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.postolova\Desktop\Статистика\Одитирани 2025\_2025 Окончателни - сменено име -final\_SENT F\"/>
    </mc:Choice>
  </mc:AlternateContent>
  <xr:revisionPtr revIDLastSave="0" documentId="13_ncr:1_{625F5602-1413-43FA-89A6-7459F67EF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сигурени лица" sheetId="1" r:id="rId1"/>
    <sheet name="Натрупани средства" sheetId="2" r:id="rId2"/>
    <sheet name="Лица, получаващи плащан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8" i="1" l="1"/>
  <c r="E30" i="1" l="1"/>
  <c r="D30" i="2"/>
  <c r="E29" i="1"/>
  <c r="D29" i="2"/>
  <c r="D28" i="2"/>
  <c r="E27" i="1"/>
  <c r="D27" i="2"/>
</calcChain>
</file>

<file path=xl/sharedStrings.xml><?xml version="1.0" encoding="utf-8"?>
<sst xmlns="http://schemas.openxmlformats.org/spreadsheetml/2006/main" count="90" uniqueCount="44">
  <si>
    <t>Пол</t>
  </si>
  <si>
    <t>Общо</t>
  </si>
  <si>
    <t>над 64 г.</t>
  </si>
  <si>
    <t>Мъже</t>
  </si>
  <si>
    <t>Жени</t>
  </si>
  <si>
    <t>Всичко</t>
  </si>
  <si>
    <t>ДПФ</t>
  </si>
  <si>
    <t>Доброволни пенсионни фондове (ДПФ)</t>
  </si>
  <si>
    <t>Забележки:</t>
  </si>
  <si>
    <t xml:space="preserve"> </t>
  </si>
  <si>
    <t xml:space="preserve">Забележки: </t>
  </si>
  <si>
    <t>Доброволни пенсионни фондове по професионални схеми (ДПФПС)</t>
  </si>
  <si>
    <t>ДПФПС</t>
  </si>
  <si>
    <t>15-19 г.</t>
  </si>
  <si>
    <t>20-24 г.</t>
  </si>
  <si>
    <t>25-29 г.</t>
  </si>
  <si>
    <t>30-34 г.</t>
  </si>
  <si>
    <t>35-39 г.</t>
  </si>
  <si>
    <t>40-44 г.</t>
  </si>
  <si>
    <t>45-49 г.</t>
  </si>
  <si>
    <t>50-54 г.</t>
  </si>
  <si>
    <t>55-59 г.</t>
  </si>
  <si>
    <t>60-64 г.</t>
  </si>
  <si>
    <t>Професионални пенсионни фондове (ППФ)***</t>
  </si>
  <si>
    <t>Средна възраст*</t>
  </si>
  <si>
    <t>Универсални пенсионни фондове (УПФ)**</t>
  </si>
  <si>
    <t xml:space="preserve"> ** В УПФ се осигуряват лица, родени след 31.12.1959 г.</t>
  </si>
  <si>
    <t xml:space="preserve">  * Показателят средна възраст е изчислен като средно аритметична претеглена величина от разпределението на лицата по единични възрасти.</t>
  </si>
  <si>
    <t>*** В броя на осигурените лица не са включени лица по § 4б, ал.1 от ПЗР на КСО, по чиито партиди няма натрупани средства.</t>
  </si>
  <si>
    <t>УПФ***</t>
  </si>
  <si>
    <t>ППФ****</t>
  </si>
  <si>
    <t>**** При изчисляването на средния размер на натрупаните средства на едно осигурено лице, не са включени лица по § 4б, ал.1 от ПЗР на КСО, 
      по чиито партиди няма натрупани средства.</t>
  </si>
  <si>
    <t xml:space="preserve"> *** В УПФ се осигуряват лица, родени след 31.12.1959 г.</t>
  </si>
  <si>
    <t xml:space="preserve">  ** В изчисленията не са включени средствата по неперсонифицираните партиди и партидите на резерва за гарантиране на минималната доходност.</t>
  </si>
  <si>
    <t xml:space="preserve">    * Индивидуалният размер на натрупаните средства по партидите на осигурените лица варира в широки граници и зависи от множество фактори
      като: продължителността на осигурителния период; осигурителната вноска и осигурителния доход; редовното постъпване на вноските във фонда;
      удържаните такси; постигнатата доходност и др.</t>
  </si>
  <si>
    <t>-</t>
  </si>
  <si>
    <t>Среден размер на натрупаните средства на едно осигурено лице* според пола и възрастта към 31.12.2025 г.</t>
  </si>
  <si>
    <t>Осигурени лица в пенсионните фондовете по пол и възраст към 31.12.2025 г.</t>
  </si>
  <si>
    <t>Брой лица - общо</t>
  </si>
  <si>
    <t>62 - 64 г.</t>
  </si>
  <si>
    <t>Среден размер на задълженията към лицата</t>
  </si>
  <si>
    <t>ФИПП</t>
  </si>
  <si>
    <t>ФРП</t>
  </si>
  <si>
    <t>Лица, получаващи плащания от ФИПП и от ФРП
и задълженията към тях по пол и възраст към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</si>
</sst>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rgb="FF000000"/>
      <name val="Ariel"/>
      <charset val="204"/>
    </font>
    <font>
      <sz val="10"/>
      <color theme="1"/>
      <name val="Ariel"/>
      <charset val="204"/>
    </font>
    <font>
      <sz val="10"/>
      <color rgb="FF000000"/>
      <name val="Ariel"/>
      <charset val="204"/>
    </font>
    <font>
      <b/>
      <sz val="10"/>
      <color theme="1"/>
      <name val="Ariel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8" fillId="0" borderId="0" xfId="0" applyFont="1" applyProtection="1">
      <protection hidden="1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" fontId="4" fillId="0" borderId="0" xfId="0" applyNumberFormat="1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justify" wrapText="1"/>
      <protection locked="0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 wrapText="1"/>
      <protection locked="0" hidden="1"/>
    </xf>
    <xf numFmtId="0" fontId="0" fillId="0" borderId="1" xfId="0" applyBorder="1" applyProtection="1">
      <protection locked="0" hidden="1"/>
    </xf>
    <xf numFmtId="3" fontId="0" fillId="0" borderId="2" xfId="0" applyNumberFormat="1" applyBorder="1" applyProtection="1">
      <protection locked="0" hidden="1"/>
    </xf>
    <xf numFmtId="164" fontId="0" fillId="0" borderId="2" xfId="0" applyNumberFormat="1" applyBorder="1" applyProtection="1">
      <protection locked="0" hidden="1"/>
    </xf>
    <xf numFmtId="0" fontId="4" fillId="0" borderId="1" xfId="0" applyFont="1" applyBorder="1" applyProtection="1">
      <protection locked="0" hidden="1"/>
    </xf>
    <xf numFmtId="3" fontId="4" fillId="0" borderId="2" xfId="0" applyNumberFormat="1" applyFont="1" applyBorder="1" applyProtection="1">
      <protection locked="0" hidden="1"/>
    </xf>
    <xf numFmtId="164" fontId="7" fillId="0" borderId="2" xfId="0" applyNumberFormat="1" applyFont="1" applyBorder="1" applyProtection="1">
      <protection locked="0" hidden="1"/>
    </xf>
    <xf numFmtId="0" fontId="0" fillId="0" borderId="1" xfId="0" applyBorder="1" applyAlignment="1" applyProtection="1">
      <alignment horizontal="left"/>
      <protection locked="0" hidden="1"/>
    </xf>
    <xf numFmtId="0" fontId="4" fillId="0" borderId="1" xfId="0" applyFont="1" applyBorder="1" applyAlignment="1" applyProtection="1">
      <alignment horizontal="left"/>
      <protection locked="0" hidden="1"/>
    </xf>
    <xf numFmtId="4" fontId="0" fillId="0" borderId="2" xfId="0" applyNumberFormat="1" applyBorder="1" applyAlignment="1" applyProtection="1">
      <alignment horizontal="right" vertical="center"/>
      <protection locked="0" hidden="1"/>
    </xf>
    <xf numFmtId="4" fontId="4" fillId="0" borderId="2" xfId="0" applyNumberFormat="1" applyFont="1" applyBorder="1" applyAlignment="1" applyProtection="1">
      <alignment horizontal="right" vertical="center"/>
      <protection locked="0"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 readingOrder="1"/>
      <protection hidden="1"/>
    </xf>
    <xf numFmtId="0" fontId="8" fillId="0" borderId="0" xfId="0" applyFont="1" applyProtection="1"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14" fillId="0" borderId="0" xfId="3" applyFont="1"/>
    <xf numFmtId="0" fontId="15" fillId="0" borderId="0" xfId="3" applyFont="1" applyAlignment="1">
      <alignment horizontal="right" wrapText="1"/>
    </xf>
    <xf numFmtId="0" fontId="16" fillId="0" borderId="2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/>
    </xf>
    <xf numFmtId="3" fontId="17" fillId="0" borderId="2" xfId="3" applyNumberFormat="1" applyFont="1" applyBorder="1" applyAlignment="1">
      <alignment horizontal="right" vertical="center" wrapText="1"/>
    </xf>
    <xf numFmtId="4" fontId="11" fillId="0" borderId="2" xfId="3" applyNumberFormat="1" applyFont="1" applyBorder="1" applyAlignment="1">
      <alignment vertical="center"/>
    </xf>
    <xf numFmtId="3" fontId="11" fillId="0" borderId="2" xfId="3" applyNumberFormat="1" applyFont="1" applyBorder="1" applyAlignment="1">
      <alignment vertical="center"/>
    </xf>
    <xf numFmtId="3" fontId="18" fillId="0" borderId="2" xfId="3" applyNumberFormat="1" applyFont="1" applyBorder="1" applyAlignment="1">
      <alignment vertical="center"/>
    </xf>
    <xf numFmtId="4" fontId="18" fillId="0" borderId="2" xfId="3" applyNumberFormat="1" applyFont="1" applyBorder="1" applyAlignment="1">
      <alignment vertical="center"/>
    </xf>
    <xf numFmtId="4" fontId="0" fillId="0" borderId="0" xfId="0" applyNumberFormat="1"/>
    <xf numFmtId="0" fontId="0" fillId="0" borderId="0" xfId="0" applyAlignment="1" applyProtection="1">
      <alignment horizontal="left" vertical="justify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 hidden="1"/>
    </xf>
    <xf numFmtId="0" fontId="4" fillId="0" borderId="5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 hidden="1"/>
    </xf>
    <xf numFmtId="0" fontId="4" fillId="0" borderId="3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center" wrapText="1"/>
      <protection locked="0" hidden="1"/>
    </xf>
    <xf numFmtId="0" fontId="16" fillId="0" borderId="1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58206DAC-F1EA-472F-A1FF-B29D83F07080}"/>
  </cellStyles>
  <dxfs count="0"/>
  <tableStyles count="0" defaultTableStyle="TableStyleMedium9" defaultPivotStyle="PivotStyleLight16"/>
  <colors>
    <mruColors>
      <color rgb="FFFF7C80"/>
      <color rgb="FFFF33CC"/>
      <color rgb="FF996633"/>
      <color rgb="FFCE3E6B"/>
      <color rgb="FFD9A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лица'!$E$27</c:f>
          <c:strCache>
            <c:ptCount val="1"/>
            <c:pt idx="0">
              <c:v>Разпределение на осигурените лица в УПФ** по пол и възраст към 31.12.2025 г.</c:v>
            </c:pt>
          </c:strCache>
        </c:strRef>
      </c:tx>
      <c:layout>
        <c:manualLayout>
          <c:xMode val="edge"/>
          <c:yMode val="edge"/>
          <c:x val="0.19640564826700899"/>
          <c:y val="3.83275261324041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993581514762518E-2"/>
          <c:y val="0.14285714285714429"/>
          <c:w val="0.8870346598202824"/>
          <c:h val="0.64111498257840205"/>
        </c:manualLayout>
      </c:layout>
      <c:lineChart>
        <c:grouping val="standard"/>
        <c:varyColors val="0"/>
        <c:ser>
          <c:idx val="1"/>
          <c:order val="0"/>
          <c:tx>
            <c:strRef>
              <c:f>'Осигурени лица'!$B$6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лица'!$D$6:$N$6</c:f>
              <c:numCache>
                <c:formatCode>#,##0</c:formatCode>
                <c:ptCount val="11"/>
                <c:pt idx="0">
                  <c:v>31244</c:v>
                </c:pt>
                <c:pt idx="1">
                  <c:v>128898</c:v>
                </c:pt>
                <c:pt idx="2">
                  <c:v>162460</c:v>
                </c:pt>
                <c:pt idx="3">
                  <c:v>201223</c:v>
                </c:pt>
                <c:pt idx="4">
                  <c:v>268372</c:v>
                </c:pt>
                <c:pt idx="5">
                  <c:v>285254</c:v>
                </c:pt>
                <c:pt idx="6">
                  <c:v>321823</c:v>
                </c:pt>
                <c:pt idx="7">
                  <c:v>293727</c:v>
                </c:pt>
                <c:pt idx="8">
                  <c:v>247873</c:v>
                </c:pt>
                <c:pt idx="9">
                  <c:v>201814</c:v>
                </c:pt>
                <c:pt idx="10">
                  <c:v>25864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B-4882-A657-9FAE6EA72B84}"/>
            </c:ext>
          </c:extLst>
        </c:ser>
        <c:ser>
          <c:idx val="0"/>
          <c:order val="1"/>
          <c:tx>
            <c:strRef>
              <c:f>'Осигурени лица'!$B$7</c:f>
              <c:strCache>
                <c:ptCount val="1"/>
                <c:pt idx="0">
                  <c:v>Жени</c:v>
                </c:pt>
              </c:strCache>
            </c:strRef>
          </c:tx>
          <c:spPr>
            <a:ln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лица'!$D$7:$N$7</c:f>
              <c:numCache>
                <c:formatCode>#,##0</c:formatCode>
                <c:ptCount val="11"/>
                <c:pt idx="0">
                  <c:v>27105</c:v>
                </c:pt>
                <c:pt idx="1">
                  <c:v>107724</c:v>
                </c:pt>
                <c:pt idx="2">
                  <c:v>141469</c:v>
                </c:pt>
                <c:pt idx="3">
                  <c:v>176792</c:v>
                </c:pt>
                <c:pt idx="4">
                  <c:v>241471</c:v>
                </c:pt>
                <c:pt idx="5">
                  <c:v>257539</c:v>
                </c:pt>
                <c:pt idx="6">
                  <c:v>291132</c:v>
                </c:pt>
                <c:pt idx="7">
                  <c:v>280445</c:v>
                </c:pt>
                <c:pt idx="8">
                  <c:v>253190</c:v>
                </c:pt>
                <c:pt idx="9">
                  <c:v>182950</c:v>
                </c:pt>
                <c:pt idx="10">
                  <c:v>22310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B-4021-882D-B256E0520338}"/>
            </c:ext>
          </c:extLst>
        </c:ser>
        <c:ser>
          <c:idx val="2"/>
          <c:order val="2"/>
          <c:tx>
            <c:strRef>
              <c:f>'Осигурени лица'!$B$8</c:f>
              <c:strCache>
                <c:ptCount val="1"/>
                <c:pt idx="0">
                  <c:v>Всичко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лица'!$D$8:$N$8</c:f>
              <c:numCache>
                <c:formatCode>#,##0</c:formatCode>
                <c:ptCount val="11"/>
                <c:pt idx="0">
                  <c:v>58349</c:v>
                </c:pt>
                <c:pt idx="1">
                  <c:v>236622</c:v>
                </c:pt>
                <c:pt idx="2">
                  <c:v>303929</c:v>
                </c:pt>
                <c:pt idx="3">
                  <c:v>378015</c:v>
                </c:pt>
                <c:pt idx="4">
                  <c:v>509843</c:v>
                </c:pt>
                <c:pt idx="5">
                  <c:v>542793</c:v>
                </c:pt>
                <c:pt idx="6">
                  <c:v>612955</c:v>
                </c:pt>
                <c:pt idx="7">
                  <c:v>574172</c:v>
                </c:pt>
                <c:pt idx="8">
                  <c:v>501063</c:v>
                </c:pt>
                <c:pt idx="9">
                  <c:v>384764</c:v>
                </c:pt>
                <c:pt idx="10">
                  <c:v>48174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B-4021-882D-B256E0520338}"/>
            </c:ext>
          </c:extLst>
        </c:ser>
        <c:ser>
          <c:idx val="3"/>
          <c:order val="3"/>
          <c:tx>
            <c:v>Средна възраст</c:v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DB-4021-882D-B256E0520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48736"/>
        <c:axId val="137061504"/>
      </c:lineChart>
      <c:catAx>
        <c:axId val="1369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06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061504"/>
        <c:scaling>
          <c:orientation val="minMax"/>
          <c:max val="7000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948736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29268292682928"/>
          <c:y val="0.89547038327525641"/>
          <c:w val="0.5067933517296217"/>
          <c:h val="6.331184211729631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средства'!$D$28</c:f>
          <c:strCache>
            <c:ptCount val="1"/>
            <c:pt idx="0">
              <c:v>Среден размер* на натрупаните средства на едно осигурено лице в ППФ**** към 31.12.2025 г.</c:v>
            </c:pt>
          </c:strCache>
        </c:strRef>
      </c:tx>
      <c:layout>
        <c:manualLayout>
          <c:xMode val="edge"/>
          <c:yMode val="edge"/>
          <c:x val="0.14320109627873578"/>
          <c:y val="3.437500000000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829217703183424E-2"/>
          <c:y val="0.12812499999999988"/>
          <c:w val="0.84717307739766368"/>
          <c:h val="0.68437499999999996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'Натрупани средства'!$B$12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средства'!$C$12:$N$12</c:f>
              <c:numCache>
                <c:formatCode>#,##0.00</c:formatCode>
                <c:ptCount val="12"/>
                <c:pt idx="0">
                  <c:v>6068.0661309658417</c:v>
                </c:pt>
                <c:pt idx="1">
                  <c:v>1459.060732519423</c:v>
                </c:pt>
                <c:pt idx="2">
                  <c:v>2254.3507575757576</c:v>
                </c:pt>
                <c:pt idx="3">
                  <c:v>3421.9705184489235</c:v>
                </c:pt>
                <c:pt idx="4">
                  <c:v>4659.6395733859254</c:v>
                </c:pt>
                <c:pt idx="5">
                  <c:v>5998.1154317742685</c:v>
                </c:pt>
                <c:pt idx="6">
                  <c:v>6464.592992414975</c:v>
                </c:pt>
                <c:pt idx="7">
                  <c:v>7041.4530257217639</c:v>
                </c:pt>
                <c:pt idx="8">
                  <c:v>8189.0648833192326</c:v>
                </c:pt>
                <c:pt idx="9">
                  <c:v>8091.2453452939226</c:v>
                </c:pt>
                <c:pt idx="10">
                  <c:v>3547.9153507607471</c:v>
                </c:pt>
                <c:pt idx="11">
                  <c:v>1321.5674669123177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F0-4707-AE90-5066C6DF3472}"/>
            </c:ext>
          </c:extLst>
        </c:ser>
        <c:ser>
          <c:idx val="6"/>
          <c:order val="1"/>
          <c:tx>
            <c:strRef>
              <c:f>'Натрупани средства'!$B$11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средства'!$C$11:$N$11</c:f>
              <c:numCache>
                <c:formatCode>#,##0.00</c:formatCode>
                <c:ptCount val="12"/>
                <c:pt idx="0">
                  <c:v>4831.3358358347314</c:v>
                </c:pt>
                <c:pt idx="1">
                  <c:v>1542.5819333333334</c:v>
                </c:pt>
                <c:pt idx="2">
                  <c:v>2402.457051020408</c:v>
                </c:pt>
                <c:pt idx="3">
                  <c:v>4268.6436543606205</c:v>
                </c:pt>
                <c:pt idx="4">
                  <c:v>4818.2940657698064</c:v>
                </c:pt>
                <c:pt idx="5">
                  <c:v>5371.3280507014524</c:v>
                </c:pt>
                <c:pt idx="6">
                  <c:v>5648.047024875621</c:v>
                </c:pt>
                <c:pt idx="7">
                  <c:v>5896.334907320138</c:v>
                </c:pt>
                <c:pt idx="8">
                  <c:v>6819.4580683448539</c:v>
                </c:pt>
                <c:pt idx="9">
                  <c:v>5235.5958538382201</c:v>
                </c:pt>
                <c:pt idx="10">
                  <c:v>3375.7718857419509</c:v>
                </c:pt>
                <c:pt idx="11">
                  <c:v>949.71610695422544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0-4707-AE90-5066C6DF3472}"/>
            </c:ext>
          </c:extLst>
        </c:ser>
        <c:ser>
          <c:idx val="5"/>
          <c:order val="2"/>
          <c:tx>
            <c:strRef>
              <c:f>'Натрупани средства'!$B$10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средства'!$C$10:$N$10</c:f>
              <c:numCache>
                <c:formatCode>#,##0.00</c:formatCode>
                <c:ptCount val="12"/>
                <c:pt idx="0">
                  <c:v>6267.4540098388425</c:v>
                </c:pt>
                <c:pt idx="1">
                  <c:v>1392.3771390552229</c:v>
                </c:pt>
                <c:pt idx="2">
                  <c:v>2217.790513853904</c:v>
                </c:pt>
                <c:pt idx="3">
                  <c:v>3261.1379042585627</c:v>
                </c:pt>
                <c:pt idx="4">
                  <c:v>4634.0513729508202</c:v>
                </c:pt>
                <c:pt idx="5">
                  <c:v>6096.2328322481208</c:v>
                </c:pt>
                <c:pt idx="6">
                  <c:v>6579.0620532849771</c:v>
                </c:pt>
                <c:pt idx="7">
                  <c:v>7198.7239512858123</c:v>
                </c:pt>
                <c:pt idx="8">
                  <c:v>8403.0650759135096</c:v>
                </c:pt>
                <c:pt idx="9">
                  <c:v>8525.7645161868877</c:v>
                </c:pt>
                <c:pt idx="10">
                  <c:v>3576.0809343314318</c:v>
                </c:pt>
                <c:pt idx="11">
                  <c:v>1398.1905659350625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0-4707-AE90-5066C6DF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79488"/>
        <c:axId val="135804032"/>
      </c:barChart>
      <c:catAx>
        <c:axId val="11127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80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04032"/>
        <c:scaling>
          <c:orientation val="minMax"/>
          <c:max val="87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лв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79488"/>
        <c:crosses val="autoZero"/>
        <c:crossBetween val="between"/>
        <c:majorUnit val="200"/>
        <c:minorUnit val="4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50191441123582"/>
          <c:y val="0.44374999999999998"/>
          <c:w val="5.8965245831726514E-2"/>
          <c:h val="0.362500000000000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740157480314954" l="0.74803149606299635" r="0.74803149606299635" t="0.78740157480314954" header="0.51181102362204722" footer="0.51181102362204722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средства'!$D$29</c:f>
          <c:strCache>
            <c:ptCount val="1"/>
            <c:pt idx="0">
              <c:v>Среден размер* на натрупаните средства на едно осигурено лице в ДПФ към 31.12.2025 г.</c:v>
            </c:pt>
          </c:strCache>
        </c:strRef>
      </c:tx>
      <c:layout>
        <c:manualLayout>
          <c:xMode val="edge"/>
          <c:yMode val="edge"/>
          <c:x val="0.14405763641880878"/>
          <c:y val="3.44827586206896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432172869147653E-2"/>
          <c:y val="0.12225724042607661"/>
          <c:w val="0.84393757503001199"/>
          <c:h val="0.68025182493483194"/>
        </c:manualLayout>
      </c:layout>
      <c:barChart>
        <c:barDir val="bar"/>
        <c:grouping val="clustered"/>
        <c:varyColors val="0"/>
        <c:ser>
          <c:idx val="11"/>
          <c:order val="0"/>
          <c:tx>
            <c:strRef>
              <c:f>'Натрупани средства'!$B$16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средства'!$C$16:$N$16</c:f>
              <c:numCache>
                <c:formatCode>#,##0.00</c:formatCode>
                <c:ptCount val="12"/>
                <c:pt idx="0">
                  <c:v>2669.1377191249053</c:v>
                </c:pt>
                <c:pt idx="1">
                  <c:v>742.17615550755932</c:v>
                </c:pt>
                <c:pt idx="2">
                  <c:v>1240.7819710947108</c:v>
                </c:pt>
                <c:pt idx="3">
                  <c:v>1303.0046390487876</c:v>
                </c:pt>
                <c:pt idx="4">
                  <c:v>1692.4480829941426</c:v>
                </c:pt>
                <c:pt idx="5">
                  <c:v>2176.7860161601029</c:v>
                </c:pt>
                <c:pt idx="6">
                  <c:v>2644.66380171735</c:v>
                </c:pt>
                <c:pt idx="7">
                  <c:v>3266.5428006016214</c:v>
                </c:pt>
                <c:pt idx="8">
                  <c:v>3327.9167948940981</c:v>
                </c:pt>
                <c:pt idx="9">
                  <c:v>3304.0070753983669</c:v>
                </c:pt>
                <c:pt idx="10">
                  <c:v>2837.1670330998782</c:v>
                </c:pt>
                <c:pt idx="11">
                  <c:v>1911.6881355785142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3E-4624-AB88-D4B94FE6E49F}"/>
            </c:ext>
          </c:extLst>
        </c:ser>
        <c:ser>
          <c:idx val="10"/>
          <c:order val="1"/>
          <c:tx>
            <c:strRef>
              <c:f>'Натрупани средства'!$B$15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средства'!$C$15:$N$15</c:f>
              <c:numCache>
                <c:formatCode>#,##0.00</c:formatCode>
                <c:ptCount val="12"/>
                <c:pt idx="0">
                  <c:v>2431.5488680597718</c:v>
                </c:pt>
                <c:pt idx="1">
                  <c:v>678.89262820512806</c:v>
                </c:pt>
                <c:pt idx="2">
                  <c:v>1243.2363349917084</c:v>
                </c:pt>
                <c:pt idx="3">
                  <c:v>1304.9622849083214</c:v>
                </c:pt>
                <c:pt idx="4">
                  <c:v>1618.7252092471842</c:v>
                </c:pt>
                <c:pt idx="5">
                  <c:v>1927.3846120770238</c:v>
                </c:pt>
                <c:pt idx="6">
                  <c:v>2515.6406806873979</c:v>
                </c:pt>
                <c:pt idx="7">
                  <c:v>2934.0448598014505</c:v>
                </c:pt>
                <c:pt idx="8">
                  <c:v>2880.3270253228411</c:v>
                </c:pt>
                <c:pt idx="9">
                  <c:v>2776.9555000226255</c:v>
                </c:pt>
                <c:pt idx="10">
                  <c:v>2628.1113318662246</c:v>
                </c:pt>
                <c:pt idx="11">
                  <c:v>1907.427931059475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E-4624-AB88-D4B94FE6E49F}"/>
            </c:ext>
          </c:extLst>
        </c:ser>
        <c:ser>
          <c:idx val="9"/>
          <c:order val="2"/>
          <c:tx>
            <c:strRef>
              <c:f>'Натрупани средства'!$B$14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средства'!$C$14:$N$14</c:f>
              <c:numCache>
                <c:formatCode>#,##0.00</c:formatCode>
                <c:ptCount val="12"/>
                <c:pt idx="0">
                  <c:v>2849.719970690152</c:v>
                </c:pt>
                <c:pt idx="1">
                  <c:v>774.33325732899016</c:v>
                </c:pt>
                <c:pt idx="2">
                  <c:v>1239.3352639296186</c:v>
                </c:pt>
                <c:pt idx="3">
                  <c:v>1301.6917231593886</c:v>
                </c:pt>
                <c:pt idx="4">
                  <c:v>1745.5479412518143</c:v>
                </c:pt>
                <c:pt idx="5">
                  <c:v>2364.4246457874256</c:v>
                </c:pt>
                <c:pt idx="6">
                  <c:v>2753.7829476088314</c:v>
                </c:pt>
                <c:pt idx="7">
                  <c:v>3535.8482811988015</c:v>
                </c:pt>
                <c:pt idx="8">
                  <c:v>3667.0735715923852</c:v>
                </c:pt>
                <c:pt idx="9">
                  <c:v>3700.7004020639615</c:v>
                </c:pt>
                <c:pt idx="10">
                  <c:v>2991.0165789233579</c:v>
                </c:pt>
                <c:pt idx="11">
                  <c:v>1914.8700285819457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E-4624-AB88-D4B94FE6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19040"/>
        <c:axId val="136120576"/>
      </c:barChart>
      <c:catAx>
        <c:axId val="136119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2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120576"/>
        <c:scaling>
          <c:orientation val="minMax"/>
          <c:max val="38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лв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19040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037217785201931"/>
          <c:y val="0.45454611277038626"/>
          <c:w val="6.1224492349660098E-2"/>
          <c:h val="0.338558651955343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portrait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средства'!$D$30</c:f>
          <c:strCache>
            <c:ptCount val="1"/>
            <c:pt idx="0">
              <c:v>Среден размер* на натрупаните средства на едно осигурено лице в ДПФПС към 31.12.2025 г.</c:v>
            </c:pt>
          </c:strCache>
        </c:strRef>
      </c:tx>
      <c:layout>
        <c:manualLayout>
          <c:xMode val="edge"/>
          <c:yMode val="edge"/>
          <c:x val="0.13309361329833772"/>
          <c:y val="3.60655737704918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335825483159845E-2"/>
          <c:y val="0.13442622950819674"/>
          <c:w val="0.84042582177227854"/>
          <c:h val="0.66885245901639778"/>
        </c:manualLayout>
      </c:layout>
      <c:barChart>
        <c:barDir val="bar"/>
        <c:grouping val="clustered"/>
        <c:varyColors val="0"/>
        <c:ser>
          <c:idx val="11"/>
          <c:order val="0"/>
          <c:tx>
            <c:strRef>
              <c:f>'Натрупани средства'!$B$16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средства'!$C$20:$N$20</c:f>
              <c:numCache>
                <c:formatCode>#,##0.00</c:formatCode>
                <c:ptCount val="12"/>
                <c:pt idx="0">
                  <c:v>2043.8320376556335</c:v>
                </c:pt>
                <c:pt idx="1">
                  <c:v>50.379999999999995</c:v>
                </c:pt>
                <c:pt idx="2">
                  <c:v>343.59000000000003</c:v>
                </c:pt>
                <c:pt idx="3">
                  <c:v>668.96039325842696</c:v>
                </c:pt>
                <c:pt idx="4">
                  <c:v>1056.0497398091934</c:v>
                </c:pt>
                <c:pt idx="5">
                  <c:v>1543.3492128121607</c:v>
                </c:pt>
                <c:pt idx="6">
                  <c:v>2252.7137201834862</c:v>
                </c:pt>
                <c:pt idx="7">
                  <c:v>2620.0862569832402</c:v>
                </c:pt>
                <c:pt idx="8">
                  <c:v>2871.8403802588996</c:v>
                </c:pt>
                <c:pt idx="9">
                  <c:v>2711.4399999999996</c:v>
                </c:pt>
                <c:pt idx="10">
                  <c:v>1879.1880341880342</c:v>
                </c:pt>
                <c:pt idx="11">
                  <c:v>1169.3077394636016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8-4737-82BF-F4ECB4D79145}"/>
            </c:ext>
          </c:extLst>
        </c:ser>
        <c:ser>
          <c:idx val="10"/>
          <c:order val="1"/>
          <c:tx>
            <c:strRef>
              <c:f>'Натрупани средства'!$B$15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средства'!$C$19:$N$19</c:f>
              <c:numCache>
                <c:formatCode>#,##0.00</c:formatCode>
                <c:ptCount val="12"/>
                <c:pt idx="0">
                  <c:v>2055.3678133413105</c:v>
                </c:pt>
                <c:pt idx="1">
                  <c:v>45.33</c:v>
                </c:pt>
                <c:pt idx="2">
                  <c:v>409.01</c:v>
                </c:pt>
                <c:pt idx="3">
                  <c:v>619.15</c:v>
                </c:pt>
                <c:pt idx="4">
                  <c:v>1018.19</c:v>
                </c:pt>
                <c:pt idx="5">
                  <c:v>1540.69</c:v>
                </c:pt>
                <c:pt idx="6">
                  <c:v>2279.7800000000002</c:v>
                </c:pt>
                <c:pt idx="7">
                  <c:v>2562.2600000000002</c:v>
                </c:pt>
                <c:pt idx="8">
                  <c:v>2983.81</c:v>
                </c:pt>
                <c:pt idx="9">
                  <c:v>2799.45</c:v>
                </c:pt>
                <c:pt idx="10">
                  <c:v>1756.45</c:v>
                </c:pt>
                <c:pt idx="11">
                  <c:v>1360.92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8-4737-82BF-F4ECB4D79145}"/>
            </c:ext>
          </c:extLst>
        </c:ser>
        <c:ser>
          <c:idx val="9"/>
          <c:order val="2"/>
          <c:tx>
            <c:strRef>
              <c:f>'Натрупани средства'!$B$14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средства'!$C$18:$N$18</c:f>
              <c:numCache>
                <c:formatCode>#,##0.00</c:formatCode>
                <c:ptCount val="12"/>
                <c:pt idx="0">
                  <c:v>2019.6766363921076</c:v>
                </c:pt>
                <c:pt idx="1">
                  <c:v>55.43</c:v>
                </c:pt>
                <c:pt idx="2">
                  <c:v>278.17</c:v>
                </c:pt>
                <c:pt idx="3">
                  <c:v>761.01</c:v>
                </c:pt>
                <c:pt idx="4">
                  <c:v>1150.07</c:v>
                </c:pt>
                <c:pt idx="5">
                  <c:v>1549.88</c:v>
                </c:pt>
                <c:pt idx="6">
                  <c:v>2194.39</c:v>
                </c:pt>
                <c:pt idx="7">
                  <c:v>2747.76</c:v>
                </c:pt>
                <c:pt idx="8">
                  <c:v>2629.86</c:v>
                </c:pt>
                <c:pt idx="9">
                  <c:v>2555.73</c:v>
                </c:pt>
                <c:pt idx="10">
                  <c:v>2027.4</c:v>
                </c:pt>
                <c:pt idx="11">
                  <c:v>1003.7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8-4737-82BF-F4ECB4D7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48864"/>
        <c:axId val="136150400"/>
      </c:barChart>
      <c:catAx>
        <c:axId val="13614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5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150400"/>
        <c:scaling>
          <c:orientation val="minMax"/>
          <c:max val="30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лв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48864"/>
        <c:crosses val="autoZero"/>
        <c:crossBetween val="between"/>
        <c:majorUnit val="200"/>
        <c:minorUnit val="1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158730158730096"/>
          <c:y val="0.45573770491803273"/>
          <c:w val="5.4025496812898477E-2"/>
          <c:h val="0.35409836065573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лица'!$E$28</c:f>
          <c:strCache>
            <c:ptCount val="1"/>
            <c:pt idx="0">
              <c:v>Разпределение на осигурените лица в ППФ*** по пол и възраст към 31.12.2025 г.</c:v>
            </c:pt>
          </c:strCache>
        </c:strRef>
      </c:tx>
      <c:layout>
        <c:manualLayout>
          <c:xMode val="edge"/>
          <c:yMode val="edge"/>
          <c:x val="0.20486569140445154"/>
          <c:y val="5.12820512820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787505618989096E-2"/>
          <c:y val="0.16117273771154417"/>
          <c:w val="0.89628737213869192"/>
          <c:h val="0.58608268258743457"/>
        </c:manualLayout>
      </c:layout>
      <c:lineChart>
        <c:grouping val="standard"/>
        <c:varyColors val="0"/>
        <c:ser>
          <c:idx val="5"/>
          <c:order val="0"/>
          <c:tx>
            <c:strRef>
              <c:f>'Осигурени лица'!$B$10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лица'!$D$10:$N$10</c:f>
              <c:numCache>
                <c:formatCode>#,##0</c:formatCode>
                <c:ptCount val="11"/>
                <c:pt idx="0">
                  <c:v>1503</c:v>
                </c:pt>
                <c:pt idx="1">
                  <c:v>3970</c:v>
                </c:pt>
                <c:pt idx="2">
                  <c:v>9839</c:v>
                </c:pt>
                <c:pt idx="3">
                  <c:v>16592</c:v>
                </c:pt>
                <c:pt idx="4">
                  <c:v>25955</c:v>
                </c:pt>
                <c:pt idx="5">
                  <c:v>35845</c:v>
                </c:pt>
                <c:pt idx="6">
                  <c:v>46352</c:v>
                </c:pt>
                <c:pt idx="7">
                  <c:v>49069</c:v>
                </c:pt>
                <c:pt idx="8">
                  <c:v>44604</c:v>
                </c:pt>
                <c:pt idx="9">
                  <c:v>25248</c:v>
                </c:pt>
                <c:pt idx="10">
                  <c:v>22052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C-425D-A860-5125A3DE58CF}"/>
            </c:ext>
          </c:extLst>
        </c:ser>
        <c:ser>
          <c:idx val="6"/>
          <c:order val="1"/>
          <c:tx>
            <c:strRef>
              <c:f>'Осигурени лица'!$B$11</c:f>
              <c:strCache>
                <c:ptCount val="1"/>
                <c:pt idx="0">
                  <c:v>Жени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лица'!$D$11:$N$11</c:f>
              <c:numCache>
                <c:formatCode>#,##0</c:formatCode>
                <c:ptCount val="11"/>
                <c:pt idx="0">
                  <c:v>1200</c:v>
                </c:pt>
                <c:pt idx="1">
                  <c:v>980</c:v>
                </c:pt>
                <c:pt idx="2">
                  <c:v>1869</c:v>
                </c:pt>
                <c:pt idx="3">
                  <c:v>2676</c:v>
                </c:pt>
                <c:pt idx="4">
                  <c:v>4063</c:v>
                </c:pt>
                <c:pt idx="5">
                  <c:v>5025</c:v>
                </c:pt>
                <c:pt idx="6">
                  <c:v>6366</c:v>
                </c:pt>
                <c:pt idx="7">
                  <c:v>7667</c:v>
                </c:pt>
                <c:pt idx="8">
                  <c:v>6787</c:v>
                </c:pt>
                <c:pt idx="9">
                  <c:v>4131</c:v>
                </c:pt>
                <c:pt idx="10">
                  <c:v>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C-425D-A860-5125A3DE58CF}"/>
            </c:ext>
          </c:extLst>
        </c:ser>
        <c:ser>
          <c:idx val="7"/>
          <c:order val="2"/>
          <c:tx>
            <c:strRef>
              <c:f>'Осигурени лица'!$B$12</c:f>
              <c:strCache>
                <c:ptCount val="1"/>
                <c:pt idx="0">
                  <c:v>Всичко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лица'!$D$12:$N$12</c:f>
              <c:numCache>
                <c:formatCode>#,##0</c:formatCode>
                <c:ptCount val="11"/>
                <c:pt idx="0">
                  <c:v>2703</c:v>
                </c:pt>
                <c:pt idx="1">
                  <c:v>4950</c:v>
                </c:pt>
                <c:pt idx="2">
                  <c:v>11708</c:v>
                </c:pt>
                <c:pt idx="3">
                  <c:v>19268</c:v>
                </c:pt>
                <c:pt idx="4">
                  <c:v>30018</c:v>
                </c:pt>
                <c:pt idx="5">
                  <c:v>40870</c:v>
                </c:pt>
                <c:pt idx="6">
                  <c:v>52718</c:v>
                </c:pt>
                <c:pt idx="7">
                  <c:v>56736</c:v>
                </c:pt>
                <c:pt idx="8">
                  <c:v>51391</c:v>
                </c:pt>
                <c:pt idx="9">
                  <c:v>29379</c:v>
                </c:pt>
                <c:pt idx="10">
                  <c:v>26596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C-425D-A860-5125A3DE58CF}"/>
            </c:ext>
          </c:extLst>
        </c:ser>
        <c:ser>
          <c:idx val="0"/>
          <c:order val="3"/>
          <c:tx>
            <c:v>Средна възраст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3C-425D-A860-5125A3DE5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06272"/>
        <c:axId val="110007808"/>
      </c:lineChart>
      <c:catAx>
        <c:axId val="1100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0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007808"/>
        <c:scaling>
          <c:orientation val="minMax"/>
          <c:max val="600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0627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376453903569352"/>
          <c:y val="0.88278695932239237"/>
          <c:w val="0.54161371953985904"/>
          <c:h val="8.79124724794015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лица'!$E$29</c:f>
          <c:strCache>
            <c:ptCount val="1"/>
            <c:pt idx="0">
              <c:v>Разпределение на осигурените лица в ДПФ по пол и възраст към 31.12.2025 г.</c:v>
            </c:pt>
          </c:strCache>
        </c:strRef>
      </c:tx>
      <c:layout>
        <c:manualLayout>
          <c:xMode val="edge"/>
          <c:yMode val="edge"/>
          <c:x val="0.20076726342711138"/>
          <c:y val="3.83275261324041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629156010230267E-2"/>
          <c:y val="0.16376306620209091"/>
          <c:w val="0.88618925831202044"/>
          <c:h val="0.61672473867596245"/>
        </c:manualLayout>
      </c:layout>
      <c:lineChart>
        <c:grouping val="standard"/>
        <c:varyColors val="0"/>
        <c:ser>
          <c:idx val="9"/>
          <c:order val="0"/>
          <c:tx>
            <c:strRef>
              <c:f>'Осигурени лица'!$B$14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лица'!$D$14:$N$14</c:f>
              <c:numCache>
                <c:formatCode>#,##0</c:formatCode>
                <c:ptCount val="11"/>
                <c:pt idx="0">
                  <c:v>307</c:v>
                </c:pt>
                <c:pt idx="1">
                  <c:v>2046</c:v>
                </c:pt>
                <c:pt idx="2">
                  <c:v>6343</c:v>
                </c:pt>
                <c:pt idx="3">
                  <c:v>11711</c:v>
                </c:pt>
                <c:pt idx="4">
                  <c:v>21329</c:v>
                </c:pt>
                <c:pt idx="5">
                  <c:v>28898</c:v>
                </c:pt>
                <c:pt idx="6">
                  <c:v>39673</c:v>
                </c:pt>
                <c:pt idx="7">
                  <c:v>52324</c:v>
                </c:pt>
                <c:pt idx="8">
                  <c:v>58722</c:v>
                </c:pt>
                <c:pt idx="9">
                  <c:v>43840</c:v>
                </c:pt>
                <c:pt idx="10">
                  <c:v>92366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1-424F-8BCD-427B6B9B44CF}"/>
            </c:ext>
          </c:extLst>
        </c:ser>
        <c:ser>
          <c:idx val="10"/>
          <c:order val="1"/>
          <c:tx>
            <c:strRef>
              <c:f>'Осигурени лица'!$B$15</c:f>
              <c:strCache>
                <c:ptCount val="1"/>
                <c:pt idx="0">
                  <c:v>Жени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лица'!$D$15:$N$15</c:f>
              <c:numCache>
                <c:formatCode>#,##0</c:formatCode>
                <c:ptCount val="11"/>
                <c:pt idx="0">
                  <c:v>156</c:v>
                </c:pt>
                <c:pt idx="1">
                  <c:v>1206</c:v>
                </c:pt>
                <c:pt idx="2">
                  <c:v>4254</c:v>
                </c:pt>
                <c:pt idx="3">
                  <c:v>8435</c:v>
                </c:pt>
                <c:pt idx="4">
                  <c:v>16047</c:v>
                </c:pt>
                <c:pt idx="5">
                  <c:v>24440</c:v>
                </c:pt>
                <c:pt idx="6">
                  <c:v>32133</c:v>
                </c:pt>
                <c:pt idx="7">
                  <c:v>39648</c:v>
                </c:pt>
                <c:pt idx="8">
                  <c:v>44198</c:v>
                </c:pt>
                <c:pt idx="9">
                  <c:v>32263</c:v>
                </c:pt>
                <c:pt idx="10">
                  <c:v>68987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1-424F-8BCD-427B6B9B44CF}"/>
            </c:ext>
          </c:extLst>
        </c:ser>
        <c:ser>
          <c:idx val="11"/>
          <c:order val="2"/>
          <c:tx>
            <c:strRef>
              <c:f>'Осигурени лица'!$B$16</c:f>
              <c:strCache>
                <c:ptCount val="1"/>
                <c:pt idx="0">
                  <c:v>Всичко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лица'!$D$16:$N$16</c:f>
              <c:numCache>
                <c:formatCode>#,##0</c:formatCode>
                <c:ptCount val="11"/>
                <c:pt idx="0">
                  <c:v>463</c:v>
                </c:pt>
                <c:pt idx="1">
                  <c:v>3252</c:v>
                </c:pt>
                <c:pt idx="2">
                  <c:v>10597</c:v>
                </c:pt>
                <c:pt idx="3">
                  <c:v>20146</c:v>
                </c:pt>
                <c:pt idx="4">
                  <c:v>37376</c:v>
                </c:pt>
                <c:pt idx="5">
                  <c:v>53338</c:v>
                </c:pt>
                <c:pt idx="6">
                  <c:v>71806</c:v>
                </c:pt>
                <c:pt idx="7">
                  <c:v>91972</c:v>
                </c:pt>
                <c:pt idx="8">
                  <c:v>102920</c:v>
                </c:pt>
                <c:pt idx="9">
                  <c:v>76103</c:v>
                </c:pt>
                <c:pt idx="10">
                  <c:v>161353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1-424F-8BCD-427B6B9B44CF}"/>
            </c:ext>
          </c:extLst>
        </c:ser>
        <c:ser>
          <c:idx val="0"/>
          <c:order val="3"/>
          <c:tx>
            <c:v>Средна възраст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01-424F-8BCD-427B6B9B4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25344"/>
        <c:axId val="110821760"/>
      </c:lineChart>
      <c:catAx>
        <c:axId val="1100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21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0821760"/>
        <c:scaling>
          <c:orientation val="minMax"/>
          <c:max val="1800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25344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7237851662404472"/>
          <c:y val="0.89547038327525641"/>
          <c:w val="0.52046035805625901"/>
          <c:h val="8.01393728223000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лица'!$E$28</c:f>
          <c:strCache>
            <c:ptCount val="1"/>
            <c:pt idx="0">
              <c:v>Разпределение на осигурените лица в ППФ*** по пол и възраст към 31.12.2025 г.</c:v>
            </c:pt>
          </c:strCache>
        </c:strRef>
      </c:tx>
      <c:layout>
        <c:manualLayout>
          <c:xMode val="edge"/>
          <c:yMode val="edge"/>
          <c:x val="0.15074642535354721"/>
          <c:y val="3.79310344827589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hPercent val="3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184780473869334E-2"/>
          <c:y val="0.12068975643778801"/>
          <c:w val="0.93081521952613067"/>
          <c:h val="0.713793103448281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лица'!$B$10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лица'!$D$10:$N$10</c:f>
              <c:numCache>
                <c:formatCode>#,##0</c:formatCode>
                <c:ptCount val="11"/>
                <c:pt idx="0">
                  <c:v>1503</c:v>
                </c:pt>
                <c:pt idx="1">
                  <c:v>3970</c:v>
                </c:pt>
                <c:pt idx="2">
                  <c:v>9839</c:v>
                </c:pt>
                <c:pt idx="3">
                  <c:v>16592</c:v>
                </c:pt>
                <c:pt idx="4">
                  <c:v>25955</c:v>
                </c:pt>
                <c:pt idx="5">
                  <c:v>35845</c:v>
                </c:pt>
                <c:pt idx="6">
                  <c:v>46352</c:v>
                </c:pt>
                <c:pt idx="7">
                  <c:v>49069</c:v>
                </c:pt>
                <c:pt idx="8">
                  <c:v>44604</c:v>
                </c:pt>
                <c:pt idx="9">
                  <c:v>25248</c:v>
                </c:pt>
                <c:pt idx="10">
                  <c:v>22052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7-4833-9D76-B856A328BA55}"/>
            </c:ext>
          </c:extLst>
        </c:ser>
        <c:ser>
          <c:idx val="1"/>
          <c:order val="1"/>
          <c:tx>
            <c:strRef>
              <c:f>'Осигурени лица'!$B$11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лица'!$D$11:$N$11</c:f>
              <c:numCache>
                <c:formatCode>#,##0</c:formatCode>
                <c:ptCount val="11"/>
                <c:pt idx="0">
                  <c:v>1200</c:v>
                </c:pt>
                <c:pt idx="1">
                  <c:v>980</c:v>
                </c:pt>
                <c:pt idx="2">
                  <c:v>1869</c:v>
                </c:pt>
                <c:pt idx="3">
                  <c:v>2676</c:v>
                </c:pt>
                <c:pt idx="4">
                  <c:v>4063</c:v>
                </c:pt>
                <c:pt idx="5">
                  <c:v>5025</c:v>
                </c:pt>
                <c:pt idx="6">
                  <c:v>6366</c:v>
                </c:pt>
                <c:pt idx="7">
                  <c:v>7667</c:v>
                </c:pt>
                <c:pt idx="8">
                  <c:v>6787</c:v>
                </c:pt>
                <c:pt idx="9">
                  <c:v>4131</c:v>
                </c:pt>
                <c:pt idx="10">
                  <c:v>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7-4833-9D76-B856A328BA55}"/>
            </c:ext>
          </c:extLst>
        </c:ser>
        <c:ser>
          <c:idx val="2"/>
          <c:order val="2"/>
          <c:tx>
            <c:strRef>
              <c:f>'Осигурени лица'!$B$12</c:f>
              <c:strCache>
                <c:ptCount val="1"/>
                <c:pt idx="0">
                  <c:v>Всичко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лица'!$D$12:$N$12</c:f>
              <c:numCache>
                <c:formatCode>#,##0</c:formatCode>
                <c:ptCount val="11"/>
                <c:pt idx="0">
                  <c:v>2703</c:v>
                </c:pt>
                <c:pt idx="1">
                  <c:v>4950</c:v>
                </c:pt>
                <c:pt idx="2">
                  <c:v>11708</c:v>
                </c:pt>
                <c:pt idx="3">
                  <c:v>19268</c:v>
                </c:pt>
                <c:pt idx="4">
                  <c:v>30018</c:v>
                </c:pt>
                <c:pt idx="5">
                  <c:v>40870</c:v>
                </c:pt>
                <c:pt idx="6">
                  <c:v>52718</c:v>
                </c:pt>
                <c:pt idx="7">
                  <c:v>56736</c:v>
                </c:pt>
                <c:pt idx="8">
                  <c:v>51391</c:v>
                </c:pt>
                <c:pt idx="9">
                  <c:v>29379</c:v>
                </c:pt>
                <c:pt idx="10">
                  <c:v>26596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7-4833-9D76-B856A328B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110870912"/>
        <c:axId val="110872448"/>
        <c:axId val="0"/>
      </c:bar3DChart>
      <c:catAx>
        <c:axId val="1108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7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72448"/>
        <c:scaling>
          <c:orientation val="minMax"/>
          <c:max val="65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7091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552301484702457"/>
          <c:y val="0.30689655172413832"/>
          <c:w val="8.95522388059702E-2"/>
          <c:h val="0.21034482758620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15" b="0" i="0" u="none" strike="noStrike" baseline="0">
              <a:ln>
                <a:noFill/>
              </a:ln>
              <a:solidFill>
                <a:srgbClr val="000000"/>
              </a:solidFill>
              <a:effectLst/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лица'!$E$29</c:f>
          <c:strCache>
            <c:ptCount val="1"/>
            <c:pt idx="0">
              <c:v>Разпределение на осигурените лица в ДПФ по пол и възраст към 31.12.2025 г.</c:v>
            </c:pt>
          </c:strCache>
        </c:strRef>
      </c:tx>
      <c:layout>
        <c:manualLayout>
          <c:xMode val="edge"/>
          <c:yMode val="edge"/>
          <c:x val="0.15281899109792527"/>
          <c:y val="3.81944444444444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hPercent val="37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7922848664688728E-2"/>
          <c:y val="0.12152818986067022"/>
          <c:w val="0.87240356083086057"/>
          <c:h val="0.746530309144114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лица'!$D$14:$N$14</c:f>
              <c:numCache>
                <c:formatCode>#,##0</c:formatCode>
                <c:ptCount val="11"/>
                <c:pt idx="0">
                  <c:v>307</c:v>
                </c:pt>
                <c:pt idx="1">
                  <c:v>2046</c:v>
                </c:pt>
                <c:pt idx="2">
                  <c:v>6343</c:v>
                </c:pt>
                <c:pt idx="3">
                  <c:v>11711</c:v>
                </c:pt>
                <c:pt idx="4">
                  <c:v>21329</c:v>
                </c:pt>
                <c:pt idx="5">
                  <c:v>28898</c:v>
                </c:pt>
                <c:pt idx="6">
                  <c:v>39673</c:v>
                </c:pt>
                <c:pt idx="7">
                  <c:v>52324</c:v>
                </c:pt>
                <c:pt idx="8">
                  <c:v>58722</c:v>
                </c:pt>
                <c:pt idx="9">
                  <c:v>43840</c:v>
                </c:pt>
                <c:pt idx="10">
                  <c:v>92366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4-4403-92DC-137A93F757A8}"/>
            </c:ext>
          </c:extLst>
        </c:ser>
        <c:ser>
          <c:idx val="1"/>
          <c:order val="1"/>
          <c:tx>
            <c:strRef>
              <c:f>'Осигурени лица'!$B$15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лица'!$D$15:$N$15</c:f>
              <c:numCache>
                <c:formatCode>#,##0</c:formatCode>
                <c:ptCount val="11"/>
                <c:pt idx="0">
                  <c:v>156</c:v>
                </c:pt>
                <c:pt idx="1">
                  <c:v>1206</c:v>
                </c:pt>
                <c:pt idx="2">
                  <c:v>4254</c:v>
                </c:pt>
                <c:pt idx="3">
                  <c:v>8435</c:v>
                </c:pt>
                <c:pt idx="4">
                  <c:v>16047</c:v>
                </c:pt>
                <c:pt idx="5">
                  <c:v>24440</c:v>
                </c:pt>
                <c:pt idx="6">
                  <c:v>32133</c:v>
                </c:pt>
                <c:pt idx="7">
                  <c:v>39648</c:v>
                </c:pt>
                <c:pt idx="8">
                  <c:v>44198</c:v>
                </c:pt>
                <c:pt idx="9">
                  <c:v>32263</c:v>
                </c:pt>
                <c:pt idx="10">
                  <c:v>68987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A4-4403-92DC-137A93F757A8}"/>
            </c:ext>
          </c:extLst>
        </c:ser>
        <c:ser>
          <c:idx val="2"/>
          <c:order val="2"/>
          <c:tx>
            <c:strRef>
              <c:f>'Осигурени лица'!$B$16</c:f>
              <c:strCache>
                <c:ptCount val="1"/>
                <c:pt idx="0">
                  <c:v>Всичко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лица'!$D$16:$N$16</c:f>
              <c:numCache>
                <c:formatCode>#,##0</c:formatCode>
                <c:ptCount val="11"/>
                <c:pt idx="0">
                  <c:v>463</c:v>
                </c:pt>
                <c:pt idx="1">
                  <c:v>3252</c:v>
                </c:pt>
                <c:pt idx="2">
                  <c:v>10597</c:v>
                </c:pt>
                <c:pt idx="3">
                  <c:v>20146</c:v>
                </c:pt>
                <c:pt idx="4">
                  <c:v>37376</c:v>
                </c:pt>
                <c:pt idx="5">
                  <c:v>53338</c:v>
                </c:pt>
                <c:pt idx="6">
                  <c:v>71806</c:v>
                </c:pt>
                <c:pt idx="7">
                  <c:v>91972</c:v>
                </c:pt>
                <c:pt idx="8">
                  <c:v>102920</c:v>
                </c:pt>
                <c:pt idx="9">
                  <c:v>76103</c:v>
                </c:pt>
                <c:pt idx="10">
                  <c:v>161353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A4-4403-92DC-137A93F75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0892928"/>
        <c:axId val="110894464"/>
        <c:axId val="0"/>
      </c:bar3DChart>
      <c:catAx>
        <c:axId val="1108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94464"/>
        <c:scaling>
          <c:orientation val="minMax"/>
          <c:max val="18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92928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87062250454598"/>
          <c:y val="0.36111184018664338"/>
          <c:w val="8.9020771513353095E-2"/>
          <c:h val="0.211806284631087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лица'!$E$30</c:f>
          <c:strCache>
            <c:ptCount val="1"/>
            <c:pt idx="0">
              <c:v>Разпределение на осигурените лица в ДПФПС по пол и възраст към 31.12.2025 г.</c:v>
            </c:pt>
          </c:strCache>
        </c:strRef>
      </c:tx>
      <c:layout>
        <c:manualLayout>
          <c:xMode val="edge"/>
          <c:yMode val="edge"/>
          <c:x val="0.18974385894070941"/>
          <c:y val="3.64963503649636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522611832198E-2"/>
          <c:y val="0.15693458623436601"/>
          <c:w val="0.90384728546585225"/>
          <c:h val="0.60219085415512685"/>
        </c:manualLayout>
      </c:layout>
      <c:lineChart>
        <c:grouping val="standard"/>
        <c:varyColors val="0"/>
        <c:ser>
          <c:idx val="9"/>
          <c:order val="0"/>
          <c:tx>
            <c:strRef>
              <c:f>'Осигурени лица'!$B$18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лица'!$D$18:$N$18</c:f>
              <c:numCache>
                <c:formatCode>#,##0</c:formatCode>
                <c:ptCount val="11"/>
                <c:pt idx="0">
                  <c:v>2</c:v>
                </c:pt>
                <c:pt idx="1">
                  <c:v>29</c:v>
                </c:pt>
                <c:pt idx="2">
                  <c:v>125</c:v>
                </c:pt>
                <c:pt idx="3">
                  <c:v>331</c:v>
                </c:pt>
                <c:pt idx="4">
                  <c:v>533</c:v>
                </c:pt>
                <c:pt idx="5">
                  <c:v>691</c:v>
                </c:pt>
                <c:pt idx="6">
                  <c:v>558</c:v>
                </c:pt>
                <c:pt idx="7">
                  <c:v>391</c:v>
                </c:pt>
                <c:pt idx="8">
                  <c:v>234</c:v>
                </c:pt>
                <c:pt idx="9">
                  <c:v>159</c:v>
                </c:pt>
                <c:pt idx="10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4-46AA-824E-767F1812F368}"/>
            </c:ext>
          </c:extLst>
        </c:ser>
        <c:ser>
          <c:idx val="10"/>
          <c:order val="1"/>
          <c:tx>
            <c:strRef>
              <c:f>'Осигурени лица'!$B$19</c:f>
              <c:strCache>
                <c:ptCount val="1"/>
                <c:pt idx="0">
                  <c:v>Жени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лица'!$D$19:$N$19</c:f>
              <c:numCache>
                <c:formatCode>#,##0</c:formatCode>
                <c:ptCount val="11"/>
                <c:pt idx="0">
                  <c:v>2</c:v>
                </c:pt>
                <c:pt idx="1">
                  <c:v>29</c:v>
                </c:pt>
                <c:pt idx="2">
                  <c:v>231</c:v>
                </c:pt>
                <c:pt idx="3">
                  <c:v>822</c:v>
                </c:pt>
                <c:pt idx="4">
                  <c:v>1309</c:v>
                </c:pt>
                <c:pt idx="5">
                  <c:v>1489</c:v>
                </c:pt>
                <c:pt idx="6">
                  <c:v>1232</c:v>
                </c:pt>
                <c:pt idx="7">
                  <c:v>845</c:v>
                </c:pt>
                <c:pt idx="8">
                  <c:v>414</c:v>
                </c:pt>
                <c:pt idx="9">
                  <c:v>192</c:v>
                </c:pt>
                <c:pt idx="10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4-46AA-824E-767F1812F368}"/>
            </c:ext>
          </c:extLst>
        </c:ser>
        <c:ser>
          <c:idx val="11"/>
          <c:order val="2"/>
          <c:tx>
            <c:strRef>
              <c:f>'Осигурени лица'!$B$20</c:f>
              <c:strCache>
                <c:ptCount val="1"/>
                <c:pt idx="0">
                  <c:v>Всичко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лица'!$D$20:$N$20</c:f>
              <c:numCache>
                <c:formatCode>#,##0</c:formatCode>
                <c:ptCount val="11"/>
                <c:pt idx="0">
                  <c:v>4</c:v>
                </c:pt>
                <c:pt idx="1">
                  <c:v>58</c:v>
                </c:pt>
                <c:pt idx="2">
                  <c:v>356</c:v>
                </c:pt>
                <c:pt idx="3">
                  <c:v>1153</c:v>
                </c:pt>
                <c:pt idx="4">
                  <c:v>1842</c:v>
                </c:pt>
                <c:pt idx="5">
                  <c:v>2180</c:v>
                </c:pt>
                <c:pt idx="6">
                  <c:v>1790</c:v>
                </c:pt>
                <c:pt idx="7">
                  <c:v>1236</c:v>
                </c:pt>
                <c:pt idx="8">
                  <c:v>648</c:v>
                </c:pt>
                <c:pt idx="9">
                  <c:v>351</c:v>
                </c:pt>
                <c:pt idx="10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4-46AA-824E-767F1812F368}"/>
            </c:ext>
          </c:extLst>
        </c:ser>
        <c:ser>
          <c:idx val="0"/>
          <c:order val="3"/>
          <c:tx>
            <c:v>Средна възраст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314-46AA-824E-767F1812F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022848"/>
        <c:axId val="111024384"/>
      </c:lineChart>
      <c:catAx>
        <c:axId val="1110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2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4384"/>
        <c:scaling>
          <c:orientation val="minMax"/>
          <c:max val="24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22848"/>
        <c:crosses val="autoZero"/>
        <c:crossBetween val="between"/>
        <c:majorUnit val="3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410283329968665"/>
          <c:y val="0.89051248156023488"/>
          <c:w val="0.52179554478767076"/>
          <c:h val="8.39416058394160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лица'!$E$30</c:f>
          <c:strCache>
            <c:ptCount val="1"/>
            <c:pt idx="0">
              <c:v>Разпределение на осигурените лица в ДПФПС по пол и възраст към 31.12.2025 г.</c:v>
            </c:pt>
          </c:strCache>
        </c:strRef>
      </c:tx>
      <c:layout>
        <c:manualLayout>
          <c:xMode val="edge"/>
          <c:yMode val="edge"/>
          <c:x val="0.13967326149610199"/>
          <c:y val="2.1978021978021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hPercent val="34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836603417391452E-2"/>
          <c:y val="0.1135535197513155"/>
          <c:w val="0.92422058139610808"/>
          <c:h val="0.747255420298984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лица'!$D$18:$N$18</c:f>
              <c:numCache>
                <c:formatCode>#,##0</c:formatCode>
                <c:ptCount val="11"/>
                <c:pt idx="0">
                  <c:v>2</c:v>
                </c:pt>
                <c:pt idx="1">
                  <c:v>29</c:v>
                </c:pt>
                <c:pt idx="2">
                  <c:v>125</c:v>
                </c:pt>
                <c:pt idx="3">
                  <c:v>331</c:v>
                </c:pt>
                <c:pt idx="4">
                  <c:v>533</c:v>
                </c:pt>
                <c:pt idx="5">
                  <c:v>691</c:v>
                </c:pt>
                <c:pt idx="6">
                  <c:v>558</c:v>
                </c:pt>
                <c:pt idx="7">
                  <c:v>391</c:v>
                </c:pt>
                <c:pt idx="8">
                  <c:v>234</c:v>
                </c:pt>
                <c:pt idx="9">
                  <c:v>159</c:v>
                </c:pt>
                <c:pt idx="10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C-4E15-B8E9-B8DE28FB9639}"/>
            </c:ext>
          </c:extLst>
        </c:ser>
        <c:ser>
          <c:idx val="1"/>
          <c:order val="1"/>
          <c:tx>
            <c:strRef>
              <c:f>'Осигурени лица'!$B$15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лица'!$D$19:$N$19</c:f>
              <c:numCache>
                <c:formatCode>#,##0</c:formatCode>
                <c:ptCount val="11"/>
                <c:pt idx="0">
                  <c:v>2</c:v>
                </c:pt>
                <c:pt idx="1">
                  <c:v>29</c:v>
                </c:pt>
                <c:pt idx="2">
                  <c:v>231</c:v>
                </c:pt>
                <c:pt idx="3">
                  <c:v>822</c:v>
                </c:pt>
                <c:pt idx="4">
                  <c:v>1309</c:v>
                </c:pt>
                <c:pt idx="5">
                  <c:v>1489</c:v>
                </c:pt>
                <c:pt idx="6">
                  <c:v>1232</c:v>
                </c:pt>
                <c:pt idx="7">
                  <c:v>845</c:v>
                </c:pt>
                <c:pt idx="8">
                  <c:v>414</c:v>
                </c:pt>
                <c:pt idx="9">
                  <c:v>192</c:v>
                </c:pt>
                <c:pt idx="1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C-4E15-B8E9-B8DE28FB9639}"/>
            </c:ext>
          </c:extLst>
        </c:ser>
        <c:ser>
          <c:idx val="2"/>
          <c:order val="2"/>
          <c:tx>
            <c:strRef>
              <c:f>'Осигурени лица'!$B$16</c:f>
              <c:strCache>
                <c:ptCount val="1"/>
                <c:pt idx="0">
                  <c:v>Всичко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лица'!$D$20:$N$20</c:f>
              <c:numCache>
                <c:formatCode>#,##0</c:formatCode>
                <c:ptCount val="11"/>
                <c:pt idx="0">
                  <c:v>4</c:v>
                </c:pt>
                <c:pt idx="1">
                  <c:v>58</c:v>
                </c:pt>
                <c:pt idx="2">
                  <c:v>356</c:v>
                </c:pt>
                <c:pt idx="3">
                  <c:v>1153</c:v>
                </c:pt>
                <c:pt idx="4">
                  <c:v>1842</c:v>
                </c:pt>
                <c:pt idx="5">
                  <c:v>2180</c:v>
                </c:pt>
                <c:pt idx="6">
                  <c:v>1790</c:v>
                </c:pt>
                <c:pt idx="7">
                  <c:v>1236</c:v>
                </c:pt>
                <c:pt idx="8">
                  <c:v>648</c:v>
                </c:pt>
                <c:pt idx="9">
                  <c:v>351</c:v>
                </c:pt>
                <c:pt idx="10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C-4E15-B8E9-B8DE28FB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1053440"/>
        <c:axId val="111063424"/>
        <c:axId val="0"/>
      </c:bar3DChart>
      <c:catAx>
        <c:axId val="1110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6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63424"/>
        <c:scaling>
          <c:orientation val="minMax"/>
          <c:max val="24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53440"/>
        <c:crosses val="autoZero"/>
        <c:crossBetween val="between"/>
        <c:majorUnit val="300"/>
        <c:min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450285281947484"/>
          <c:y val="0.26740003653389477"/>
          <c:w val="9.3610698365527767E-2"/>
          <c:h val="0.23443300356686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лица'!$E$27</c:f>
          <c:strCache>
            <c:ptCount val="1"/>
            <c:pt idx="0">
              <c:v>Разпределение на осигурените лица в УПФ** по пол и възраст към 31.12.2025 г.</c:v>
            </c:pt>
          </c:strCache>
        </c:strRef>
      </c:tx>
      <c:layout>
        <c:manualLayout>
          <c:xMode val="edge"/>
          <c:yMode val="edge"/>
          <c:x val="0.15074642535354721"/>
          <c:y val="3.79310344827589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hPercent val="3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5356749105548801E-2"/>
          <c:y val="0.12068965517241388"/>
          <c:w val="0.91191644077277212"/>
          <c:h val="0.713793103448281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лица'!$B$6</c:f>
              <c:strCache>
                <c:ptCount val="1"/>
                <c:pt idx="0">
                  <c:v>Мъже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лица'!$D$6:$N$6</c:f>
              <c:numCache>
                <c:formatCode>#,##0</c:formatCode>
                <c:ptCount val="11"/>
                <c:pt idx="0">
                  <c:v>31244</c:v>
                </c:pt>
                <c:pt idx="1">
                  <c:v>128898</c:v>
                </c:pt>
                <c:pt idx="2">
                  <c:v>162460</c:v>
                </c:pt>
                <c:pt idx="3">
                  <c:v>201223</c:v>
                </c:pt>
                <c:pt idx="4">
                  <c:v>268372</c:v>
                </c:pt>
                <c:pt idx="5">
                  <c:v>285254</c:v>
                </c:pt>
                <c:pt idx="6">
                  <c:v>321823</c:v>
                </c:pt>
                <c:pt idx="7">
                  <c:v>293727</c:v>
                </c:pt>
                <c:pt idx="8">
                  <c:v>247873</c:v>
                </c:pt>
                <c:pt idx="9">
                  <c:v>201814</c:v>
                </c:pt>
                <c:pt idx="10">
                  <c:v>25864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C-4A36-A1C0-ABCB0319EEB4}"/>
            </c:ext>
          </c:extLst>
        </c:ser>
        <c:ser>
          <c:idx val="1"/>
          <c:order val="1"/>
          <c:tx>
            <c:strRef>
              <c:f>'Осигурени лица'!$B$7</c:f>
              <c:strCache>
                <c:ptCount val="1"/>
                <c:pt idx="0">
                  <c:v>Жени</c:v>
                </c:pt>
              </c:strCache>
            </c:strRef>
          </c:tx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лица'!$D$7:$N$7</c:f>
              <c:numCache>
                <c:formatCode>#,##0</c:formatCode>
                <c:ptCount val="11"/>
                <c:pt idx="0">
                  <c:v>27105</c:v>
                </c:pt>
                <c:pt idx="1">
                  <c:v>107724</c:v>
                </c:pt>
                <c:pt idx="2">
                  <c:v>141469</c:v>
                </c:pt>
                <c:pt idx="3">
                  <c:v>176792</c:v>
                </c:pt>
                <c:pt idx="4">
                  <c:v>241471</c:v>
                </c:pt>
                <c:pt idx="5">
                  <c:v>257539</c:v>
                </c:pt>
                <c:pt idx="6">
                  <c:v>291132</c:v>
                </c:pt>
                <c:pt idx="7">
                  <c:v>280445</c:v>
                </c:pt>
                <c:pt idx="8">
                  <c:v>253190</c:v>
                </c:pt>
                <c:pt idx="9">
                  <c:v>182950</c:v>
                </c:pt>
                <c:pt idx="10">
                  <c:v>22310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CFF-B637-C6ECFA2E45F7}"/>
            </c:ext>
          </c:extLst>
        </c:ser>
        <c:ser>
          <c:idx val="2"/>
          <c:order val="2"/>
          <c:tx>
            <c:strRef>
              <c:f>'Осигурени лица'!$B$8</c:f>
              <c:strCache>
                <c:ptCount val="1"/>
                <c:pt idx="0">
                  <c:v>Всичко</c:v>
                </c:pt>
              </c:strCache>
            </c:strRef>
          </c:tx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лица'!$D$8:$N$8</c:f>
              <c:numCache>
                <c:formatCode>#,##0</c:formatCode>
                <c:ptCount val="11"/>
                <c:pt idx="0">
                  <c:v>58349</c:v>
                </c:pt>
                <c:pt idx="1">
                  <c:v>236622</c:v>
                </c:pt>
                <c:pt idx="2">
                  <c:v>303929</c:v>
                </c:pt>
                <c:pt idx="3">
                  <c:v>378015</c:v>
                </c:pt>
                <c:pt idx="4">
                  <c:v>509843</c:v>
                </c:pt>
                <c:pt idx="5">
                  <c:v>542793</c:v>
                </c:pt>
                <c:pt idx="6">
                  <c:v>612955</c:v>
                </c:pt>
                <c:pt idx="7">
                  <c:v>574172</c:v>
                </c:pt>
                <c:pt idx="8">
                  <c:v>501063</c:v>
                </c:pt>
                <c:pt idx="9">
                  <c:v>384764</c:v>
                </c:pt>
                <c:pt idx="10">
                  <c:v>48174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CFF-B637-C6ECFA2E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111174016"/>
        <c:axId val="111175552"/>
        <c:axId val="0"/>
      </c:bar3DChart>
      <c:catAx>
        <c:axId val="1111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75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75552"/>
        <c:scaling>
          <c:orientation val="minMax"/>
          <c:max val="7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74016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552301484702457"/>
          <c:y val="0.30689655172413832"/>
          <c:w val="6.6231372717754547E-2"/>
          <c:h val="0.19454655580639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15" b="0" i="0" u="none" strike="noStrike" baseline="0">
              <a:ln>
                <a:noFill/>
              </a:ln>
              <a:solidFill>
                <a:srgbClr val="000000"/>
              </a:solidFill>
              <a:effectLst/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33" r="0.75000000000000433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средства'!$D$27</c:f>
          <c:strCache>
            <c:ptCount val="1"/>
            <c:pt idx="0">
              <c:v>Среден размер* на натрупаните средства на едно осигурено лице в УПФ към 31.12.2025 г.</c:v>
            </c:pt>
          </c:strCache>
        </c:strRef>
      </c:tx>
      <c:layout>
        <c:manualLayout>
          <c:xMode val="edge"/>
          <c:yMode val="edge"/>
          <c:x val="0.14216868226399929"/>
          <c:y val="3.5830618892508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108433734939932E-2"/>
          <c:y val="0.13355070101075917"/>
          <c:w val="0.84337349397590367"/>
          <c:h val="0.65472416836982716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'Натрупани средства'!$B$6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средства'!$C$6:$N$6</c:f>
              <c:numCache>
                <c:formatCode>#,##0.00</c:formatCode>
                <c:ptCount val="12"/>
                <c:pt idx="0">
                  <c:v>6756.3584767715965</c:v>
                </c:pt>
                <c:pt idx="1">
                  <c:v>552.93527237229557</c:v>
                </c:pt>
                <c:pt idx="2">
                  <c:v>1388.0687480022964</c:v>
                </c:pt>
                <c:pt idx="3">
                  <c:v>3391.8172798227256</c:v>
                </c:pt>
                <c:pt idx="4">
                  <c:v>5328.0536190196945</c:v>
                </c:pt>
                <c:pt idx="5">
                  <c:v>6979.3168228056566</c:v>
                </c:pt>
                <c:pt idx="6">
                  <c:v>7935.4149193701051</c:v>
                </c:pt>
                <c:pt idx="7">
                  <c:v>8090.4807252433793</c:v>
                </c:pt>
                <c:pt idx="8">
                  <c:v>8525.5788734096623</c:v>
                </c:pt>
                <c:pt idx="9">
                  <c:v>8155.8425232276204</c:v>
                </c:pt>
                <c:pt idx="10">
                  <c:v>7374.4112360886738</c:v>
                </c:pt>
                <c:pt idx="11">
                  <c:v>3005.2503402412626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B4-4E24-8141-29FD30A23A32}"/>
            </c:ext>
          </c:extLst>
        </c:ser>
        <c:ser>
          <c:idx val="0"/>
          <c:order val="1"/>
          <c:tx>
            <c:strRef>
              <c:f>'Натрупани средства'!$B$7</c:f>
              <c:strCache>
                <c:ptCount val="1"/>
                <c:pt idx="0">
                  <c:v>Жени</c:v>
                </c:pt>
              </c:strCache>
            </c:strRef>
          </c:tx>
          <c:spPr>
            <a:ln w="6350">
              <a:solidFill>
                <a:sysClr val="windowText" lastClr="000000"/>
              </a:solidFill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средства'!$C$7:$N$7</c:f>
              <c:numCache>
                <c:formatCode>#,##0.00</c:formatCode>
                <c:ptCount val="12"/>
                <c:pt idx="0">
                  <c:v>6217.2022747936935</c:v>
                </c:pt>
                <c:pt idx="1">
                  <c:v>447.77076627928415</c:v>
                </c:pt>
                <c:pt idx="2">
                  <c:v>1158.0137931194533</c:v>
                </c:pt>
                <c:pt idx="3">
                  <c:v>2857.0400021912928</c:v>
                </c:pt>
                <c:pt idx="4">
                  <c:v>4336.2202026675413</c:v>
                </c:pt>
                <c:pt idx="5">
                  <c:v>5731.7109286829491</c:v>
                </c:pt>
                <c:pt idx="6">
                  <c:v>6944.6109252190936</c:v>
                </c:pt>
                <c:pt idx="7">
                  <c:v>7753.9801486954375</c:v>
                </c:pt>
                <c:pt idx="8">
                  <c:v>8515.7192667367926</c:v>
                </c:pt>
                <c:pt idx="9">
                  <c:v>8582.7176333188509</c:v>
                </c:pt>
                <c:pt idx="10">
                  <c:v>5381.1244369499864</c:v>
                </c:pt>
                <c:pt idx="11">
                  <c:v>1788.5432658000896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6-4503-A5EC-2DDBEFC20F3E}"/>
            </c:ext>
          </c:extLst>
        </c:ser>
        <c:ser>
          <c:idx val="1"/>
          <c:order val="2"/>
          <c:tx>
            <c:strRef>
              <c:f>'Натрупани средства'!$B$8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FF7C80"/>
            </a:solidFill>
            <a:ln w="6350">
              <a:solidFill>
                <a:sysClr val="windowText" lastClr="000000"/>
              </a:solidFill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средства'!$C$8:$N$8</c:f>
              <c:numCache>
                <c:formatCode>#,##0.00</c:formatCode>
                <c:ptCount val="12"/>
                <c:pt idx="0">
                  <c:v>6498.8882977580297</c:v>
                </c:pt>
                <c:pt idx="1">
                  <c:v>504.08295377812817</c:v>
                </c:pt>
                <c:pt idx="2">
                  <c:v>1283.3344462053401</c:v>
                </c:pt>
                <c:pt idx="3">
                  <c:v>3142.8959636954683</c:v>
                </c:pt>
                <c:pt idx="4">
                  <c:v>4864.1878641059211</c:v>
                </c:pt>
                <c:pt idx="5">
                  <c:v>6388.4277788064164</c:v>
                </c:pt>
                <c:pt idx="6">
                  <c:v>7465.3081386090098</c:v>
                </c:pt>
                <c:pt idx="7">
                  <c:v>7930.654823094681</c:v>
                </c:pt>
                <c:pt idx="8">
                  <c:v>8520.7631084587902</c:v>
                </c:pt>
                <c:pt idx="9">
                  <c:v>8371.5449580990808</c:v>
                </c:pt>
                <c:pt idx="10">
                  <c:v>6426.6307267311904</c:v>
                </c:pt>
                <c:pt idx="11">
                  <c:v>2441.7776198779425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6-4503-A5EC-2DDBEFC2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33280"/>
        <c:axId val="111239168"/>
      </c:barChart>
      <c:catAx>
        <c:axId val="11123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39168"/>
        <c:scaling>
          <c:orientation val="minMax"/>
          <c:max val="87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лв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33280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132527094400364"/>
          <c:y val="0.38436550480050163"/>
          <c:w val="4.6510442175589292E-2"/>
          <c:h val="0.16756623663084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20</xdr:row>
      <xdr:rowOff>95250</xdr:rowOff>
    </xdr:from>
    <xdr:to>
      <xdr:col>14</xdr:col>
      <xdr:colOff>152400</xdr:colOff>
      <xdr:row>37</xdr:row>
      <xdr:rowOff>85725</xdr:rowOff>
    </xdr:to>
    <xdr:graphicFrame macro="">
      <xdr:nvGraphicFramePr>
        <xdr:cNvPr id="1334" name="Chart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39</xdr:row>
      <xdr:rowOff>76200</xdr:rowOff>
    </xdr:from>
    <xdr:to>
      <xdr:col>14</xdr:col>
      <xdr:colOff>19050</xdr:colOff>
      <xdr:row>55</xdr:row>
      <xdr:rowOff>85725</xdr:rowOff>
    </xdr:to>
    <xdr:graphicFrame macro="">
      <xdr:nvGraphicFramePr>
        <xdr:cNvPr id="1335" name="Chart 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57</xdr:row>
      <xdr:rowOff>38100</xdr:rowOff>
    </xdr:from>
    <xdr:to>
      <xdr:col>14</xdr:col>
      <xdr:colOff>28575</xdr:colOff>
      <xdr:row>74</xdr:row>
      <xdr:rowOff>19050</xdr:rowOff>
    </xdr:to>
    <xdr:graphicFrame macro="">
      <xdr:nvGraphicFramePr>
        <xdr:cNvPr id="1336" name="Chart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409574</xdr:colOff>
      <xdr:row>43</xdr:row>
      <xdr:rowOff>47625</xdr:rowOff>
    </xdr:from>
    <xdr:to>
      <xdr:col>9</xdr:col>
      <xdr:colOff>438149</xdr:colOff>
      <xdr:row>51</xdr:row>
      <xdr:rowOff>104775</xdr:rowOff>
    </xdr:to>
    <xdr:sp macro="" textlink="">
      <xdr:nvSpPr>
        <xdr:cNvPr id="1337" name="Line 4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ShapeType="1"/>
        </xdr:cNvSpPr>
      </xdr:nvSpPr>
      <xdr:spPr bwMode="auto">
        <a:xfrm flipV="1">
          <a:off x="5457824" y="7038975"/>
          <a:ext cx="28575" cy="135255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609598</xdr:colOff>
      <xdr:row>63</xdr:row>
      <xdr:rowOff>161924</xdr:rowOff>
    </xdr:from>
    <xdr:to>
      <xdr:col>10</xdr:col>
      <xdr:colOff>609600</xdr:colOff>
      <xdr:row>70</xdr:row>
      <xdr:rowOff>57143</xdr:rowOff>
    </xdr:to>
    <xdr:sp macro="" textlink="">
      <xdr:nvSpPr>
        <xdr:cNvPr id="1338" name="Line 5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ShapeType="1"/>
        </xdr:cNvSpPr>
      </xdr:nvSpPr>
      <xdr:spPr bwMode="auto">
        <a:xfrm flipV="1">
          <a:off x="6276973" y="10391774"/>
          <a:ext cx="2" cy="1028694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15</xdr:col>
      <xdr:colOff>590549</xdr:colOff>
      <xdr:row>21</xdr:row>
      <xdr:rowOff>0</xdr:rowOff>
    </xdr:from>
    <xdr:to>
      <xdr:col>27</xdr:col>
      <xdr:colOff>276224</xdr:colOff>
      <xdr:row>37</xdr:row>
      <xdr:rowOff>133350</xdr:rowOff>
    </xdr:to>
    <xdr:graphicFrame macro="">
      <xdr:nvGraphicFramePr>
        <xdr:cNvPr id="1340" name="Chart 7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571499</xdr:colOff>
      <xdr:row>39</xdr:row>
      <xdr:rowOff>95250</xdr:rowOff>
    </xdr:from>
    <xdr:to>
      <xdr:col>27</xdr:col>
      <xdr:colOff>304800</xdr:colOff>
      <xdr:row>56</xdr:row>
      <xdr:rowOff>85725</xdr:rowOff>
    </xdr:to>
    <xdr:graphicFrame macro="">
      <xdr:nvGraphicFramePr>
        <xdr:cNvPr id="1341" name="Chart 8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28575</xdr:colOff>
      <xdr:row>76</xdr:row>
      <xdr:rowOff>133350</xdr:rowOff>
    </xdr:from>
    <xdr:to>
      <xdr:col>14</xdr:col>
      <xdr:colOff>28575</xdr:colOff>
      <xdr:row>92</xdr:row>
      <xdr:rowOff>152400</xdr:rowOff>
    </xdr:to>
    <xdr:graphicFrame macro="">
      <xdr:nvGraphicFramePr>
        <xdr:cNvPr id="1342" name="Chart 10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600075</xdr:colOff>
      <xdr:row>58</xdr:row>
      <xdr:rowOff>57150</xdr:rowOff>
    </xdr:from>
    <xdr:to>
      <xdr:col>27</xdr:col>
      <xdr:colOff>342900</xdr:colOff>
      <xdr:row>74</xdr:row>
      <xdr:rowOff>66675</xdr:rowOff>
    </xdr:to>
    <xdr:graphicFrame macro="">
      <xdr:nvGraphicFramePr>
        <xdr:cNvPr id="1344" name="Chart 1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381000</xdr:colOff>
      <xdr:row>80</xdr:row>
      <xdr:rowOff>104775</xdr:rowOff>
    </xdr:from>
    <xdr:to>
      <xdr:col>8</xdr:col>
      <xdr:colOff>390526</xdr:colOff>
      <xdr:row>89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4810125" y="13087350"/>
          <a:ext cx="9526" cy="13620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590550</xdr:colOff>
      <xdr:row>2</xdr:row>
      <xdr:rowOff>114300</xdr:rowOff>
    </xdr:from>
    <xdr:to>
      <xdr:col>27</xdr:col>
      <xdr:colOff>247650</xdr:colOff>
      <xdr:row>18</xdr:row>
      <xdr:rowOff>133350</xdr:rowOff>
    </xdr:to>
    <xdr:graphicFrame macro="">
      <xdr:nvGraphicFramePr>
        <xdr:cNvPr id="15" name="Chart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0.56328</cdr:x>
      <cdr:y>0.22648</cdr:y>
    </cdr:from>
    <cdr:to>
      <cdr:x>0.56354</cdr:x>
      <cdr:y>0.78421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179555" y="619123"/>
          <a:ext cx="1930" cy="15246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prstDash val="dash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bg-BG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285748</xdr:colOff>
      <xdr:row>21</xdr:row>
      <xdr:rowOff>123825</xdr:rowOff>
    </xdr:from>
    <xdr:to>
      <xdr:col>14</xdr:col>
      <xdr:colOff>19049</xdr:colOff>
      <xdr:row>39</xdr:row>
      <xdr:rowOff>133350</xdr:rowOff>
    </xdr:to>
    <xdr:graphicFrame macro="">
      <xdr:nvGraphicFramePr>
        <xdr:cNvPr id="4209" name="Chart 1">
          <a:extLst>
            <a:ext uri="{FF2B5EF4-FFF2-40B4-BE49-F238E27FC236}">
              <a16:creationId xmlns:a16="http://schemas.microsoft.com/office/drawing/2014/main" id="{00000000-0008-0000-0100-00007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285750</xdr:colOff>
      <xdr:row>41</xdr:row>
      <xdr:rowOff>9525</xdr:rowOff>
    </xdr:from>
    <xdr:to>
      <xdr:col>14</xdr:col>
      <xdr:colOff>9525</xdr:colOff>
      <xdr:row>59</xdr:row>
      <xdr:rowOff>142875</xdr:rowOff>
    </xdr:to>
    <xdr:graphicFrame macro="">
      <xdr:nvGraphicFramePr>
        <xdr:cNvPr id="4210" name="Chart 2">
          <a:extLst>
            <a:ext uri="{FF2B5EF4-FFF2-40B4-BE49-F238E27FC236}">
              <a16:creationId xmlns:a16="http://schemas.microsoft.com/office/drawing/2014/main" id="{00000000-0008-0000-0100-00007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276225</xdr:colOff>
      <xdr:row>61</xdr:row>
      <xdr:rowOff>19050</xdr:rowOff>
    </xdr:from>
    <xdr:to>
      <xdr:col>14</xdr:col>
      <xdr:colOff>0</xdr:colOff>
      <xdr:row>79</xdr:row>
      <xdr:rowOff>142875</xdr:rowOff>
    </xdr:to>
    <xdr:graphicFrame macro="">
      <xdr:nvGraphicFramePr>
        <xdr:cNvPr id="4211" name="Chart 3">
          <a:extLst>
            <a:ext uri="{FF2B5EF4-FFF2-40B4-BE49-F238E27FC236}">
              <a16:creationId xmlns:a16="http://schemas.microsoft.com/office/drawing/2014/main" id="{00000000-0008-0000-0100-00007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266699</xdr:colOff>
      <xdr:row>81</xdr:row>
      <xdr:rowOff>47625</xdr:rowOff>
    </xdr:from>
    <xdr:to>
      <xdr:col>13</xdr:col>
      <xdr:colOff>619124</xdr:colOff>
      <xdr:row>99</xdr:row>
      <xdr:rowOff>38100</xdr:rowOff>
    </xdr:to>
    <xdr:graphicFrame macro="">
      <xdr:nvGraphicFramePr>
        <xdr:cNvPr id="4212" name="Chart 4">
          <a:extLst>
            <a:ext uri="{FF2B5EF4-FFF2-40B4-BE49-F238E27FC236}">
              <a16:creationId xmlns:a16="http://schemas.microsoft.com/office/drawing/2014/main" id="{00000000-0008-0000-0100-00007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100"/>
  <sheetViews>
    <sheetView showGridLines="0" tabSelected="1" workbookViewId="0">
      <selection activeCell="B2" sqref="B2:O2"/>
    </sheetView>
  </sheetViews>
  <sheetFormatPr defaultColWidth="9.140625" defaultRowHeight="12.75"/>
  <cols>
    <col min="1" max="1" width="1.42578125" style="2" customWidth="1"/>
    <col min="2" max="14" width="9.28515625" style="2" customWidth="1"/>
    <col min="15" max="15" width="10.28515625" style="2" customWidth="1"/>
    <col min="16" max="16" width="9.140625" style="2" customWidth="1"/>
    <col min="17" max="16384" width="9.140625" style="2"/>
  </cols>
  <sheetData>
    <row r="1" spans="1:28" ht="8.25" customHeight="1">
      <c r="A1" s="2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8">
      <c r="B2" s="52" t="s">
        <v>37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0.5" customHeight="1">
      <c r="A3" s="4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28.5" customHeight="1">
      <c r="B4" s="12" t="s">
        <v>0</v>
      </c>
      <c r="C4" s="13" t="s">
        <v>1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</v>
      </c>
      <c r="O4" s="14" t="s">
        <v>24</v>
      </c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3.5" customHeight="1">
      <c r="B5" s="48" t="s">
        <v>25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2" customHeight="1">
      <c r="B6" s="15" t="s">
        <v>3</v>
      </c>
      <c r="C6" s="16">
        <v>2168552</v>
      </c>
      <c r="D6" s="16">
        <v>31244</v>
      </c>
      <c r="E6" s="16">
        <v>128898</v>
      </c>
      <c r="F6" s="16">
        <v>162460</v>
      </c>
      <c r="G6" s="16">
        <v>201223</v>
      </c>
      <c r="H6" s="16">
        <v>268372</v>
      </c>
      <c r="I6" s="16">
        <v>285254</v>
      </c>
      <c r="J6" s="16">
        <v>321823</v>
      </c>
      <c r="K6" s="16">
        <v>293727</v>
      </c>
      <c r="L6" s="16">
        <v>247873</v>
      </c>
      <c r="M6" s="16">
        <v>201814</v>
      </c>
      <c r="N6" s="16">
        <v>25864</v>
      </c>
      <c r="O6" s="17">
        <v>43.773477292681939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" customHeight="1">
      <c r="B7" s="15" t="s">
        <v>4</v>
      </c>
      <c r="C7" s="16">
        <v>1982127</v>
      </c>
      <c r="D7" s="16">
        <v>27105</v>
      </c>
      <c r="E7" s="16">
        <v>107724</v>
      </c>
      <c r="F7" s="16">
        <v>141469</v>
      </c>
      <c r="G7" s="16">
        <v>176792</v>
      </c>
      <c r="H7" s="16">
        <v>241471</v>
      </c>
      <c r="I7" s="16">
        <v>257539</v>
      </c>
      <c r="J7" s="16">
        <v>291132</v>
      </c>
      <c r="K7" s="16">
        <v>280445</v>
      </c>
      <c r="L7" s="16">
        <v>253190</v>
      </c>
      <c r="M7" s="16">
        <v>182950</v>
      </c>
      <c r="N7" s="16">
        <v>22310</v>
      </c>
      <c r="O7" s="17">
        <v>44.200029483479113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s="3" customFormat="1" ht="12" customHeight="1">
      <c r="B8" s="18" t="s">
        <v>5</v>
      </c>
      <c r="C8" s="19">
        <v>4150679</v>
      </c>
      <c r="D8" s="19">
        <v>58349</v>
      </c>
      <c r="E8" s="19">
        <v>236622</v>
      </c>
      <c r="F8" s="19">
        <v>303929</v>
      </c>
      <c r="G8" s="19">
        <v>378015</v>
      </c>
      <c r="H8" s="19">
        <v>509843</v>
      </c>
      <c r="I8" s="19">
        <v>542793</v>
      </c>
      <c r="J8" s="19">
        <v>612955</v>
      </c>
      <c r="K8" s="19">
        <v>574172</v>
      </c>
      <c r="L8" s="19">
        <v>501063</v>
      </c>
      <c r="M8" s="19">
        <v>384764</v>
      </c>
      <c r="N8" s="19">
        <v>48174</v>
      </c>
      <c r="O8" s="20">
        <v>43.977174233420605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3.5" customHeight="1">
      <c r="B9" s="48" t="s">
        <v>23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2" customHeight="1">
      <c r="B10" s="21" t="s">
        <v>3</v>
      </c>
      <c r="C10" s="16">
        <v>281029</v>
      </c>
      <c r="D10" s="16">
        <v>1503</v>
      </c>
      <c r="E10" s="16">
        <v>3970</v>
      </c>
      <c r="F10" s="16">
        <v>9839</v>
      </c>
      <c r="G10" s="16">
        <v>16592</v>
      </c>
      <c r="H10" s="16">
        <v>25955</v>
      </c>
      <c r="I10" s="16">
        <v>35845</v>
      </c>
      <c r="J10" s="16">
        <v>46352</v>
      </c>
      <c r="K10" s="16">
        <v>49069</v>
      </c>
      <c r="L10" s="16">
        <v>44604</v>
      </c>
      <c r="M10" s="16">
        <v>25248</v>
      </c>
      <c r="N10" s="16">
        <v>22052</v>
      </c>
      <c r="O10" s="17">
        <v>49.030135466446524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2" customHeight="1">
      <c r="B11" s="21" t="s">
        <v>4</v>
      </c>
      <c r="C11" s="16">
        <v>45308</v>
      </c>
      <c r="D11" s="16">
        <v>1200</v>
      </c>
      <c r="E11" s="16">
        <v>980</v>
      </c>
      <c r="F11" s="16">
        <v>1869</v>
      </c>
      <c r="G11" s="16">
        <v>2676</v>
      </c>
      <c r="H11" s="16">
        <v>4063</v>
      </c>
      <c r="I11" s="16">
        <v>5025</v>
      </c>
      <c r="J11" s="16">
        <v>6366</v>
      </c>
      <c r="K11" s="16">
        <v>7667</v>
      </c>
      <c r="L11" s="16">
        <v>6787</v>
      </c>
      <c r="M11" s="16">
        <v>4131</v>
      </c>
      <c r="N11" s="16">
        <v>4544</v>
      </c>
      <c r="O11" s="17">
        <v>48.229564094641113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s="3" customFormat="1" ht="12" customHeight="1">
      <c r="B12" s="22" t="s">
        <v>5</v>
      </c>
      <c r="C12" s="19">
        <v>326337</v>
      </c>
      <c r="D12" s="19">
        <v>2703</v>
      </c>
      <c r="E12" s="19">
        <v>4950</v>
      </c>
      <c r="F12" s="19">
        <v>11708</v>
      </c>
      <c r="G12" s="19">
        <v>19268</v>
      </c>
      <c r="H12" s="19">
        <v>30018</v>
      </c>
      <c r="I12" s="19">
        <v>40870</v>
      </c>
      <c r="J12" s="19">
        <v>52718</v>
      </c>
      <c r="K12" s="19">
        <v>56736</v>
      </c>
      <c r="L12" s="19">
        <v>51391</v>
      </c>
      <c r="M12" s="19">
        <v>29379</v>
      </c>
      <c r="N12" s="19">
        <v>26596</v>
      </c>
      <c r="O12" s="20">
        <v>48.918985680446895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3.5" customHeight="1">
      <c r="B13" s="48" t="s">
        <v>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" customHeight="1">
      <c r="B14" s="21" t="s">
        <v>3</v>
      </c>
      <c r="C14" s="16">
        <v>357559</v>
      </c>
      <c r="D14" s="16">
        <v>307</v>
      </c>
      <c r="E14" s="16">
        <v>2046</v>
      </c>
      <c r="F14" s="16">
        <v>6343</v>
      </c>
      <c r="G14" s="16">
        <v>11711</v>
      </c>
      <c r="H14" s="16">
        <v>21329</v>
      </c>
      <c r="I14" s="16">
        <v>28898</v>
      </c>
      <c r="J14" s="16">
        <v>39673</v>
      </c>
      <c r="K14" s="16">
        <v>52324</v>
      </c>
      <c r="L14" s="16">
        <v>58722</v>
      </c>
      <c r="M14" s="16">
        <v>43840</v>
      </c>
      <c r="N14" s="16">
        <v>92366</v>
      </c>
      <c r="O14" s="17">
        <v>56.142770339999835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2" customHeight="1">
      <c r="B15" s="21" t="s">
        <v>4</v>
      </c>
      <c r="C15" s="16">
        <v>271767</v>
      </c>
      <c r="D15" s="16">
        <v>156</v>
      </c>
      <c r="E15" s="16">
        <v>1206</v>
      </c>
      <c r="F15" s="16">
        <v>4254</v>
      </c>
      <c r="G15" s="16">
        <v>8435</v>
      </c>
      <c r="H15" s="16">
        <v>16047</v>
      </c>
      <c r="I15" s="16">
        <v>24440</v>
      </c>
      <c r="J15" s="16">
        <v>32133</v>
      </c>
      <c r="K15" s="16">
        <v>39648</v>
      </c>
      <c r="L15" s="16">
        <v>44198</v>
      </c>
      <c r="M15" s="16">
        <v>32263</v>
      </c>
      <c r="N15" s="16">
        <v>68987</v>
      </c>
      <c r="O15" s="17">
        <v>55.846899549982162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s="3" customFormat="1" ht="12" customHeight="1">
      <c r="B16" s="22" t="s">
        <v>5</v>
      </c>
      <c r="C16" s="19">
        <v>629326</v>
      </c>
      <c r="D16" s="19">
        <v>463</v>
      </c>
      <c r="E16" s="19">
        <v>3252</v>
      </c>
      <c r="F16" s="19">
        <v>10597</v>
      </c>
      <c r="G16" s="19">
        <v>20146</v>
      </c>
      <c r="H16" s="19">
        <v>37376</v>
      </c>
      <c r="I16" s="19">
        <v>53338</v>
      </c>
      <c r="J16" s="19">
        <v>71806</v>
      </c>
      <c r="K16" s="19">
        <v>91972</v>
      </c>
      <c r="L16" s="19">
        <v>102920</v>
      </c>
      <c r="M16" s="19">
        <v>76103</v>
      </c>
      <c r="N16" s="19">
        <v>161353</v>
      </c>
      <c r="O16" s="20">
        <v>56.015002033922009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2:41" s="3" customFormat="1" ht="13.5" customHeight="1">
      <c r="B17" s="48" t="s">
        <v>11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2:41" s="3" customFormat="1" ht="12" customHeight="1">
      <c r="B18" s="21" t="s">
        <v>3</v>
      </c>
      <c r="C18" s="16">
        <v>3193</v>
      </c>
      <c r="D18" s="16">
        <v>2</v>
      </c>
      <c r="E18" s="16">
        <v>29</v>
      </c>
      <c r="F18" s="16">
        <v>125</v>
      </c>
      <c r="G18" s="16">
        <v>331</v>
      </c>
      <c r="H18" s="16">
        <v>533</v>
      </c>
      <c r="I18" s="16">
        <v>691</v>
      </c>
      <c r="J18" s="16">
        <v>558</v>
      </c>
      <c r="K18" s="16">
        <v>391</v>
      </c>
      <c r="L18" s="16">
        <v>234</v>
      </c>
      <c r="M18" s="16">
        <v>159</v>
      </c>
      <c r="N18" s="16">
        <v>140</v>
      </c>
      <c r="O18" s="17">
        <v>44.77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2:41" s="3" customFormat="1" ht="12" customHeight="1">
      <c r="B19" s="21" t="s">
        <v>4</v>
      </c>
      <c r="C19" s="16">
        <v>6686</v>
      </c>
      <c r="D19" s="16">
        <v>2</v>
      </c>
      <c r="E19" s="16">
        <v>29</v>
      </c>
      <c r="F19" s="16">
        <v>231</v>
      </c>
      <c r="G19" s="16">
        <v>822</v>
      </c>
      <c r="H19" s="16">
        <v>1309</v>
      </c>
      <c r="I19" s="16">
        <v>1489</v>
      </c>
      <c r="J19" s="16">
        <v>1232</v>
      </c>
      <c r="K19" s="16">
        <v>845</v>
      </c>
      <c r="L19" s="16">
        <v>414</v>
      </c>
      <c r="M19" s="16">
        <v>192</v>
      </c>
      <c r="N19" s="16">
        <v>121</v>
      </c>
      <c r="O19" s="17">
        <v>43.38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2:41" s="3" customFormat="1" ht="12" customHeight="1">
      <c r="B20" s="22" t="s">
        <v>5</v>
      </c>
      <c r="C20" s="19">
        <v>9879</v>
      </c>
      <c r="D20" s="19">
        <v>4</v>
      </c>
      <c r="E20" s="19">
        <v>58</v>
      </c>
      <c r="F20" s="19">
        <v>356</v>
      </c>
      <c r="G20" s="19">
        <v>1153</v>
      </c>
      <c r="H20" s="19">
        <v>1842</v>
      </c>
      <c r="I20" s="19">
        <v>2180</v>
      </c>
      <c r="J20" s="19">
        <v>1790</v>
      </c>
      <c r="K20" s="19">
        <v>1236</v>
      </c>
      <c r="L20" s="19">
        <v>648</v>
      </c>
      <c r="M20" s="19">
        <v>351</v>
      </c>
      <c r="N20" s="19">
        <v>261</v>
      </c>
      <c r="O20" s="20">
        <v>43.829263083308028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2:41" s="3" customFormat="1" ht="12" customHeight="1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3" spans="2:41"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2:41">
      <c r="C24" s="27"/>
      <c r="D24" s="27"/>
      <c r="E24" s="27"/>
      <c r="F24" s="27"/>
      <c r="G24" s="27"/>
      <c r="H24" s="27"/>
      <c r="I24" s="27"/>
      <c r="J24" s="27"/>
      <c r="K24" s="27"/>
      <c r="L24" s="27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2:41">
      <c r="C25" s="27"/>
      <c r="D25" s="27"/>
      <c r="E25" s="27"/>
      <c r="F25" s="27"/>
      <c r="G25" s="27"/>
      <c r="H25" s="27"/>
      <c r="I25" s="27"/>
      <c r="J25" s="27"/>
      <c r="K25" s="27"/>
      <c r="L25" s="27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2:41">
      <c r="C26" s="27"/>
      <c r="D26" s="27"/>
      <c r="E26" s="28" t="str">
        <f>RIGHT(B2,13)</f>
        <v>31.12.2025 г.</v>
      </c>
      <c r="F26" s="28">
        <v>0</v>
      </c>
      <c r="G26" s="27"/>
      <c r="H26" s="27"/>
      <c r="I26" s="27"/>
      <c r="J26" s="27"/>
      <c r="K26" s="27"/>
      <c r="L26" s="27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2:41">
      <c r="C27" s="27"/>
      <c r="D27" s="27"/>
      <c r="E27" s="29" t="str">
        <f>CONCATENATE("Разпределение на осигурените лица в УПФ** по пол и възраст към ",$E$26)</f>
        <v>Разпределение на осигурените лица в УПФ** по пол и възраст към 31.12.2025 г.</v>
      </c>
      <c r="F27" s="28">
        <v>0</v>
      </c>
      <c r="G27" s="27"/>
      <c r="H27" s="27"/>
      <c r="I27" s="27"/>
      <c r="J27" s="27"/>
      <c r="K27" s="27"/>
      <c r="L27" s="27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2:41">
      <c r="C28" s="27"/>
      <c r="D28" s="27"/>
      <c r="E28" s="29" t="str">
        <f>CONCATENATE("Разпределение на осигурените лица в ППФ*** по пол и възраст към ",$E$26)</f>
        <v>Разпределение на осигурените лица в ППФ*** по пол и възраст към 31.12.2025 г.</v>
      </c>
      <c r="F28" s="28">
        <v>0</v>
      </c>
      <c r="G28" s="27"/>
      <c r="H28" s="27"/>
      <c r="I28" s="27"/>
      <c r="J28" s="27"/>
      <c r="K28" s="27"/>
      <c r="L28" s="27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2:41">
      <c r="C29" s="27"/>
      <c r="D29" s="27"/>
      <c r="E29" s="29" t="str">
        <f>CONCATENATE("Разпределение на осигурените лица в ДПФ по пол и възраст към ",$E$26)</f>
        <v>Разпределение на осигурените лица в ДПФ по пол и възраст към 31.12.2025 г.</v>
      </c>
      <c r="F29" s="28">
        <v>0</v>
      </c>
      <c r="G29" s="27"/>
      <c r="H29" s="27"/>
      <c r="I29" s="27"/>
      <c r="J29" s="27"/>
      <c r="K29" s="27"/>
      <c r="L29" s="27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2:41">
      <c r="C30" s="27"/>
      <c r="D30" s="27"/>
      <c r="E30" s="29" t="str">
        <f>CONCATENATE("Разпределение на осигурените лица в ДПФПС по пол и възраст към ",$E$26)</f>
        <v>Разпределение на осигурените лица в ДПФПС по пол и възраст към 31.12.2025 г.</v>
      </c>
      <c r="F30" s="28">
        <v>0</v>
      </c>
      <c r="G30" s="27"/>
      <c r="H30" s="27"/>
      <c r="I30" s="27"/>
      <c r="J30" s="27"/>
      <c r="K30" s="27"/>
      <c r="L30" s="27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2:41">
      <c r="C31" s="27"/>
      <c r="D31" s="27"/>
      <c r="E31" s="27"/>
      <c r="F31" s="27"/>
      <c r="G31" s="27"/>
      <c r="H31" s="27"/>
      <c r="I31" s="27"/>
      <c r="J31" s="27"/>
      <c r="K31" s="27"/>
      <c r="L31" s="27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2:41">
      <c r="C32" s="27"/>
      <c r="D32" s="27"/>
      <c r="E32" s="27"/>
      <c r="F32" s="27"/>
      <c r="G32" s="27"/>
      <c r="H32" s="27"/>
      <c r="I32" s="27"/>
      <c r="J32" s="27"/>
      <c r="K32" s="27"/>
      <c r="L32" s="27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3:41">
      <c r="C33" s="27"/>
      <c r="D33" s="27"/>
      <c r="E33" s="27"/>
      <c r="F33" s="27"/>
      <c r="G33" s="27"/>
      <c r="H33" s="27"/>
      <c r="I33" s="27"/>
      <c r="J33" s="27"/>
      <c r="K33" s="27"/>
      <c r="L33" s="27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3:41">
      <c r="C34" s="27"/>
      <c r="D34" s="27"/>
      <c r="E34" s="27"/>
      <c r="F34" s="27"/>
      <c r="G34" s="27"/>
      <c r="H34" s="27"/>
      <c r="I34" s="27"/>
      <c r="J34" s="27"/>
      <c r="K34" s="27"/>
      <c r="L34" s="27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3:41">
      <c r="C35" s="27"/>
      <c r="D35" s="27"/>
      <c r="E35" s="27"/>
      <c r="F35" s="27"/>
      <c r="G35" s="27"/>
      <c r="H35" s="27"/>
      <c r="I35" s="27"/>
      <c r="J35" s="27"/>
      <c r="K35" s="27"/>
      <c r="L35" s="27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3:41">
      <c r="C36" s="27"/>
      <c r="D36" s="27"/>
      <c r="E36" s="27"/>
      <c r="F36" s="27"/>
      <c r="G36" s="27"/>
      <c r="H36" s="27"/>
      <c r="I36" s="27"/>
      <c r="J36" s="27"/>
      <c r="K36" s="27"/>
      <c r="L36" s="27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3:41">
      <c r="C37" s="27"/>
      <c r="D37" s="27"/>
      <c r="E37" s="27"/>
      <c r="F37" s="27"/>
      <c r="G37" s="27"/>
      <c r="H37" s="27"/>
      <c r="I37" s="27"/>
      <c r="J37" s="27"/>
      <c r="K37" s="27"/>
      <c r="L37" s="27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</row>
    <row r="38" spans="3:41">
      <c r="C38" s="27"/>
      <c r="D38" s="27"/>
      <c r="E38" s="27"/>
      <c r="F38" s="27"/>
      <c r="G38" s="27"/>
      <c r="H38" s="27"/>
      <c r="I38" s="27"/>
      <c r="J38" s="27"/>
      <c r="K38" s="27"/>
      <c r="L38" s="27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spans="3:41"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</row>
    <row r="40" spans="3:41"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93" ht="12.75" customHeight="1"/>
    <row r="94" ht="12.75" customHeight="1"/>
    <row r="97" spans="1:15">
      <c r="A97" s="47" t="s">
        <v>10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</row>
    <row r="98" spans="1:15" ht="12.75" customHeight="1">
      <c r="A98" s="7"/>
      <c r="B98" s="45" t="s">
        <v>27</v>
      </c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12.75" customHeight="1">
      <c r="A99" s="7"/>
      <c r="B99" s="45" t="s">
        <v>26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>
      <c r="A100" s="8"/>
      <c r="B100" s="46" t="s">
        <v>28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</row>
  </sheetData>
  <mergeCells count="11">
    <mergeCell ref="B1:O1"/>
    <mergeCell ref="B5:O5"/>
    <mergeCell ref="B9:O9"/>
    <mergeCell ref="B2:O2"/>
    <mergeCell ref="B3:O3"/>
    <mergeCell ref="B99:O99"/>
    <mergeCell ref="B100:O100"/>
    <mergeCell ref="A97:O97"/>
    <mergeCell ref="B13:O13"/>
    <mergeCell ref="B17:O17"/>
    <mergeCell ref="B98:O98"/>
  </mergeCells>
  <phoneticPr fontId="3" type="noConversion"/>
  <pageMargins left="0.74803149606299213" right="0.74803149606299213" top="0.88" bottom="0.82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107"/>
  <sheetViews>
    <sheetView showGridLines="0" workbookViewId="0">
      <selection activeCell="B2" sqref="B2:N2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" width="9.7109375" style="2" customWidth="1"/>
    <col min="4" max="4" width="8.5703125" style="2" customWidth="1"/>
    <col min="5" max="14" width="9.7109375" style="2" customWidth="1"/>
    <col min="15" max="16384" width="9.140625" style="2"/>
  </cols>
  <sheetData>
    <row r="1" spans="2:31" ht="9" customHeight="1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2:31" ht="12.75" customHeight="1">
      <c r="B2" s="58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4"/>
    </row>
    <row r="3" spans="2:31" ht="9.75" customHeight="1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9"/>
    </row>
    <row r="4" spans="2:31" s="3" customFormat="1" ht="24" customHeight="1">
      <c r="B4" s="12" t="s">
        <v>0</v>
      </c>
      <c r="C4" s="13" t="s">
        <v>1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</v>
      </c>
      <c r="O4" s="1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2:31" ht="15.75" customHeight="1">
      <c r="B5" s="55" t="s">
        <v>29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3"/>
    </row>
    <row r="6" spans="2:31" ht="12" customHeight="1">
      <c r="B6" s="21" t="s">
        <v>3</v>
      </c>
      <c r="C6" s="23">
        <v>6756.3584767715965</v>
      </c>
      <c r="D6" s="23">
        <v>552.93527237229557</v>
      </c>
      <c r="E6" s="23">
        <v>1388.0687480022964</v>
      </c>
      <c r="F6" s="23">
        <v>3391.8172798227256</v>
      </c>
      <c r="G6" s="23">
        <v>5328.0536190196945</v>
      </c>
      <c r="H6" s="23">
        <v>6979.3168228056566</v>
      </c>
      <c r="I6" s="23">
        <v>7935.4149193701051</v>
      </c>
      <c r="J6" s="23">
        <v>8090.4807252433793</v>
      </c>
      <c r="K6" s="23">
        <v>8525.5788734096623</v>
      </c>
      <c r="L6" s="23">
        <v>8155.8425232276204</v>
      </c>
      <c r="M6" s="23">
        <v>7374.4112360886738</v>
      </c>
      <c r="N6" s="23">
        <v>3005.2503402412626</v>
      </c>
    </row>
    <row r="7" spans="2:31" ht="12" customHeight="1">
      <c r="B7" s="21" t="s">
        <v>4</v>
      </c>
      <c r="C7" s="23">
        <v>6217.2022747936935</v>
      </c>
      <c r="D7" s="23">
        <v>447.77076627928415</v>
      </c>
      <c r="E7" s="23">
        <v>1158.0137931194533</v>
      </c>
      <c r="F7" s="23">
        <v>2857.0400021912928</v>
      </c>
      <c r="G7" s="23">
        <v>4336.2202026675413</v>
      </c>
      <c r="H7" s="23">
        <v>5731.7109286829491</v>
      </c>
      <c r="I7" s="23">
        <v>6944.6109252190936</v>
      </c>
      <c r="J7" s="23">
        <v>7753.9801486954375</v>
      </c>
      <c r="K7" s="23">
        <v>8515.7192667367926</v>
      </c>
      <c r="L7" s="23">
        <v>8582.7176333188509</v>
      </c>
      <c r="M7" s="23">
        <v>5381.1244369499864</v>
      </c>
      <c r="N7" s="23">
        <v>1788.5432658000896</v>
      </c>
    </row>
    <row r="8" spans="2:31" ht="12" customHeight="1">
      <c r="B8" s="22" t="s">
        <v>1</v>
      </c>
      <c r="C8" s="24">
        <v>6498.8882977580297</v>
      </c>
      <c r="D8" s="24">
        <v>504.08295377812817</v>
      </c>
      <c r="E8" s="24">
        <v>1283.3344462053401</v>
      </c>
      <c r="F8" s="24">
        <v>3142.8959636954683</v>
      </c>
      <c r="G8" s="24">
        <v>4864.1878641059211</v>
      </c>
      <c r="H8" s="24">
        <v>6388.4277788064164</v>
      </c>
      <c r="I8" s="24">
        <v>7465.3081386090098</v>
      </c>
      <c r="J8" s="24">
        <v>7930.654823094681</v>
      </c>
      <c r="K8" s="24">
        <v>8520.7631084587902</v>
      </c>
      <c r="L8" s="24">
        <v>8371.5449580990808</v>
      </c>
      <c r="M8" s="24">
        <v>6426.6307267311904</v>
      </c>
      <c r="N8" s="24">
        <v>2441.7776198779425</v>
      </c>
    </row>
    <row r="9" spans="2:31" ht="15" customHeight="1">
      <c r="B9" s="55" t="s">
        <v>30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  <c r="O9" s="3"/>
    </row>
    <row r="10" spans="2:31" ht="12" customHeight="1">
      <c r="B10" s="21" t="s">
        <v>3</v>
      </c>
      <c r="C10" s="23">
        <v>6267.4540098388425</v>
      </c>
      <c r="D10" s="23">
        <v>1392.3771390552229</v>
      </c>
      <c r="E10" s="23">
        <v>2217.790513853904</v>
      </c>
      <c r="F10" s="23">
        <v>3261.1379042585627</v>
      </c>
      <c r="G10" s="23">
        <v>4634.0513729508202</v>
      </c>
      <c r="H10" s="23">
        <v>6096.2328322481208</v>
      </c>
      <c r="I10" s="23">
        <v>6579.0620532849771</v>
      </c>
      <c r="J10" s="23">
        <v>7198.7239512858123</v>
      </c>
      <c r="K10" s="23">
        <v>8403.0650759135096</v>
      </c>
      <c r="L10" s="23">
        <v>8525.7645161868877</v>
      </c>
      <c r="M10" s="23">
        <v>3576.0809343314318</v>
      </c>
      <c r="N10" s="23">
        <v>1398.1905659350625</v>
      </c>
    </row>
    <row r="11" spans="2:31" ht="12" customHeight="1">
      <c r="B11" s="21" t="s">
        <v>4</v>
      </c>
      <c r="C11" s="23">
        <v>4831.3358358347314</v>
      </c>
      <c r="D11" s="23">
        <v>1542.5819333333334</v>
      </c>
      <c r="E11" s="23">
        <v>2402.457051020408</v>
      </c>
      <c r="F11" s="23">
        <v>4268.6436543606205</v>
      </c>
      <c r="G11" s="23">
        <v>4818.2940657698064</v>
      </c>
      <c r="H11" s="23">
        <v>5371.3280507014524</v>
      </c>
      <c r="I11" s="23">
        <v>5648.047024875621</v>
      </c>
      <c r="J11" s="23">
        <v>5896.334907320138</v>
      </c>
      <c r="K11" s="23">
        <v>6819.4580683448539</v>
      </c>
      <c r="L11" s="23">
        <v>5235.5958538382201</v>
      </c>
      <c r="M11" s="23">
        <v>3375.7718857419509</v>
      </c>
      <c r="N11" s="23">
        <v>949.71610695422544</v>
      </c>
    </row>
    <row r="12" spans="2:31" ht="12" customHeight="1">
      <c r="B12" s="22" t="s">
        <v>1</v>
      </c>
      <c r="C12" s="24">
        <v>6068.0661309658417</v>
      </c>
      <c r="D12" s="24">
        <v>1459.060732519423</v>
      </c>
      <c r="E12" s="24">
        <v>2254.3507575757576</v>
      </c>
      <c r="F12" s="24">
        <v>3421.9705184489235</v>
      </c>
      <c r="G12" s="24">
        <v>4659.6395733859254</v>
      </c>
      <c r="H12" s="24">
        <v>5998.1154317742685</v>
      </c>
      <c r="I12" s="24">
        <v>6464.592992414975</v>
      </c>
      <c r="J12" s="24">
        <v>7041.4530257217639</v>
      </c>
      <c r="K12" s="24">
        <v>8189.0648833192326</v>
      </c>
      <c r="L12" s="24">
        <v>8091.2453452939226</v>
      </c>
      <c r="M12" s="24">
        <v>3547.9153507607471</v>
      </c>
      <c r="N12" s="24">
        <v>1321.5674669123177</v>
      </c>
    </row>
    <row r="13" spans="2:31" ht="15" customHeight="1">
      <c r="B13" s="55" t="s">
        <v>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  <c r="O13" s="3"/>
    </row>
    <row r="14" spans="2:31" ht="12" customHeight="1">
      <c r="B14" s="21" t="s">
        <v>3</v>
      </c>
      <c r="C14" s="23">
        <v>2849.719970690152</v>
      </c>
      <c r="D14" s="23">
        <v>774.33325732899016</v>
      </c>
      <c r="E14" s="23">
        <v>1239.3352639296186</v>
      </c>
      <c r="F14" s="23">
        <v>1301.6917231593886</v>
      </c>
      <c r="G14" s="23">
        <v>1745.5479412518143</v>
      </c>
      <c r="H14" s="23">
        <v>2364.4246457874256</v>
      </c>
      <c r="I14" s="23">
        <v>2753.7829476088314</v>
      </c>
      <c r="J14" s="23">
        <v>3535.8482811988015</v>
      </c>
      <c r="K14" s="23">
        <v>3667.0735715923852</v>
      </c>
      <c r="L14" s="23">
        <v>3700.7004020639615</v>
      </c>
      <c r="M14" s="23">
        <v>2991.0165789233579</v>
      </c>
      <c r="N14" s="23">
        <v>1914.8700285819457</v>
      </c>
    </row>
    <row r="15" spans="2:31" ht="12" customHeight="1">
      <c r="B15" s="21" t="s">
        <v>4</v>
      </c>
      <c r="C15" s="23">
        <v>2431.5488680597718</v>
      </c>
      <c r="D15" s="23">
        <v>678.89262820512806</v>
      </c>
      <c r="E15" s="23">
        <v>1243.2363349917084</v>
      </c>
      <c r="F15" s="23">
        <v>1304.9622849083214</v>
      </c>
      <c r="G15" s="23">
        <v>1618.7252092471842</v>
      </c>
      <c r="H15" s="23">
        <v>1927.3846120770238</v>
      </c>
      <c r="I15" s="23">
        <v>2515.6406806873979</v>
      </c>
      <c r="J15" s="23">
        <v>2934.0448598014505</v>
      </c>
      <c r="K15" s="23">
        <v>2880.3270253228411</v>
      </c>
      <c r="L15" s="23">
        <v>2776.9555000226255</v>
      </c>
      <c r="M15" s="23">
        <v>2628.1113318662246</v>
      </c>
      <c r="N15" s="23">
        <v>1907.427931059475</v>
      </c>
    </row>
    <row r="16" spans="2:31" ht="12" customHeight="1">
      <c r="B16" s="22" t="s">
        <v>1</v>
      </c>
      <c r="C16" s="24">
        <v>2669.1377191249053</v>
      </c>
      <c r="D16" s="24">
        <v>742.17615550755932</v>
      </c>
      <c r="E16" s="24">
        <v>1240.7819710947108</v>
      </c>
      <c r="F16" s="24">
        <v>1303.0046390487876</v>
      </c>
      <c r="G16" s="24">
        <v>1692.4480829941426</v>
      </c>
      <c r="H16" s="24">
        <v>2176.7860161601029</v>
      </c>
      <c r="I16" s="24">
        <v>2644.66380171735</v>
      </c>
      <c r="J16" s="24">
        <v>3266.5428006016214</v>
      </c>
      <c r="K16" s="24">
        <v>3327.9167948940981</v>
      </c>
      <c r="L16" s="24">
        <v>3304.0070753983669</v>
      </c>
      <c r="M16" s="24">
        <v>2837.1670330998782</v>
      </c>
      <c r="N16" s="24">
        <v>1911.6881355785142</v>
      </c>
    </row>
    <row r="17" spans="2:28" ht="13.5" customHeight="1">
      <c r="B17" s="55" t="s">
        <v>12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</row>
    <row r="18" spans="2:28" ht="12" customHeight="1">
      <c r="B18" s="21" t="s">
        <v>3</v>
      </c>
      <c r="C18" s="23">
        <v>2019.6766363921076</v>
      </c>
      <c r="D18" s="23">
        <v>55.43</v>
      </c>
      <c r="E18" s="23">
        <v>278.17</v>
      </c>
      <c r="F18" s="23">
        <v>761.01</v>
      </c>
      <c r="G18" s="23">
        <v>1150.07</v>
      </c>
      <c r="H18" s="23">
        <v>1549.88</v>
      </c>
      <c r="I18" s="23">
        <v>2194.39</v>
      </c>
      <c r="J18" s="23">
        <v>2747.76</v>
      </c>
      <c r="K18" s="23">
        <v>2629.86</v>
      </c>
      <c r="L18" s="23">
        <v>2555.73</v>
      </c>
      <c r="M18" s="23">
        <v>2027.4</v>
      </c>
      <c r="N18" s="23">
        <v>1003.7</v>
      </c>
    </row>
    <row r="19" spans="2:28" ht="12" customHeight="1">
      <c r="B19" s="21" t="s">
        <v>4</v>
      </c>
      <c r="C19" s="23">
        <v>2055.3678133413105</v>
      </c>
      <c r="D19" s="23">
        <v>45.33</v>
      </c>
      <c r="E19" s="23">
        <v>409.01</v>
      </c>
      <c r="F19" s="23">
        <v>619.15</v>
      </c>
      <c r="G19" s="23">
        <v>1018.19</v>
      </c>
      <c r="H19" s="23">
        <v>1540.69</v>
      </c>
      <c r="I19" s="23">
        <v>2279.7800000000002</v>
      </c>
      <c r="J19" s="23">
        <v>2562.2600000000002</v>
      </c>
      <c r="K19" s="23">
        <v>2983.81</v>
      </c>
      <c r="L19" s="23">
        <v>2799.45</v>
      </c>
      <c r="M19" s="23">
        <v>1756.45</v>
      </c>
      <c r="N19" s="23">
        <v>1360.92</v>
      </c>
    </row>
    <row r="20" spans="2:28" ht="12" customHeight="1">
      <c r="B20" s="22" t="s">
        <v>1</v>
      </c>
      <c r="C20" s="24">
        <v>2043.8320376556335</v>
      </c>
      <c r="D20" s="24">
        <v>50.379999999999995</v>
      </c>
      <c r="E20" s="24">
        <v>343.59000000000003</v>
      </c>
      <c r="F20" s="24">
        <v>668.96039325842696</v>
      </c>
      <c r="G20" s="24">
        <v>1056.0497398091934</v>
      </c>
      <c r="H20" s="24">
        <v>1543.3492128121607</v>
      </c>
      <c r="I20" s="24">
        <v>2252.7137201834862</v>
      </c>
      <c r="J20" s="24">
        <v>2620.0862569832402</v>
      </c>
      <c r="K20" s="24">
        <v>2871.8403802588996</v>
      </c>
      <c r="L20" s="24">
        <v>2711.4399999999996</v>
      </c>
      <c r="M20" s="24">
        <v>1879.1880341880342</v>
      </c>
      <c r="N20" s="24">
        <v>1169.3077394636016</v>
      </c>
    </row>
    <row r="22" spans="2:28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2:28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2:28">
      <c r="B24" s="27"/>
      <c r="C24" s="30"/>
      <c r="D24" s="30"/>
      <c r="E24" s="30"/>
      <c r="F24" s="30"/>
      <c r="G24" s="30"/>
      <c r="H24" s="30"/>
      <c r="I24" s="27"/>
      <c r="J24" s="27"/>
      <c r="K24" s="27"/>
      <c r="L24" s="27"/>
      <c r="M24" s="27"/>
      <c r="N24" s="27"/>
      <c r="O24" s="27"/>
    </row>
    <row r="25" spans="2:28">
      <c r="B25" s="27"/>
      <c r="C25" s="30"/>
      <c r="D25" s="30"/>
      <c r="E25" s="30"/>
      <c r="F25" s="30"/>
      <c r="G25" s="30"/>
      <c r="H25" s="30"/>
      <c r="I25" s="27"/>
      <c r="J25" s="27"/>
      <c r="K25" s="27"/>
      <c r="L25" s="27"/>
      <c r="M25" s="27"/>
      <c r="N25" s="27"/>
      <c r="O25" s="27"/>
    </row>
    <row r="26" spans="2:28">
      <c r="B26" s="27"/>
      <c r="C26" s="30"/>
      <c r="D26" s="30"/>
      <c r="E26" s="30"/>
      <c r="F26" s="30"/>
      <c r="G26" s="30"/>
      <c r="H26" s="30"/>
      <c r="I26" s="27"/>
      <c r="J26" s="27"/>
      <c r="K26" s="27"/>
      <c r="L26" s="27"/>
      <c r="M26" s="27"/>
      <c r="N26" s="27"/>
      <c r="O26" s="27"/>
    </row>
    <row r="27" spans="2:28">
      <c r="B27" s="27"/>
      <c r="C27" s="30"/>
      <c r="D27" s="1" t="str">
        <f>CONCATENATE("Среден размер* на натрупаните средства на едно осигурено лице в УПФ към ",'Осигурени лица'!$E$26)</f>
        <v>Среден размер* на натрупаните средства на едно осигурено лице в УПФ към 31.12.2025 г.</v>
      </c>
      <c r="E27" s="1" t="s">
        <v>35</v>
      </c>
      <c r="F27" s="30"/>
      <c r="G27" s="30"/>
      <c r="H27" s="30"/>
      <c r="I27" s="27"/>
      <c r="J27" s="27"/>
      <c r="K27" s="27"/>
      <c r="L27" s="27"/>
      <c r="M27" s="27"/>
      <c r="N27" s="27"/>
      <c r="O27" s="27"/>
    </row>
    <row r="28" spans="2:28">
      <c r="B28" s="27"/>
      <c r="C28" s="30"/>
      <c r="D28" s="1" t="str">
        <f>CONCATENATE("Среден размер* на натрупаните средства на едно осигурено лице в ППФ**** към ",'Осигурени лица'!$E$26)</f>
        <v>Среден размер* на натрупаните средства на едно осигурено лице в ППФ**** към 31.12.2025 г.</v>
      </c>
      <c r="E28" s="1" t="s">
        <v>35</v>
      </c>
      <c r="F28" s="30"/>
      <c r="G28" s="30"/>
      <c r="H28" s="30"/>
      <c r="I28" s="27"/>
      <c r="J28" s="27"/>
      <c r="K28" s="27"/>
      <c r="L28" s="27"/>
      <c r="M28" s="27"/>
      <c r="N28" s="27"/>
      <c r="O28" s="27"/>
    </row>
    <row r="29" spans="2:28">
      <c r="B29" s="27"/>
      <c r="C29" s="30"/>
      <c r="D29" s="1" t="str">
        <f>CONCATENATE("Среден размер* на натрупаните средства на едно осигурено лице в ДПФ към ",'Осигурени лица'!$E$26)</f>
        <v>Среден размер* на натрупаните средства на едно осигурено лице в ДПФ към 31.12.2025 г.</v>
      </c>
      <c r="E29" s="1" t="s">
        <v>35</v>
      </c>
      <c r="F29" s="30"/>
      <c r="G29" s="30"/>
      <c r="H29" s="30"/>
      <c r="I29" s="27"/>
      <c r="J29" s="27"/>
      <c r="K29" s="27"/>
      <c r="L29" s="27"/>
      <c r="M29" s="27"/>
      <c r="N29" s="27"/>
      <c r="O29" s="27"/>
    </row>
    <row r="30" spans="2:28">
      <c r="B30" s="27"/>
      <c r="C30" s="30"/>
      <c r="D30" s="1" t="str">
        <f>CONCATENATE("Среден размер* на натрупаните средства на едно осигурено лице в ДПФПС към ",'Осигурени лица'!$E$26)</f>
        <v>Среден размер* на натрупаните средства на едно осигурено лице в ДПФПС към 31.12.2025 г.</v>
      </c>
      <c r="E30" s="1" t="s">
        <v>35</v>
      </c>
      <c r="F30" s="30"/>
      <c r="G30" s="30"/>
      <c r="H30" s="30"/>
      <c r="I30" s="27"/>
      <c r="J30" s="27"/>
      <c r="K30" s="27"/>
      <c r="L30" s="27"/>
      <c r="M30" s="27"/>
      <c r="N30" s="27"/>
      <c r="O30" s="27"/>
    </row>
    <row r="31" spans="2:28">
      <c r="B31" s="27"/>
      <c r="C31" s="30"/>
      <c r="D31" s="30"/>
      <c r="E31" s="30"/>
      <c r="F31" s="30"/>
      <c r="G31" s="30"/>
      <c r="H31" s="30"/>
      <c r="I31" s="27"/>
      <c r="J31" s="27"/>
      <c r="K31" s="27"/>
      <c r="L31" s="27"/>
      <c r="M31" s="27"/>
      <c r="N31" s="27"/>
      <c r="O31" s="27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2:28">
      <c r="B32" s="27"/>
      <c r="C32" s="30"/>
      <c r="D32" s="30"/>
      <c r="E32" s="30"/>
      <c r="F32" s="30"/>
      <c r="G32" s="30"/>
      <c r="H32" s="30"/>
      <c r="I32" s="27"/>
      <c r="J32" s="27"/>
      <c r="K32" s="27"/>
      <c r="L32" s="27"/>
      <c r="M32" s="27"/>
      <c r="N32" s="27"/>
      <c r="O32" s="27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2:28">
      <c r="B33" s="27"/>
      <c r="C33" s="30"/>
      <c r="D33" s="30"/>
      <c r="E33" s="30"/>
      <c r="F33" s="30"/>
      <c r="G33" s="30"/>
      <c r="H33" s="30"/>
      <c r="I33" s="27"/>
      <c r="J33" s="27"/>
      <c r="K33" s="27"/>
      <c r="L33" s="27"/>
      <c r="M33" s="27"/>
      <c r="N33" s="27"/>
      <c r="O33" s="27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2:28">
      <c r="B34" s="27"/>
      <c r="C34" s="30"/>
      <c r="D34" s="30"/>
      <c r="E34" s="30"/>
      <c r="F34" s="30"/>
      <c r="G34" s="30"/>
      <c r="H34" s="30"/>
      <c r="I34" s="27"/>
      <c r="J34" s="27"/>
      <c r="K34" s="27"/>
      <c r="L34" s="27"/>
      <c r="M34" s="27"/>
      <c r="N34" s="27"/>
      <c r="O34" s="27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  <row r="35" spans="2:28">
      <c r="B35" s="27"/>
      <c r="C35" s="30"/>
      <c r="D35" s="30"/>
      <c r="E35" s="30"/>
      <c r="F35" s="30"/>
      <c r="G35" s="30"/>
      <c r="H35" s="30"/>
      <c r="I35" s="27"/>
      <c r="J35" s="27"/>
      <c r="K35" s="27"/>
      <c r="L35" s="27"/>
      <c r="M35" s="27"/>
      <c r="N35" s="27"/>
      <c r="O35" s="27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</row>
    <row r="36" spans="2:28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</row>
    <row r="37" spans="2:28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8" spans="2:28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</row>
    <row r="39" spans="2:28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2:28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79" spans="15:15">
      <c r="O79" s="11"/>
    </row>
    <row r="80" spans="15:15">
      <c r="O80" s="11"/>
    </row>
    <row r="81" spans="2:15">
      <c r="O81" s="8"/>
    </row>
    <row r="85" spans="2:15">
      <c r="B85" s="2" t="s">
        <v>9</v>
      </c>
    </row>
    <row r="96" spans="2:15" ht="12.75" customHeight="1"/>
    <row r="103" spans="1:14">
      <c r="A103" s="2" t="s">
        <v>8</v>
      </c>
    </row>
    <row r="104" spans="1:14" ht="38.25" customHeight="1">
      <c r="A104" s="46" t="s">
        <v>34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</row>
    <row r="105" spans="1:14">
      <c r="A105" s="46" t="s">
        <v>33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</row>
    <row r="106" spans="1:14" ht="12.75" customHeight="1">
      <c r="A106" s="45" t="s">
        <v>32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</row>
    <row r="107" spans="1:14" ht="25.5" customHeight="1">
      <c r="A107" s="46" t="s">
        <v>31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</row>
  </sheetData>
  <mergeCells count="11">
    <mergeCell ref="A107:N107"/>
    <mergeCell ref="A106:N106"/>
    <mergeCell ref="A104:N104"/>
    <mergeCell ref="A105:N105"/>
    <mergeCell ref="B2:N2"/>
    <mergeCell ref="B3:N3"/>
    <mergeCell ref="B1:N1"/>
    <mergeCell ref="B13:N13"/>
    <mergeCell ref="B9:N9"/>
    <mergeCell ref="B5:N5"/>
    <mergeCell ref="B17:N17"/>
  </mergeCells>
  <phoneticPr fontId="3" type="noConversion"/>
  <pageMargins left="0.74803149606299213" right="0.74803149606299213" top="0.78740157480314965" bottom="0.51" header="0.51181102362204722" footer="0.51181102362204722"/>
  <pageSetup paperSize="9" fitToHeight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B43E-5654-46DC-BCA3-E36F052F6841}">
  <dimension ref="A1:E15"/>
  <sheetViews>
    <sheetView workbookViewId="0">
      <selection activeCell="D16" sqref="D16"/>
    </sheetView>
  </sheetViews>
  <sheetFormatPr defaultRowHeight="12.75"/>
  <cols>
    <col min="1" max="5" width="19.85546875" customWidth="1"/>
  </cols>
  <sheetData>
    <row r="1" spans="1:5" ht="76.5" customHeight="1">
      <c r="A1" s="65" t="s">
        <v>43</v>
      </c>
      <c r="B1" s="65"/>
      <c r="C1" s="65"/>
      <c r="D1" s="65"/>
      <c r="E1" s="65"/>
    </row>
    <row r="2" spans="1:5">
      <c r="A2" s="33"/>
      <c r="B2" s="34"/>
      <c r="C2" s="34"/>
      <c r="D2" s="34"/>
      <c r="E2" s="33"/>
    </row>
    <row r="3" spans="1:5" ht="38.25">
      <c r="A3" s="35" t="s">
        <v>0</v>
      </c>
      <c r="B3" s="36" t="s">
        <v>38</v>
      </c>
      <c r="C3" s="36" t="s">
        <v>39</v>
      </c>
      <c r="D3" s="36" t="s">
        <v>2</v>
      </c>
      <c r="E3" s="37" t="s">
        <v>40</v>
      </c>
    </row>
    <row r="4" spans="1:5">
      <c r="A4" s="59" t="s">
        <v>41</v>
      </c>
      <c r="B4" s="60"/>
      <c r="C4" s="60"/>
      <c r="D4" s="60"/>
      <c r="E4" s="61"/>
    </row>
    <row r="5" spans="1:5">
      <c r="A5" s="38" t="s">
        <v>3</v>
      </c>
      <c r="B5" s="39">
        <v>2459</v>
      </c>
      <c r="C5" s="39">
        <v>276</v>
      </c>
      <c r="D5" s="39">
        <v>2183</v>
      </c>
      <c r="E5" s="40">
        <v>23428.807775518504</v>
      </c>
    </row>
    <row r="6" spans="1:5">
      <c r="A6" s="38" t="s">
        <v>4</v>
      </c>
      <c r="B6" s="41">
        <v>6362</v>
      </c>
      <c r="C6" s="41">
        <v>4435</v>
      </c>
      <c r="D6" s="41">
        <v>1927</v>
      </c>
      <c r="E6" s="40">
        <v>18784.462466205594</v>
      </c>
    </row>
    <row r="7" spans="1:5">
      <c r="A7" s="35" t="s">
        <v>5</v>
      </c>
      <c r="B7" s="42">
        <v>8821</v>
      </c>
      <c r="C7" s="42">
        <v>4711</v>
      </c>
      <c r="D7" s="42">
        <v>4110</v>
      </c>
      <c r="E7" s="43">
        <v>20079.150723274</v>
      </c>
    </row>
    <row r="8" spans="1:5">
      <c r="A8" s="62" t="s">
        <v>42</v>
      </c>
      <c r="B8" s="63"/>
      <c r="C8" s="63"/>
      <c r="D8" s="63"/>
      <c r="E8" s="64"/>
    </row>
    <row r="9" spans="1:5">
      <c r="A9" s="38" t="s">
        <v>3</v>
      </c>
      <c r="B9" s="41">
        <v>12032</v>
      </c>
      <c r="C9" s="41">
        <v>1538</v>
      </c>
      <c r="D9" s="41">
        <v>10494</v>
      </c>
      <c r="E9" s="40">
        <v>6058.5637716090423</v>
      </c>
    </row>
    <row r="10" spans="1:5">
      <c r="A10" s="38" t="s">
        <v>4</v>
      </c>
      <c r="B10" s="41">
        <v>23240</v>
      </c>
      <c r="C10" s="41">
        <v>21644</v>
      </c>
      <c r="D10" s="41">
        <v>1596</v>
      </c>
      <c r="E10" s="40">
        <v>5654.8004690189309</v>
      </c>
    </row>
    <row r="11" spans="1:5">
      <c r="A11" s="35" t="s">
        <v>5</v>
      </c>
      <c r="B11" s="42">
        <v>35272</v>
      </c>
      <c r="C11" s="42">
        <v>23182</v>
      </c>
      <c r="D11" s="42">
        <v>12090</v>
      </c>
      <c r="E11" s="43">
        <v>5792.5323826264457</v>
      </c>
    </row>
    <row r="15" spans="1:5">
      <c r="E15" s="44"/>
    </row>
  </sheetData>
  <mergeCells count="3">
    <mergeCell ref="A4:E4"/>
    <mergeCell ref="A8:E8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Осигурени лица</vt:lpstr>
      <vt:lpstr>Натрупани средства</vt:lpstr>
      <vt:lpstr>Лица, получаващи плащания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кфн</dc:creator>
  <cp:lastModifiedBy>Yanka R. Postolova</cp:lastModifiedBy>
  <cp:lastPrinted>2025-08-04T12:58:12Z</cp:lastPrinted>
  <dcterms:created xsi:type="dcterms:W3CDTF">2007-02-26T17:24:26Z</dcterms:created>
  <dcterms:modified xsi:type="dcterms:W3CDTF">2026-05-05T10:40:34Z</dcterms:modified>
</cp:coreProperties>
</file>