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.zhelev\Desktop\Месечна статистика\q1 2026\"/>
    </mc:Choice>
  </mc:AlternateContent>
  <xr:revisionPtr revIDLastSave="0" documentId="13_ncr:1_{E44AA63A-475A-4F9C-BB3F-492613FDA8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сигурени лица" sheetId="1" r:id="rId1"/>
    <sheet name="Натрупани средств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8" i="1" l="1"/>
  <c r="E30" i="1" l="1"/>
  <c r="D30" i="2"/>
  <c r="E29" i="1"/>
  <c r="D29" i="2"/>
  <c r="D28" i="2"/>
  <c r="E27" i="1"/>
  <c r="D27" i="2"/>
</calcChain>
</file>

<file path=xl/sharedStrings.xml><?xml version="1.0" encoding="utf-8"?>
<sst xmlns="http://schemas.openxmlformats.org/spreadsheetml/2006/main" count="76" uniqueCount="38">
  <si>
    <t>Пол</t>
  </si>
  <si>
    <t>Общо</t>
  </si>
  <si>
    <t>над 64 г.</t>
  </si>
  <si>
    <t>Мъже</t>
  </si>
  <si>
    <t>Жени</t>
  </si>
  <si>
    <t>Всичко</t>
  </si>
  <si>
    <t>ДПФ</t>
  </si>
  <si>
    <t>Доброволни пенсионни фондове (ДПФ)</t>
  </si>
  <si>
    <t>Забележки:</t>
  </si>
  <si>
    <t xml:space="preserve"> </t>
  </si>
  <si>
    <t xml:space="preserve">Забележки: </t>
  </si>
  <si>
    <t>Доброволни пенсионни фондове по професионални схеми (ДПФПС)</t>
  </si>
  <si>
    <t>ДПФПС</t>
  </si>
  <si>
    <t>15-19 г.</t>
  </si>
  <si>
    <t>20-24 г.</t>
  </si>
  <si>
    <t>25-29 г.</t>
  </si>
  <si>
    <t>30-34 г.</t>
  </si>
  <si>
    <t>35-39 г.</t>
  </si>
  <si>
    <t>40-44 г.</t>
  </si>
  <si>
    <t>45-49 г.</t>
  </si>
  <si>
    <t>50-54 г.</t>
  </si>
  <si>
    <t>55-59 г.</t>
  </si>
  <si>
    <t>60-64 г.</t>
  </si>
  <si>
    <t>Професионални пенсионни фондове (ППФ)***</t>
  </si>
  <si>
    <t>Средна възраст*</t>
  </si>
  <si>
    <t>Универсални пенсионни фондове (УПФ)**</t>
  </si>
  <si>
    <t xml:space="preserve"> ** В УПФ се осигуряват лица, родени след 31.12.1959 г.</t>
  </si>
  <si>
    <t xml:space="preserve">  * Показателят средна възраст е изчислен като средно аритметична претеглена величина от разпределението на лицата по единични възрасти.</t>
  </si>
  <si>
    <t>*** В броя на осигурените лица не са включени лица по § 4б, ал.1 от ПЗР на КСО, по чиито партиди няма натрупани средства.</t>
  </si>
  <si>
    <t>УПФ***</t>
  </si>
  <si>
    <t>ППФ****</t>
  </si>
  <si>
    <t>**** При изчисляването на средния размер на натрупаните средства на едно осигурено лице, не са включени лица по § 4б, ал.1 от ПЗР на КСО, 
      по чиито партиди няма натрупани средства.</t>
  </si>
  <si>
    <t xml:space="preserve"> *** В УПФ се осигуряват лица, родени след 31.12.1959 г.</t>
  </si>
  <si>
    <t xml:space="preserve">  ** В изчисленията не са включени средствата по неперсонифицираните партиди и партидите на резерва за гарантиране на минималната доходност.</t>
  </si>
  <si>
    <t xml:space="preserve">    * Индивидуалният размер на натрупаните средства по партидите на осигурените лица варира в широки граници и зависи от множество фактори
      като: продължителността на осигурителния период; осигурителната вноска и осигурителния доход; редовното постъпване на вноските във фонда;
      удържаните такси; постигнатата доходност и др.</t>
  </si>
  <si>
    <t>-</t>
  </si>
  <si>
    <t>Среден размер на натрупаните средства на едно осигурено лице* според пола и възрастта към 31.03.2025 г.</t>
  </si>
  <si>
    <t>Осигурени лица в пенсионните фондовете по пол и възраст към 31.03.2026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</si>
</sst>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7"/>
      <name val="Arial"/>
      <family val="2"/>
      <charset val="204"/>
    </font>
    <font>
      <sz val="10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45">
    <xf numFmtId="0" fontId="0" fillId="0" borderId="0" xfId="0"/>
    <xf numFmtId="0" fontId="7" fillId="0" borderId="0" xfId="0" applyFont="1" applyProtection="1">
      <protection hidden="1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1" fontId="3" fillId="0" borderId="0" xfId="0" applyNumberFormat="1" applyFont="1" applyProtection="1"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justify" wrapText="1"/>
      <protection locked="0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3" fillId="0" borderId="2" xfId="0" applyFont="1" applyBorder="1" applyAlignment="1" applyProtection="1">
      <alignment horizontal="center" vertical="center"/>
      <protection locked="0" hidden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0" fillId="0" borderId="1" xfId="0" applyBorder="1" applyProtection="1">
      <protection locked="0" hidden="1"/>
    </xf>
    <xf numFmtId="3" fontId="0" fillId="0" borderId="2" xfId="0" applyNumberFormat="1" applyBorder="1" applyProtection="1">
      <protection locked="0" hidden="1"/>
    </xf>
    <xf numFmtId="164" fontId="0" fillId="0" borderId="2" xfId="0" applyNumberFormat="1" applyBorder="1" applyProtection="1">
      <protection locked="0" hidden="1"/>
    </xf>
    <xf numFmtId="0" fontId="3" fillId="0" borderId="1" xfId="0" applyFont="1" applyBorder="1" applyProtection="1">
      <protection locked="0" hidden="1"/>
    </xf>
    <xf numFmtId="3" fontId="3" fillId="0" borderId="2" xfId="0" applyNumberFormat="1" applyFont="1" applyBorder="1" applyProtection="1">
      <protection locked="0" hidden="1"/>
    </xf>
    <xf numFmtId="164" fontId="6" fillId="0" borderId="2" xfId="0" applyNumberFormat="1" applyFont="1" applyBorder="1" applyProtection="1">
      <protection locked="0" hidden="1"/>
    </xf>
    <xf numFmtId="0" fontId="0" fillId="0" borderId="1" xfId="0" applyBorder="1" applyAlignment="1" applyProtection="1">
      <alignment horizontal="left"/>
      <protection locked="0" hidden="1"/>
    </xf>
    <xf numFmtId="0" fontId="3" fillId="0" borderId="1" xfId="0" applyFont="1" applyBorder="1" applyAlignment="1" applyProtection="1">
      <alignment horizontal="left"/>
      <protection locked="0" hidden="1"/>
    </xf>
    <xf numFmtId="4" fontId="0" fillId="0" borderId="2" xfId="0" applyNumberFormat="1" applyBorder="1" applyAlignment="1" applyProtection="1">
      <alignment horizontal="right" vertical="center"/>
      <protection locked="0" hidden="1"/>
    </xf>
    <xf numFmtId="4" fontId="3" fillId="0" borderId="2" xfId="0" applyNumberFormat="1" applyFont="1" applyBorder="1" applyAlignment="1" applyProtection="1">
      <alignment horizontal="right" vertical="center"/>
      <protection locked="0" hidden="1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left" vertical="center" readingOrder="1"/>
      <protection hidden="1"/>
    </xf>
    <xf numFmtId="0" fontId="7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3" xfId="0" applyFont="1" applyBorder="1" applyAlignment="1" applyProtection="1">
      <alignment horizontal="center"/>
      <protection locked="0" hidden="1"/>
    </xf>
    <xf numFmtId="0" fontId="3" fillId="0" borderId="4" xfId="0" applyFont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justify" wrapText="1"/>
      <protection locked="0"/>
    </xf>
    <xf numFmtId="0" fontId="3" fillId="0" borderId="0" xfId="0" applyFont="1" applyAlignment="1" applyProtection="1">
      <alignment horizontal="center" wrapText="1"/>
      <protection locked="0" hidden="1"/>
    </xf>
    <xf numFmtId="0" fontId="3" fillId="0" borderId="5" xfId="0" applyFont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3" fillId="0" borderId="3" xfId="0" applyFont="1" applyBorder="1" applyAlignment="1" applyProtection="1">
      <alignment horizontal="center" vertical="center"/>
      <protection locked="0" hidden="1"/>
    </xf>
    <xf numFmtId="0" fontId="3" fillId="0" borderId="4" xfId="0" applyFont="1" applyBorder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FF7C80"/>
      <color rgb="FFFF33CC"/>
      <color rgb="FF996633"/>
      <color rgb="FFCE3E6B"/>
      <color rgb="FFD9A7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лица'!$E$27</c:f>
          <c:strCache>
            <c:ptCount val="1"/>
            <c:pt idx="0">
              <c:v>Разпределение на осигурените лица в УПФ** по пол и възраст към 31.03.2026 г.</c:v>
            </c:pt>
          </c:strCache>
        </c:strRef>
      </c:tx>
      <c:layout>
        <c:manualLayout>
          <c:xMode val="edge"/>
          <c:yMode val="edge"/>
          <c:x val="0.19640564826700899"/>
          <c:y val="3.83275261324041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title>
    <c:autoTitleDeleted val="0"/>
    <c:plotArea>
      <c:layout>
        <c:manualLayout>
          <c:layoutTarget val="inner"/>
          <c:xMode val="edge"/>
          <c:yMode val="edge"/>
          <c:x val="9.4993581514762518E-2"/>
          <c:y val="0.14285714285714429"/>
          <c:w val="0.8870346598202824"/>
          <c:h val="0.64111498257840205"/>
        </c:manualLayout>
      </c:layout>
      <c:lineChart>
        <c:grouping val="standard"/>
        <c:varyColors val="0"/>
        <c:ser>
          <c:idx val="1"/>
          <c:order val="0"/>
          <c:tx>
            <c:strRef>
              <c:f>'Осигурени лица'!$B$6</c:f>
              <c:strCache>
                <c:ptCount val="1"/>
                <c:pt idx="0">
                  <c:v>Мъже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лица'!$D$6:$N$6</c:f>
              <c:numCache>
                <c:formatCode>#,##0</c:formatCode>
                <c:ptCount val="11"/>
                <c:pt idx="0">
                  <c:v>39637</c:v>
                </c:pt>
                <c:pt idx="1">
                  <c:v>132314</c:v>
                </c:pt>
                <c:pt idx="2">
                  <c:v>163554</c:v>
                </c:pt>
                <c:pt idx="3">
                  <c:v>202828</c:v>
                </c:pt>
                <c:pt idx="4">
                  <c:v>268444</c:v>
                </c:pt>
                <c:pt idx="5">
                  <c:v>285677</c:v>
                </c:pt>
                <c:pt idx="6">
                  <c:v>323202</c:v>
                </c:pt>
                <c:pt idx="7">
                  <c:v>294208</c:v>
                </c:pt>
                <c:pt idx="8">
                  <c:v>247291</c:v>
                </c:pt>
                <c:pt idx="9">
                  <c:v>199241</c:v>
                </c:pt>
                <c:pt idx="10">
                  <c:v>27145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B-4882-A657-9FAE6EA72B84}"/>
            </c:ext>
          </c:extLst>
        </c:ser>
        <c:ser>
          <c:idx val="0"/>
          <c:order val="1"/>
          <c:tx>
            <c:strRef>
              <c:f>'Осигурени лица'!$B$7</c:f>
              <c:strCache>
                <c:ptCount val="1"/>
                <c:pt idx="0">
                  <c:v>Жени</c:v>
                </c:pt>
              </c:strCache>
            </c:strRef>
          </c:tx>
          <c:spPr>
            <a:ln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лица'!$D$7:$N$7</c:f>
              <c:numCache>
                <c:formatCode>#,##0</c:formatCode>
                <c:ptCount val="11"/>
                <c:pt idx="0">
                  <c:v>33636</c:v>
                </c:pt>
                <c:pt idx="1">
                  <c:v>110339</c:v>
                </c:pt>
                <c:pt idx="2">
                  <c:v>142045</c:v>
                </c:pt>
                <c:pt idx="3">
                  <c:v>177361</c:v>
                </c:pt>
                <c:pt idx="4">
                  <c:v>241124</c:v>
                </c:pt>
                <c:pt idx="5">
                  <c:v>258095</c:v>
                </c:pt>
                <c:pt idx="6">
                  <c:v>292098</c:v>
                </c:pt>
                <c:pt idx="7">
                  <c:v>280795</c:v>
                </c:pt>
                <c:pt idx="8">
                  <c:v>252676</c:v>
                </c:pt>
                <c:pt idx="9">
                  <c:v>181915</c:v>
                </c:pt>
                <c:pt idx="10">
                  <c:v>23779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B-4021-882D-B256E0520338}"/>
            </c:ext>
          </c:extLst>
        </c:ser>
        <c:ser>
          <c:idx val="2"/>
          <c:order val="2"/>
          <c:tx>
            <c:strRef>
              <c:f>'Осигурени лица'!$B$8</c:f>
              <c:strCache>
                <c:ptCount val="1"/>
                <c:pt idx="0">
                  <c:v>Всичко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лица'!$D$8:$N$8</c:f>
              <c:numCache>
                <c:formatCode>#,##0</c:formatCode>
                <c:ptCount val="11"/>
                <c:pt idx="0">
                  <c:v>73273</c:v>
                </c:pt>
                <c:pt idx="1">
                  <c:v>242653</c:v>
                </c:pt>
                <c:pt idx="2">
                  <c:v>305599</c:v>
                </c:pt>
                <c:pt idx="3">
                  <c:v>380189</c:v>
                </c:pt>
                <c:pt idx="4">
                  <c:v>509568</c:v>
                </c:pt>
                <c:pt idx="5">
                  <c:v>543772</c:v>
                </c:pt>
                <c:pt idx="6">
                  <c:v>615300</c:v>
                </c:pt>
                <c:pt idx="7">
                  <c:v>575003</c:v>
                </c:pt>
                <c:pt idx="8">
                  <c:v>499967</c:v>
                </c:pt>
                <c:pt idx="9">
                  <c:v>381156</c:v>
                </c:pt>
                <c:pt idx="10">
                  <c:v>50924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B-4021-882D-B256E0520338}"/>
            </c:ext>
          </c:extLst>
        </c:ser>
        <c:ser>
          <c:idx val="3"/>
          <c:order val="3"/>
          <c:tx>
            <c:v>Средна възраст</c:v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DB-4021-882D-B256E0520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948736"/>
        <c:axId val="137061504"/>
      </c:lineChart>
      <c:catAx>
        <c:axId val="1369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3706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061504"/>
        <c:scaling>
          <c:orientation val="minMax"/>
          <c:max val="650000"/>
          <c:min val="0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36948736"/>
        <c:crosses val="autoZero"/>
        <c:crossBetween val="between"/>
        <c:majorUnit val="1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829268292682928"/>
          <c:y val="0.89547038327525641"/>
          <c:w val="0.5067933517296217"/>
          <c:h val="6.331184211729631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1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99CC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000000000000389" r="0.75000000000000389" t="1" header="0.5" footer="0.5"/>
    <c:pageSetup paperSize="9" orientation="landscape" horizontalDpi="0" verticalDpi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'Натрупани средства'!$D$28</c:f>
          <c:strCache>
            <c:ptCount val="1"/>
            <c:pt idx="0">
              <c:v>Среден размер* на натрупаните средства на едно осигурено лице в ППФ**** към 31.03.2026 г.</c:v>
            </c:pt>
          </c:strCache>
        </c:strRef>
      </c:tx>
      <c:layout>
        <c:manualLayout>
          <c:xMode val="edge"/>
          <c:yMode val="edge"/>
          <c:x val="0.14320109627873578"/>
          <c:y val="3.437500000000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title>
    <c:autoTitleDeleted val="0"/>
    <c:plotArea>
      <c:layout>
        <c:manualLayout>
          <c:layoutTarget val="inner"/>
          <c:xMode val="edge"/>
          <c:yMode val="edge"/>
          <c:x val="8.1829217703183424E-2"/>
          <c:y val="0.12812499999999988"/>
          <c:w val="0.84717307739766368"/>
          <c:h val="0.68437499999999996"/>
        </c:manualLayout>
      </c:layout>
      <c:barChart>
        <c:barDir val="bar"/>
        <c:grouping val="clustered"/>
        <c:varyColors val="0"/>
        <c:ser>
          <c:idx val="7"/>
          <c:order val="0"/>
          <c:tx>
            <c:strRef>
              <c:f>'Натрупани средства'!$B$12</c:f>
              <c:strCache>
                <c:ptCount val="1"/>
                <c:pt idx="0">
                  <c:v>Общо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средства'!$C$12:$N$12</c:f>
              <c:numCache>
                <c:formatCode>#,##0.00</c:formatCode>
                <c:ptCount val="12"/>
                <c:pt idx="0">
                  <c:v>3083.3286449570583</c:v>
                </c:pt>
                <c:pt idx="1">
                  <c:v>742.76077930118367</c:v>
                </c:pt>
                <c:pt idx="2">
                  <c:v>1202.4555207123497</c:v>
                </c:pt>
                <c:pt idx="3">
                  <c:v>1763.8496256190713</c:v>
                </c:pt>
                <c:pt idx="4">
                  <c:v>2414.1960635394671</c:v>
                </c:pt>
                <c:pt idx="5">
                  <c:v>3061.0065887056467</c:v>
                </c:pt>
                <c:pt idx="6">
                  <c:v>3313.0090405454766</c:v>
                </c:pt>
                <c:pt idx="7">
                  <c:v>3584.911118626726</c:v>
                </c:pt>
                <c:pt idx="8">
                  <c:v>4166.5124202883298</c:v>
                </c:pt>
                <c:pt idx="9">
                  <c:v>4075.8453873831604</c:v>
                </c:pt>
                <c:pt idx="10">
                  <c:v>1802.7646193224762</c:v>
                </c:pt>
                <c:pt idx="11">
                  <c:v>661.50879773114855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F0-4707-AE90-5066C6DF3472}"/>
            </c:ext>
          </c:extLst>
        </c:ser>
        <c:ser>
          <c:idx val="6"/>
          <c:order val="1"/>
          <c:tx>
            <c:strRef>
              <c:f>'Натрупани средства'!$B$11</c:f>
              <c:strCache>
                <c:ptCount val="1"/>
                <c:pt idx="0">
                  <c:v>Жени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средства'!$C$11:$N$11</c:f>
              <c:numCache>
                <c:formatCode>#,##0.00</c:formatCode>
                <c:ptCount val="12"/>
                <c:pt idx="0">
                  <c:v>2456.4210502916253</c:v>
                </c:pt>
                <c:pt idx="1">
                  <c:v>780.82706355591301</c:v>
                </c:pt>
                <c:pt idx="2">
                  <c:v>1246.0273596059114</c:v>
                </c:pt>
                <c:pt idx="3">
                  <c:v>2193.5219290928053</c:v>
                </c:pt>
                <c:pt idx="4">
                  <c:v>2505.2308494065283</c:v>
                </c:pt>
                <c:pt idx="5">
                  <c:v>2733.6572346712633</c:v>
                </c:pt>
                <c:pt idx="6">
                  <c:v>2898.542997658079</c:v>
                </c:pt>
                <c:pt idx="7">
                  <c:v>3030.4413899430742</c:v>
                </c:pt>
                <c:pt idx="8">
                  <c:v>3480.8850221700577</c:v>
                </c:pt>
                <c:pt idx="9">
                  <c:v>2614.4623773751659</c:v>
                </c:pt>
                <c:pt idx="10">
                  <c:v>1669.7846554288549</c:v>
                </c:pt>
                <c:pt idx="11">
                  <c:v>463.72490685952226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F0-4707-AE90-5066C6DF3472}"/>
            </c:ext>
          </c:extLst>
        </c:ser>
        <c:ser>
          <c:idx val="5"/>
          <c:order val="2"/>
          <c:tx>
            <c:strRef>
              <c:f>'Натрупани средства'!$B$10</c:f>
              <c:strCache>
                <c:ptCount val="1"/>
                <c:pt idx="0">
                  <c:v>Мъже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средства'!$C$10:$N$10</c:f>
              <c:numCache>
                <c:formatCode>#,##0.00</c:formatCode>
                <c:ptCount val="12"/>
                <c:pt idx="0">
                  <c:v>3184.3226689104536</c:v>
                </c:pt>
                <c:pt idx="1">
                  <c:v>713.71449855923868</c:v>
                </c:pt>
                <c:pt idx="2">
                  <c:v>1191.8013611178028</c:v>
                </c:pt>
                <c:pt idx="3">
                  <c:v>1681.3972516258127</c:v>
                </c:pt>
                <c:pt idx="4">
                  <c:v>2399.5216370702537</c:v>
                </c:pt>
                <c:pt idx="5">
                  <c:v>3112.2266598597516</c:v>
                </c:pt>
                <c:pt idx="6">
                  <c:v>3372.0982145738849</c:v>
                </c:pt>
                <c:pt idx="7">
                  <c:v>3660.3920477881816</c:v>
                </c:pt>
                <c:pt idx="8">
                  <c:v>4273.0451637284705</c:v>
                </c:pt>
                <c:pt idx="9">
                  <c:v>4299.555713544838</c:v>
                </c:pt>
                <c:pt idx="10">
                  <c:v>1824.1606457402677</c:v>
                </c:pt>
                <c:pt idx="11">
                  <c:v>701.77866047922896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0-4707-AE90-5066C6DF3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79488"/>
        <c:axId val="135804032"/>
      </c:barChart>
      <c:catAx>
        <c:axId val="111279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35804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804032"/>
        <c:scaling>
          <c:orientation val="minMax"/>
          <c:max val="44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\ &quot;евро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11279488"/>
        <c:crosses val="autoZero"/>
        <c:crossBetween val="between"/>
        <c:majorUnit val="200"/>
        <c:minorUnit val="4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50191441123582"/>
          <c:y val="0.44374999999999998"/>
          <c:w val="5.8965245831726514E-2"/>
          <c:h val="0.362500000000000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0.78740157480314954" l="0.74803149606299635" r="0.74803149606299635" t="0.78740157480314954" header="0.51181102362204722" footer="0.51181102362204722"/>
    <c:pageSetup paperSize="9" orientation="landscape" horizontalDpi="0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'Натрупани средства'!$D$29</c:f>
          <c:strCache>
            <c:ptCount val="1"/>
            <c:pt idx="0">
              <c:v>Среден размер* на натрупаните средства на едно осигурено лице в ДПФ към 31.03.2026 г.</c:v>
            </c:pt>
          </c:strCache>
        </c:strRef>
      </c:tx>
      <c:layout>
        <c:manualLayout>
          <c:xMode val="edge"/>
          <c:yMode val="edge"/>
          <c:x val="0.14405763641880878"/>
          <c:y val="3.448275862068965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title>
    <c:autoTitleDeleted val="0"/>
    <c:plotArea>
      <c:layout>
        <c:manualLayout>
          <c:layoutTarget val="inner"/>
          <c:xMode val="edge"/>
          <c:yMode val="edge"/>
          <c:x val="8.0432172869147653E-2"/>
          <c:y val="0.12225724042607661"/>
          <c:w val="0.84393757503001199"/>
          <c:h val="0.68025182493483194"/>
        </c:manualLayout>
      </c:layout>
      <c:barChart>
        <c:barDir val="bar"/>
        <c:grouping val="clustered"/>
        <c:varyColors val="0"/>
        <c:ser>
          <c:idx val="11"/>
          <c:order val="0"/>
          <c:tx>
            <c:strRef>
              <c:f>'Натрупани средства'!$B$16</c:f>
              <c:strCache>
                <c:ptCount val="1"/>
                <c:pt idx="0">
                  <c:v>Общо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средства'!$C$16:$N$16</c:f>
              <c:numCache>
                <c:formatCode>#,##0.00</c:formatCode>
                <c:ptCount val="12"/>
                <c:pt idx="0">
                  <c:v>1349.0992985469377</c:v>
                </c:pt>
                <c:pt idx="1">
                  <c:v>363.08731958762888</c:v>
                </c:pt>
                <c:pt idx="2">
                  <c:v>614.66921368021053</c:v>
                </c:pt>
                <c:pt idx="3">
                  <c:v>697.81194533157998</c:v>
                </c:pt>
                <c:pt idx="4">
                  <c:v>879.64363898247177</c:v>
                </c:pt>
                <c:pt idx="5">
                  <c:v>1142.6166467305688</c:v>
                </c:pt>
                <c:pt idx="6">
                  <c:v>1354.0562639121533</c:v>
                </c:pt>
                <c:pt idx="7">
                  <c:v>1647.3661414349467</c:v>
                </c:pt>
                <c:pt idx="8">
                  <c:v>1683.4338164240828</c:v>
                </c:pt>
                <c:pt idx="9">
                  <c:v>1678.6751385457374</c:v>
                </c:pt>
                <c:pt idx="10">
                  <c:v>1415.1580484695589</c:v>
                </c:pt>
                <c:pt idx="11">
                  <c:v>946.39406478546107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3E-4624-AB88-D4B94FE6E49F}"/>
            </c:ext>
          </c:extLst>
        </c:ser>
        <c:ser>
          <c:idx val="10"/>
          <c:order val="1"/>
          <c:tx>
            <c:strRef>
              <c:f>'Натрупани средства'!$B$15</c:f>
              <c:strCache>
                <c:ptCount val="1"/>
                <c:pt idx="0">
                  <c:v>Жени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средства'!$C$15:$N$15</c:f>
              <c:numCache>
                <c:formatCode>#,##0.00</c:formatCode>
                <c:ptCount val="12"/>
                <c:pt idx="0">
                  <c:v>1232.7893833353637</c:v>
                </c:pt>
                <c:pt idx="1">
                  <c:v>384.13076923076932</c:v>
                </c:pt>
                <c:pt idx="2">
                  <c:v>611.96242236024864</c:v>
                </c:pt>
                <c:pt idx="3">
                  <c:v>706.01195532012889</c:v>
                </c:pt>
                <c:pt idx="4">
                  <c:v>842.56631296641808</c:v>
                </c:pt>
                <c:pt idx="5">
                  <c:v>1010.4503353412408</c:v>
                </c:pt>
                <c:pt idx="6">
                  <c:v>1279.5019456535003</c:v>
                </c:pt>
                <c:pt idx="7">
                  <c:v>1494.9138435960595</c:v>
                </c:pt>
                <c:pt idx="8">
                  <c:v>1462.070137442525</c:v>
                </c:pt>
                <c:pt idx="9">
                  <c:v>1457.4966395825229</c:v>
                </c:pt>
                <c:pt idx="10">
                  <c:v>1246.7014660547557</c:v>
                </c:pt>
                <c:pt idx="11">
                  <c:v>953.15290455758566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3E-4624-AB88-D4B94FE6E49F}"/>
            </c:ext>
          </c:extLst>
        </c:ser>
        <c:ser>
          <c:idx val="9"/>
          <c:order val="2"/>
          <c:tx>
            <c:strRef>
              <c:f>'Натрупани средства'!$B$14</c:f>
              <c:strCache>
                <c:ptCount val="1"/>
                <c:pt idx="0">
                  <c:v>Мъже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средства'!$C$14:$N$14</c:f>
              <c:numCache>
                <c:formatCode>#,##0.00</c:formatCode>
                <c:ptCount val="12"/>
                <c:pt idx="0">
                  <c:v>1437.4274865094426</c:v>
                </c:pt>
                <c:pt idx="1">
                  <c:v>352.48403100775198</c:v>
                </c:pt>
                <c:pt idx="2">
                  <c:v>616.30369432723876</c:v>
                </c:pt>
                <c:pt idx="3">
                  <c:v>692.16403236040617</c:v>
                </c:pt>
                <c:pt idx="4">
                  <c:v>906.35301721965573</c:v>
                </c:pt>
                <c:pt idx="5">
                  <c:v>1242.3016168618267</c:v>
                </c:pt>
                <c:pt idx="6">
                  <c:v>1416.9364507496484</c:v>
                </c:pt>
                <c:pt idx="7">
                  <c:v>1770.0988377741976</c:v>
                </c:pt>
                <c:pt idx="8">
                  <c:v>1851.9273393870601</c:v>
                </c:pt>
                <c:pt idx="9">
                  <c:v>1845.5751350604489</c:v>
                </c:pt>
                <c:pt idx="10">
                  <c:v>1539.1478383730141</c:v>
                </c:pt>
                <c:pt idx="11">
                  <c:v>941.38290016835401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E-4624-AB88-D4B94FE6E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119040"/>
        <c:axId val="136120576"/>
      </c:barChart>
      <c:catAx>
        <c:axId val="136119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3612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120576"/>
        <c:scaling>
          <c:orientation val="minMax"/>
          <c:max val="20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\ &quot;евро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36119040"/>
        <c:crosses val="autoZero"/>
        <c:crossBetween val="between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037217785201931"/>
          <c:y val="0.45454611277038626"/>
          <c:w val="6.1224492349660098E-2"/>
          <c:h val="0.338558651955343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000000000000389" r="0.75000000000000389" t="1" header="0.5" footer="0.5"/>
    <c:pageSetup paperSize="9" orientation="portrait" horizontalDpi="0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'Натрупани средства'!$D$30</c:f>
          <c:strCache>
            <c:ptCount val="1"/>
            <c:pt idx="0">
              <c:v>Среден размер* на натрупаните средства на едно осигурено лице в ДПФПС към 31.03.2026 г.</c:v>
            </c:pt>
          </c:strCache>
        </c:strRef>
      </c:tx>
      <c:layout>
        <c:manualLayout>
          <c:xMode val="edge"/>
          <c:yMode val="edge"/>
          <c:x val="0.13309361329833772"/>
          <c:y val="3.606557377049180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title>
    <c:autoTitleDeleted val="0"/>
    <c:plotArea>
      <c:layout>
        <c:manualLayout>
          <c:layoutTarget val="inner"/>
          <c:xMode val="edge"/>
          <c:yMode val="edge"/>
          <c:x val="8.0335825483159845E-2"/>
          <c:y val="0.13442622950819674"/>
          <c:w val="0.84042582177227854"/>
          <c:h val="0.66885245901639778"/>
        </c:manualLayout>
      </c:layout>
      <c:barChart>
        <c:barDir val="bar"/>
        <c:grouping val="clustered"/>
        <c:varyColors val="0"/>
        <c:ser>
          <c:idx val="11"/>
          <c:order val="0"/>
          <c:tx>
            <c:strRef>
              <c:f>'Натрупани средства'!$B$16</c:f>
              <c:strCache>
                <c:ptCount val="1"/>
                <c:pt idx="0">
                  <c:v>Общо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средства'!$C$20:$N$20</c:f>
              <c:numCache>
                <c:formatCode>#,##0.00</c:formatCode>
                <c:ptCount val="12"/>
                <c:pt idx="0">
                  <c:v>1030.2050156739811</c:v>
                </c:pt>
                <c:pt idx="1">
                  <c:v>52.322000000000003</c:v>
                </c:pt>
                <c:pt idx="2">
                  <c:v>187.31967741935483</c:v>
                </c:pt>
                <c:pt idx="3">
                  <c:v>339.0592836676218</c:v>
                </c:pt>
                <c:pt idx="4">
                  <c:v>528.97671207992732</c:v>
                </c:pt>
                <c:pt idx="5">
                  <c:v>764.15442676906196</c:v>
                </c:pt>
                <c:pt idx="6">
                  <c:v>1127.9499954400364</c:v>
                </c:pt>
                <c:pt idx="7">
                  <c:v>1304.8725358324145</c:v>
                </c:pt>
                <c:pt idx="8">
                  <c:v>1467.138610007943</c:v>
                </c:pt>
                <c:pt idx="9">
                  <c:v>1361.679655172414</c:v>
                </c:pt>
                <c:pt idx="10">
                  <c:v>949.55293948126803</c:v>
                </c:pt>
                <c:pt idx="11">
                  <c:v>581.92405204460965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8-4737-82BF-F4ECB4D79145}"/>
            </c:ext>
          </c:extLst>
        </c:ser>
        <c:ser>
          <c:idx val="10"/>
          <c:order val="1"/>
          <c:tx>
            <c:strRef>
              <c:f>'Натрупани средства'!$B$15</c:f>
              <c:strCache>
                <c:ptCount val="1"/>
                <c:pt idx="0">
                  <c:v>Жени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средства'!$C$19:$N$19</c:f>
              <c:numCache>
                <c:formatCode>#,##0.00</c:formatCode>
                <c:ptCount val="12"/>
                <c:pt idx="0">
                  <c:v>1032.9175729899684</c:v>
                </c:pt>
                <c:pt idx="1">
                  <c:v>60.29</c:v>
                </c:pt>
                <c:pt idx="2">
                  <c:v>215.33</c:v>
                </c:pt>
                <c:pt idx="3">
                  <c:v>313.51</c:v>
                </c:pt>
                <c:pt idx="4">
                  <c:v>498.96</c:v>
                </c:pt>
                <c:pt idx="5">
                  <c:v>760.32</c:v>
                </c:pt>
                <c:pt idx="6">
                  <c:v>1137.4100000000001</c:v>
                </c:pt>
                <c:pt idx="7">
                  <c:v>1279.76</c:v>
                </c:pt>
                <c:pt idx="8">
                  <c:v>1503.72</c:v>
                </c:pt>
                <c:pt idx="9">
                  <c:v>1410.71</c:v>
                </c:pt>
                <c:pt idx="10">
                  <c:v>873.05</c:v>
                </c:pt>
                <c:pt idx="11">
                  <c:v>680.01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8-4737-82BF-F4ECB4D79145}"/>
            </c:ext>
          </c:extLst>
        </c:ser>
        <c:ser>
          <c:idx val="9"/>
          <c:order val="2"/>
          <c:tx>
            <c:strRef>
              <c:f>'Натрупани средства'!$B$14</c:f>
              <c:strCache>
                <c:ptCount val="1"/>
                <c:pt idx="0">
                  <c:v>Мъже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средства'!$C$18:$N$18</c:f>
              <c:numCache>
                <c:formatCode>#,##0.00</c:formatCode>
                <c:ptCount val="12"/>
                <c:pt idx="0">
                  <c:v>1024.5610373831776</c:v>
                </c:pt>
                <c:pt idx="1">
                  <c:v>50.33</c:v>
                </c:pt>
                <c:pt idx="2">
                  <c:v>161.06</c:v>
                </c:pt>
                <c:pt idx="3">
                  <c:v>382.1</c:v>
                </c:pt>
                <c:pt idx="4">
                  <c:v>602.55999999999995</c:v>
                </c:pt>
                <c:pt idx="5">
                  <c:v>773.66</c:v>
                </c:pt>
                <c:pt idx="6">
                  <c:v>1107.3</c:v>
                </c:pt>
                <c:pt idx="7">
                  <c:v>1359.82</c:v>
                </c:pt>
                <c:pt idx="8">
                  <c:v>1387.71</c:v>
                </c:pt>
                <c:pt idx="9">
                  <c:v>1277.77</c:v>
                </c:pt>
                <c:pt idx="10">
                  <c:v>1043.22</c:v>
                </c:pt>
                <c:pt idx="11">
                  <c:v>496.78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8-4737-82BF-F4ECB4D7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148864"/>
        <c:axId val="136150400"/>
      </c:barChart>
      <c:catAx>
        <c:axId val="136148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3615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150400"/>
        <c:scaling>
          <c:orientation val="minMax"/>
          <c:max val="16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\ &quot;лв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36148864"/>
        <c:crosses val="autoZero"/>
        <c:crossBetween val="between"/>
        <c:majorUnit val="200"/>
        <c:minorUnit val="1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158730158730096"/>
          <c:y val="0.45573770491803273"/>
          <c:w val="5.4025496812898477E-2"/>
          <c:h val="0.35409836065573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000000000000389" r="0.75000000000000389" t="1" header="0.5" footer="0.5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лица'!$E$28</c:f>
          <c:strCache>
            <c:ptCount val="1"/>
            <c:pt idx="0">
              <c:v>Разпределение на осигурените лица в ППФ*** по пол и възраст към 31.03.2026 г.</c:v>
            </c:pt>
          </c:strCache>
        </c:strRef>
      </c:tx>
      <c:layout>
        <c:manualLayout>
          <c:xMode val="edge"/>
          <c:yMode val="edge"/>
          <c:x val="0.20486569140445154"/>
          <c:y val="5.1282051282051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title>
    <c:autoTitleDeleted val="0"/>
    <c:plotArea>
      <c:layout>
        <c:manualLayout>
          <c:layoutTarget val="inner"/>
          <c:xMode val="edge"/>
          <c:yMode val="edge"/>
          <c:x val="8.5787505618989096E-2"/>
          <c:y val="0.16117273771154417"/>
          <c:w val="0.89628737213869192"/>
          <c:h val="0.58608268258743457"/>
        </c:manualLayout>
      </c:layout>
      <c:lineChart>
        <c:grouping val="standard"/>
        <c:varyColors val="0"/>
        <c:ser>
          <c:idx val="5"/>
          <c:order val="0"/>
          <c:tx>
            <c:strRef>
              <c:f>'Осигурени лица'!$B$10</c:f>
              <c:strCache>
                <c:ptCount val="1"/>
                <c:pt idx="0">
                  <c:v>Мъже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лица'!$D$10:$N$10</c:f>
              <c:numCache>
                <c:formatCode>#,##0</c:formatCode>
                <c:ptCount val="11"/>
                <c:pt idx="0">
                  <c:v>1629</c:v>
                </c:pt>
                <c:pt idx="1">
                  <c:v>4151</c:v>
                </c:pt>
                <c:pt idx="2">
                  <c:v>9995</c:v>
                </c:pt>
                <c:pt idx="3">
                  <c:v>16725</c:v>
                </c:pt>
                <c:pt idx="4">
                  <c:v>25954</c:v>
                </c:pt>
                <c:pt idx="5">
                  <c:v>35941</c:v>
                </c:pt>
                <c:pt idx="6">
                  <c:v>46455</c:v>
                </c:pt>
                <c:pt idx="7">
                  <c:v>49350</c:v>
                </c:pt>
                <c:pt idx="8">
                  <c:v>44349</c:v>
                </c:pt>
                <c:pt idx="9">
                  <c:v>25072</c:v>
                </c:pt>
                <c:pt idx="10">
                  <c:v>22411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C-425D-A860-5125A3DE58CF}"/>
            </c:ext>
          </c:extLst>
        </c:ser>
        <c:ser>
          <c:idx val="6"/>
          <c:order val="1"/>
          <c:tx>
            <c:strRef>
              <c:f>'Осигурени лица'!$B$11</c:f>
              <c:strCache>
                <c:ptCount val="1"/>
                <c:pt idx="0">
                  <c:v>Жени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лица'!$D$11:$N$11</c:f>
              <c:numCache>
                <c:formatCode>#,##0</c:formatCode>
                <c:ptCount val="11"/>
                <c:pt idx="0">
                  <c:v>1243</c:v>
                </c:pt>
                <c:pt idx="1">
                  <c:v>1015</c:v>
                </c:pt>
                <c:pt idx="2">
                  <c:v>1918</c:v>
                </c:pt>
                <c:pt idx="3">
                  <c:v>2696</c:v>
                </c:pt>
                <c:pt idx="4">
                  <c:v>4061</c:v>
                </c:pt>
                <c:pt idx="5">
                  <c:v>5124</c:v>
                </c:pt>
                <c:pt idx="6">
                  <c:v>6324</c:v>
                </c:pt>
                <c:pt idx="7">
                  <c:v>7668</c:v>
                </c:pt>
                <c:pt idx="8">
                  <c:v>6789</c:v>
                </c:pt>
                <c:pt idx="9">
                  <c:v>4034</c:v>
                </c:pt>
                <c:pt idx="10">
                  <c:v>4563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C-425D-A860-5125A3DE58CF}"/>
            </c:ext>
          </c:extLst>
        </c:ser>
        <c:ser>
          <c:idx val="7"/>
          <c:order val="2"/>
          <c:tx>
            <c:strRef>
              <c:f>'Осигурени лица'!$B$12</c:f>
              <c:strCache>
                <c:ptCount val="1"/>
                <c:pt idx="0">
                  <c:v>Всичко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лица'!$D$12:$N$12</c:f>
              <c:numCache>
                <c:formatCode>#,##0</c:formatCode>
                <c:ptCount val="11"/>
                <c:pt idx="0">
                  <c:v>2872</c:v>
                </c:pt>
                <c:pt idx="1">
                  <c:v>5166</c:v>
                </c:pt>
                <c:pt idx="2">
                  <c:v>11913</c:v>
                </c:pt>
                <c:pt idx="3">
                  <c:v>19421</c:v>
                </c:pt>
                <c:pt idx="4">
                  <c:v>30015</c:v>
                </c:pt>
                <c:pt idx="5">
                  <c:v>41065</c:v>
                </c:pt>
                <c:pt idx="6">
                  <c:v>52779</c:v>
                </c:pt>
                <c:pt idx="7">
                  <c:v>57018</c:v>
                </c:pt>
                <c:pt idx="8">
                  <c:v>51138</c:v>
                </c:pt>
                <c:pt idx="9">
                  <c:v>29106</c:v>
                </c:pt>
                <c:pt idx="10">
                  <c:v>26974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3C-425D-A860-5125A3DE58CF}"/>
            </c:ext>
          </c:extLst>
        </c:ser>
        <c:ser>
          <c:idx val="0"/>
          <c:order val="3"/>
          <c:tx>
            <c:v>Средна възраст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D3C-425D-A860-5125A3DE5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006272"/>
        <c:axId val="110007808"/>
      </c:lineChart>
      <c:catAx>
        <c:axId val="11000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10007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007808"/>
        <c:scaling>
          <c:orientation val="minMax"/>
          <c:max val="60000"/>
          <c:min val="0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10006272"/>
        <c:crosses val="autoZero"/>
        <c:crossBetween val="between"/>
        <c:majorUnit val="1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376453903569352"/>
          <c:y val="0.88278695932239237"/>
          <c:w val="0.54161371953985904"/>
          <c:h val="8.79124724794015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1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99CC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000000000000389" r="0.75000000000000389" t="1" header="0.5" footer="0.5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лица'!$E$29</c:f>
          <c:strCache>
            <c:ptCount val="1"/>
            <c:pt idx="0">
              <c:v>Разпределение на осигурените лица в ДПФ по пол и възраст към 31.03.2026 г.</c:v>
            </c:pt>
          </c:strCache>
        </c:strRef>
      </c:tx>
      <c:layout>
        <c:manualLayout>
          <c:xMode val="edge"/>
          <c:yMode val="edge"/>
          <c:x val="0.20076726342711138"/>
          <c:y val="3.83275261324041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title>
    <c:autoTitleDeleted val="0"/>
    <c:plotArea>
      <c:layout>
        <c:manualLayout>
          <c:layoutTarget val="inner"/>
          <c:xMode val="edge"/>
          <c:yMode val="edge"/>
          <c:x val="9.4629156010230267E-2"/>
          <c:y val="0.16376306620209091"/>
          <c:w val="0.88618925831202044"/>
          <c:h val="0.61672473867596245"/>
        </c:manualLayout>
      </c:layout>
      <c:lineChart>
        <c:grouping val="standard"/>
        <c:varyColors val="0"/>
        <c:ser>
          <c:idx val="9"/>
          <c:order val="0"/>
          <c:tx>
            <c:strRef>
              <c:f>'Осигурени лица'!$B$14</c:f>
              <c:strCache>
                <c:ptCount val="1"/>
                <c:pt idx="0">
                  <c:v>Мъже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лица'!$D$14:$N$14</c:f>
              <c:numCache>
                <c:formatCode>#,##0</c:formatCode>
                <c:ptCount val="11"/>
                <c:pt idx="0">
                  <c:v>387</c:v>
                </c:pt>
                <c:pt idx="1">
                  <c:v>2133</c:v>
                </c:pt>
                <c:pt idx="2">
                  <c:v>6304</c:v>
                </c:pt>
                <c:pt idx="3">
                  <c:v>11905</c:v>
                </c:pt>
                <c:pt idx="4">
                  <c:v>21350</c:v>
                </c:pt>
                <c:pt idx="5">
                  <c:v>29147</c:v>
                </c:pt>
                <c:pt idx="6">
                  <c:v>40345</c:v>
                </c:pt>
                <c:pt idx="7">
                  <c:v>52860</c:v>
                </c:pt>
                <c:pt idx="8">
                  <c:v>57900</c:v>
                </c:pt>
                <c:pt idx="9">
                  <c:v>42926</c:v>
                </c:pt>
                <c:pt idx="10">
                  <c:v>91474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1-424F-8BCD-427B6B9B44CF}"/>
            </c:ext>
          </c:extLst>
        </c:ser>
        <c:ser>
          <c:idx val="10"/>
          <c:order val="1"/>
          <c:tx>
            <c:strRef>
              <c:f>'Осигурени лица'!$B$15</c:f>
              <c:strCache>
                <c:ptCount val="1"/>
                <c:pt idx="0">
                  <c:v>Жени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лица'!$D$15:$N$15</c:f>
              <c:numCache>
                <c:formatCode>#,##0</c:formatCode>
                <c:ptCount val="11"/>
                <c:pt idx="0">
                  <c:v>195</c:v>
                </c:pt>
                <c:pt idx="1">
                  <c:v>1288</c:v>
                </c:pt>
                <c:pt idx="2">
                  <c:v>4342</c:v>
                </c:pt>
                <c:pt idx="3">
                  <c:v>8576</c:v>
                </c:pt>
                <c:pt idx="4">
                  <c:v>16103</c:v>
                </c:pt>
                <c:pt idx="5">
                  <c:v>24583</c:v>
                </c:pt>
                <c:pt idx="6">
                  <c:v>32480</c:v>
                </c:pt>
                <c:pt idx="7">
                  <c:v>40235</c:v>
                </c:pt>
                <c:pt idx="8">
                  <c:v>43691</c:v>
                </c:pt>
                <c:pt idx="9">
                  <c:v>31595</c:v>
                </c:pt>
                <c:pt idx="10">
                  <c:v>67821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1-424F-8BCD-427B6B9B44CF}"/>
            </c:ext>
          </c:extLst>
        </c:ser>
        <c:ser>
          <c:idx val="11"/>
          <c:order val="2"/>
          <c:tx>
            <c:strRef>
              <c:f>'Осигурени лица'!$B$16</c:f>
              <c:strCache>
                <c:ptCount val="1"/>
                <c:pt idx="0">
                  <c:v>Всичко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лица'!$D$16:$N$16</c:f>
              <c:numCache>
                <c:formatCode>#,##0</c:formatCode>
                <c:ptCount val="11"/>
                <c:pt idx="0">
                  <c:v>582</c:v>
                </c:pt>
                <c:pt idx="1">
                  <c:v>3421</c:v>
                </c:pt>
                <c:pt idx="2">
                  <c:v>10646</c:v>
                </c:pt>
                <c:pt idx="3">
                  <c:v>20481</c:v>
                </c:pt>
                <c:pt idx="4">
                  <c:v>37453</c:v>
                </c:pt>
                <c:pt idx="5">
                  <c:v>53730</c:v>
                </c:pt>
                <c:pt idx="6">
                  <c:v>72825</c:v>
                </c:pt>
                <c:pt idx="7">
                  <c:v>93095</c:v>
                </c:pt>
                <c:pt idx="8">
                  <c:v>101591</c:v>
                </c:pt>
                <c:pt idx="9">
                  <c:v>74521</c:v>
                </c:pt>
                <c:pt idx="10">
                  <c:v>159295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01-424F-8BCD-427B6B9B44CF}"/>
            </c:ext>
          </c:extLst>
        </c:ser>
        <c:ser>
          <c:idx val="0"/>
          <c:order val="3"/>
          <c:tx>
            <c:v>Средна възраст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01-424F-8BCD-427B6B9B4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025344"/>
        <c:axId val="110821760"/>
      </c:lineChart>
      <c:catAx>
        <c:axId val="11002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108217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0821760"/>
        <c:scaling>
          <c:orientation val="minMax"/>
          <c:max val="160000"/>
          <c:min val="0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10025344"/>
        <c:crosses val="autoZero"/>
        <c:crossBetween val="between"/>
        <c:majorUnit val="2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7237851662404472"/>
          <c:y val="0.89547038327525641"/>
          <c:w val="0.52046035805625901"/>
          <c:h val="8.013937282230002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1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99CC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000000000000389" r="0.75000000000000389" t="1" header="0.5" footer="0.5"/>
    <c:pageSetup paperSize="9"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лица'!$E$28</c:f>
          <c:strCache>
            <c:ptCount val="1"/>
            <c:pt idx="0">
              <c:v>Разпределение на осигурените лица в ППФ*** по пол и възраст към 31.03.2026 г.</c:v>
            </c:pt>
          </c:strCache>
        </c:strRef>
      </c:tx>
      <c:layout>
        <c:manualLayout>
          <c:xMode val="edge"/>
          <c:yMode val="edge"/>
          <c:x val="0.15074642535354721"/>
          <c:y val="3.79310344827589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title>
    <c:autoTitleDeleted val="0"/>
    <c:view3D>
      <c:rotX val="15"/>
      <c:hPercent val="3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9184780473869334E-2"/>
          <c:y val="0.12068975643778801"/>
          <c:w val="0.93081521952613067"/>
          <c:h val="0.713793103448281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'Осигурени лица'!$B$10</c:f>
              <c:strCache>
                <c:ptCount val="1"/>
                <c:pt idx="0">
                  <c:v>Мъже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лица'!$D$10:$N$10</c:f>
              <c:numCache>
                <c:formatCode>#,##0</c:formatCode>
                <c:ptCount val="11"/>
                <c:pt idx="0">
                  <c:v>1629</c:v>
                </c:pt>
                <c:pt idx="1">
                  <c:v>4151</c:v>
                </c:pt>
                <c:pt idx="2">
                  <c:v>9995</c:v>
                </c:pt>
                <c:pt idx="3">
                  <c:v>16725</c:v>
                </c:pt>
                <c:pt idx="4">
                  <c:v>25954</c:v>
                </c:pt>
                <c:pt idx="5">
                  <c:v>35941</c:v>
                </c:pt>
                <c:pt idx="6">
                  <c:v>46455</c:v>
                </c:pt>
                <c:pt idx="7">
                  <c:v>49350</c:v>
                </c:pt>
                <c:pt idx="8">
                  <c:v>44349</c:v>
                </c:pt>
                <c:pt idx="9">
                  <c:v>25072</c:v>
                </c:pt>
                <c:pt idx="10">
                  <c:v>22411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7-4833-9D76-B856A328BA55}"/>
            </c:ext>
          </c:extLst>
        </c:ser>
        <c:ser>
          <c:idx val="1"/>
          <c:order val="1"/>
          <c:tx>
            <c:strRef>
              <c:f>'Осигурени лица'!$B$11</c:f>
              <c:strCache>
                <c:ptCount val="1"/>
                <c:pt idx="0">
                  <c:v>Жени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лица'!$D$11:$N$11</c:f>
              <c:numCache>
                <c:formatCode>#,##0</c:formatCode>
                <c:ptCount val="11"/>
                <c:pt idx="0">
                  <c:v>1243</c:v>
                </c:pt>
                <c:pt idx="1">
                  <c:v>1015</c:v>
                </c:pt>
                <c:pt idx="2">
                  <c:v>1918</c:v>
                </c:pt>
                <c:pt idx="3">
                  <c:v>2696</c:v>
                </c:pt>
                <c:pt idx="4">
                  <c:v>4061</c:v>
                </c:pt>
                <c:pt idx="5">
                  <c:v>5124</c:v>
                </c:pt>
                <c:pt idx="6">
                  <c:v>6324</c:v>
                </c:pt>
                <c:pt idx="7">
                  <c:v>7668</c:v>
                </c:pt>
                <c:pt idx="8">
                  <c:v>6789</c:v>
                </c:pt>
                <c:pt idx="9">
                  <c:v>4034</c:v>
                </c:pt>
                <c:pt idx="10">
                  <c:v>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7-4833-9D76-B856A328BA55}"/>
            </c:ext>
          </c:extLst>
        </c:ser>
        <c:ser>
          <c:idx val="2"/>
          <c:order val="2"/>
          <c:tx>
            <c:strRef>
              <c:f>'Осигурени лица'!$B$12</c:f>
              <c:strCache>
                <c:ptCount val="1"/>
                <c:pt idx="0">
                  <c:v>Всичко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лица'!$D$12:$N$12</c:f>
              <c:numCache>
                <c:formatCode>#,##0</c:formatCode>
                <c:ptCount val="11"/>
                <c:pt idx="0">
                  <c:v>2872</c:v>
                </c:pt>
                <c:pt idx="1">
                  <c:v>5166</c:v>
                </c:pt>
                <c:pt idx="2">
                  <c:v>11913</c:v>
                </c:pt>
                <c:pt idx="3">
                  <c:v>19421</c:v>
                </c:pt>
                <c:pt idx="4">
                  <c:v>30015</c:v>
                </c:pt>
                <c:pt idx="5">
                  <c:v>41065</c:v>
                </c:pt>
                <c:pt idx="6">
                  <c:v>52779</c:v>
                </c:pt>
                <c:pt idx="7">
                  <c:v>57018</c:v>
                </c:pt>
                <c:pt idx="8">
                  <c:v>51138</c:v>
                </c:pt>
                <c:pt idx="9">
                  <c:v>29106</c:v>
                </c:pt>
                <c:pt idx="10">
                  <c:v>26974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7-4833-9D76-B856A328B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110870912"/>
        <c:axId val="110872448"/>
        <c:axId val="0"/>
      </c:bar3DChart>
      <c:catAx>
        <c:axId val="1108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1087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72448"/>
        <c:scaling>
          <c:orientation val="minMax"/>
          <c:max val="6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10870912"/>
        <c:crosses val="autoZero"/>
        <c:crossBetween val="between"/>
        <c:majorUnit val="1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552301484702457"/>
          <c:y val="0.30689655172413832"/>
          <c:w val="8.95522388059702E-2"/>
          <c:h val="0.21034482758620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15" b="0" i="0" u="none" strike="noStrike" baseline="0">
              <a:ln>
                <a:noFill/>
              </a:ln>
              <a:solidFill>
                <a:srgbClr val="000000"/>
              </a:solidFill>
              <a:effectLst/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000000000000411" r="0.75000000000000411" t="1" header="0.5" footer="0.5"/>
    <c:pageSetup paperSize="9" orientation="landscape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лица'!$E$29</c:f>
          <c:strCache>
            <c:ptCount val="1"/>
            <c:pt idx="0">
              <c:v>Разпределение на осигурените лица в ДПФ по пол и възраст към 31.03.2026 г.</c:v>
            </c:pt>
          </c:strCache>
        </c:strRef>
      </c:tx>
      <c:layout>
        <c:manualLayout>
          <c:xMode val="edge"/>
          <c:yMode val="edge"/>
          <c:x val="0.15281899109792527"/>
          <c:y val="3.81944444444444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title>
    <c:autoTitleDeleted val="0"/>
    <c:view3D>
      <c:rotX val="15"/>
      <c:hPercent val="37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7922848664688728E-2"/>
          <c:y val="0.12152818986067022"/>
          <c:w val="0.87240356083086057"/>
          <c:h val="0.7465303091441146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'Осигурени лица'!$B$14</c:f>
              <c:strCache>
                <c:ptCount val="1"/>
                <c:pt idx="0">
                  <c:v>Мъже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лица'!$D$14:$N$14</c:f>
              <c:numCache>
                <c:formatCode>#,##0</c:formatCode>
                <c:ptCount val="11"/>
                <c:pt idx="0">
                  <c:v>387</c:v>
                </c:pt>
                <c:pt idx="1">
                  <c:v>2133</c:v>
                </c:pt>
                <c:pt idx="2">
                  <c:v>6304</c:v>
                </c:pt>
                <c:pt idx="3">
                  <c:v>11905</c:v>
                </c:pt>
                <c:pt idx="4">
                  <c:v>21350</c:v>
                </c:pt>
                <c:pt idx="5">
                  <c:v>29147</c:v>
                </c:pt>
                <c:pt idx="6">
                  <c:v>40345</c:v>
                </c:pt>
                <c:pt idx="7">
                  <c:v>52860</c:v>
                </c:pt>
                <c:pt idx="8">
                  <c:v>57900</c:v>
                </c:pt>
                <c:pt idx="9">
                  <c:v>42926</c:v>
                </c:pt>
                <c:pt idx="10">
                  <c:v>91474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4-4403-92DC-137A93F757A8}"/>
            </c:ext>
          </c:extLst>
        </c:ser>
        <c:ser>
          <c:idx val="1"/>
          <c:order val="1"/>
          <c:tx>
            <c:strRef>
              <c:f>'Осигурени лица'!$B$15</c:f>
              <c:strCache>
                <c:ptCount val="1"/>
                <c:pt idx="0">
                  <c:v>Жени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лица'!$D$15:$N$15</c:f>
              <c:numCache>
                <c:formatCode>#,##0</c:formatCode>
                <c:ptCount val="11"/>
                <c:pt idx="0">
                  <c:v>195</c:v>
                </c:pt>
                <c:pt idx="1">
                  <c:v>1288</c:v>
                </c:pt>
                <c:pt idx="2">
                  <c:v>4342</c:v>
                </c:pt>
                <c:pt idx="3">
                  <c:v>8576</c:v>
                </c:pt>
                <c:pt idx="4">
                  <c:v>16103</c:v>
                </c:pt>
                <c:pt idx="5">
                  <c:v>24583</c:v>
                </c:pt>
                <c:pt idx="6">
                  <c:v>32480</c:v>
                </c:pt>
                <c:pt idx="7">
                  <c:v>40235</c:v>
                </c:pt>
                <c:pt idx="8">
                  <c:v>43691</c:v>
                </c:pt>
                <c:pt idx="9">
                  <c:v>31595</c:v>
                </c:pt>
                <c:pt idx="10">
                  <c:v>67821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A4-4403-92DC-137A93F757A8}"/>
            </c:ext>
          </c:extLst>
        </c:ser>
        <c:ser>
          <c:idx val="2"/>
          <c:order val="2"/>
          <c:tx>
            <c:strRef>
              <c:f>'Осигурени лица'!$B$16</c:f>
              <c:strCache>
                <c:ptCount val="1"/>
                <c:pt idx="0">
                  <c:v>Всичко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лица'!$D$16:$N$16</c:f>
              <c:numCache>
                <c:formatCode>#,##0</c:formatCode>
                <c:ptCount val="11"/>
                <c:pt idx="0">
                  <c:v>582</c:v>
                </c:pt>
                <c:pt idx="1">
                  <c:v>3421</c:v>
                </c:pt>
                <c:pt idx="2">
                  <c:v>10646</c:v>
                </c:pt>
                <c:pt idx="3">
                  <c:v>20481</c:v>
                </c:pt>
                <c:pt idx="4">
                  <c:v>37453</c:v>
                </c:pt>
                <c:pt idx="5">
                  <c:v>53730</c:v>
                </c:pt>
                <c:pt idx="6">
                  <c:v>72825</c:v>
                </c:pt>
                <c:pt idx="7">
                  <c:v>93095</c:v>
                </c:pt>
                <c:pt idx="8">
                  <c:v>101591</c:v>
                </c:pt>
                <c:pt idx="9">
                  <c:v>74521</c:v>
                </c:pt>
                <c:pt idx="10">
                  <c:v>159295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A4-4403-92DC-137A93F75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10892928"/>
        <c:axId val="110894464"/>
        <c:axId val="0"/>
      </c:bar3DChart>
      <c:catAx>
        <c:axId val="1108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1089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94464"/>
        <c:scaling>
          <c:orientation val="minMax"/>
          <c:max val="16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10892928"/>
        <c:crosses val="autoZero"/>
        <c:crossBetween val="between"/>
        <c:majorUnit val="2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87062250454598"/>
          <c:y val="0.36111184018664338"/>
          <c:w val="8.9020771513353095E-2"/>
          <c:h val="0.211806284631087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000000000000389" r="0.75000000000000389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лица'!$E$30</c:f>
          <c:strCache>
            <c:ptCount val="1"/>
            <c:pt idx="0">
              <c:v>Разпределение на осигурените лица в ДПФПС по пол и възраст към 31.03.2026 г.</c:v>
            </c:pt>
          </c:strCache>
        </c:strRef>
      </c:tx>
      <c:layout>
        <c:manualLayout>
          <c:xMode val="edge"/>
          <c:yMode val="edge"/>
          <c:x val="0.18974385894070941"/>
          <c:y val="3.649635036496361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title>
    <c:autoTitleDeleted val="0"/>
    <c:plotArea>
      <c:layout>
        <c:manualLayout>
          <c:layoutTarget val="inner"/>
          <c:xMode val="edge"/>
          <c:yMode val="edge"/>
          <c:x val="7.820522611832198E-2"/>
          <c:y val="0.15693458623436601"/>
          <c:w val="0.90384728546585225"/>
          <c:h val="0.60219085415512685"/>
        </c:manualLayout>
      </c:layout>
      <c:lineChart>
        <c:grouping val="standard"/>
        <c:varyColors val="0"/>
        <c:ser>
          <c:idx val="9"/>
          <c:order val="0"/>
          <c:tx>
            <c:strRef>
              <c:f>'Осигурени лица'!$B$18</c:f>
              <c:strCache>
                <c:ptCount val="1"/>
                <c:pt idx="0">
                  <c:v>Мъже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лица'!$D$18:$N$18</c:f>
              <c:numCache>
                <c:formatCode>#,##0</c:formatCode>
                <c:ptCount val="11"/>
                <c:pt idx="0">
                  <c:v>4</c:v>
                </c:pt>
                <c:pt idx="1">
                  <c:v>32</c:v>
                </c:pt>
                <c:pt idx="2">
                  <c:v>130</c:v>
                </c:pt>
                <c:pt idx="3">
                  <c:v>319</c:v>
                </c:pt>
                <c:pt idx="4">
                  <c:v>524</c:v>
                </c:pt>
                <c:pt idx="5">
                  <c:v>689</c:v>
                </c:pt>
                <c:pt idx="6">
                  <c:v>569</c:v>
                </c:pt>
                <c:pt idx="7">
                  <c:v>397</c:v>
                </c:pt>
                <c:pt idx="8">
                  <c:v>246</c:v>
                </c:pt>
                <c:pt idx="9">
                  <c:v>156</c:v>
                </c:pt>
                <c:pt idx="10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4-46AA-824E-767F1812F368}"/>
            </c:ext>
          </c:extLst>
        </c:ser>
        <c:ser>
          <c:idx val="10"/>
          <c:order val="1"/>
          <c:tx>
            <c:strRef>
              <c:f>'Осигурени лица'!$B$19</c:f>
              <c:strCache>
                <c:ptCount val="1"/>
                <c:pt idx="0">
                  <c:v>Жени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лица'!$D$19:$N$19</c:f>
              <c:numCache>
                <c:formatCode>#,##0</c:formatCode>
                <c:ptCount val="11"/>
                <c:pt idx="0">
                  <c:v>1</c:v>
                </c:pt>
                <c:pt idx="1">
                  <c:v>30</c:v>
                </c:pt>
                <c:pt idx="2">
                  <c:v>219</c:v>
                </c:pt>
                <c:pt idx="3">
                  <c:v>782</c:v>
                </c:pt>
                <c:pt idx="4">
                  <c:v>1299</c:v>
                </c:pt>
                <c:pt idx="5">
                  <c:v>1504</c:v>
                </c:pt>
                <c:pt idx="6">
                  <c:v>1245</c:v>
                </c:pt>
                <c:pt idx="7">
                  <c:v>862</c:v>
                </c:pt>
                <c:pt idx="8">
                  <c:v>421</c:v>
                </c:pt>
                <c:pt idx="9">
                  <c:v>191</c:v>
                </c:pt>
                <c:pt idx="10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4-46AA-824E-767F1812F368}"/>
            </c:ext>
          </c:extLst>
        </c:ser>
        <c:ser>
          <c:idx val="11"/>
          <c:order val="2"/>
          <c:tx>
            <c:strRef>
              <c:f>'Осигурени лица'!$B$20</c:f>
              <c:strCache>
                <c:ptCount val="1"/>
                <c:pt idx="0">
                  <c:v>Всичко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Ref>
              <c:f>'Осигурени лица'!$D$20:$N$20</c:f>
              <c:numCache>
                <c:formatCode>#,##0</c:formatCode>
                <c:ptCount val="11"/>
                <c:pt idx="0">
                  <c:v>5</c:v>
                </c:pt>
                <c:pt idx="1">
                  <c:v>62</c:v>
                </c:pt>
                <c:pt idx="2">
                  <c:v>349</c:v>
                </c:pt>
                <c:pt idx="3">
                  <c:v>1101</c:v>
                </c:pt>
                <c:pt idx="4">
                  <c:v>1823</c:v>
                </c:pt>
                <c:pt idx="5">
                  <c:v>2193</c:v>
                </c:pt>
                <c:pt idx="6">
                  <c:v>1814</c:v>
                </c:pt>
                <c:pt idx="7">
                  <c:v>1259</c:v>
                </c:pt>
                <c:pt idx="8">
                  <c:v>667</c:v>
                </c:pt>
                <c:pt idx="9">
                  <c:v>347</c:v>
                </c:pt>
                <c:pt idx="10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14-46AA-824E-767F1812F368}"/>
            </c:ext>
          </c:extLst>
        </c:ser>
        <c:ser>
          <c:idx val="0"/>
          <c:order val="3"/>
          <c:tx>
            <c:v>Средна възраст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'Осигурени лица'!$D$4:$O$4</c:f>
              <c:strCache>
                <c:ptCount val="12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  <c:pt idx="11">
                  <c:v>Средна възраст*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314-46AA-824E-767F1812F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022848"/>
        <c:axId val="111024384"/>
      </c:lineChart>
      <c:catAx>
        <c:axId val="11102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11024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024384"/>
        <c:scaling>
          <c:orientation val="minMax"/>
          <c:max val="2200"/>
          <c:min val="0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50" b="1" i="1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11022848"/>
        <c:crosses val="autoZero"/>
        <c:crossBetween val="between"/>
        <c:majorUnit val="300"/>
        <c:minorUnit val="1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410283329968665"/>
          <c:y val="0.89051248156023488"/>
          <c:w val="0.52179554478767076"/>
          <c:h val="8.394160583941602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1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99CC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000000000000389" r="0.75000000000000389" t="1" header="0.5" footer="0.5"/>
    <c:pageSetup paperSize="9" orientation="landscape" horizontalDpi="0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лица'!$E$30</c:f>
          <c:strCache>
            <c:ptCount val="1"/>
            <c:pt idx="0">
              <c:v>Разпределение на осигурените лица в ДПФПС по пол и възраст към 31.03.2026 г.</c:v>
            </c:pt>
          </c:strCache>
        </c:strRef>
      </c:tx>
      <c:layout>
        <c:manualLayout>
          <c:xMode val="edge"/>
          <c:yMode val="edge"/>
          <c:x val="0.13967326149610199"/>
          <c:y val="2.1978021978021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title>
    <c:autoTitleDeleted val="0"/>
    <c:view3D>
      <c:rotX val="15"/>
      <c:hPercent val="34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9836603417391452E-2"/>
          <c:y val="0.1135535197513155"/>
          <c:w val="0.92422058139610808"/>
          <c:h val="0.7472554202989849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'Осигурени лица'!$B$14</c:f>
              <c:strCache>
                <c:ptCount val="1"/>
                <c:pt idx="0">
                  <c:v>Мъже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лица'!$D$18:$N$18</c:f>
              <c:numCache>
                <c:formatCode>#,##0</c:formatCode>
                <c:ptCount val="11"/>
                <c:pt idx="0">
                  <c:v>4</c:v>
                </c:pt>
                <c:pt idx="1">
                  <c:v>32</c:v>
                </c:pt>
                <c:pt idx="2">
                  <c:v>130</c:v>
                </c:pt>
                <c:pt idx="3">
                  <c:v>319</c:v>
                </c:pt>
                <c:pt idx="4">
                  <c:v>524</c:v>
                </c:pt>
                <c:pt idx="5">
                  <c:v>689</c:v>
                </c:pt>
                <c:pt idx="6">
                  <c:v>569</c:v>
                </c:pt>
                <c:pt idx="7">
                  <c:v>397</c:v>
                </c:pt>
                <c:pt idx="8">
                  <c:v>246</c:v>
                </c:pt>
                <c:pt idx="9">
                  <c:v>156</c:v>
                </c:pt>
                <c:pt idx="10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C-4E15-B8E9-B8DE28FB9639}"/>
            </c:ext>
          </c:extLst>
        </c:ser>
        <c:ser>
          <c:idx val="1"/>
          <c:order val="1"/>
          <c:tx>
            <c:strRef>
              <c:f>'Осигурени лица'!$B$15</c:f>
              <c:strCache>
                <c:ptCount val="1"/>
                <c:pt idx="0">
                  <c:v>Жени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лица'!$D$19:$N$19</c:f>
              <c:numCache>
                <c:formatCode>#,##0</c:formatCode>
                <c:ptCount val="11"/>
                <c:pt idx="0">
                  <c:v>1</c:v>
                </c:pt>
                <c:pt idx="1">
                  <c:v>30</c:v>
                </c:pt>
                <c:pt idx="2">
                  <c:v>219</c:v>
                </c:pt>
                <c:pt idx="3">
                  <c:v>782</c:v>
                </c:pt>
                <c:pt idx="4">
                  <c:v>1299</c:v>
                </c:pt>
                <c:pt idx="5">
                  <c:v>1504</c:v>
                </c:pt>
                <c:pt idx="6">
                  <c:v>1245</c:v>
                </c:pt>
                <c:pt idx="7">
                  <c:v>862</c:v>
                </c:pt>
                <c:pt idx="8">
                  <c:v>421</c:v>
                </c:pt>
                <c:pt idx="9">
                  <c:v>191</c:v>
                </c:pt>
                <c:pt idx="10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4C-4E15-B8E9-B8DE28FB9639}"/>
            </c:ext>
          </c:extLst>
        </c:ser>
        <c:ser>
          <c:idx val="2"/>
          <c:order val="2"/>
          <c:tx>
            <c:strRef>
              <c:f>'Осигурени лица'!$B$16</c:f>
              <c:strCache>
                <c:ptCount val="1"/>
                <c:pt idx="0">
                  <c:v>Всичко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лица'!$D$20:$N$20</c:f>
              <c:numCache>
                <c:formatCode>#,##0</c:formatCode>
                <c:ptCount val="11"/>
                <c:pt idx="0">
                  <c:v>5</c:v>
                </c:pt>
                <c:pt idx="1">
                  <c:v>62</c:v>
                </c:pt>
                <c:pt idx="2">
                  <c:v>349</c:v>
                </c:pt>
                <c:pt idx="3">
                  <c:v>1101</c:v>
                </c:pt>
                <c:pt idx="4">
                  <c:v>1823</c:v>
                </c:pt>
                <c:pt idx="5">
                  <c:v>2193</c:v>
                </c:pt>
                <c:pt idx="6">
                  <c:v>1814</c:v>
                </c:pt>
                <c:pt idx="7">
                  <c:v>1259</c:v>
                </c:pt>
                <c:pt idx="8">
                  <c:v>667</c:v>
                </c:pt>
                <c:pt idx="9">
                  <c:v>347</c:v>
                </c:pt>
                <c:pt idx="10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4C-4E15-B8E9-B8DE28FB9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11053440"/>
        <c:axId val="111063424"/>
        <c:axId val="0"/>
      </c:bar3DChart>
      <c:catAx>
        <c:axId val="1110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1106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063424"/>
        <c:scaling>
          <c:orientation val="minMax"/>
          <c:max val="22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11053440"/>
        <c:crosses val="autoZero"/>
        <c:crossBetween val="between"/>
        <c:majorUnit val="300"/>
        <c:min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450285281947484"/>
          <c:y val="0.26740003653389477"/>
          <c:w val="9.3610698365527767E-2"/>
          <c:h val="0.234433003566863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000000000000389" r="0.75000000000000389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'Осигурени лица'!$E$27</c:f>
          <c:strCache>
            <c:ptCount val="1"/>
            <c:pt idx="0">
              <c:v>Разпределение на осигурените лица в УПФ** по пол и възраст към 31.03.2026 г.</c:v>
            </c:pt>
          </c:strCache>
        </c:strRef>
      </c:tx>
      <c:layout>
        <c:manualLayout>
          <c:xMode val="edge"/>
          <c:yMode val="edge"/>
          <c:x val="0.15074642535354721"/>
          <c:y val="3.793103448275891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title>
    <c:autoTitleDeleted val="0"/>
    <c:view3D>
      <c:rotX val="15"/>
      <c:hPercent val="36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5356749105548801E-2"/>
          <c:y val="0.12068965517241388"/>
          <c:w val="0.91191644077277212"/>
          <c:h val="0.7137931034482818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'Осигурени лица'!$B$6</c:f>
              <c:strCache>
                <c:ptCount val="1"/>
                <c:pt idx="0">
                  <c:v>Мъже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лица'!$D$6:$N$6</c:f>
              <c:numCache>
                <c:formatCode>#,##0</c:formatCode>
                <c:ptCount val="11"/>
                <c:pt idx="0">
                  <c:v>39637</c:v>
                </c:pt>
                <c:pt idx="1">
                  <c:v>132314</c:v>
                </c:pt>
                <c:pt idx="2">
                  <c:v>163554</c:v>
                </c:pt>
                <c:pt idx="3">
                  <c:v>202828</c:v>
                </c:pt>
                <c:pt idx="4">
                  <c:v>268444</c:v>
                </c:pt>
                <c:pt idx="5">
                  <c:v>285677</c:v>
                </c:pt>
                <c:pt idx="6">
                  <c:v>323202</c:v>
                </c:pt>
                <c:pt idx="7">
                  <c:v>294208</c:v>
                </c:pt>
                <c:pt idx="8">
                  <c:v>247291</c:v>
                </c:pt>
                <c:pt idx="9">
                  <c:v>199241</c:v>
                </c:pt>
                <c:pt idx="10">
                  <c:v>27145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C-4A36-A1C0-ABCB0319EEB4}"/>
            </c:ext>
          </c:extLst>
        </c:ser>
        <c:ser>
          <c:idx val="1"/>
          <c:order val="1"/>
          <c:tx>
            <c:strRef>
              <c:f>'Осигурени лица'!$B$7</c:f>
              <c:strCache>
                <c:ptCount val="1"/>
                <c:pt idx="0">
                  <c:v>Жени</c:v>
                </c:pt>
              </c:strCache>
            </c:strRef>
          </c:tx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лица'!$D$7:$N$7</c:f>
              <c:numCache>
                <c:formatCode>#,##0</c:formatCode>
                <c:ptCount val="11"/>
                <c:pt idx="0">
                  <c:v>33636</c:v>
                </c:pt>
                <c:pt idx="1">
                  <c:v>110339</c:v>
                </c:pt>
                <c:pt idx="2">
                  <c:v>142045</c:v>
                </c:pt>
                <c:pt idx="3">
                  <c:v>177361</c:v>
                </c:pt>
                <c:pt idx="4">
                  <c:v>241124</c:v>
                </c:pt>
                <c:pt idx="5">
                  <c:v>258095</c:v>
                </c:pt>
                <c:pt idx="6">
                  <c:v>292098</c:v>
                </c:pt>
                <c:pt idx="7">
                  <c:v>280795</c:v>
                </c:pt>
                <c:pt idx="8">
                  <c:v>252676</c:v>
                </c:pt>
                <c:pt idx="9">
                  <c:v>181915</c:v>
                </c:pt>
                <c:pt idx="10">
                  <c:v>23779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CFF-B637-C6ECFA2E45F7}"/>
            </c:ext>
          </c:extLst>
        </c:ser>
        <c:ser>
          <c:idx val="2"/>
          <c:order val="2"/>
          <c:tx>
            <c:strRef>
              <c:f>'Осигурени лица'!$B$8</c:f>
              <c:strCache>
                <c:ptCount val="1"/>
                <c:pt idx="0">
                  <c:v>Всичко</c:v>
                </c:pt>
              </c:strCache>
            </c:strRef>
          </c:tx>
          <c:invertIfNegative val="0"/>
          <c:cat>
            <c:strRef>
              <c:f>'Осигурени лица'!$D$4:$N$4</c:f>
              <c:strCache>
                <c:ptCount val="11"/>
                <c:pt idx="0">
                  <c:v>15-19 г.</c:v>
                </c:pt>
                <c:pt idx="1">
                  <c:v>20-24 г.</c:v>
                </c:pt>
                <c:pt idx="2">
                  <c:v>25-29 г.</c:v>
                </c:pt>
                <c:pt idx="3">
                  <c:v>30-34 г.</c:v>
                </c:pt>
                <c:pt idx="4">
                  <c:v>35-39 г.</c:v>
                </c:pt>
                <c:pt idx="5">
                  <c:v>40-44 г.</c:v>
                </c:pt>
                <c:pt idx="6">
                  <c:v>45-49 г.</c:v>
                </c:pt>
                <c:pt idx="7">
                  <c:v>50-54 г.</c:v>
                </c:pt>
                <c:pt idx="8">
                  <c:v>55-59 г.</c:v>
                </c:pt>
                <c:pt idx="9">
                  <c:v>60-64 г.</c:v>
                </c:pt>
                <c:pt idx="10">
                  <c:v>над 64 г.</c:v>
                </c:pt>
              </c:strCache>
            </c:strRef>
          </c:cat>
          <c:val>
            <c:numRef>
              <c:f>'Осигурени лица'!$D$8:$N$8</c:f>
              <c:numCache>
                <c:formatCode>#,##0</c:formatCode>
                <c:ptCount val="11"/>
                <c:pt idx="0">
                  <c:v>73273</c:v>
                </c:pt>
                <c:pt idx="1">
                  <c:v>242653</c:v>
                </c:pt>
                <c:pt idx="2">
                  <c:v>305599</c:v>
                </c:pt>
                <c:pt idx="3">
                  <c:v>380189</c:v>
                </c:pt>
                <c:pt idx="4">
                  <c:v>509568</c:v>
                </c:pt>
                <c:pt idx="5">
                  <c:v>543772</c:v>
                </c:pt>
                <c:pt idx="6">
                  <c:v>615300</c:v>
                </c:pt>
                <c:pt idx="7">
                  <c:v>575003</c:v>
                </c:pt>
                <c:pt idx="8">
                  <c:v>499967</c:v>
                </c:pt>
                <c:pt idx="9">
                  <c:v>381156</c:v>
                </c:pt>
                <c:pt idx="10">
                  <c:v>50924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D-4CFF-B637-C6ECFA2E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111174016"/>
        <c:axId val="111175552"/>
        <c:axId val="0"/>
      </c:bar3DChart>
      <c:catAx>
        <c:axId val="11117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111755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75552"/>
        <c:scaling>
          <c:orientation val="minMax"/>
          <c:max val="65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11174016"/>
        <c:crosses val="autoZero"/>
        <c:crossBetween val="between"/>
        <c:majorUnit val="1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552301484702457"/>
          <c:y val="0.30689655172413832"/>
          <c:w val="6.6231372717754547E-2"/>
          <c:h val="0.194546555806398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15" b="0" i="0" u="none" strike="noStrike" baseline="0">
              <a:ln>
                <a:noFill/>
              </a:ln>
              <a:solidFill>
                <a:srgbClr val="000000"/>
              </a:solidFill>
              <a:effectLst/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000000000000433" r="0.75000000000000433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'Натрупани средства'!$D$27</c:f>
          <c:strCache>
            <c:ptCount val="1"/>
            <c:pt idx="0">
              <c:v>Среден размер* на натрупаните средства на едно осигурено лице в УПФ към 31.03.2026 г.</c:v>
            </c:pt>
          </c:strCache>
        </c:strRef>
      </c:tx>
      <c:layout>
        <c:manualLayout>
          <c:xMode val="edge"/>
          <c:yMode val="edge"/>
          <c:x val="0.14216868226399929"/>
          <c:y val="3.5830618892508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title>
    <c:autoTitleDeleted val="0"/>
    <c:plotArea>
      <c:layout>
        <c:manualLayout>
          <c:layoutTarget val="inner"/>
          <c:xMode val="edge"/>
          <c:yMode val="edge"/>
          <c:x val="7.7108433734939932E-2"/>
          <c:y val="0.13355070101075917"/>
          <c:w val="0.84337349397590367"/>
          <c:h val="0.65472416836982716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'Натрупани средства'!$B$6</c:f>
              <c:strCache>
                <c:ptCount val="1"/>
                <c:pt idx="0">
                  <c:v>Мъже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средства'!$C$6:$N$6</c:f>
              <c:numCache>
                <c:formatCode>#,##0.00</c:formatCode>
                <c:ptCount val="12"/>
                <c:pt idx="0">
                  <c:v>3450.8705591559765</c:v>
                </c:pt>
                <c:pt idx="1">
                  <c:v>272.22223629437138</c:v>
                </c:pt>
                <c:pt idx="2">
                  <c:v>745.01914219205833</c:v>
                </c:pt>
                <c:pt idx="3">
                  <c:v>1775.4337999070647</c:v>
                </c:pt>
                <c:pt idx="4">
                  <c:v>2765.4124781095311</c:v>
                </c:pt>
                <c:pt idx="5">
                  <c:v>3589.3178299012079</c:v>
                </c:pt>
                <c:pt idx="6">
                  <c:v>4087.9629713627628</c:v>
                </c:pt>
                <c:pt idx="7">
                  <c:v>4145.8081393679486</c:v>
                </c:pt>
                <c:pt idx="8">
                  <c:v>4374.6314126400384</c:v>
                </c:pt>
                <c:pt idx="9">
                  <c:v>4186.1982342260735</c:v>
                </c:pt>
                <c:pt idx="10">
                  <c:v>3724.3864059606203</c:v>
                </c:pt>
                <c:pt idx="11">
                  <c:v>1431.4216456069257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B4-4E24-8141-29FD30A23A32}"/>
            </c:ext>
          </c:extLst>
        </c:ser>
        <c:ser>
          <c:idx val="0"/>
          <c:order val="1"/>
          <c:tx>
            <c:strRef>
              <c:f>'Натрупани средства'!$B$7</c:f>
              <c:strCache>
                <c:ptCount val="1"/>
                <c:pt idx="0">
                  <c:v>Жени</c:v>
                </c:pt>
              </c:strCache>
            </c:strRef>
          </c:tx>
          <c:spPr>
            <a:ln w="6350">
              <a:solidFill>
                <a:sysClr val="windowText" lastClr="000000"/>
              </a:solidFill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средства'!$C$7:$N$7</c:f>
              <c:numCache>
                <c:formatCode>#,##0.00</c:formatCode>
                <c:ptCount val="12"/>
                <c:pt idx="0">
                  <c:v>3187.1156370322333</c:v>
                </c:pt>
                <c:pt idx="1">
                  <c:v>220.52156944939941</c:v>
                </c:pt>
                <c:pt idx="2">
                  <c:v>619.9951182265562</c:v>
                </c:pt>
                <c:pt idx="3">
                  <c:v>1501.9320843394698</c:v>
                </c:pt>
                <c:pt idx="4">
                  <c:v>2260.9726944480462</c:v>
                </c:pt>
                <c:pt idx="5">
                  <c:v>2964.1484467328009</c:v>
                </c:pt>
                <c:pt idx="6">
                  <c:v>3574.7201427381392</c:v>
                </c:pt>
                <c:pt idx="7">
                  <c:v>3988.6442524084378</c:v>
                </c:pt>
                <c:pt idx="8">
                  <c:v>4383.8887094855691</c:v>
                </c:pt>
                <c:pt idx="9">
                  <c:v>4415.1486035872022</c:v>
                </c:pt>
                <c:pt idx="10">
                  <c:v>2719.2905290932576</c:v>
                </c:pt>
                <c:pt idx="11">
                  <c:v>875.51747634467392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6-4503-A5EC-2DDBEFC20F3E}"/>
            </c:ext>
          </c:extLst>
        </c:ser>
        <c:ser>
          <c:idx val="1"/>
          <c:order val="2"/>
          <c:tx>
            <c:strRef>
              <c:f>'Натрупани средства'!$B$8</c:f>
              <c:strCache>
                <c:ptCount val="1"/>
                <c:pt idx="0">
                  <c:v>Общо</c:v>
                </c:pt>
              </c:strCache>
            </c:strRef>
          </c:tx>
          <c:spPr>
            <a:solidFill>
              <a:srgbClr val="FF7C80"/>
            </a:solidFill>
            <a:ln w="6350">
              <a:solidFill>
                <a:sysClr val="windowText" lastClr="000000"/>
              </a:solidFill>
            </a:ln>
          </c:spPr>
          <c:invertIfNegative val="0"/>
          <c:cat>
            <c:strRef>
              <c:f>'Натрупани средства'!$C$4:$N$4</c:f>
              <c:strCache>
                <c:ptCount val="12"/>
                <c:pt idx="0">
                  <c:v>Общо</c:v>
                </c:pt>
                <c:pt idx="1">
                  <c:v>15-19 г.</c:v>
                </c:pt>
                <c:pt idx="2">
                  <c:v>20-24 г.</c:v>
                </c:pt>
                <c:pt idx="3">
                  <c:v>25-29 г.</c:v>
                </c:pt>
                <c:pt idx="4">
                  <c:v>30-34 г.</c:v>
                </c:pt>
                <c:pt idx="5">
                  <c:v>35-39 г.</c:v>
                </c:pt>
                <c:pt idx="6">
                  <c:v>40-44 г.</c:v>
                </c:pt>
                <c:pt idx="7">
                  <c:v>45-49 г.</c:v>
                </c:pt>
                <c:pt idx="8">
                  <c:v>50-54 г.</c:v>
                </c:pt>
                <c:pt idx="9">
                  <c:v>55-59 г.</c:v>
                </c:pt>
                <c:pt idx="10">
                  <c:v>60-64 г.</c:v>
                </c:pt>
                <c:pt idx="11">
                  <c:v>над 64 г.</c:v>
                </c:pt>
              </c:strCache>
            </c:strRef>
          </c:cat>
          <c:val>
            <c:numRef>
              <c:f>'Натрупани средства'!$C$8:$N$8</c:f>
              <c:numCache>
                <c:formatCode>#,##0.00</c:formatCode>
                <c:ptCount val="12"/>
                <c:pt idx="0">
                  <c:v>3324.9810880178215</c:v>
                </c:pt>
                <c:pt idx="1">
                  <c:v>248.48902447013222</c:v>
                </c:pt>
                <c:pt idx="2">
                  <c:v>688.16830671782338</c:v>
                </c:pt>
                <c:pt idx="3">
                  <c:v>1648.3078891946636</c:v>
                </c:pt>
                <c:pt idx="4">
                  <c:v>2530.087562159873</c:v>
                </c:pt>
                <c:pt idx="5">
                  <c:v>3293.4920670057772</c:v>
                </c:pt>
                <c:pt idx="6">
                  <c:v>3844.3582843728623</c:v>
                </c:pt>
                <c:pt idx="7">
                  <c:v>4071.1985878433275</c:v>
                </c:pt>
                <c:pt idx="8">
                  <c:v>4379.1520893456227</c:v>
                </c:pt>
                <c:pt idx="9">
                  <c:v>4301.9063980222691</c:v>
                </c:pt>
                <c:pt idx="10">
                  <c:v>3244.6825145347311</c:v>
                </c:pt>
                <c:pt idx="11">
                  <c:v>1171.8417767653759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26-4503-A5EC-2DDBEFC20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33280"/>
        <c:axId val="111239168"/>
      </c:barChart>
      <c:catAx>
        <c:axId val="111233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1123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239168"/>
        <c:scaling>
          <c:orientation val="minMax"/>
          <c:max val="46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\ &quot;евро&quot;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11233280"/>
        <c:crosses val="autoZero"/>
        <c:crossBetween val="between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132527094400364"/>
          <c:y val="0.38436550480050163"/>
          <c:w val="4.6510442175589292E-2"/>
          <c:h val="0.167566236630844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000000000000389" r="0.75000000000000389" t="1" header="0.5" footer="0.5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20</xdr:row>
      <xdr:rowOff>95250</xdr:rowOff>
    </xdr:from>
    <xdr:to>
      <xdr:col>14</xdr:col>
      <xdr:colOff>152400</xdr:colOff>
      <xdr:row>37</xdr:row>
      <xdr:rowOff>85725</xdr:rowOff>
    </xdr:to>
    <xdr:graphicFrame macro="">
      <xdr:nvGraphicFramePr>
        <xdr:cNvPr id="1334" name="Chart 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39</xdr:row>
      <xdr:rowOff>76200</xdr:rowOff>
    </xdr:from>
    <xdr:to>
      <xdr:col>14</xdr:col>
      <xdr:colOff>19050</xdr:colOff>
      <xdr:row>55</xdr:row>
      <xdr:rowOff>85725</xdr:rowOff>
    </xdr:to>
    <xdr:graphicFrame macro="">
      <xdr:nvGraphicFramePr>
        <xdr:cNvPr id="1335" name="Chart 2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9525</xdr:colOff>
      <xdr:row>57</xdr:row>
      <xdr:rowOff>38100</xdr:rowOff>
    </xdr:from>
    <xdr:to>
      <xdr:col>14</xdr:col>
      <xdr:colOff>28575</xdr:colOff>
      <xdr:row>74</xdr:row>
      <xdr:rowOff>19050</xdr:rowOff>
    </xdr:to>
    <xdr:graphicFrame macro="">
      <xdr:nvGraphicFramePr>
        <xdr:cNvPr id="1336" name="Chart 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409574</xdr:colOff>
      <xdr:row>43</xdr:row>
      <xdr:rowOff>47625</xdr:rowOff>
    </xdr:from>
    <xdr:to>
      <xdr:col>9</xdr:col>
      <xdr:colOff>438149</xdr:colOff>
      <xdr:row>51</xdr:row>
      <xdr:rowOff>104775</xdr:rowOff>
    </xdr:to>
    <xdr:sp macro="" textlink="">
      <xdr:nvSpPr>
        <xdr:cNvPr id="1337" name="Line 4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ShapeType="1"/>
        </xdr:cNvSpPr>
      </xdr:nvSpPr>
      <xdr:spPr bwMode="auto">
        <a:xfrm flipV="1">
          <a:off x="5457824" y="7038975"/>
          <a:ext cx="28575" cy="135255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609598</xdr:colOff>
      <xdr:row>63</xdr:row>
      <xdr:rowOff>161924</xdr:rowOff>
    </xdr:from>
    <xdr:to>
      <xdr:col>10</xdr:col>
      <xdr:colOff>609600</xdr:colOff>
      <xdr:row>70</xdr:row>
      <xdr:rowOff>57143</xdr:rowOff>
    </xdr:to>
    <xdr:sp macro="" textlink="">
      <xdr:nvSpPr>
        <xdr:cNvPr id="1338" name="Line 5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ShapeType="1"/>
        </xdr:cNvSpPr>
      </xdr:nvSpPr>
      <xdr:spPr bwMode="auto">
        <a:xfrm flipV="1">
          <a:off x="6276973" y="10391774"/>
          <a:ext cx="2" cy="1028694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15</xdr:col>
      <xdr:colOff>590549</xdr:colOff>
      <xdr:row>21</xdr:row>
      <xdr:rowOff>0</xdr:rowOff>
    </xdr:from>
    <xdr:to>
      <xdr:col>27</xdr:col>
      <xdr:colOff>276224</xdr:colOff>
      <xdr:row>37</xdr:row>
      <xdr:rowOff>133350</xdr:rowOff>
    </xdr:to>
    <xdr:graphicFrame macro="">
      <xdr:nvGraphicFramePr>
        <xdr:cNvPr id="1340" name="Chart 7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571499</xdr:colOff>
      <xdr:row>39</xdr:row>
      <xdr:rowOff>95250</xdr:rowOff>
    </xdr:from>
    <xdr:to>
      <xdr:col>27</xdr:col>
      <xdr:colOff>304800</xdr:colOff>
      <xdr:row>56</xdr:row>
      <xdr:rowOff>85725</xdr:rowOff>
    </xdr:to>
    <xdr:graphicFrame macro="">
      <xdr:nvGraphicFramePr>
        <xdr:cNvPr id="1341" name="Chart 8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28575</xdr:colOff>
      <xdr:row>76</xdr:row>
      <xdr:rowOff>133350</xdr:rowOff>
    </xdr:from>
    <xdr:to>
      <xdr:col>14</xdr:col>
      <xdr:colOff>28575</xdr:colOff>
      <xdr:row>92</xdr:row>
      <xdr:rowOff>152400</xdr:rowOff>
    </xdr:to>
    <xdr:graphicFrame macro="">
      <xdr:nvGraphicFramePr>
        <xdr:cNvPr id="1342" name="Chart 10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600075</xdr:colOff>
      <xdr:row>58</xdr:row>
      <xdr:rowOff>57150</xdr:rowOff>
    </xdr:from>
    <xdr:to>
      <xdr:col>27</xdr:col>
      <xdr:colOff>342900</xdr:colOff>
      <xdr:row>74</xdr:row>
      <xdr:rowOff>66675</xdr:rowOff>
    </xdr:to>
    <xdr:graphicFrame macro="">
      <xdr:nvGraphicFramePr>
        <xdr:cNvPr id="1344" name="Chart 12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381000</xdr:colOff>
      <xdr:row>80</xdr:row>
      <xdr:rowOff>104775</xdr:rowOff>
    </xdr:from>
    <xdr:to>
      <xdr:col>8</xdr:col>
      <xdr:colOff>390526</xdr:colOff>
      <xdr:row>89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4810125" y="13087350"/>
          <a:ext cx="9526" cy="136207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590550</xdr:colOff>
      <xdr:row>2</xdr:row>
      <xdr:rowOff>114300</xdr:rowOff>
    </xdr:from>
    <xdr:to>
      <xdr:col>27</xdr:col>
      <xdr:colOff>247650</xdr:colOff>
      <xdr:row>18</xdr:row>
      <xdr:rowOff>133350</xdr:rowOff>
    </xdr:to>
    <xdr:graphicFrame macro="">
      <xdr:nvGraphicFramePr>
        <xdr:cNvPr id="15" name="Chart 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0.56328</cdr:x>
      <cdr:y>0.22648</cdr:y>
    </cdr:from>
    <cdr:to>
      <cdr:x>0.56354</cdr:x>
      <cdr:y>0.78421</cdr:y>
    </cdr:to>
    <cdr:sp macro="" textlink="">
      <cdr:nvSpPr>
        <cdr:cNvPr id="20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179555" y="619123"/>
          <a:ext cx="1930" cy="152465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prstDash val="dash"/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bg-BG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285748</xdr:colOff>
      <xdr:row>21</xdr:row>
      <xdr:rowOff>123825</xdr:rowOff>
    </xdr:from>
    <xdr:to>
      <xdr:col>14</xdr:col>
      <xdr:colOff>19049</xdr:colOff>
      <xdr:row>39</xdr:row>
      <xdr:rowOff>133350</xdr:rowOff>
    </xdr:to>
    <xdr:graphicFrame macro="">
      <xdr:nvGraphicFramePr>
        <xdr:cNvPr id="4209" name="Chart 1">
          <a:extLst>
            <a:ext uri="{FF2B5EF4-FFF2-40B4-BE49-F238E27FC236}">
              <a16:creationId xmlns:a16="http://schemas.microsoft.com/office/drawing/2014/main" id="{00000000-0008-0000-0100-00007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285750</xdr:colOff>
      <xdr:row>41</xdr:row>
      <xdr:rowOff>9525</xdr:rowOff>
    </xdr:from>
    <xdr:to>
      <xdr:col>14</xdr:col>
      <xdr:colOff>9525</xdr:colOff>
      <xdr:row>59</xdr:row>
      <xdr:rowOff>142875</xdr:rowOff>
    </xdr:to>
    <xdr:graphicFrame macro="">
      <xdr:nvGraphicFramePr>
        <xdr:cNvPr id="4210" name="Chart 2">
          <a:extLst>
            <a:ext uri="{FF2B5EF4-FFF2-40B4-BE49-F238E27FC236}">
              <a16:creationId xmlns:a16="http://schemas.microsoft.com/office/drawing/2014/main" id="{00000000-0008-0000-0100-00007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276225</xdr:colOff>
      <xdr:row>61</xdr:row>
      <xdr:rowOff>19050</xdr:rowOff>
    </xdr:from>
    <xdr:to>
      <xdr:col>14</xdr:col>
      <xdr:colOff>0</xdr:colOff>
      <xdr:row>79</xdr:row>
      <xdr:rowOff>142875</xdr:rowOff>
    </xdr:to>
    <xdr:graphicFrame macro="">
      <xdr:nvGraphicFramePr>
        <xdr:cNvPr id="4211" name="Chart 3">
          <a:extLst>
            <a:ext uri="{FF2B5EF4-FFF2-40B4-BE49-F238E27FC236}">
              <a16:creationId xmlns:a16="http://schemas.microsoft.com/office/drawing/2014/main" id="{00000000-0008-0000-0100-00007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266699</xdr:colOff>
      <xdr:row>81</xdr:row>
      <xdr:rowOff>47625</xdr:rowOff>
    </xdr:from>
    <xdr:to>
      <xdr:col>13</xdr:col>
      <xdr:colOff>619124</xdr:colOff>
      <xdr:row>99</xdr:row>
      <xdr:rowOff>38100</xdr:rowOff>
    </xdr:to>
    <xdr:graphicFrame macro="">
      <xdr:nvGraphicFramePr>
        <xdr:cNvPr id="4212" name="Chart 4">
          <a:extLst>
            <a:ext uri="{FF2B5EF4-FFF2-40B4-BE49-F238E27FC236}">
              <a16:creationId xmlns:a16="http://schemas.microsoft.com/office/drawing/2014/main" id="{00000000-0008-0000-0100-00007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00"/>
  <sheetViews>
    <sheetView showGridLines="0" tabSelected="1" workbookViewId="0">
      <selection activeCell="B2" sqref="B2:O2"/>
    </sheetView>
  </sheetViews>
  <sheetFormatPr defaultColWidth="9.140625" defaultRowHeight="12.75" x14ac:dyDescent="0.2"/>
  <cols>
    <col min="1" max="1" width="1.42578125" style="2" customWidth="1"/>
    <col min="2" max="14" width="9.28515625" style="2" customWidth="1"/>
    <col min="15" max="15" width="10.28515625" style="2" customWidth="1"/>
    <col min="16" max="16" width="9.140625" style="2" customWidth="1"/>
    <col min="17" max="16384" width="9.140625" style="2"/>
  </cols>
  <sheetData>
    <row r="1" spans="1:28" ht="8.25" customHeight="1" x14ac:dyDescent="0.2">
      <c r="A1" s="2" t="s">
        <v>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28" x14ac:dyDescent="0.2">
      <c r="B2" s="44" t="s">
        <v>37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3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10.5" customHeight="1" x14ac:dyDescent="0.2">
      <c r="A3" s="4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ht="28.5" customHeight="1" x14ac:dyDescent="0.2">
      <c r="B4" s="12" t="s">
        <v>0</v>
      </c>
      <c r="C4" s="13" t="s">
        <v>1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22</v>
      </c>
      <c r="N4" s="13" t="s">
        <v>2</v>
      </c>
      <c r="O4" s="14" t="s">
        <v>24</v>
      </c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3.5" customHeight="1" x14ac:dyDescent="0.2">
      <c r="B5" s="40" t="s">
        <v>25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12" customHeight="1" x14ac:dyDescent="0.2">
      <c r="B6" s="15" t="s">
        <v>3</v>
      </c>
      <c r="C6" s="16">
        <v>2183541</v>
      </c>
      <c r="D6" s="16">
        <v>39637</v>
      </c>
      <c r="E6" s="16">
        <v>132314</v>
      </c>
      <c r="F6" s="16">
        <v>163554</v>
      </c>
      <c r="G6" s="16">
        <v>202828</v>
      </c>
      <c r="H6" s="16">
        <v>268444</v>
      </c>
      <c r="I6" s="16">
        <v>285677</v>
      </c>
      <c r="J6" s="16">
        <v>323202</v>
      </c>
      <c r="K6" s="16">
        <v>294208</v>
      </c>
      <c r="L6" s="16">
        <v>247291</v>
      </c>
      <c r="M6" s="16">
        <v>199241</v>
      </c>
      <c r="N6" s="16">
        <v>27145</v>
      </c>
      <c r="O6" s="17">
        <v>43.589369130233884</v>
      </c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ht="12" customHeight="1" x14ac:dyDescent="0.2">
      <c r="B7" s="15" t="s">
        <v>4</v>
      </c>
      <c r="C7" s="16">
        <v>1993863</v>
      </c>
      <c r="D7" s="16">
        <v>33636</v>
      </c>
      <c r="E7" s="16">
        <v>110339</v>
      </c>
      <c r="F7" s="16">
        <v>142045</v>
      </c>
      <c r="G7" s="16">
        <v>177361</v>
      </c>
      <c r="H7" s="16">
        <v>241124</v>
      </c>
      <c r="I7" s="16">
        <v>258095</v>
      </c>
      <c r="J7" s="16">
        <v>292098</v>
      </c>
      <c r="K7" s="16">
        <v>280795</v>
      </c>
      <c r="L7" s="16">
        <v>252676</v>
      </c>
      <c r="M7" s="16">
        <v>181915</v>
      </c>
      <c r="N7" s="16">
        <v>23779</v>
      </c>
      <c r="O7" s="17">
        <v>44.017161630463079</v>
      </c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s="3" customFormat="1" ht="12" customHeight="1" x14ac:dyDescent="0.2">
      <c r="B8" s="18" t="s">
        <v>5</v>
      </c>
      <c r="C8" s="19">
        <v>4177404</v>
      </c>
      <c r="D8" s="19">
        <v>73273</v>
      </c>
      <c r="E8" s="19">
        <v>242653</v>
      </c>
      <c r="F8" s="19">
        <v>305599</v>
      </c>
      <c r="G8" s="19">
        <v>380189</v>
      </c>
      <c r="H8" s="19">
        <v>509568</v>
      </c>
      <c r="I8" s="19">
        <v>543772</v>
      </c>
      <c r="J8" s="19">
        <v>615300</v>
      </c>
      <c r="K8" s="19">
        <v>575003</v>
      </c>
      <c r="L8" s="19">
        <v>499967</v>
      </c>
      <c r="M8" s="19">
        <v>381156</v>
      </c>
      <c r="N8" s="19">
        <v>50924</v>
      </c>
      <c r="O8" s="20">
        <v>43.793553268968004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28" ht="13.5" customHeight="1" x14ac:dyDescent="0.2">
      <c r="B9" s="40" t="s">
        <v>23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1:28" ht="12" customHeight="1" x14ac:dyDescent="0.2">
      <c r="B10" s="21" t="s">
        <v>3</v>
      </c>
      <c r="C10" s="16">
        <v>282032</v>
      </c>
      <c r="D10" s="16">
        <v>1629</v>
      </c>
      <c r="E10" s="16">
        <v>4151</v>
      </c>
      <c r="F10" s="16">
        <v>9995</v>
      </c>
      <c r="G10" s="16">
        <v>16725</v>
      </c>
      <c r="H10" s="16">
        <v>25954</v>
      </c>
      <c r="I10" s="16">
        <v>35941</v>
      </c>
      <c r="J10" s="16">
        <v>46455</v>
      </c>
      <c r="K10" s="16">
        <v>49350</v>
      </c>
      <c r="L10" s="16">
        <v>44349</v>
      </c>
      <c r="M10" s="16">
        <v>25072</v>
      </c>
      <c r="N10" s="16">
        <v>22411</v>
      </c>
      <c r="O10" s="17">
        <v>48.9585694531117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spans="1:28" ht="12" customHeight="1" x14ac:dyDescent="0.2">
      <c r="B11" s="21" t="s">
        <v>4</v>
      </c>
      <c r="C11" s="16">
        <v>45435</v>
      </c>
      <c r="D11" s="16">
        <v>1243</v>
      </c>
      <c r="E11" s="16">
        <v>1015</v>
      </c>
      <c r="F11" s="16">
        <v>1918</v>
      </c>
      <c r="G11" s="16">
        <v>2696</v>
      </c>
      <c r="H11" s="16">
        <v>4061</v>
      </c>
      <c r="I11" s="16">
        <v>5124</v>
      </c>
      <c r="J11" s="16">
        <v>6324</v>
      </c>
      <c r="K11" s="16">
        <v>7668</v>
      </c>
      <c r="L11" s="16">
        <v>6789</v>
      </c>
      <c r="M11" s="16">
        <v>4034</v>
      </c>
      <c r="N11" s="16">
        <v>4563</v>
      </c>
      <c r="O11" s="17">
        <v>48.117123583140753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1:28" s="3" customFormat="1" ht="12" customHeight="1" x14ac:dyDescent="0.2">
      <c r="B12" s="22" t="s">
        <v>5</v>
      </c>
      <c r="C12" s="19">
        <v>327467</v>
      </c>
      <c r="D12" s="19">
        <v>2872</v>
      </c>
      <c r="E12" s="19">
        <v>5166</v>
      </c>
      <c r="F12" s="19">
        <v>11913</v>
      </c>
      <c r="G12" s="19">
        <v>19421</v>
      </c>
      <c r="H12" s="19">
        <v>30015</v>
      </c>
      <c r="I12" s="19">
        <v>41065</v>
      </c>
      <c r="J12" s="19">
        <v>52779</v>
      </c>
      <c r="K12" s="19">
        <v>57018</v>
      </c>
      <c r="L12" s="19">
        <v>51138</v>
      </c>
      <c r="M12" s="19">
        <v>29106</v>
      </c>
      <c r="N12" s="19">
        <v>26974</v>
      </c>
      <c r="O12" s="20">
        <v>48.841821527054634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28" ht="13.5" customHeight="1" x14ac:dyDescent="0.2">
      <c r="B13" s="40" t="s">
        <v>7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2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1:28" ht="12" customHeight="1" x14ac:dyDescent="0.2">
      <c r="B14" s="21" t="s">
        <v>3</v>
      </c>
      <c r="C14" s="16">
        <v>356731</v>
      </c>
      <c r="D14" s="16">
        <v>387</v>
      </c>
      <c r="E14" s="16">
        <v>2133</v>
      </c>
      <c r="F14" s="16">
        <v>6304</v>
      </c>
      <c r="G14" s="16">
        <v>11905</v>
      </c>
      <c r="H14" s="16">
        <v>21350</v>
      </c>
      <c r="I14" s="16">
        <v>29147</v>
      </c>
      <c r="J14" s="16">
        <v>40345</v>
      </c>
      <c r="K14" s="16">
        <v>52860</v>
      </c>
      <c r="L14" s="16">
        <v>57900</v>
      </c>
      <c r="M14" s="16">
        <v>42926</v>
      </c>
      <c r="N14" s="16">
        <v>91474</v>
      </c>
      <c r="O14" s="17">
        <v>55.982619452752907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ht="12" customHeight="1" x14ac:dyDescent="0.2">
      <c r="B15" s="21" t="s">
        <v>4</v>
      </c>
      <c r="C15" s="16">
        <v>270909</v>
      </c>
      <c r="D15" s="16">
        <v>195</v>
      </c>
      <c r="E15" s="16">
        <v>1288</v>
      </c>
      <c r="F15" s="16">
        <v>4342</v>
      </c>
      <c r="G15" s="16">
        <v>8576</v>
      </c>
      <c r="H15" s="16">
        <v>16103</v>
      </c>
      <c r="I15" s="16">
        <v>24583</v>
      </c>
      <c r="J15" s="16">
        <v>32480</v>
      </c>
      <c r="K15" s="16">
        <v>40235</v>
      </c>
      <c r="L15" s="16">
        <v>43691</v>
      </c>
      <c r="M15" s="16">
        <v>31595</v>
      </c>
      <c r="N15" s="16">
        <v>67821</v>
      </c>
      <c r="O15" s="17">
        <v>55.650413090742646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s="3" customFormat="1" ht="12" customHeight="1" x14ac:dyDescent="0.2">
      <c r="B16" s="22" t="s">
        <v>5</v>
      </c>
      <c r="C16" s="19">
        <v>627640</v>
      </c>
      <c r="D16" s="19">
        <v>582</v>
      </c>
      <c r="E16" s="19">
        <v>3421</v>
      </c>
      <c r="F16" s="19">
        <v>10646</v>
      </c>
      <c r="G16" s="19">
        <v>20481</v>
      </c>
      <c r="H16" s="19">
        <v>37453</v>
      </c>
      <c r="I16" s="19">
        <v>53730</v>
      </c>
      <c r="J16" s="19">
        <v>72825</v>
      </c>
      <c r="K16" s="19">
        <v>93095</v>
      </c>
      <c r="L16" s="19">
        <v>101591</v>
      </c>
      <c r="M16" s="19">
        <v>74521</v>
      </c>
      <c r="N16" s="19">
        <v>159295</v>
      </c>
      <c r="O16" s="20">
        <v>55.839228825441332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spans="2:28" s="3" customFormat="1" ht="13.5" customHeight="1" x14ac:dyDescent="0.2">
      <c r="B17" s="40" t="s">
        <v>11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2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spans="2:28" s="3" customFormat="1" ht="12" customHeight="1" x14ac:dyDescent="0.2">
      <c r="B18" s="21" t="s">
        <v>3</v>
      </c>
      <c r="C18" s="16">
        <v>3210</v>
      </c>
      <c r="D18" s="16">
        <v>4</v>
      </c>
      <c r="E18" s="16">
        <v>32</v>
      </c>
      <c r="F18" s="16">
        <v>130</v>
      </c>
      <c r="G18" s="16">
        <v>319</v>
      </c>
      <c r="H18" s="16">
        <v>524</v>
      </c>
      <c r="I18" s="16">
        <v>689</v>
      </c>
      <c r="J18" s="16">
        <v>569</v>
      </c>
      <c r="K18" s="16">
        <v>397</v>
      </c>
      <c r="L18" s="16">
        <v>246</v>
      </c>
      <c r="M18" s="16">
        <v>156</v>
      </c>
      <c r="N18" s="16">
        <v>144</v>
      </c>
      <c r="O18" s="17">
        <v>44.87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2:28" s="3" customFormat="1" ht="12" customHeight="1" x14ac:dyDescent="0.2">
      <c r="B19" s="21" t="s">
        <v>4</v>
      </c>
      <c r="C19" s="16">
        <v>6679</v>
      </c>
      <c r="D19" s="16">
        <v>1</v>
      </c>
      <c r="E19" s="16">
        <v>30</v>
      </c>
      <c r="F19" s="16">
        <v>219</v>
      </c>
      <c r="G19" s="16">
        <v>782</v>
      </c>
      <c r="H19" s="16">
        <v>1299</v>
      </c>
      <c r="I19" s="16">
        <v>1504</v>
      </c>
      <c r="J19" s="16">
        <v>1245</v>
      </c>
      <c r="K19" s="16">
        <v>862</v>
      </c>
      <c r="L19" s="16">
        <v>421</v>
      </c>
      <c r="M19" s="16">
        <v>191</v>
      </c>
      <c r="N19" s="16">
        <v>125</v>
      </c>
      <c r="O19" s="17">
        <v>43.53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2:28" s="3" customFormat="1" ht="12" customHeight="1" x14ac:dyDescent="0.2">
      <c r="B20" s="22" t="s">
        <v>5</v>
      </c>
      <c r="C20" s="19">
        <v>9889</v>
      </c>
      <c r="D20" s="19">
        <v>5</v>
      </c>
      <c r="E20" s="19">
        <v>62</v>
      </c>
      <c r="F20" s="19">
        <v>349</v>
      </c>
      <c r="G20" s="19">
        <v>1101</v>
      </c>
      <c r="H20" s="19">
        <v>1823</v>
      </c>
      <c r="I20" s="19">
        <v>2193</v>
      </c>
      <c r="J20" s="19">
        <v>1814</v>
      </c>
      <c r="K20" s="19">
        <v>1259</v>
      </c>
      <c r="L20" s="19">
        <v>667</v>
      </c>
      <c r="M20" s="19">
        <v>347</v>
      </c>
      <c r="N20" s="19">
        <v>269</v>
      </c>
      <c r="O20" s="20">
        <v>43.964968146425313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2:28" s="3" customFormat="1" ht="12" customHeight="1" x14ac:dyDescent="0.2"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3" spans="2:28" x14ac:dyDescent="0.2"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2:28" x14ac:dyDescent="0.2"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2:28" x14ac:dyDescent="0.2">
      <c r="C25" s="27"/>
      <c r="D25" s="27"/>
      <c r="E25" s="27"/>
      <c r="F25" s="27"/>
      <c r="G25" s="27"/>
      <c r="H25" s="27"/>
      <c r="I25" s="27"/>
      <c r="J25" s="27"/>
      <c r="K25" s="27"/>
      <c r="L25" s="27"/>
    </row>
    <row r="26" spans="2:28" x14ac:dyDescent="0.2">
      <c r="C26" s="27"/>
      <c r="D26" s="27"/>
      <c r="E26" s="28" t="str">
        <f>RIGHT(B2,13)</f>
        <v>31.03.2026 г.</v>
      </c>
      <c r="F26" s="28">
        <v>0</v>
      </c>
      <c r="G26" s="27"/>
      <c r="H26" s="27"/>
      <c r="I26" s="27"/>
      <c r="J26" s="27"/>
      <c r="K26" s="27"/>
      <c r="L26" s="27"/>
    </row>
    <row r="27" spans="2:28" x14ac:dyDescent="0.2">
      <c r="C27" s="27"/>
      <c r="D27" s="27"/>
      <c r="E27" s="29" t="str">
        <f>CONCATENATE("Разпределение на осигурените лица в УПФ** по пол и възраст към ",$E$26)</f>
        <v>Разпределение на осигурените лица в УПФ** по пол и възраст към 31.03.2026 г.</v>
      </c>
      <c r="F27" s="28">
        <v>0</v>
      </c>
      <c r="G27" s="27"/>
      <c r="H27" s="27"/>
      <c r="I27" s="27"/>
      <c r="J27" s="27"/>
      <c r="K27" s="27"/>
      <c r="L27" s="27"/>
    </row>
    <row r="28" spans="2:28" x14ac:dyDescent="0.2">
      <c r="C28" s="27"/>
      <c r="D28" s="27"/>
      <c r="E28" s="29" t="str">
        <f>CONCATENATE("Разпределение на осигурените лица в ППФ*** по пол и възраст към ",$E$26)</f>
        <v>Разпределение на осигурените лица в ППФ*** по пол и възраст към 31.03.2026 г.</v>
      </c>
      <c r="F28" s="28">
        <v>0</v>
      </c>
      <c r="G28" s="27"/>
      <c r="H28" s="27"/>
      <c r="I28" s="27"/>
      <c r="J28" s="27"/>
      <c r="K28" s="27"/>
      <c r="L28" s="27"/>
    </row>
    <row r="29" spans="2:28" x14ac:dyDescent="0.2">
      <c r="C29" s="27"/>
      <c r="D29" s="27"/>
      <c r="E29" s="29" t="str">
        <f>CONCATENATE("Разпределение на осигурените лица в ДПФ по пол и възраст към ",$E$26)</f>
        <v>Разпределение на осигурените лица в ДПФ по пол и възраст към 31.03.2026 г.</v>
      </c>
      <c r="F29" s="28">
        <v>0</v>
      </c>
      <c r="G29" s="27"/>
      <c r="H29" s="27"/>
      <c r="I29" s="27"/>
      <c r="J29" s="27"/>
      <c r="K29" s="27"/>
      <c r="L29" s="27"/>
    </row>
    <row r="30" spans="2:28" x14ac:dyDescent="0.2">
      <c r="C30" s="27"/>
      <c r="D30" s="27"/>
      <c r="E30" s="29" t="str">
        <f>CONCATENATE("Разпределение на осигурените лица в ДПФПС по пол и възраст към ",$E$26)</f>
        <v>Разпределение на осигурените лица в ДПФПС по пол и възраст към 31.03.2026 г.</v>
      </c>
      <c r="F30" s="28">
        <v>0</v>
      </c>
      <c r="G30" s="27"/>
      <c r="H30" s="27"/>
      <c r="I30" s="27"/>
      <c r="J30" s="27"/>
      <c r="K30" s="27"/>
      <c r="L30" s="27"/>
    </row>
    <row r="31" spans="2:28" x14ac:dyDescent="0.2"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2:28" x14ac:dyDescent="0.2"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3:12" x14ac:dyDescent="0.2"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3:12" x14ac:dyDescent="0.2">
      <c r="C34" s="27"/>
      <c r="D34" s="27"/>
      <c r="E34" s="27"/>
      <c r="F34" s="27"/>
      <c r="G34" s="27"/>
      <c r="H34" s="27"/>
      <c r="I34" s="27"/>
      <c r="J34" s="27"/>
      <c r="K34" s="27"/>
      <c r="L34" s="27"/>
    </row>
    <row r="35" spans="3:12" x14ac:dyDescent="0.2">
      <c r="C35" s="27"/>
      <c r="D35" s="27"/>
      <c r="E35" s="27"/>
      <c r="F35" s="27"/>
      <c r="G35" s="27"/>
      <c r="H35" s="27"/>
      <c r="I35" s="27"/>
      <c r="J35" s="27"/>
      <c r="K35" s="27"/>
      <c r="L35" s="27"/>
    </row>
    <row r="36" spans="3:12" x14ac:dyDescent="0.2">
      <c r="C36" s="27"/>
      <c r="D36" s="27"/>
      <c r="E36" s="27"/>
      <c r="F36" s="27"/>
      <c r="G36" s="27"/>
      <c r="H36" s="27"/>
      <c r="I36" s="27"/>
      <c r="J36" s="27"/>
      <c r="K36" s="27"/>
      <c r="L36" s="27"/>
    </row>
    <row r="37" spans="3:12" x14ac:dyDescent="0.2"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8" spans="3:12" x14ac:dyDescent="0.2"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93" ht="12.75" customHeight="1" x14ac:dyDescent="0.2"/>
    <row r="94" ht="12.75" customHeight="1" x14ac:dyDescent="0.2"/>
    <row r="97" spans="1:15" x14ac:dyDescent="0.2">
      <c r="A97" s="39" t="s">
        <v>10</v>
      </c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</row>
    <row r="98" spans="1:15" ht="12.75" customHeight="1" x14ac:dyDescent="0.2">
      <c r="A98" s="7"/>
      <c r="B98" s="36" t="s">
        <v>27</v>
      </c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</row>
    <row r="99" spans="1:15" ht="12.75" customHeight="1" x14ac:dyDescent="0.2">
      <c r="A99" s="7"/>
      <c r="B99" s="36" t="s">
        <v>26</v>
      </c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</row>
    <row r="100" spans="1:15" x14ac:dyDescent="0.2">
      <c r="A100" s="8"/>
      <c r="B100" s="35" t="s">
        <v>28</v>
      </c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</row>
  </sheetData>
  <mergeCells count="11">
    <mergeCell ref="B1:O1"/>
    <mergeCell ref="B5:O5"/>
    <mergeCell ref="B9:O9"/>
    <mergeCell ref="B2:O2"/>
    <mergeCell ref="B3:O3"/>
    <mergeCell ref="B99:O99"/>
    <mergeCell ref="B100:O100"/>
    <mergeCell ref="A97:O97"/>
    <mergeCell ref="B13:O13"/>
    <mergeCell ref="B17:O17"/>
    <mergeCell ref="B98:O98"/>
  </mergeCells>
  <phoneticPr fontId="2" type="noConversion"/>
  <pageMargins left="0.74803149606299213" right="0.74803149606299213" top="0.88" bottom="0.82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07"/>
  <sheetViews>
    <sheetView showGridLines="0" workbookViewId="0">
      <selection activeCell="B2" sqref="B2:N2"/>
    </sheetView>
  </sheetViews>
  <sheetFormatPr defaultColWidth="9.140625" defaultRowHeight="12.75" x14ac:dyDescent="0.2"/>
  <cols>
    <col min="1" max="1" width="1.28515625" style="2" customWidth="1"/>
    <col min="2" max="2" width="12.5703125" style="2" customWidth="1"/>
    <col min="3" max="3" width="9.7109375" style="2" customWidth="1"/>
    <col min="4" max="4" width="8.5703125" style="2" customWidth="1"/>
    <col min="5" max="14" width="9.7109375" style="2" customWidth="1"/>
    <col min="15" max="16384" width="9.140625" style="2"/>
  </cols>
  <sheetData>
    <row r="1" spans="2:15" ht="9" customHeight="1" x14ac:dyDescent="0.2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2:15" ht="12.75" customHeight="1" x14ac:dyDescent="0.2">
      <c r="B2" s="37" t="s">
        <v>36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4"/>
    </row>
    <row r="3" spans="2:15" ht="9.75" customHeight="1" x14ac:dyDescent="0.2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9"/>
    </row>
    <row r="4" spans="2:15" s="3" customFormat="1" ht="24" customHeight="1" x14ac:dyDescent="0.2">
      <c r="B4" s="12" t="s">
        <v>0</v>
      </c>
      <c r="C4" s="13" t="s">
        <v>1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22</v>
      </c>
      <c r="N4" s="13" t="s">
        <v>2</v>
      </c>
      <c r="O4" s="10"/>
    </row>
    <row r="5" spans="2:15" ht="15.75" customHeight="1" x14ac:dyDescent="0.2">
      <c r="B5" s="32" t="s">
        <v>29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4"/>
      <c r="O5" s="3"/>
    </row>
    <row r="6" spans="2:15" ht="12" customHeight="1" x14ac:dyDescent="0.2">
      <c r="B6" s="21" t="s">
        <v>3</v>
      </c>
      <c r="C6" s="23">
        <v>3450.8705591559765</v>
      </c>
      <c r="D6" s="23">
        <v>272.22223629437138</v>
      </c>
      <c r="E6" s="23">
        <v>745.01914219205833</v>
      </c>
      <c r="F6" s="23">
        <v>1775.4337999070647</v>
      </c>
      <c r="G6" s="23">
        <v>2765.4124781095311</v>
      </c>
      <c r="H6" s="23">
        <v>3589.3178299012079</v>
      </c>
      <c r="I6" s="23">
        <v>4087.9629713627628</v>
      </c>
      <c r="J6" s="23">
        <v>4145.8081393679486</v>
      </c>
      <c r="K6" s="23">
        <v>4374.6314126400384</v>
      </c>
      <c r="L6" s="23">
        <v>4186.1982342260735</v>
      </c>
      <c r="M6" s="23">
        <v>3724.3864059606203</v>
      </c>
      <c r="N6" s="23">
        <v>1431.4216456069257</v>
      </c>
    </row>
    <row r="7" spans="2:15" ht="12" customHeight="1" x14ac:dyDescent="0.2">
      <c r="B7" s="21" t="s">
        <v>4</v>
      </c>
      <c r="C7" s="23">
        <v>3187.1156370322333</v>
      </c>
      <c r="D7" s="23">
        <v>220.52156944939941</v>
      </c>
      <c r="E7" s="23">
        <v>619.9951182265562</v>
      </c>
      <c r="F7" s="23">
        <v>1501.9320843394698</v>
      </c>
      <c r="G7" s="23">
        <v>2260.9726944480462</v>
      </c>
      <c r="H7" s="23">
        <v>2964.1484467328009</v>
      </c>
      <c r="I7" s="23">
        <v>3574.7201427381392</v>
      </c>
      <c r="J7" s="23">
        <v>3988.6442524084378</v>
      </c>
      <c r="K7" s="23">
        <v>4383.8887094855691</v>
      </c>
      <c r="L7" s="23">
        <v>4415.1486035872022</v>
      </c>
      <c r="M7" s="23">
        <v>2719.2905290932576</v>
      </c>
      <c r="N7" s="23">
        <v>875.51747634467392</v>
      </c>
    </row>
    <row r="8" spans="2:15" ht="12" customHeight="1" x14ac:dyDescent="0.2">
      <c r="B8" s="22" t="s">
        <v>1</v>
      </c>
      <c r="C8" s="24">
        <v>3324.9810880178215</v>
      </c>
      <c r="D8" s="24">
        <v>248.48902447013222</v>
      </c>
      <c r="E8" s="24">
        <v>688.16830671782338</v>
      </c>
      <c r="F8" s="24">
        <v>1648.3078891946636</v>
      </c>
      <c r="G8" s="24">
        <v>2530.087562159873</v>
      </c>
      <c r="H8" s="24">
        <v>3293.4920670057772</v>
      </c>
      <c r="I8" s="24">
        <v>3844.3582843728623</v>
      </c>
      <c r="J8" s="24">
        <v>4071.1985878433275</v>
      </c>
      <c r="K8" s="24">
        <v>4379.1520893456227</v>
      </c>
      <c r="L8" s="24">
        <v>4301.9063980222691</v>
      </c>
      <c r="M8" s="24">
        <v>3244.6825145347311</v>
      </c>
      <c r="N8" s="24">
        <v>1171.8417767653759</v>
      </c>
    </row>
    <row r="9" spans="2:15" ht="15" customHeight="1" x14ac:dyDescent="0.2">
      <c r="B9" s="32" t="s">
        <v>30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4"/>
      <c r="O9" s="3"/>
    </row>
    <row r="10" spans="2:15" ht="12" customHeight="1" x14ac:dyDescent="0.2">
      <c r="B10" s="21" t="s">
        <v>3</v>
      </c>
      <c r="C10" s="23">
        <v>3184.3226689104536</v>
      </c>
      <c r="D10" s="23">
        <v>713.71449855923868</v>
      </c>
      <c r="E10" s="23">
        <v>1191.8013611178028</v>
      </c>
      <c r="F10" s="23">
        <v>1681.3972516258127</v>
      </c>
      <c r="G10" s="23">
        <v>2399.5216370702537</v>
      </c>
      <c r="H10" s="23">
        <v>3112.2266598597516</v>
      </c>
      <c r="I10" s="23">
        <v>3372.0982145738849</v>
      </c>
      <c r="J10" s="23">
        <v>3660.3920477881816</v>
      </c>
      <c r="K10" s="23">
        <v>4273.0451637284705</v>
      </c>
      <c r="L10" s="23">
        <v>4299.555713544838</v>
      </c>
      <c r="M10" s="23">
        <v>1824.1606457402677</v>
      </c>
      <c r="N10" s="23">
        <v>701.77866047922896</v>
      </c>
    </row>
    <row r="11" spans="2:15" ht="12" customHeight="1" x14ac:dyDescent="0.2">
      <c r="B11" s="21" t="s">
        <v>4</v>
      </c>
      <c r="C11" s="23">
        <v>2456.4210502916253</v>
      </c>
      <c r="D11" s="23">
        <v>780.82706355591301</v>
      </c>
      <c r="E11" s="23">
        <v>1246.0273596059114</v>
      </c>
      <c r="F11" s="23">
        <v>2193.5219290928053</v>
      </c>
      <c r="G11" s="23">
        <v>2505.2308494065283</v>
      </c>
      <c r="H11" s="23">
        <v>2733.6572346712633</v>
      </c>
      <c r="I11" s="23">
        <v>2898.542997658079</v>
      </c>
      <c r="J11" s="23">
        <v>3030.4413899430742</v>
      </c>
      <c r="K11" s="23">
        <v>3480.8850221700577</v>
      </c>
      <c r="L11" s="23">
        <v>2614.4623773751659</v>
      </c>
      <c r="M11" s="23">
        <v>1669.7846554288549</v>
      </c>
      <c r="N11" s="23">
        <v>463.72490685952226</v>
      </c>
    </row>
    <row r="12" spans="2:15" ht="12" customHeight="1" x14ac:dyDescent="0.2">
      <c r="B12" s="22" t="s">
        <v>1</v>
      </c>
      <c r="C12" s="24">
        <v>3083.3286449570583</v>
      </c>
      <c r="D12" s="24">
        <v>742.76077930118367</v>
      </c>
      <c r="E12" s="24">
        <v>1202.4555207123497</v>
      </c>
      <c r="F12" s="24">
        <v>1763.8496256190713</v>
      </c>
      <c r="G12" s="24">
        <v>2414.1960635394671</v>
      </c>
      <c r="H12" s="24">
        <v>3061.0065887056467</v>
      </c>
      <c r="I12" s="24">
        <v>3313.0090405454766</v>
      </c>
      <c r="J12" s="24">
        <v>3584.911118626726</v>
      </c>
      <c r="K12" s="24">
        <v>4166.5124202883298</v>
      </c>
      <c r="L12" s="24">
        <v>4075.8453873831604</v>
      </c>
      <c r="M12" s="24">
        <v>1802.7646193224762</v>
      </c>
      <c r="N12" s="24">
        <v>661.50879773114855</v>
      </c>
    </row>
    <row r="13" spans="2:15" ht="15" customHeight="1" x14ac:dyDescent="0.2">
      <c r="B13" s="32" t="s">
        <v>6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4"/>
      <c r="O13" s="3"/>
    </row>
    <row r="14" spans="2:15" ht="12" customHeight="1" x14ac:dyDescent="0.2">
      <c r="B14" s="21" t="s">
        <v>3</v>
      </c>
      <c r="C14" s="23">
        <v>1437.4274865094426</v>
      </c>
      <c r="D14" s="23">
        <v>352.48403100775198</v>
      </c>
      <c r="E14" s="23">
        <v>616.30369432723876</v>
      </c>
      <c r="F14" s="23">
        <v>692.16403236040617</v>
      </c>
      <c r="G14" s="23">
        <v>906.35301721965573</v>
      </c>
      <c r="H14" s="23">
        <v>1242.3016168618267</v>
      </c>
      <c r="I14" s="23">
        <v>1416.9364507496484</v>
      </c>
      <c r="J14" s="23">
        <v>1770.0988377741976</v>
      </c>
      <c r="K14" s="23">
        <v>1851.9273393870601</v>
      </c>
      <c r="L14" s="23">
        <v>1845.5751350604489</v>
      </c>
      <c r="M14" s="23">
        <v>1539.1478383730141</v>
      </c>
      <c r="N14" s="23">
        <v>941.38290016835401</v>
      </c>
    </row>
    <row r="15" spans="2:15" ht="12" customHeight="1" x14ac:dyDescent="0.2">
      <c r="B15" s="21" t="s">
        <v>4</v>
      </c>
      <c r="C15" s="23">
        <v>1232.7893833353637</v>
      </c>
      <c r="D15" s="23">
        <v>384.13076923076932</v>
      </c>
      <c r="E15" s="23">
        <v>611.96242236024864</v>
      </c>
      <c r="F15" s="23">
        <v>706.01195532012889</v>
      </c>
      <c r="G15" s="23">
        <v>842.56631296641808</v>
      </c>
      <c r="H15" s="23">
        <v>1010.4503353412408</v>
      </c>
      <c r="I15" s="23">
        <v>1279.5019456535003</v>
      </c>
      <c r="J15" s="23">
        <v>1494.9138435960595</v>
      </c>
      <c r="K15" s="23">
        <v>1462.070137442525</v>
      </c>
      <c r="L15" s="23">
        <v>1457.4966395825229</v>
      </c>
      <c r="M15" s="23">
        <v>1246.7014660547557</v>
      </c>
      <c r="N15" s="23">
        <v>953.15290455758566</v>
      </c>
    </row>
    <row r="16" spans="2:15" ht="12" customHeight="1" x14ac:dyDescent="0.2">
      <c r="B16" s="22" t="s">
        <v>1</v>
      </c>
      <c r="C16" s="24">
        <v>1349.0992985469377</v>
      </c>
      <c r="D16" s="24">
        <v>363.08731958762888</v>
      </c>
      <c r="E16" s="24">
        <v>614.66921368021053</v>
      </c>
      <c r="F16" s="24">
        <v>697.81194533157998</v>
      </c>
      <c r="G16" s="24">
        <v>879.64363898247177</v>
      </c>
      <c r="H16" s="24">
        <v>1142.6166467305688</v>
      </c>
      <c r="I16" s="24">
        <v>1354.0562639121533</v>
      </c>
      <c r="J16" s="24">
        <v>1647.3661414349467</v>
      </c>
      <c r="K16" s="24">
        <v>1683.4338164240828</v>
      </c>
      <c r="L16" s="24">
        <v>1678.6751385457374</v>
      </c>
      <c r="M16" s="24">
        <v>1415.1580484695589</v>
      </c>
      <c r="N16" s="24">
        <v>946.39406478546107</v>
      </c>
    </row>
    <row r="17" spans="2:15" ht="13.5" customHeight="1" x14ac:dyDescent="0.2">
      <c r="B17" s="32" t="s">
        <v>12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4"/>
    </row>
    <row r="18" spans="2:15" ht="12" customHeight="1" x14ac:dyDescent="0.2">
      <c r="B18" s="21" t="s">
        <v>3</v>
      </c>
      <c r="C18" s="23">
        <v>1024.5610373831776</v>
      </c>
      <c r="D18" s="23">
        <v>50.33</v>
      </c>
      <c r="E18" s="23">
        <v>161.06</v>
      </c>
      <c r="F18" s="23">
        <v>382.1</v>
      </c>
      <c r="G18" s="23">
        <v>602.55999999999995</v>
      </c>
      <c r="H18" s="23">
        <v>773.66</v>
      </c>
      <c r="I18" s="23">
        <v>1107.3</v>
      </c>
      <c r="J18" s="23">
        <v>1359.82</v>
      </c>
      <c r="K18" s="23">
        <v>1387.71</v>
      </c>
      <c r="L18" s="23">
        <v>1277.77</v>
      </c>
      <c r="M18" s="23">
        <v>1043.22</v>
      </c>
      <c r="N18" s="23">
        <v>496.78</v>
      </c>
    </row>
    <row r="19" spans="2:15" ht="12" customHeight="1" x14ac:dyDescent="0.2">
      <c r="B19" s="21" t="s">
        <v>4</v>
      </c>
      <c r="C19" s="23">
        <v>1032.9175729899684</v>
      </c>
      <c r="D19" s="23">
        <v>60.29</v>
      </c>
      <c r="E19" s="23">
        <v>215.33</v>
      </c>
      <c r="F19" s="23">
        <v>313.51</v>
      </c>
      <c r="G19" s="23">
        <v>498.96</v>
      </c>
      <c r="H19" s="23">
        <v>760.32</v>
      </c>
      <c r="I19" s="23">
        <v>1137.4100000000001</v>
      </c>
      <c r="J19" s="23">
        <v>1279.76</v>
      </c>
      <c r="K19" s="23">
        <v>1503.72</v>
      </c>
      <c r="L19" s="23">
        <v>1410.71</v>
      </c>
      <c r="M19" s="23">
        <v>873.05</v>
      </c>
      <c r="N19" s="23">
        <v>680.01</v>
      </c>
    </row>
    <row r="20" spans="2:15" ht="12" customHeight="1" x14ac:dyDescent="0.2">
      <c r="B20" s="22" t="s">
        <v>1</v>
      </c>
      <c r="C20" s="24">
        <v>1030.2050156739811</v>
      </c>
      <c r="D20" s="24">
        <v>52.322000000000003</v>
      </c>
      <c r="E20" s="24">
        <v>187.31967741935483</v>
      </c>
      <c r="F20" s="24">
        <v>339.0592836676218</v>
      </c>
      <c r="G20" s="24">
        <v>528.97671207992732</v>
      </c>
      <c r="H20" s="24">
        <v>764.15442676906196</v>
      </c>
      <c r="I20" s="24">
        <v>1127.9499954400364</v>
      </c>
      <c r="J20" s="24">
        <v>1304.8725358324145</v>
      </c>
      <c r="K20" s="24">
        <v>1467.138610007943</v>
      </c>
      <c r="L20" s="24">
        <v>1361.679655172414</v>
      </c>
      <c r="M20" s="24">
        <v>949.55293948126803</v>
      </c>
      <c r="N20" s="24">
        <v>581.92405204460965</v>
      </c>
    </row>
    <row r="22" spans="2:15" x14ac:dyDescent="0.2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2:15" x14ac:dyDescent="0.2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2:15" x14ac:dyDescent="0.2">
      <c r="B24" s="27"/>
      <c r="C24" s="30"/>
      <c r="D24" s="30"/>
      <c r="E24" s="30"/>
      <c r="F24" s="30"/>
      <c r="G24" s="30"/>
      <c r="H24" s="30"/>
      <c r="I24" s="27"/>
      <c r="J24" s="27"/>
      <c r="K24" s="27"/>
      <c r="L24" s="27"/>
      <c r="M24" s="27"/>
      <c r="N24" s="27"/>
      <c r="O24" s="27"/>
    </row>
    <row r="25" spans="2:15" x14ac:dyDescent="0.2">
      <c r="B25" s="27"/>
      <c r="C25" s="30"/>
      <c r="D25" s="30"/>
      <c r="E25" s="30"/>
      <c r="F25" s="30"/>
      <c r="G25" s="30"/>
      <c r="H25" s="30"/>
      <c r="I25" s="27"/>
      <c r="J25" s="27"/>
      <c r="K25" s="27"/>
      <c r="L25" s="27"/>
      <c r="M25" s="27"/>
      <c r="N25" s="27"/>
      <c r="O25" s="27"/>
    </row>
    <row r="26" spans="2:15" x14ac:dyDescent="0.2">
      <c r="B26" s="27"/>
      <c r="C26" s="30"/>
      <c r="D26" s="30"/>
      <c r="E26" s="30"/>
      <c r="F26" s="30"/>
      <c r="G26" s="30"/>
      <c r="H26" s="30"/>
      <c r="I26" s="27"/>
      <c r="J26" s="27"/>
      <c r="K26" s="27"/>
      <c r="L26" s="27"/>
      <c r="M26" s="27"/>
      <c r="N26" s="27"/>
      <c r="O26" s="27"/>
    </row>
    <row r="27" spans="2:15" x14ac:dyDescent="0.2">
      <c r="B27" s="27"/>
      <c r="C27" s="30"/>
      <c r="D27" s="1" t="str">
        <f>CONCATENATE("Среден размер* на натрупаните средства на едно осигурено лице в УПФ към ",'Осигурени лица'!$E$26)</f>
        <v>Среден размер* на натрупаните средства на едно осигурено лице в УПФ към 31.03.2026 г.</v>
      </c>
      <c r="E27" s="1" t="s">
        <v>35</v>
      </c>
      <c r="F27" s="30"/>
      <c r="G27" s="30"/>
      <c r="H27" s="30"/>
      <c r="I27" s="27"/>
      <c r="J27" s="27"/>
      <c r="K27" s="27"/>
      <c r="L27" s="27"/>
      <c r="M27" s="27"/>
      <c r="N27" s="27"/>
      <c r="O27" s="27"/>
    </row>
    <row r="28" spans="2:15" x14ac:dyDescent="0.2">
      <c r="B28" s="27"/>
      <c r="C28" s="30"/>
      <c r="D28" s="1" t="str">
        <f>CONCATENATE("Среден размер* на натрупаните средства на едно осигурено лице в ППФ**** към ",'Осигурени лица'!$E$26)</f>
        <v>Среден размер* на натрупаните средства на едно осигурено лице в ППФ**** към 31.03.2026 г.</v>
      </c>
      <c r="E28" s="1" t="s">
        <v>35</v>
      </c>
      <c r="F28" s="30"/>
      <c r="G28" s="30"/>
      <c r="H28" s="30"/>
      <c r="I28" s="27"/>
      <c r="J28" s="27"/>
      <c r="K28" s="27"/>
      <c r="L28" s="27"/>
      <c r="M28" s="27"/>
      <c r="N28" s="27"/>
      <c r="O28" s="27"/>
    </row>
    <row r="29" spans="2:15" x14ac:dyDescent="0.2">
      <c r="B29" s="27"/>
      <c r="C29" s="30"/>
      <c r="D29" s="1" t="str">
        <f>CONCATENATE("Среден размер* на натрупаните средства на едно осигурено лице в ДПФ към ",'Осигурени лица'!$E$26)</f>
        <v>Среден размер* на натрупаните средства на едно осигурено лице в ДПФ към 31.03.2026 г.</v>
      </c>
      <c r="E29" s="1" t="s">
        <v>35</v>
      </c>
      <c r="F29" s="30"/>
      <c r="G29" s="30"/>
      <c r="H29" s="30"/>
      <c r="I29" s="27"/>
      <c r="J29" s="27"/>
      <c r="K29" s="27"/>
      <c r="L29" s="27"/>
      <c r="M29" s="27"/>
      <c r="N29" s="27"/>
      <c r="O29" s="27"/>
    </row>
    <row r="30" spans="2:15" x14ac:dyDescent="0.2">
      <c r="B30" s="27"/>
      <c r="C30" s="30"/>
      <c r="D30" s="1" t="str">
        <f>CONCATENATE("Среден размер* на натрупаните средства на едно осигурено лице в ДПФПС към ",'Осигурени лица'!$E$26)</f>
        <v>Среден размер* на натрупаните средства на едно осигурено лице в ДПФПС към 31.03.2026 г.</v>
      </c>
      <c r="E30" s="1" t="s">
        <v>35</v>
      </c>
      <c r="F30" s="30"/>
      <c r="G30" s="30"/>
      <c r="H30" s="30"/>
      <c r="I30" s="27"/>
      <c r="J30" s="27"/>
      <c r="K30" s="27"/>
      <c r="L30" s="27"/>
      <c r="M30" s="27"/>
      <c r="N30" s="27"/>
      <c r="O30" s="27"/>
    </row>
    <row r="31" spans="2:15" x14ac:dyDescent="0.2">
      <c r="B31" s="27"/>
      <c r="C31" s="30"/>
      <c r="D31" s="30"/>
      <c r="E31" s="30"/>
      <c r="F31" s="30"/>
      <c r="G31" s="30"/>
      <c r="H31" s="30"/>
      <c r="I31" s="27"/>
      <c r="J31" s="27"/>
      <c r="K31" s="27"/>
      <c r="L31" s="27"/>
      <c r="M31" s="27"/>
      <c r="N31" s="27"/>
      <c r="O31" s="27"/>
    </row>
    <row r="32" spans="2:15" x14ac:dyDescent="0.2">
      <c r="B32" s="27"/>
      <c r="C32" s="30"/>
      <c r="D32" s="30"/>
      <c r="E32" s="30"/>
      <c r="F32" s="30"/>
      <c r="G32" s="30"/>
      <c r="H32" s="30"/>
      <c r="I32" s="27"/>
      <c r="J32" s="27"/>
      <c r="K32" s="27"/>
      <c r="L32" s="27"/>
      <c r="M32" s="27"/>
      <c r="N32" s="27"/>
      <c r="O32" s="27"/>
    </row>
    <row r="33" spans="2:15" x14ac:dyDescent="0.2">
      <c r="B33" s="27"/>
      <c r="C33" s="30"/>
      <c r="D33" s="30"/>
      <c r="E33" s="30"/>
      <c r="F33" s="30"/>
      <c r="G33" s="30"/>
      <c r="H33" s="30"/>
      <c r="I33" s="27"/>
      <c r="J33" s="27"/>
      <c r="K33" s="27"/>
      <c r="L33" s="27"/>
      <c r="M33" s="27"/>
      <c r="N33" s="27"/>
      <c r="O33" s="27"/>
    </row>
    <row r="34" spans="2:15" x14ac:dyDescent="0.2">
      <c r="B34" s="27"/>
      <c r="C34" s="30"/>
      <c r="D34" s="30"/>
      <c r="E34" s="30"/>
      <c r="F34" s="30"/>
      <c r="G34" s="30"/>
      <c r="H34" s="30"/>
      <c r="I34" s="27"/>
      <c r="J34" s="27"/>
      <c r="K34" s="27"/>
      <c r="L34" s="27"/>
      <c r="M34" s="27"/>
      <c r="N34" s="27"/>
      <c r="O34" s="27"/>
    </row>
    <row r="35" spans="2:15" x14ac:dyDescent="0.2">
      <c r="B35" s="27"/>
      <c r="C35" s="30"/>
      <c r="D35" s="30"/>
      <c r="E35" s="30"/>
      <c r="F35" s="30"/>
      <c r="G35" s="30"/>
      <c r="H35" s="30"/>
      <c r="I35" s="27"/>
      <c r="J35" s="27"/>
      <c r="K35" s="27"/>
      <c r="L35" s="27"/>
      <c r="M35" s="27"/>
      <c r="N35" s="27"/>
      <c r="O35" s="27"/>
    </row>
    <row r="36" spans="2:15" x14ac:dyDescent="0.2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2:15" x14ac:dyDescent="0.2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</row>
    <row r="38" spans="2:15" x14ac:dyDescent="0.2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</row>
    <row r="39" spans="2:15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</row>
    <row r="40" spans="2:15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</row>
    <row r="79" spans="15:15" x14ac:dyDescent="0.2">
      <c r="O79" s="11"/>
    </row>
    <row r="80" spans="15:15" x14ac:dyDescent="0.2">
      <c r="O80" s="11"/>
    </row>
    <row r="81" spans="2:15" x14ac:dyDescent="0.2">
      <c r="O81" s="8"/>
    </row>
    <row r="85" spans="2:15" x14ac:dyDescent="0.2">
      <c r="B85" s="2" t="s">
        <v>9</v>
      </c>
    </row>
    <row r="96" spans="2:15" ht="12.75" customHeight="1" x14ac:dyDescent="0.2"/>
    <row r="103" spans="1:14" x14ac:dyDescent="0.2">
      <c r="A103" s="2" t="s">
        <v>8</v>
      </c>
    </row>
    <row r="104" spans="1:14" ht="38.25" customHeight="1" x14ac:dyDescent="0.2">
      <c r="A104" s="35" t="s">
        <v>34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</row>
    <row r="105" spans="1:14" x14ac:dyDescent="0.2">
      <c r="A105" s="35" t="s">
        <v>33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</row>
    <row r="106" spans="1:14" ht="12.75" customHeight="1" x14ac:dyDescent="0.2">
      <c r="A106" s="36" t="s">
        <v>32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</row>
    <row r="107" spans="1:14" ht="25.5" customHeight="1" x14ac:dyDescent="0.2">
      <c r="A107" s="35" t="s">
        <v>31</v>
      </c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</row>
  </sheetData>
  <mergeCells count="11">
    <mergeCell ref="A107:N107"/>
    <mergeCell ref="A106:N106"/>
    <mergeCell ref="A104:N104"/>
    <mergeCell ref="A105:N105"/>
    <mergeCell ref="B2:N2"/>
    <mergeCell ref="B3:N3"/>
    <mergeCell ref="B1:N1"/>
    <mergeCell ref="B13:N13"/>
    <mergeCell ref="B9:N9"/>
    <mergeCell ref="B5:N5"/>
    <mergeCell ref="B17:N17"/>
  </mergeCells>
  <phoneticPr fontId="2" type="noConversion"/>
  <pageMargins left="0.74803149606299213" right="0.74803149606299213" top="0.78740157480314965" bottom="0.51" header="0.51181102362204722" footer="0.51181102362204722"/>
  <pageSetup paperSize="9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Осигурени лица</vt:lpstr>
      <vt:lpstr>Натрупани средства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кфн</dc:creator>
  <cp:lastModifiedBy>FSC</cp:lastModifiedBy>
  <cp:lastPrinted>2025-08-04T12:58:12Z</cp:lastPrinted>
  <dcterms:created xsi:type="dcterms:W3CDTF">2007-02-26T17:24:26Z</dcterms:created>
  <dcterms:modified xsi:type="dcterms:W3CDTF">2026-05-28T07:50:46Z</dcterms:modified>
</cp:coreProperties>
</file>