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E6233DD2-3431-4025-84EB-AA6F73100149}" xr6:coauthVersionLast="47" xr6:coauthVersionMax="47" xr10:uidLastSave="{00000000-0000-0000-0000-000000000000}"/>
  <bookViews>
    <workbookView xWindow="-120" yWindow="-120" windowWidth="29040" windowHeight="15720" xr2:uid="{AC4A9FE0-2563-4CD1-86AF-6905EAEBA411}"/>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c r="E95" i="1"/>
  <c r="J94" i="1"/>
  <c r="I94" i="1"/>
  <c r="H94" i="1"/>
  <c r="G94" i="1"/>
  <c r="F94" i="1"/>
  <c r="E94" i="1"/>
  <c r="J93" i="1"/>
  <c r="I93" i="1"/>
  <c r="H93" i="1"/>
  <c r="G93" i="1"/>
  <c r="F93" i="1"/>
  <c r="E93" i="1"/>
  <c r="J92" i="1"/>
  <c r="I92" i="1"/>
  <c r="H92" i="1"/>
  <c r="G92" i="1"/>
  <c r="F92" i="1"/>
  <c r="E92" i="1"/>
  <c r="J91" i="1"/>
  <c r="I91" i="1"/>
  <c r="H91" i="1"/>
  <c r="G91" i="1"/>
  <c r="F91" i="1"/>
  <c r="E91" i="1"/>
  <c r="J90" i="1"/>
  <c r="I90" i="1"/>
  <c r="F90" i="1" s="1"/>
  <c r="H90" i="1"/>
  <c r="G90" i="1"/>
  <c r="E90" i="1"/>
  <c r="J89" i="1"/>
  <c r="I89" i="1"/>
  <c r="H89" i="1"/>
  <c r="G89" i="1"/>
  <c r="F89" i="1"/>
  <c r="E89" i="1"/>
  <c r="J88" i="1"/>
  <c r="I88" i="1"/>
  <c r="H88" i="1"/>
  <c r="G88" i="1"/>
  <c r="F88" i="1"/>
  <c r="E88" i="1"/>
  <c r="E86" i="1" s="1"/>
  <c r="J87" i="1"/>
  <c r="J86" i="1" s="1"/>
  <c r="I87" i="1"/>
  <c r="I86" i="1" s="1"/>
  <c r="H87" i="1"/>
  <c r="H86" i="1" s="1"/>
  <c r="G87" i="1"/>
  <c r="E87" i="1"/>
  <c r="M86" i="1"/>
  <c r="L86" i="1"/>
  <c r="K86" i="1"/>
  <c r="J85" i="1"/>
  <c r="I85" i="1"/>
  <c r="H85" i="1"/>
  <c r="G85" i="1"/>
  <c r="F85" i="1"/>
  <c r="E85" i="1"/>
  <c r="J84" i="1"/>
  <c r="I84" i="1"/>
  <c r="H84" i="1"/>
  <c r="F84" i="1" s="1"/>
  <c r="G84" i="1"/>
  <c r="E84" i="1"/>
  <c r="J83" i="1"/>
  <c r="I83" i="1"/>
  <c r="H83" i="1"/>
  <c r="G83" i="1"/>
  <c r="F83" i="1"/>
  <c r="E83" i="1"/>
  <c r="J82" i="1"/>
  <c r="I82" i="1"/>
  <c r="H82" i="1"/>
  <c r="G82" i="1"/>
  <c r="F82" i="1"/>
  <c r="E82" i="1"/>
  <c r="F81" i="1"/>
  <c r="J80" i="1"/>
  <c r="I80" i="1"/>
  <c r="H80" i="1"/>
  <c r="G80" i="1"/>
  <c r="F80" i="1" s="1"/>
  <c r="E80" i="1"/>
  <c r="J79" i="1"/>
  <c r="I79" i="1"/>
  <c r="H79" i="1"/>
  <c r="G79" i="1"/>
  <c r="F79" i="1"/>
  <c r="E79" i="1"/>
  <c r="J78" i="1"/>
  <c r="I78" i="1"/>
  <c r="H78" i="1"/>
  <c r="G78" i="1"/>
  <c r="F78" i="1"/>
  <c r="E78" i="1"/>
  <c r="E77" i="1" s="1"/>
  <c r="M77" i="1"/>
  <c r="L77" i="1"/>
  <c r="K77" i="1"/>
  <c r="J77" i="1"/>
  <c r="I77" i="1"/>
  <c r="H77" i="1"/>
  <c r="M76" i="1"/>
  <c r="L76" i="1"/>
  <c r="K76" i="1"/>
  <c r="J76" i="1"/>
  <c r="I76" i="1"/>
  <c r="H76" i="1"/>
  <c r="G76" i="1"/>
  <c r="F76" i="1"/>
  <c r="E76" i="1"/>
  <c r="M75" i="1"/>
  <c r="L75" i="1"/>
  <c r="K75" i="1"/>
  <c r="J75" i="1"/>
  <c r="I75" i="1"/>
  <c r="H75" i="1"/>
  <c r="G75" i="1"/>
  <c r="F75" i="1"/>
  <c r="E75" i="1"/>
  <c r="M74" i="1"/>
  <c r="L74" i="1"/>
  <c r="K74" i="1"/>
  <c r="J74" i="1"/>
  <c r="I74" i="1"/>
  <c r="H74" i="1"/>
  <c r="G74" i="1"/>
  <c r="F74" i="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I70" i="1"/>
  <c r="H70" i="1"/>
  <c r="G70" i="1"/>
  <c r="F70" i="1"/>
  <c r="E70" i="1"/>
  <c r="M69" i="1"/>
  <c r="L69" i="1"/>
  <c r="K69" i="1"/>
  <c r="J69" i="1"/>
  <c r="I69" i="1"/>
  <c r="H69" i="1"/>
  <c r="H68" i="1" s="1"/>
  <c r="G69" i="1"/>
  <c r="G68" i="1" s="1"/>
  <c r="F69" i="1"/>
  <c r="E69" i="1"/>
  <c r="E68" i="1" s="1"/>
  <c r="M68" i="1"/>
  <c r="M66" i="1" s="1"/>
  <c r="L68" i="1"/>
  <c r="L66" i="1" s="1"/>
  <c r="K68" i="1"/>
  <c r="K66" i="1" s="1"/>
  <c r="J68" i="1"/>
  <c r="J66" i="1" s="1"/>
  <c r="I68" i="1"/>
  <c r="I66" i="1" s="1"/>
  <c r="F67" i="1"/>
  <c r="J63" i="1"/>
  <c r="I63" i="1"/>
  <c r="H63" i="1"/>
  <c r="G63" i="1"/>
  <c r="F63" i="1"/>
  <c r="E63" i="1"/>
  <c r="J62" i="1"/>
  <c r="F62" i="1" s="1"/>
  <c r="I62" i="1"/>
  <c r="H62" i="1"/>
  <c r="G62" i="1"/>
  <c r="E62" i="1"/>
  <c r="F61" i="1"/>
  <c r="J60" i="1"/>
  <c r="I60" i="1"/>
  <c r="H60" i="1"/>
  <c r="G60" i="1"/>
  <c r="F60" i="1"/>
  <c r="E60" i="1"/>
  <c r="J59" i="1"/>
  <c r="I59" i="1"/>
  <c r="H59" i="1"/>
  <c r="G59" i="1"/>
  <c r="F59" i="1"/>
  <c r="E59" i="1"/>
  <c r="J58" i="1"/>
  <c r="J56" i="1" s="1"/>
  <c r="I58" i="1"/>
  <c r="H58" i="1"/>
  <c r="G58" i="1"/>
  <c r="E58" i="1"/>
  <c r="J57" i="1"/>
  <c r="I57" i="1"/>
  <c r="H57" i="1"/>
  <c r="G57" i="1"/>
  <c r="F57" i="1"/>
  <c r="E57" i="1"/>
  <c r="M56" i="1"/>
  <c r="L56" i="1"/>
  <c r="K56" i="1"/>
  <c r="H56" i="1"/>
  <c r="G56" i="1"/>
  <c r="E56" i="1"/>
  <c r="J55" i="1"/>
  <c r="F55" i="1" s="1"/>
  <c r="I55" i="1"/>
  <c r="H55" i="1"/>
  <c r="G55" i="1"/>
  <c r="E55" i="1"/>
  <c r="J54" i="1"/>
  <c r="I54" i="1"/>
  <c r="H54" i="1"/>
  <c r="G54" i="1"/>
  <c r="F54" i="1"/>
  <c r="E54" i="1"/>
  <c r="J53" i="1"/>
  <c r="I53" i="1"/>
  <c r="H53" i="1"/>
  <c r="G53" i="1"/>
  <c r="F53" i="1"/>
  <c r="E53" i="1"/>
  <c r="J52" i="1"/>
  <c r="I52" i="1"/>
  <c r="H52" i="1"/>
  <c r="F52" i="1" s="1"/>
  <c r="G52" i="1"/>
  <c r="E52" i="1"/>
  <c r="J51" i="1"/>
  <c r="I51" i="1"/>
  <c r="H51" i="1"/>
  <c r="G51" i="1"/>
  <c r="F51" i="1"/>
  <c r="E51" i="1"/>
  <c r="J50" i="1"/>
  <c r="I50" i="1"/>
  <c r="H50" i="1"/>
  <c r="G50" i="1"/>
  <c r="F50" i="1"/>
  <c r="E50" i="1"/>
  <c r="J49" i="1"/>
  <c r="I49" i="1"/>
  <c r="H49" i="1"/>
  <c r="G49" i="1"/>
  <c r="F49" i="1"/>
  <c r="E49" i="1"/>
  <c r="J48" i="1"/>
  <c r="I48" i="1"/>
  <c r="H48" i="1"/>
  <c r="G48" i="1"/>
  <c r="F48" i="1"/>
  <c r="E48" i="1"/>
  <c r="J47" i="1"/>
  <c r="I47" i="1"/>
  <c r="H47" i="1"/>
  <c r="G47" i="1"/>
  <c r="F47" i="1"/>
  <c r="E47" i="1"/>
  <c r="J46" i="1"/>
  <c r="I46" i="1"/>
  <c r="H46" i="1"/>
  <c r="G46" i="1"/>
  <c r="F46" i="1"/>
  <c r="E46" i="1"/>
  <c r="J45" i="1"/>
  <c r="F45" i="1" s="1"/>
  <c r="I45" i="1"/>
  <c r="H45" i="1"/>
  <c r="G45" i="1"/>
  <c r="E45" i="1"/>
  <c r="J44" i="1"/>
  <c r="I44" i="1"/>
  <c r="H44" i="1"/>
  <c r="G44" i="1"/>
  <c r="F44" i="1"/>
  <c r="E44" i="1"/>
  <c r="J43" i="1"/>
  <c r="I43" i="1"/>
  <c r="H43" i="1"/>
  <c r="G43" i="1"/>
  <c r="F43" i="1"/>
  <c r="E43" i="1"/>
  <c r="J42" i="1"/>
  <c r="J39" i="1" s="1"/>
  <c r="I42" i="1"/>
  <c r="I39" i="1" s="1"/>
  <c r="H42" i="1"/>
  <c r="G42" i="1"/>
  <c r="E42" i="1"/>
  <c r="J41" i="1"/>
  <c r="I41" i="1"/>
  <c r="H41" i="1"/>
  <c r="G41" i="1"/>
  <c r="F41" i="1"/>
  <c r="E41" i="1"/>
  <c r="J40" i="1"/>
  <c r="I40" i="1"/>
  <c r="H40" i="1"/>
  <c r="G40" i="1"/>
  <c r="F40" i="1"/>
  <c r="E40" i="1"/>
  <c r="E39" i="1" s="1"/>
  <c r="G39" i="1"/>
  <c r="M38" i="1"/>
  <c r="L38" i="1"/>
  <c r="K38" i="1"/>
  <c r="J37" i="1"/>
  <c r="I37" i="1"/>
  <c r="H37" i="1"/>
  <c r="G37" i="1"/>
  <c r="F37" i="1"/>
  <c r="E37" i="1"/>
  <c r="J36" i="1"/>
  <c r="I36" i="1"/>
  <c r="H36" i="1"/>
  <c r="G36" i="1"/>
  <c r="F36" i="1" s="1"/>
  <c r="E36" i="1"/>
  <c r="F35" i="1"/>
  <c r="F34" i="1"/>
  <c r="J33" i="1"/>
  <c r="I33" i="1"/>
  <c r="H33" i="1"/>
  <c r="G33" i="1"/>
  <c r="F33" i="1"/>
  <c r="E33" i="1"/>
  <c r="J32" i="1"/>
  <c r="I32" i="1"/>
  <c r="H32" i="1"/>
  <c r="G32" i="1"/>
  <c r="F32" i="1"/>
  <c r="E32" i="1"/>
  <c r="J31" i="1"/>
  <c r="J25" i="1" s="1"/>
  <c r="J22" i="1" s="1"/>
  <c r="I31" i="1"/>
  <c r="I25" i="1" s="1"/>
  <c r="I22" i="1" s="1"/>
  <c r="H31" i="1"/>
  <c r="H25" i="1" s="1"/>
  <c r="G31" i="1"/>
  <c r="F31" i="1" s="1"/>
  <c r="E31" i="1"/>
  <c r="J30" i="1"/>
  <c r="I30" i="1"/>
  <c r="H30" i="1"/>
  <c r="G30" i="1"/>
  <c r="F30" i="1"/>
  <c r="E30" i="1"/>
  <c r="J29" i="1"/>
  <c r="I29" i="1"/>
  <c r="H29" i="1"/>
  <c r="G29" i="1"/>
  <c r="F29" i="1"/>
  <c r="E29" i="1"/>
  <c r="J28" i="1"/>
  <c r="I28" i="1"/>
  <c r="H28" i="1"/>
  <c r="G28" i="1"/>
  <c r="F28" i="1"/>
  <c r="E28" i="1"/>
  <c r="J27" i="1"/>
  <c r="I27" i="1"/>
  <c r="H27" i="1"/>
  <c r="G27" i="1"/>
  <c r="F27" i="1"/>
  <c r="E27" i="1"/>
  <c r="J26" i="1"/>
  <c r="I26" i="1"/>
  <c r="H26" i="1"/>
  <c r="G26" i="1"/>
  <c r="F26" i="1"/>
  <c r="E26" i="1"/>
  <c r="E25" i="1" s="1"/>
  <c r="E22" i="1" s="1"/>
  <c r="M25" i="1"/>
  <c r="M22" i="1" s="1"/>
  <c r="M64" i="1" s="1"/>
  <c r="M65" i="1" s="1"/>
  <c r="L25" i="1"/>
  <c r="L22" i="1" s="1"/>
  <c r="L64" i="1" s="1"/>
  <c r="L65" i="1" s="1"/>
  <c r="K25" i="1"/>
  <c r="K22" i="1" s="1"/>
  <c r="K64" i="1" s="1"/>
  <c r="K65" i="1" s="1"/>
  <c r="G25" i="1"/>
  <c r="G22" i="1" s="1"/>
  <c r="F25" i="1"/>
  <c r="F22" i="1" s="1"/>
  <c r="F24" i="1"/>
  <c r="J23" i="1"/>
  <c r="I23" i="1"/>
  <c r="H23" i="1"/>
  <c r="G23" i="1"/>
  <c r="F23" i="1"/>
  <c r="E23" i="1"/>
  <c r="F15" i="1"/>
  <c r="E15" i="1"/>
  <c r="B8" i="1" s="1"/>
  <c r="F13" i="1"/>
  <c r="E13" i="1"/>
  <c r="B13" i="1"/>
  <c r="I11" i="1"/>
  <c r="H11" i="1"/>
  <c r="F11" i="1"/>
  <c r="B11" i="1"/>
  <c r="G38" i="1" l="1"/>
  <c r="F77" i="1"/>
  <c r="E38" i="1"/>
  <c r="E64" i="1" s="1"/>
  <c r="E66" i="1"/>
  <c r="G77" i="1"/>
  <c r="F68" i="1"/>
  <c r="G64" i="1"/>
  <c r="F42" i="1"/>
  <c r="F39" i="1" s="1"/>
  <c r="F38" i="1" s="1"/>
  <c r="F64" i="1" s="1"/>
  <c r="H39" i="1"/>
  <c r="H38" i="1" s="1"/>
  <c r="I38" i="1"/>
  <c r="I64" i="1" s="1"/>
  <c r="J38" i="1"/>
  <c r="J64" i="1" s="1"/>
  <c r="H66" i="1"/>
  <c r="F87" i="1"/>
  <c r="F86" i="1" s="1"/>
  <c r="G86" i="1"/>
  <c r="G66" i="1" s="1"/>
  <c r="H22" i="1"/>
  <c r="H64" i="1" s="1"/>
  <c r="F58" i="1"/>
  <c r="F56" i="1" s="1"/>
  <c r="I56" i="1"/>
  <c r="J105" i="1" l="1"/>
  <c r="J65" i="1"/>
  <c r="I105" i="1"/>
  <c r="I65" i="1"/>
  <c r="E105" i="1"/>
  <c r="E65" i="1"/>
  <c r="G65" i="1"/>
  <c r="G105" i="1"/>
  <c r="H105" i="1"/>
  <c r="H65" i="1"/>
  <c r="F66" i="1"/>
  <c r="F65" i="1" s="1"/>
  <c r="B105" i="1" l="1"/>
  <c r="B65" i="1"/>
  <c r="F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37E42138-8BB5-4A3C-8836-02059EE55242}">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4033E481-3D65-4433-AE39-3B2A63604EB1}">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<sst xmlns="http://schemas.openxmlformats.org/spreadsheetml/2006/main" count="247" uniqueCount="175">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</sst>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2A6AA723-2E94-4F92-AADB-056E43E4ECCE}"/>
    <cellStyle name="Normal_B3_2013" xfId="3" xr:uid="{85879753-83B4-44CE-B0E8-667DE17CF3A7}"/>
    <cellStyle name="Normal_BIN 7301,7311 and 6301" xfId="4" xr:uid="{17E8A152-5429-4660-A542-54D5980651C6}"/>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2_4700.xls" TargetMode="External"/><Relationship Id="rId1" Type="http://schemas.openxmlformats.org/officeDocument/2006/relationships/externalLinkPath" Target="B1_2026_02_4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46081</v>
          </cell>
          <cell r="H9">
            <v>131060676</v>
          </cell>
        </row>
        <row r="12">
          <cell r="B12" t="str">
            <v>Комисия за финансов надзор</v>
          </cell>
          <cell r="E12" t="str">
            <v>код по ЕБК:</v>
          </cell>
          <cell r="F12" t="str">
            <v>4700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7050852</v>
          </cell>
          <cell r="H90">
            <v>0</v>
          </cell>
          <cell r="I90">
            <v>16264</v>
          </cell>
          <cell r="J90">
            <v>0</v>
          </cell>
        </row>
        <row r="94">
          <cell r="E94">
            <v>0</v>
          </cell>
          <cell r="G94">
            <v>0</v>
          </cell>
          <cell r="H94">
            <v>0</v>
          </cell>
          <cell r="I94">
            <v>0</v>
          </cell>
          <cell r="J94">
            <v>0</v>
          </cell>
        </row>
        <row r="106">
          <cell r="E106">
            <v>0</v>
          </cell>
          <cell r="G106">
            <v>194239</v>
          </cell>
          <cell r="H106">
            <v>0</v>
          </cell>
          <cell r="I106">
            <v>295</v>
          </cell>
          <cell r="J106">
            <v>0</v>
          </cell>
        </row>
        <row r="110">
          <cell r="E110">
            <v>0</v>
          </cell>
          <cell r="G110">
            <v>752</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1012232</v>
          </cell>
          <cell r="H187">
            <v>0</v>
          </cell>
          <cell r="I187">
            <v>0</v>
          </cell>
          <cell r="J187">
            <v>242536</v>
          </cell>
        </row>
        <row r="190">
          <cell r="E190">
            <v>0</v>
          </cell>
          <cell r="G190">
            <v>20194</v>
          </cell>
          <cell r="H190">
            <v>0</v>
          </cell>
          <cell r="I190">
            <v>0</v>
          </cell>
          <cell r="J190">
            <v>1966</v>
          </cell>
        </row>
        <row r="196">
          <cell r="E196">
            <v>0</v>
          </cell>
          <cell r="G196">
            <v>0</v>
          </cell>
          <cell r="H196">
            <v>0</v>
          </cell>
          <cell r="I196">
            <v>0</v>
          </cell>
          <cell r="J196">
            <v>175149</v>
          </cell>
        </row>
        <row r="204">
          <cell r="E204">
            <v>0</v>
          </cell>
          <cell r="G204">
            <v>0</v>
          </cell>
          <cell r="H204">
            <v>0</v>
          </cell>
          <cell r="I204">
            <v>0</v>
          </cell>
          <cell r="J204">
            <v>0</v>
          </cell>
        </row>
        <row r="205">
          <cell r="E205">
            <v>0</v>
          </cell>
          <cell r="G205">
            <v>226034</v>
          </cell>
          <cell r="H205">
            <v>2060</v>
          </cell>
          <cell r="I205">
            <v>6463</v>
          </cell>
          <cell r="J205">
            <v>0</v>
          </cell>
        </row>
        <row r="223">
          <cell r="E223">
            <v>0</v>
          </cell>
          <cell r="G223">
            <v>92</v>
          </cell>
          <cell r="H223">
            <v>0</v>
          </cell>
          <cell r="I223">
            <v>446</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1061146</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943</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-4923318</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413534</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-5587</v>
          </cell>
          <cell r="H547">
            <v>0</v>
          </cell>
          <cell r="I547">
            <v>135</v>
          </cell>
          <cell r="J547">
            <v>6117</v>
          </cell>
        </row>
        <row r="570">
          <cell r="H570">
            <v>0</v>
          </cell>
          <cell r="I570">
            <v>0</v>
          </cell>
          <cell r="J570">
            <v>0</v>
          </cell>
        </row>
        <row r="571">
          <cell r="G571">
            <v>0</v>
          </cell>
          <cell r="H571">
            <v>18</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-1958</v>
          </cell>
          <cell r="I577">
            <v>0</v>
          </cell>
          <cell r="J577">
            <v>0</v>
          </cell>
        </row>
        <row r="578">
          <cell r="H578">
            <v>0</v>
          </cell>
          <cell r="I578">
            <v>0</v>
          </cell>
          <cell r="J578">
            <v>0</v>
          </cell>
        </row>
        <row r="579">
          <cell r="G579">
            <v>0</v>
          </cell>
          <cell r="I579">
            <v>0</v>
          </cell>
          <cell r="J579">
            <v>0</v>
          </cell>
        </row>
        <row r="580">
          <cell r="G580">
            <v>0</v>
          </cell>
          <cell r="H580">
            <v>0</v>
          </cell>
          <cell r="I580">
            <v>-2082</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3703</v>
          </cell>
          <cell r="H594">
            <v>4000</v>
          </cell>
          <cell r="I594">
            <v>-7703</v>
          </cell>
          <cell r="J594">
            <v>0</v>
          </cell>
        </row>
        <row r="597">
          <cell r="E597">
            <v>0</v>
          </cell>
          <cell r="G597">
            <v>-4000</v>
          </cell>
          <cell r="H597">
            <v>4000</v>
          </cell>
          <cell r="J597">
            <v>0</v>
          </cell>
        </row>
        <row r="608">
          <cell r="B608">
            <v>46091</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9DB73-52F2-489E-BBD4-6FC48E344F28}">
  <sheetPr codeName="Sheet1"/>
  <dimension ref="A1:Z256"/>
  <sheetViews>
    <sheetView showZeros="0" tabSelected="1" view="pageBreakPreview" topLeftCell="B69" zoomScale="60" zoomScaleNormal="75"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46081</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0</v>
      </c>
      <c r="F15" s="42" t="str">
        <f>[1]OTCHET!F15</f>
        <v>БЮДЖЕТ</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7262402</v>
      </c>
      <c r="G22" s="104">
        <f t="shared" si="0"/>
        <v>7245843</v>
      </c>
      <c r="H22" s="105">
        <f t="shared" si="0"/>
        <v>0</v>
      </c>
      <c r="I22" s="105">
        <f t="shared" si="0"/>
        <v>16559</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7262402</v>
      </c>
      <c r="G25" s="129">
        <f t="shared" ref="G25:M25" si="2">+G26+G30+G31+G32+G33</f>
        <v>7245843</v>
      </c>
      <c r="H25" s="130">
        <f>+H26+H30+H31+H32+H33</f>
        <v>0</v>
      </c>
      <c r="I25" s="130">
        <f>+I26+I30+I31+I32+I33</f>
        <v>16559</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7067116</v>
      </c>
      <c r="G30" s="164">
        <f>[1]OTCHET!G90+[1]OTCHET!G93+[1]OTCHET!G94</f>
        <v>7050852</v>
      </c>
      <c r="H30" s="165">
        <f>[1]OTCHET!H90+[1]OTCHET!H93+[1]OTCHET!H94</f>
        <v>0</v>
      </c>
      <c r="I30" s="165">
        <f>[1]OTCHET!I90+[1]OTCHET!I93+[1]OTCHET!I94</f>
        <v>16264</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194534</v>
      </c>
      <c r="G31" s="170">
        <f>[1]OTCHET!G106</f>
        <v>194239</v>
      </c>
      <c r="H31" s="171">
        <f>[1]OTCHET!H106</f>
        <v>0</v>
      </c>
      <c r="I31" s="171">
        <f>[1]OTCHET!I106</f>
        <v>295</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752</v>
      </c>
      <c r="G32" s="170">
        <f>[1]OTCHET!G110+[1]OTCHET!G119+[1]OTCHET!G135+[1]OTCHET!G136</f>
        <v>752</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2749261</v>
      </c>
      <c r="G38" s="211">
        <f t="shared" si="3"/>
        <v>2320641</v>
      </c>
      <c r="H38" s="212">
        <f t="shared" si="3"/>
        <v>2060</v>
      </c>
      <c r="I38" s="212">
        <f t="shared" si="3"/>
        <v>6909</v>
      </c>
      <c r="J38" s="213">
        <f t="shared" si="3"/>
        <v>419651</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1452077</v>
      </c>
      <c r="G39" s="221">
        <f t="shared" si="4"/>
        <v>1032426</v>
      </c>
      <c r="H39" s="222">
        <f t="shared" si="4"/>
        <v>0</v>
      </c>
      <c r="I39" s="222">
        <f t="shared" si="4"/>
        <v>0</v>
      </c>
      <c r="J39" s="223">
        <f t="shared" si="4"/>
        <v>419651</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1254768</v>
      </c>
      <c r="G40" s="229">
        <f>[1]OTCHET!G187</f>
        <v>1012232</v>
      </c>
      <c r="H40" s="230">
        <f>[1]OTCHET!H187</f>
        <v>0</v>
      </c>
      <c r="I40" s="230">
        <f>[1]OTCHET!I187</f>
        <v>0</v>
      </c>
      <c r="J40" s="231">
        <f>[1]OTCHET!J187</f>
        <v>242536</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22160</v>
      </c>
      <c r="G41" s="237">
        <f>[1]OTCHET!G190</f>
        <v>20194</v>
      </c>
      <c r="H41" s="238">
        <f>[1]OTCHET!H190</f>
        <v>0</v>
      </c>
      <c r="I41" s="238">
        <f>[1]OTCHET!I190</f>
        <v>0</v>
      </c>
      <c r="J41" s="239">
        <f>[1]OTCHET!J190</f>
        <v>1966</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175149</v>
      </c>
      <c r="G42" s="244">
        <f>+[1]OTCHET!G196+[1]OTCHET!G204</f>
        <v>0</v>
      </c>
      <c r="H42" s="245">
        <f>+[1]OTCHET!H196+[1]OTCHET!H204</f>
        <v>0</v>
      </c>
      <c r="I42" s="245">
        <f>+[1]OTCHET!I196+[1]OTCHET!I204</f>
        <v>0</v>
      </c>
      <c r="J42" s="246">
        <f>+[1]OTCHET!J196+[1]OTCHET!J204</f>
        <v>175149</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1296241</v>
      </c>
      <c r="G43" s="250">
        <f>+[1]OTCHET!G205+[1]OTCHET!G223+[1]OTCHET!G274</f>
        <v>1287272</v>
      </c>
      <c r="H43" s="251">
        <f>+[1]OTCHET!H205+[1]OTCHET!H223+[1]OTCHET!H274</f>
        <v>2060</v>
      </c>
      <c r="I43" s="251">
        <f>+[1]OTCHET!I205+[1]OTCHET!I223+[1]OTCHET!I274</f>
        <v>6909</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943</v>
      </c>
      <c r="G49" s="170">
        <f>[1]OTCHET!G278+[1]OTCHET!G279+[1]OTCHET!G287+[1]OTCHET!G290</f>
        <v>943</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-4509784</v>
      </c>
      <c r="G56" s="293">
        <f t="shared" si="5"/>
        <v>-4923318</v>
      </c>
      <c r="H56" s="294">
        <f t="shared" si="5"/>
        <v>0</v>
      </c>
      <c r="I56" s="295">
        <f t="shared" si="5"/>
        <v>0</v>
      </c>
      <c r="J56" s="296">
        <f t="shared" si="5"/>
        <v>413534</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-4923318</v>
      </c>
      <c r="G57" s="299">
        <f>+[1]OTCHET!G364+[1]OTCHET!G378+[1]OTCHET!G391</f>
        <v>-4923318</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413534</v>
      </c>
      <c r="G62" s="201">
        <f>[1]OTCHET!G415</f>
        <v>0</v>
      </c>
      <c r="H62" s="202">
        <f>[1]OTCHET!H415</f>
        <v>0</v>
      </c>
      <c r="I62" s="202">
        <f>[1]OTCHET!I415</f>
        <v>0</v>
      </c>
      <c r="J62" s="203">
        <f>[1]OTCHET!J415</f>
        <v>413534</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3357</v>
      </c>
      <c r="G64" s="336">
        <f t="shared" si="6"/>
        <v>1884</v>
      </c>
      <c r="H64" s="337">
        <f t="shared" si="6"/>
        <v>-2060</v>
      </c>
      <c r="I64" s="337">
        <f t="shared" si="6"/>
        <v>9650</v>
      </c>
      <c r="J64" s="338">
        <f t="shared" si="6"/>
        <v>-6117</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-3357</v>
      </c>
      <c r="G66" s="348">
        <f t="shared" ref="G66:L66" si="8">SUM(+G68+G76+G77+G84+G85+G86+G89+G90+G91+G92+G93+G94+G95)</f>
        <v>-1884</v>
      </c>
      <c r="H66" s="349">
        <f>SUM(+H68+H76+H77+H84+H85+H86+H89+H90+H91+H92+H93+H94+H95)</f>
        <v>2060</v>
      </c>
      <c r="I66" s="349">
        <f>SUM(+I68+I76+I77+I84+I85+I86+I89+I90+I91+I92+I93+I94+I95)</f>
        <v>-9650</v>
      </c>
      <c r="J66" s="350">
        <f>SUM(+J68+J76+J77+J84+J85+J86+J89+J90+J91+J92+J93+J94+J95)</f>
        <v>6117</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665</v>
      </c>
      <c r="G86" s="309">
        <f t="shared" ref="G86:M86" si="11">+G87+G88</f>
        <v>-5587</v>
      </c>
      <c r="H86" s="310">
        <f>+H87+H88</f>
        <v>0</v>
      </c>
      <c r="I86" s="310">
        <f>+I87+I88</f>
        <v>135</v>
      </c>
      <c r="J86" s="311">
        <f>+J87+J88</f>
        <v>6117</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665</v>
      </c>
      <c r="G88" s="382">
        <f>+[1]OTCHET!G524+[1]OTCHET!G527+[1]OTCHET!G547</f>
        <v>-5587</v>
      </c>
      <c r="H88" s="383">
        <f>+[1]OTCHET!H524+[1]OTCHET!H527+[1]OTCHET!H547</f>
        <v>0</v>
      </c>
      <c r="I88" s="383">
        <f>+[1]OTCHET!I524+[1]OTCHET!I527+[1]OTCHET!I547</f>
        <v>135</v>
      </c>
      <c r="J88" s="384">
        <f>+[1]OTCHET!J524+[1]OTCHET!J527+[1]OTCHET!J547</f>
        <v>6117</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18</v>
      </c>
      <c r="G90" s="304">
        <f>+[1]OTCHET!G570+[1]OTCHET!G571+[1]OTCHET!G572+[1]OTCHET!G573+[1]OTCHET!G574+[1]OTCHET!G575</f>
        <v>0</v>
      </c>
      <c r="H90" s="305">
        <f>+[1]OTCHET!H570+[1]OTCHET!H571+[1]OTCHET!H572+[1]OTCHET!H573+[1]OTCHET!H574+[1]OTCHET!H575</f>
        <v>18</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-4040</v>
      </c>
      <c r="G91" s="170">
        <f>+[1]OTCHET!G576+[1]OTCHET!G577+[1]OTCHET!G578+[1]OTCHET!G579+[1]OTCHET!G580+[1]OTCHET!G581+[1]OTCHET!G582</f>
        <v>0</v>
      </c>
      <c r="H91" s="171">
        <f>+[1]OTCHET!H576+[1]OTCHET!H577+[1]OTCHET!H578+[1]OTCHET!H579+[1]OTCHET!H580+[1]OTCHET!H581+[1]OTCHET!H582</f>
        <v>-1958</v>
      </c>
      <c r="I91" s="171">
        <f>+[1]OTCHET!I576+[1]OTCHET!I577+[1]OTCHET!I578+[1]OTCHET!I579+[1]OTCHET!I580+[1]OTCHET!I581+[1]OTCHET!I582</f>
        <v>-2082</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0</v>
      </c>
      <c r="G93" s="170">
        <f>+[1]OTCHET!G590+[1]OTCHET!G591</f>
        <v>0</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0</v>
      </c>
      <c r="G94" s="170">
        <f>+[1]OTCHET!G592+[1]OTCHET!G593</f>
        <v>0</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3703</v>
      </c>
      <c r="H95" s="123">
        <f>[1]OTCHET!H594</f>
        <v>4000</v>
      </c>
      <c r="I95" s="123">
        <f>[1]OTCHET!I594</f>
        <v>-7703</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-4000</v>
      </c>
      <c r="H96" s="398">
        <f>+[1]OTCHET!H597</f>
        <v>4000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46091</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13BB53A7-03E2-4747-ABAC-2807EF94CEE7}"/>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766CC237-91F9-4A64-8391-75B4904AECE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B614D93E-7A7C-48E3-B352-A92D2AF989F9}">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E8086B40-7BBC-4840-AF37-782FB8063616}">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3E10A3A9-2680-4F37-B6D5-3A7C27B3CD1C}">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9860086F-F520-421D-A8A8-CF5C52AE26C3}">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39C4B11A-10A5-4E10-B2E0-62A88BC57FC7}">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3379AD9A-EA9B-421A-A2A1-6DD0C554B9D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0B24ADC1-BF3A-4FA5-A056-BB6A9E1110F3}"/>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F7C8AE59-0546-43ED-9E6C-C987B50805D3}">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2026-05-05T13:09:11Z</dcterms:created>
  <dcterms:modified xsi:type="dcterms:W3CDTF">2026-05-05T13:09:46Z</dcterms:modified>
</cp:coreProperties>
</file>