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tanasov\Desktop\v proekt\минимална доходност 31.03.2026\"/>
    </mc:Choice>
  </mc:AlternateContent>
  <xr:revisionPtr revIDLastSave="0" documentId="13_ncr:1_{03944DE0-7E66-4987-8586-7BE9E08508E3}" xr6:coauthVersionLast="47" xr6:coauthVersionMax="47" xr10:uidLastSave="{00000000-0000-0000-0000-000000000000}"/>
  <bookViews>
    <workbookView xWindow="-120" yWindow="-120" windowWidth="29040" windowHeight="15840" xr2:uid="{4132575B-3D7C-4795-9B50-4BD717AC4687}"/>
  </bookViews>
  <sheets>
    <sheet name="Доходност 29.03.2024-31.03.2026" sheetId="1" r:id="rId1"/>
  </sheets>
  <definedNames>
    <definedName name="_xlnm.Print_Area" localSheetId="0">'Доходност 29.03.2024-31.03.2026'!$A$1:$S$78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J50" i="1"/>
  <c r="J27" i="1"/>
  <c r="H15" i="1"/>
  <c r="G6" i="1"/>
  <c r="F14" i="1"/>
  <c r="F15" i="1"/>
  <c r="H14" i="1"/>
  <c r="G14" i="1"/>
  <c r="F13" i="1"/>
  <c r="H12" i="1"/>
  <c r="G12" i="1"/>
  <c r="F11" i="1"/>
  <c r="H10" i="1"/>
  <c r="G10" i="1"/>
  <c r="F9" i="1"/>
  <c r="H8" i="1"/>
  <c r="G8" i="1"/>
  <c r="F7" i="1"/>
  <c r="H6" i="1"/>
  <c r="F6" i="1"/>
  <c r="K5" i="1"/>
  <c r="K4" i="1"/>
  <c r="J4" i="1"/>
  <c r="K49" i="1" l="1"/>
  <c r="G7" i="1"/>
  <c r="G9" i="1"/>
  <c r="G11" i="1"/>
  <c r="G13" i="1"/>
  <c r="G15" i="1"/>
  <c r="F52" i="1"/>
  <c r="F53" i="1"/>
  <c r="F54" i="1"/>
  <c r="F55" i="1"/>
  <c r="F56" i="1"/>
  <c r="F57" i="1"/>
  <c r="F58" i="1"/>
  <c r="F59" i="1"/>
  <c r="F60" i="1"/>
  <c r="K6" i="1"/>
  <c r="G16" i="1"/>
  <c r="H7" i="1"/>
  <c r="F8" i="1"/>
  <c r="H9" i="1"/>
  <c r="F10" i="1"/>
  <c r="H11" i="1"/>
  <c r="F12" i="1"/>
  <c r="H13" i="1"/>
  <c r="G37" i="1" l="1"/>
  <c r="G35" i="1"/>
  <c r="G33" i="1"/>
  <c r="G31" i="1"/>
  <c r="G32" i="1"/>
  <c r="K29" i="1"/>
  <c r="G29" i="1"/>
  <c r="G38" i="1"/>
  <c r="G36" i="1"/>
  <c r="G34" i="1"/>
  <c r="G30" i="1"/>
  <c r="H29" i="1" l="1"/>
  <c r="K27" i="1"/>
  <c r="H38" i="1"/>
  <c r="H36" i="1"/>
  <c r="H34" i="1"/>
  <c r="H32" i="1"/>
  <c r="H30" i="1"/>
  <c r="H37" i="1"/>
  <c r="H35" i="1"/>
  <c r="H33" i="1"/>
  <c r="H31" i="1"/>
  <c r="K28" i="1"/>
  <c r="F36" i="1"/>
  <c r="F30" i="1"/>
  <c r="F37" i="1"/>
  <c r="F35" i="1"/>
  <c r="F33" i="1"/>
  <c r="F31" i="1"/>
  <c r="F29" i="1"/>
  <c r="F38" i="1"/>
  <c r="F34" i="1"/>
  <c r="F32" i="1"/>
</calcChain>
</file>

<file path=xl/sharedStrings.xml><?xml version="1.0" encoding="utf-8"?>
<sst xmlns="http://schemas.openxmlformats.org/spreadsheetml/2006/main" count="75" uniqueCount="53">
  <si>
    <t>№ по ред</t>
  </si>
  <si>
    <t>Пенсионни фондове</t>
  </si>
  <si>
    <t>Немодифициран  относителен дял</t>
  </si>
  <si>
    <t>Модифициран относителен дял</t>
  </si>
  <si>
    <t>Доходност за последния
 24-месечен период  на годишна база</t>
  </si>
  <si>
    <t xml:space="preserve">УПФ "Доверие" </t>
  </si>
  <si>
    <t xml:space="preserve">УПФ "Съгласие" </t>
  </si>
  <si>
    <t xml:space="preserve">УПФ "ДСК-Родина" </t>
  </si>
  <si>
    <t>"ЗУПФ Алианц България"</t>
  </si>
  <si>
    <t xml:space="preserve">"УПФ ОББ" </t>
  </si>
  <si>
    <t xml:space="preserve">УПФ "ЦКБ-Сила" </t>
  </si>
  <si>
    <t>"УПФ - Бъдеще"</t>
  </si>
  <si>
    <t>УПФ "Топлина"</t>
  </si>
  <si>
    <t>УПФ "ДаллБогг: Живот и Здраве"</t>
  </si>
  <si>
    <t>Немодифицирана претеглена доходност</t>
  </si>
  <si>
    <t>Модифицирана претеглена доходност (среднопретеглена доходност)</t>
  </si>
  <si>
    <t>Средноаритметична доходност</t>
  </si>
  <si>
    <t>Минимална доходност</t>
  </si>
  <si>
    <t>Горна граница, съгласно чл. 193, ал. 7 от КСО</t>
  </si>
  <si>
    <t>Немодифициран относителен дял</t>
  </si>
  <si>
    <t xml:space="preserve">ППФ "Доверие" </t>
  </si>
  <si>
    <t xml:space="preserve">ППФ "Съгласие" </t>
  </si>
  <si>
    <t xml:space="preserve">ППФ "ДСК-Родина" </t>
  </si>
  <si>
    <t xml:space="preserve">"ЗППФ Алианц България" </t>
  </si>
  <si>
    <t xml:space="preserve">"ППФ ОББ" </t>
  </si>
  <si>
    <t xml:space="preserve">ППФ "ЦКБ-Сила" </t>
  </si>
  <si>
    <t>"ППФ - Бъдеще"</t>
  </si>
  <si>
    <t>ППФ "Топлина"</t>
  </si>
  <si>
    <t>ППФ "ДаллБогг: Живот и Здраве"</t>
  </si>
  <si>
    <t xml:space="preserve">ДПФ "Доверие" </t>
  </si>
  <si>
    <t xml:space="preserve">ДПФ "Съгласие" </t>
  </si>
  <si>
    <t xml:space="preserve">ДПФ "ДСК-Родина" </t>
  </si>
  <si>
    <t xml:space="preserve">"ДПФ Алианц България" </t>
  </si>
  <si>
    <t xml:space="preserve">"ДПФ ОББ" </t>
  </si>
  <si>
    <t xml:space="preserve">ДПФ "ЦКБ-Сила" </t>
  </si>
  <si>
    <t>"ДПФ - Бъдеще"</t>
  </si>
  <si>
    <t>ДПФ "Топлина"</t>
  </si>
  <si>
    <t>ДПФ "ДаллБогг: Живот и Здраве"</t>
  </si>
  <si>
    <t xml:space="preserve">ДПФПС "ДСК-Родина" </t>
  </si>
  <si>
    <t>Забележки:</t>
  </si>
  <si>
    <t>1. Немодифициран относителен дял е пазарният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доходност.</t>
  </si>
  <si>
    <t>2. Модифициран относителен дял е ограниченият пазарнен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доходност, по реда на Наредба № 12 от 10.12.2003 г. на КФН.</t>
  </si>
  <si>
    <t>ДОХОДНОСТ НА ФОНДОВЕТЕ ЗА ДОПЪЛНИТЕЛНО ПЕНСИОННО ОСИГУРЯВАНЕ ЗА ПЕРИОДА 29.03.2024 г. - 31.03.2026 г. НА ГОДИШНА БАЗА</t>
  </si>
  <si>
    <t>ДОХОДНОСТ НА УНИВЕРСАЛНИТЕ ПЕНСИОННИ ФОНДОВЕ
ЗА ПЕРИОДА 29.03.2024 г. - 31.03.2026 г.</t>
  </si>
  <si>
    <t>ДОХОДНОСТ НА ПРОФЕСИОНАЛНИТЕ ПЕНСИОННИ ФОНДОВЕ
ЗА ПЕРИОДА 29.03.2024 г. - 31.03.2026 г.</t>
  </si>
  <si>
    <t>ДОХОДНОСТ НА ДОБРОВОЛНИТЕ ПЕНСИОННИ ФОНДОВЕ
ЗА ПЕРИОДА 29.03.2024 г. - 31.03.2026 г.</t>
  </si>
  <si>
    <t>ДОХОДНОСТ НА ДОБРОВОЛНИЯ ПЕНСИОНЕН ФОНД
ПО ПРОФЕСИОНАЛНИ СХЕМИ
ЗА ПЕРИОДА 29.03.2024 г. - 31.03.2026 г.</t>
  </si>
  <si>
    <t>УПФ "ПОИ"*</t>
  </si>
  <si>
    <t>ППФ "ПОИ"*</t>
  </si>
  <si>
    <t>ДПФ "ПОИ"*</t>
  </si>
  <si>
    <t>* УПФ "Пенсионноосигурителен институт"</t>
  </si>
  <si>
    <t>* ППФ "Пенсионноосигурителен институт"</t>
  </si>
  <si>
    <t>* ДПФ "Пенсионноосигурителен институт"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</si>
</sst>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31" x14ac:knownFonts="1">
    <font>
      <sz val="10"/>
      <name val="Arial"/>
      <charset val="204"/>
    </font>
    <font>
      <sz val="9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2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indexed="9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2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8" fillId="2" borderId="0" xfId="0" applyNumberFormat="1" applyFont="1" applyFill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10" fontId="5" fillId="2" borderId="6" xfId="0" applyNumberFormat="1" applyFont="1" applyFill="1" applyBorder="1" applyAlignment="1">
      <alignment horizontal="right" indent="1"/>
    </xf>
    <xf numFmtId="10" fontId="5" fillId="2" borderId="7" xfId="0" applyNumberFormat="1" applyFont="1" applyFill="1" applyBorder="1" applyAlignment="1">
      <alignment horizontal="right" indent="1"/>
    </xf>
    <xf numFmtId="10" fontId="13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/>
    <xf numFmtId="10" fontId="10" fillId="2" borderId="7" xfId="0" applyNumberFormat="1" applyFont="1" applyFill="1" applyBorder="1" applyAlignment="1">
      <alignment horizontal="right" indent="1"/>
    </xf>
    <xf numFmtId="10" fontId="16" fillId="2" borderId="0" xfId="0" applyNumberFormat="1" applyFont="1" applyFill="1" applyAlignment="1">
      <alignment horizontal="center"/>
    </xf>
    <xf numFmtId="10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10" fontId="5" fillId="2" borderId="6" xfId="0" applyNumberFormat="1" applyFont="1" applyFill="1" applyBorder="1" applyAlignment="1">
      <alignment horizontal="right" wrapText="1" indent="1"/>
    </xf>
    <xf numFmtId="10" fontId="5" fillId="2" borderId="7" xfId="0" applyNumberFormat="1" applyFont="1" applyFill="1" applyBorder="1" applyAlignment="1">
      <alignment horizontal="right" wrapText="1" indent="1"/>
    </xf>
    <xf numFmtId="10" fontId="13" fillId="2" borderId="0" xfId="2" applyNumberFormat="1" applyFont="1" applyFill="1" applyBorder="1" applyAlignment="1">
      <alignment horizontal="center"/>
    </xf>
    <xf numFmtId="10" fontId="10" fillId="2" borderId="7" xfId="0" applyNumberFormat="1" applyFont="1" applyFill="1" applyBorder="1" applyAlignment="1">
      <alignment horizontal="right" wrapText="1" indent="1"/>
    </xf>
    <xf numFmtId="10" fontId="22" fillId="2" borderId="0" xfId="1" applyNumberFormat="1" applyFont="1" applyFill="1" applyBorder="1" applyAlignment="1">
      <alignment horizontal="center"/>
    </xf>
    <xf numFmtId="10" fontId="23" fillId="2" borderId="0" xfId="1" applyNumberFormat="1" applyFont="1" applyFill="1" applyBorder="1" applyAlignment="1">
      <alignment horizontal="center"/>
    </xf>
    <xf numFmtId="10" fontId="20" fillId="2" borderId="0" xfId="1" applyNumberFormat="1" applyFont="1" applyFill="1" applyBorder="1" applyAlignment="1">
      <alignment horizontal="center"/>
    </xf>
    <xf numFmtId="10" fontId="24" fillId="2" borderId="0" xfId="1" applyNumberFormat="1" applyFont="1" applyFill="1" applyBorder="1" applyAlignment="1">
      <alignment horizontal="center"/>
    </xf>
    <xf numFmtId="10" fontId="19" fillId="2" borderId="0" xfId="1" applyNumberFormat="1" applyFont="1" applyFill="1" applyBorder="1" applyAlignment="1">
      <alignment horizontal="center"/>
    </xf>
    <xf numFmtId="10" fontId="10" fillId="2" borderId="12" xfId="0" applyNumberFormat="1" applyFont="1" applyFill="1" applyBorder="1" applyAlignment="1">
      <alignment horizontal="right" wrapText="1" indent="1"/>
    </xf>
    <xf numFmtId="0" fontId="5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5" fillId="2" borderId="0" xfId="0" applyFont="1" applyFill="1"/>
    <xf numFmtId="0" fontId="1" fillId="0" borderId="0" xfId="0" applyFont="1" applyAlignment="1">
      <alignment horizontal="left" wrapText="1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10" fontId="12" fillId="2" borderId="0" xfId="0" applyNumberFormat="1" applyFont="1" applyFill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10" fontId="16" fillId="2" borderId="0" xfId="0" applyNumberFormat="1" applyFont="1" applyFill="1" applyAlignment="1">
      <alignment horizontal="right"/>
    </xf>
    <xf numFmtId="10" fontId="8" fillId="2" borderId="0" xfId="0" applyNumberFormat="1" applyFont="1" applyFill="1" applyAlignment="1">
      <alignment horizontal="center"/>
    </xf>
    <xf numFmtId="10" fontId="10" fillId="2" borderId="0" xfId="0" applyNumberFormat="1" applyFont="1" applyFill="1" applyAlignment="1">
      <alignment horizontal="center"/>
    </xf>
    <xf numFmtId="10" fontId="10" fillId="2" borderId="12" xfId="0" applyNumberFormat="1" applyFont="1" applyFill="1" applyBorder="1" applyAlignment="1">
      <alignment horizontal="right" indent="1"/>
    </xf>
    <xf numFmtId="10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 wrapText="1"/>
    </xf>
    <xf numFmtId="10" fontId="10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0" fontId="5" fillId="2" borderId="10" xfId="0" applyNumberFormat="1" applyFont="1" applyFill="1" applyBorder="1" applyAlignment="1">
      <alignment horizontal="right" indent="1"/>
    </xf>
    <xf numFmtId="10" fontId="5" fillId="2" borderId="10" xfId="2" applyNumberFormat="1" applyFont="1" applyFill="1" applyBorder="1" applyAlignment="1">
      <alignment horizontal="right" indent="1"/>
    </xf>
    <xf numFmtId="0" fontId="30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horizontal="left" wrapText="1"/>
    </xf>
    <xf numFmtId="0" fontId="10" fillId="2" borderId="5" xfId="0" applyFont="1" applyFill="1" applyBorder="1" applyAlignment="1">
      <alignment horizontal="right" wrapText="1" indent="1"/>
    </xf>
    <xf numFmtId="0" fontId="10" fillId="2" borderId="6" xfId="0" applyFont="1" applyFill="1" applyBorder="1" applyAlignment="1">
      <alignment horizontal="right" wrapText="1" inden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wrapText="1" indent="1"/>
    </xf>
    <xf numFmtId="0" fontId="5" fillId="2" borderId="6" xfId="0" applyFont="1" applyFill="1" applyBorder="1" applyAlignment="1">
      <alignment horizontal="right" wrapText="1" indent="1"/>
    </xf>
    <xf numFmtId="0" fontId="5" fillId="2" borderId="9" xfId="0" applyFont="1" applyFill="1" applyBorder="1" applyAlignment="1">
      <alignment horizontal="right" wrapText="1" indent="1"/>
    </xf>
    <xf numFmtId="0" fontId="5" fillId="2" borderId="10" xfId="0" applyFont="1" applyFill="1" applyBorder="1" applyAlignment="1">
      <alignment horizontal="right" wrapText="1" indent="1"/>
    </xf>
    <xf numFmtId="0" fontId="12" fillId="2" borderId="1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29.03.2024-31.03.2026'!$J$4</c:f>
          <c:strCache>
            <c:ptCount val="1"/>
            <c:pt idx="0">
              <c:v>ДОХОДНОСТ НА УНИВЕРСАЛНИТЕ ПЕНСИОННИ ФОНДОВЕ
ЗА ПЕРИОДА 29.03.2024 г. - 31.03.2026 г. НА ГОДИШНА БАЗА</c:v>
            </c:pt>
          </c:strCache>
        </c:strRef>
      </c:tx>
      <c:layout>
        <c:manualLayout>
          <c:xMode val="edge"/>
          <c:yMode val="edge"/>
          <c:x val="0.24516937128407509"/>
          <c:y val="1.3824884792626838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bg-B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29.03.2024-31.03.2026'!$B$6:$B$15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29.03.2024-31.03.2026'!$E$6:$E$15</c:f>
              <c:numCache>
                <c:formatCode>0.00%</c:formatCode>
                <c:ptCount val="10"/>
                <c:pt idx="0">
                  <c:v>4.1553573889419937E-2</c:v>
                </c:pt>
                <c:pt idx="1">
                  <c:v>3.9856402996393037E-2</c:v>
                </c:pt>
                <c:pt idx="2">
                  <c:v>3.7559192710201694E-2</c:v>
                </c:pt>
                <c:pt idx="3">
                  <c:v>3.715837465215599E-2</c:v>
                </c:pt>
                <c:pt idx="4">
                  <c:v>3.3798659374475903E-2</c:v>
                </c:pt>
                <c:pt idx="5">
                  <c:v>4.2867677158832773E-2</c:v>
                </c:pt>
                <c:pt idx="6">
                  <c:v>6.0428653728006987E-2</c:v>
                </c:pt>
                <c:pt idx="7">
                  <c:v>5.8573727843421963E-2</c:v>
                </c:pt>
                <c:pt idx="8">
                  <c:v>1.8988190827232465E-2</c:v>
                </c:pt>
                <c:pt idx="9">
                  <c:v>2.6894029262573671E-2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2-41AA-B8F3-C29AD8366D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29.03.2024-31.03.2026'!$B$6:$B$15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29.03.2024-31.03.2026'!$F$6:$F$15</c:f>
              <c:numCache>
                <c:formatCode>0.00%</c:formatCode>
                <c:ptCount val="10"/>
                <c:pt idx="0">
                  <c:v>3.9118023094084499E-2</c:v>
                </c:pt>
                <c:pt idx="1">
                  <c:v>3.9118023094084499E-2</c:v>
                </c:pt>
                <c:pt idx="2">
                  <c:v>3.9118023094084499E-2</c:v>
                </c:pt>
                <c:pt idx="3">
                  <c:v>3.9118023094084499E-2</c:v>
                </c:pt>
                <c:pt idx="4">
                  <c:v>3.9118023094084499E-2</c:v>
                </c:pt>
                <c:pt idx="5">
                  <c:v>3.9118023094084499E-2</c:v>
                </c:pt>
                <c:pt idx="6">
                  <c:v>3.9118023094084499E-2</c:v>
                </c:pt>
                <c:pt idx="7">
                  <c:v>3.9118023094084499E-2</c:v>
                </c:pt>
                <c:pt idx="8">
                  <c:v>3.9118023094084499E-2</c:v>
                </c:pt>
                <c:pt idx="9">
                  <c:v>3.9118023094084499E-2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2-41AA-B8F3-C29AD8366D88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29.03.2024-31.03.2026'!$B$6:$B$15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29.03.2024-31.03.2026'!$G$6:$G$15</c:f>
              <c:numCache>
                <c:formatCode>0.00%</c:formatCode>
                <c:ptCount val="10"/>
                <c:pt idx="0">
                  <c:v>9.1180230940845017E-3</c:v>
                </c:pt>
                <c:pt idx="1">
                  <c:v>9.1180230940845017E-3</c:v>
                </c:pt>
                <c:pt idx="2">
                  <c:v>9.1180230940845017E-3</c:v>
                </c:pt>
                <c:pt idx="3">
                  <c:v>9.1180230940845017E-3</c:v>
                </c:pt>
                <c:pt idx="4">
                  <c:v>9.1180230940845017E-3</c:v>
                </c:pt>
                <c:pt idx="5">
                  <c:v>9.1180230940845017E-3</c:v>
                </c:pt>
                <c:pt idx="6">
                  <c:v>9.1180230940845017E-3</c:v>
                </c:pt>
                <c:pt idx="7">
                  <c:v>9.1180230940845017E-3</c:v>
                </c:pt>
                <c:pt idx="8">
                  <c:v>9.1180230940845017E-3</c:v>
                </c:pt>
                <c:pt idx="9">
                  <c:v>9.1180230940845017E-3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2-41AA-B8F3-C29AD8366D88}"/>
            </c:ext>
          </c:extLst>
        </c:ser>
        <c:ser>
          <c:idx val="3"/>
          <c:order val="3"/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29.03.2024-31.03.2026'!$B$6:$B$15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29.03.2024-31.03.2026'!$H$6:$H$15</c:f>
              <c:numCache>
                <c:formatCode>0.00%</c:formatCode>
                <c:ptCount val="10"/>
                <c:pt idx="0">
                  <c:v>6.9118023094084505E-2</c:v>
                </c:pt>
                <c:pt idx="1">
                  <c:v>6.9118023094084505E-2</c:v>
                </c:pt>
                <c:pt idx="2">
                  <c:v>6.9118023094084505E-2</c:v>
                </c:pt>
                <c:pt idx="3">
                  <c:v>6.9118023094084505E-2</c:v>
                </c:pt>
                <c:pt idx="4">
                  <c:v>6.9118023094084505E-2</c:v>
                </c:pt>
                <c:pt idx="5">
                  <c:v>6.9118023094084505E-2</c:v>
                </c:pt>
                <c:pt idx="6">
                  <c:v>6.9118023094084505E-2</c:v>
                </c:pt>
                <c:pt idx="7">
                  <c:v>6.9118023094084505E-2</c:v>
                </c:pt>
                <c:pt idx="8">
                  <c:v>6.9118023094084505E-2</c:v>
                </c:pt>
                <c:pt idx="9">
                  <c:v>6.9118023094084505E-2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A2-41AA-B8F3-C29AD8366D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915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8944"/>
        <c:scaling>
          <c:orientation val="minMax"/>
          <c:max val="0.12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bg-BG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"ДОХОДНОСТ НА ДОБРОВОЛНИТЕ ПЕНСИОННИ ФОНДОВЕ
ЗА ПЕРИОДА 29.03.2024 г. - 31.03.2026 г. НА ГОДИШНА БАЗА"</c:f>
          <c:strCache>
            <c:ptCount val="1"/>
            <c:pt idx="0">
              <c:v>ДОХОДНОСТ НА ДОБРОВОЛНИТЕ ПЕНСИОННИ ФОНДОВЕ
ЗА ПЕРИОДА 29.03.2024 г. - 31.03.2026 г. НА ГОДИШНА БАЗА</c:v>
            </c:pt>
          </c:strCache>
        </c:strRef>
      </c:tx>
      <c:layout>
        <c:manualLayout>
          <c:xMode val="edge"/>
          <c:yMode val="edge"/>
          <c:x val="0.22553712425483169"/>
          <c:y val="1.25628140703517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6.2437124353538653E-2"/>
          <c:y val="0.12604745302359593"/>
          <c:w val="0.81145632007029356"/>
          <c:h val="0.73115577889447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bg-B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29.03.2024-31.03.2026'!$B$52:$B$61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29.03.2024-31.03.2026'!$E$52:$E$61</c:f>
              <c:numCache>
                <c:formatCode>0.00%</c:formatCode>
                <c:ptCount val="10"/>
                <c:pt idx="0">
                  <c:v>5.1305717306519005E-2</c:v>
                </c:pt>
                <c:pt idx="1">
                  <c:v>3.6408944075138283E-2</c:v>
                </c:pt>
                <c:pt idx="2">
                  <c:v>4.6794338504419164E-2</c:v>
                </c:pt>
                <c:pt idx="3">
                  <c:v>4.5697903708830534E-2</c:v>
                </c:pt>
                <c:pt idx="4">
                  <c:v>4.4423365757359612E-2</c:v>
                </c:pt>
                <c:pt idx="5">
                  <c:v>4.8060961682603764E-2</c:v>
                </c:pt>
                <c:pt idx="6">
                  <c:v>7.5519061066401827E-2</c:v>
                </c:pt>
                <c:pt idx="7">
                  <c:v>8.9863036629012516E-2</c:v>
                </c:pt>
                <c:pt idx="8">
                  <c:v>3.8601934585351438E-2</c:v>
                </c:pt>
                <c:pt idx="9">
                  <c:v>3.8939187687007326E-2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B-4FF6-8B6B-AEF9126EB6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529408"/>
        <c:axId val="113554176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29.03.2024-31.03.2026'!$B$52:$B$61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29.03.2024-31.03.2026'!$F$52:$F$61</c:f>
              <c:numCache>
                <c:formatCode>0.00%</c:formatCode>
                <c:ptCount val="10"/>
                <c:pt idx="0">
                  <c:v>4.732599134600126E-2</c:v>
                </c:pt>
                <c:pt idx="1">
                  <c:v>4.732599134600126E-2</c:v>
                </c:pt>
                <c:pt idx="2">
                  <c:v>4.732599134600126E-2</c:v>
                </c:pt>
                <c:pt idx="3">
                  <c:v>4.732599134600126E-2</c:v>
                </c:pt>
                <c:pt idx="4">
                  <c:v>4.732599134600126E-2</c:v>
                </c:pt>
                <c:pt idx="5">
                  <c:v>4.732599134600126E-2</c:v>
                </c:pt>
                <c:pt idx="6">
                  <c:v>4.732599134600126E-2</c:v>
                </c:pt>
                <c:pt idx="7">
                  <c:v>4.732599134600126E-2</c:v>
                </c:pt>
                <c:pt idx="8">
                  <c:v>4.732599134600126E-2</c:v>
                </c:pt>
                <c:pt idx="9">
                  <c:v>4.732599134600126E-2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FF6-8B6B-AEF9126EB6E9}"/>
            </c:ext>
          </c:extLst>
        </c:ser>
        <c:ser>
          <c:idx val="2"/>
          <c:order val="2"/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FF6-8B6B-AEF9126EB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29.03.2024-31.03.2026'!$B$52:$B$61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8.0117511167325337E-2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EB-4FF6-8B6B-AEF9126EB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529408"/>
        <c:axId val="113554176"/>
      </c:lineChart>
      <c:catAx>
        <c:axId val="965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normalizeH="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1135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54176"/>
        <c:scaling>
          <c:orientation val="minMax"/>
          <c:max val="0.13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96529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bg-BG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29.03.2024-31.03.2026'!$J$27</c:f>
          <c:strCache>
            <c:ptCount val="1"/>
            <c:pt idx="0">
              <c:v>ДОХОДНОСТ НА ПРОФЕСИОНАЛНИТЕ ПЕНСИОННИ ФОНДОВЕ
ЗА ПЕРИОДА 29.03.2024 г. - 31.03.2026 г. НА ГОДИШНА БАЗА</c:v>
            </c:pt>
          </c:strCache>
        </c:strRef>
      </c:tx>
      <c:layout>
        <c:manualLayout>
          <c:xMode val="edge"/>
          <c:yMode val="edge"/>
          <c:x val="0.24516937128407509"/>
          <c:y val="1.3824884792626838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0"/>
                  <c:y val="-1.2345679012345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83-4B69-AECB-E4DD32DEC2A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bg-B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'Доходност 29.03.2024-31.03.2026'!$B$29:$B$38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29.03.2024-31.03.2026'!$E$29:$E$38</c:f>
              <c:numCache>
                <c:formatCode>0.00%</c:formatCode>
                <c:ptCount val="10"/>
                <c:pt idx="0">
                  <c:v>4.3305892581878114E-2</c:v>
                </c:pt>
                <c:pt idx="1">
                  <c:v>3.1399254100105578E-2</c:v>
                </c:pt>
                <c:pt idx="2">
                  <c:v>4.1246589500765429E-2</c:v>
                </c:pt>
                <c:pt idx="3">
                  <c:v>3.9514424318149555E-2</c:v>
                </c:pt>
                <c:pt idx="4">
                  <c:v>3.9502100435411913E-2</c:v>
                </c:pt>
                <c:pt idx="5">
                  <c:v>2.5370035578344163E-2</c:v>
                </c:pt>
                <c:pt idx="6">
                  <c:v>6.7928736359851305E-2</c:v>
                </c:pt>
                <c:pt idx="7">
                  <c:v>5.5789664151490337E-2</c:v>
                </c:pt>
                <c:pt idx="8">
                  <c:v>2.032427511724233E-2</c:v>
                </c:pt>
                <c:pt idx="9">
                  <c:v>3.0252547099946181E-2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3-4B69-AECB-E4DD32DEC2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33CC33"/>
              </a:solidFill>
            </a:ln>
          </c:spPr>
          <c:marker>
            <c:symbol val="none"/>
          </c:marker>
          <c:cat>
            <c:strRef>
              <c:f>'Доходност 29.03.2024-31.03.2026'!$B$29:$B$38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29.03.2024-31.03.2026'!$F$29:$F$38</c:f>
              <c:numCache>
                <c:formatCode>0.00%</c:formatCode>
                <c:ptCount val="10"/>
                <c:pt idx="0">
                  <c:v>3.950253642579761E-2</c:v>
                </c:pt>
                <c:pt idx="1">
                  <c:v>3.950253642579761E-2</c:v>
                </c:pt>
                <c:pt idx="2">
                  <c:v>3.950253642579761E-2</c:v>
                </c:pt>
                <c:pt idx="3">
                  <c:v>3.950253642579761E-2</c:v>
                </c:pt>
                <c:pt idx="4">
                  <c:v>3.950253642579761E-2</c:v>
                </c:pt>
                <c:pt idx="5">
                  <c:v>3.950253642579761E-2</c:v>
                </c:pt>
                <c:pt idx="6">
                  <c:v>3.950253642579761E-2</c:v>
                </c:pt>
                <c:pt idx="7">
                  <c:v>3.950253642579761E-2</c:v>
                </c:pt>
                <c:pt idx="8">
                  <c:v>3.950253642579761E-2</c:v>
                </c:pt>
                <c:pt idx="9">
                  <c:v>3.950253642579761E-2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3-4B69-AECB-E4DD32DEC2AF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'Доходност 29.03.2024-31.03.2026'!$B$29:$B$38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29.03.2024-31.03.2026'!$G$29:$G$38</c:f>
              <c:numCache>
                <c:formatCode>0.00%</c:formatCode>
                <c:ptCount val="10"/>
                <c:pt idx="0">
                  <c:v>9.5025364257976096E-3</c:v>
                </c:pt>
                <c:pt idx="1">
                  <c:v>9.5025364257976096E-3</c:v>
                </c:pt>
                <c:pt idx="2">
                  <c:v>9.5025364257976096E-3</c:v>
                </c:pt>
                <c:pt idx="3">
                  <c:v>9.5025364257976096E-3</c:v>
                </c:pt>
                <c:pt idx="4">
                  <c:v>9.5025364257976096E-3</c:v>
                </c:pt>
                <c:pt idx="5">
                  <c:v>9.5025364257976096E-3</c:v>
                </c:pt>
                <c:pt idx="6">
                  <c:v>9.5025364257976096E-3</c:v>
                </c:pt>
                <c:pt idx="7">
                  <c:v>9.5025364257976096E-3</c:v>
                </c:pt>
                <c:pt idx="8">
                  <c:v>9.5025364257976096E-3</c:v>
                </c:pt>
                <c:pt idx="9">
                  <c:v>9.5025364257976096E-3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3-4B69-AECB-E4DD32DEC2AF}"/>
            </c:ext>
          </c:extLst>
        </c:ser>
        <c:ser>
          <c:idx val="3"/>
          <c:order val="3"/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'Доходност 29.03.2024-31.03.2026'!$B$29:$B$38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29.03.2024-31.03.2026'!$H$29:$H$38</c:f>
              <c:numCache>
                <c:formatCode>0.00%</c:formatCode>
                <c:ptCount val="10"/>
                <c:pt idx="0">
                  <c:v>6.9502536425797609E-2</c:v>
                </c:pt>
                <c:pt idx="1">
                  <c:v>6.9502536425797609E-2</c:v>
                </c:pt>
                <c:pt idx="2">
                  <c:v>6.9502536425797609E-2</c:v>
                </c:pt>
                <c:pt idx="3">
                  <c:v>6.9502536425797609E-2</c:v>
                </c:pt>
                <c:pt idx="4">
                  <c:v>6.9502536425797609E-2</c:v>
                </c:pt>
                <c:pt idx="5">
                  <c:v>6.9502536425797609E-2</c:v>
                </c:pt>
                <c:pt idx="6">
                  <c:v>6.9502536425797609E-2</c:v>
                </c:pt>
                <c:pt idx="7">
                  <c:v>6.9502536425797609E-2</c:v>
                </c:pt>
                <c:pt idx="8">
                  <c:v>6.9502536425797609E-2</c:v>
                </c:pt>
                <c:pt idx="9">
                  <c:v>6.9502536425797609E-2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83-4B69-AECB-E4DD32DE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91538944"/>
        <c:crosses val="autoZero"/>
        <c:auto val="1"/>
        <c:lblAlgn val="ctr"/>
        <c:lblOffset val="100"/>
        <c:noMultiLvlLbl val="0"/>
      </c:catAx>
      <c:valAx>
        <c:axId val="91538944"/>
        <c:scaling>
          <c:orientation val="minMax"/>
          <c:max val="0.12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bg-BG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bg-BG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2</xdr:row>
      <xdr:rowOff>123826</xdr:rowOff>
    </xdr:from>
    <xdr:to>
      <xdr:col>18</xdr:col>
      <xdr:colOff>523875</xdr:colOff>
      <xdr:row>21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21152-B8D6-47BD-BB1A-491E4105B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47</xdr:row>
      <xdr:rowOff>19050</xdr:rowOff>
    </xdr:from>
    <xdr:to>
      <xdr:col>18</xdr:col>
      <xdr:colOff>371475</xdr:colOff>
      <xdr:row>64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CA2B7E-5ACA-4B20-8A38-08E5E3A7B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466724</xdr:colOff>
      <xdr:row>24</xdr:row>
      <xdr:rowOff>152400</xdr:rowOff>
    </xdr:from>
    <xdr:to>
      <xdr:col>18</xdr:col>
      <xdr:colOff>495300</xdr:colOff>
      <xdr:row>43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F7EAFA-9AA4-4E82-AC5F-37FAF3270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</cdr:x>
      <cdr:y>0.33511</cdr:y>
    </cdr:from>
    <cdr:to>
      <cdr:x>1</cdr:x>
      <cdr:y>0.46665</cdr:y>
    </cdr:to>
    <cdr:sp macro="" textlink="'Доходност 29.03.2024-31.03.2026'!$K$4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214140" y="1378891"/>
          <a:ext cx="891635" cy="541261"/>
        </a:xfrm>
        <a:prstGeom xmlns:a="http://schemas.openxmlformats.org/drawingml/2006/main" prst="accentCallout2">
          <a:avLst>
            <a:gd name="adj1" fmla="val 53014"/>
            <a:gd name="adj2" fmla="val -8342"/>
            <a:gd name="adj3" fmla="val 52363"/>
            <a:gd name="adj4" fmla="val -171110"/>
            <a:gd name="adj5" fmla="val 81993"/>
            <a:gd name="adj6" fmla="val -171836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5D747781-2030-4039-B5AE-725A652EA5C1}" type="TxLink">
            <a:rPr lang="en-US" sz="900" b="0" i="0" u="none" strike="noStrike">
              <a:solidFill>
                <a:srgbClr val="005A9E"/>
              </a:solidFill>
              <a:latin typeface="Times New Roman"/>
              <a:cs typeface="Times New Roman"/>
            </a:rPr>
            <a:pPr algn="l" rtl="1">
              <a:defRPr sz="1000"/>
            </a:pPr>
            <a:t>6,91%
Горна граница
на доходността</a:t>
          </a:fld>
          <a:endParaRPr lang="en-US" b="0" i="0" strike="noStrike"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0.59098</cdr:y>
    </cdr:from>
    <cdr:to>
      <cdr:x>1</cdr:x>
      <cdr:y>0.71815</cdr:y>
    </cdr:to>
    <cdr:sp macro="" textlink="'Доходност 29.03.2024-31.03.2026'!$K$5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00497" y="2431763"/>
          <a:ext cx="1005278" cy="523279"/>
        </a:xfrm>
        <a:prstGeom xmlns:a="http://schemas.openxmlformats.org/drawingml/2006/main" prst="accentCallout2">
          <a:avLst>
            <a:gd name="adj1" fmla="val 70333"/>
            <a:gd name="adj2" fmla="val -4555"/>
            <a:gd name="adj3" fmla="val 67756"/>
            <a:gd name="adj4" fmla="val -144479"/>
            <a:gd name="adj5" fmla="val 24978"/>
            <a:gd name="adj6" fmla="val -144434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6CA40326-83C7-432F-AF77-51879BFF9C51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3,91%
Среднопретеглена
доходност</a:t>
          </a:fld>
          <a:endParaRPr lang="bg-BG" sz="825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0.87875</cdr:x>
      <cdr:y>0.77874</cdr:y>
    </cdr:from>
    <cdr:to>
      <cdr:x>1</cdr:x>
      <cdr:y>0.8904</cdr:y>
    </cdr:to>
    <cdr:sp macro="" textlink="'Доходност 29.03.2024-31.03.2026'!$K$6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22950" y="3204340"/>
          <a:ext cx="982825" cy="459458"/>
        </a:xfrm>
        <a:prstGeom xmlns:a="http://schemas.openxmlformats.org/drawingml/2006/main" prst="accentCallout2">
          <a:avLst>
            <a:gd name="adj1" fmla="val 54208"/>
            <a:gd name="adj2" fmla="val -4968"/>
            <a:gd name="adj3" fmla="val 52346"/>
            <a:gd name="adj4" fmla="val -154515"/>
            <a:gd name="adj5" fmla="val 18447"/>
            <a:gd name="adj6" fmla="val -154146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DB6BFD98-2E41-4F91-8626-E32E4FEFD04A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0,91%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0.86982</cdr:x>
      <cdr:y>0.64561</cdr:y>
    </cdr:from>
    <cdr:to>
      <cdr:x>0.99645</cdr:x>
      <cdr:y>0.77824</cdr:y>
    </cdr:to>
    <cdr:sp macro="" textlink="'Доходност 29.03.2024-31.03.2026'!$K$49">
      <cdr:nvSpPr>
        <cdr:cNvPr id="8193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00853" y="2472082"/>
          <a:ext cx="1019197" cy="507847"/>
        </a:xfrm>
        <a:prstGeom xmlns:a="http://schemas.openxmlformats.org/drawingml/2006/main" prst="accentCallout2">
          <a:avLst>
            <a:gd name="adj1" fmla="val 25209"/>
            <a:gd name="adj2" fmla="val -1492"/>
            <a:gd name="adj3" fmla="val 25302"/>
            <a:gd name="adj4" fmla="val -128128"/>
            <a:gd name="adj5" fmla="val -43645"/>
            <a:gd name="adj6" fmla="val -12783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7030A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AD9A0D3-7EC3-4432-86C7-49551E5567AD}" type="TxLink">
            <a:rPr lang="en-US" sz="900" b="0" i="0" u="none" strike="noStrike">
              <a:solidFill>
                <a:srgbClr val="7030A0"/>
              </a:solidFill>
              <a:latin typeface="Times New Roman"/>
              <a:cs typeface="Times New Roman"/>
            </a:rPr>
            <a:pPr algn="l" rtl="1">
              <a:defRPr sz="1000"/>
            </a:pPr>
            <a:t>4,73%
Среднопретеглена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0.88411</cdr:x>
      <cdr:y>0.33742</cdr:y>
    </cdr:from>
    <cdr:to>
      <cdr:x>0.99411</cdr:x>
      <cdr:y>0.46896</cdr:y>
    </cdr:to>
    <cdr:sp macro="" textlink="'Доходност 29.03.2024-31.03.2026'!$K$27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41110" y="1388399"/>
          <a:ext cx="888492" cy="541261"/>
        </a:xfrm>
        <a:prstGeom xmlns:a="http://schemas.openxmlformats.org/drawingml/2006/main" prst="accentCallout2">
          <a:avLst>
            <a:gd name="adj1" fmla="val 49495"/>
            <a:gd name="adj2" fmla="val -10484"/>
            <a:gd name="adj3" fmla="val 48843"/>
            <a:gd name="adj4" fmla="val -170205"/>
            <a:gd name="adj5" fmla="val 78473"/>
            <a:gd name="adj6" fmla="val -169639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8C98423-55B5-48D9-BF71-4D459163CF7B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6,95%
Горна граница
на доходността</a:t>
          </a:fld>
          <a:endParaRPr lang="en-US" b="0" i="0" strike="noStrike"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0.59329</cdr:y>
    </cdr:from>
    <cdr:to>
      <cdr:x>1</cdr:x>
      <cdr:y>0.72046</cdr:y>
    </cdr:to>
    <cdr:sp macro="" textlink="'Доходност 29.03.2024-31.03.2026'!$K$28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5466" y="2441274"/>
          <a:ext cx="1001735" cy="523279"/>
        </a:xfrm>
        <a:prstGeom xmlns:a="http://schemas.openxmlformats.org/drawingml/2006/main" prst="accentCallout2">
          <a:avLst>
            <a:gd name="adj1" fmla="val 70333"/>
            <a:gd name="adj2" fmla="val -4555"/>
            <a:gd name="adj3" fmla="val 69577"/>
            <a:gd name="adj4" fmla="val -147503"/>
            <a:gd name="adj5" fmla="val 24978"/>
            <a:gd name="adj6" fmla="val -148195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0AA14F7-9560-4560-AFE8-0275C3FD03DC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3,95%
Среднопретеглена
доходност</a:t>
          </a:fld>
          <a:endParaRPr lang="bg-BG" sz="825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0.87639</cdr:x>
      <cdr:y>0.82271</cdr:y>
    </cdr:from>
    <cdr:to>
      <cdr:x>0.99764</cdr:x>
      <cdr:y>0.93437</cdr:y>
    </cdr:to>
    <cdr:sp macro="" textlink="'Доходност 29.03.2024-31.03.2026'!$K$29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8766" y="3385293"/>
          <a:ext cx="979361" cy="459459"/>
        </a:xfrm>
        <a:prstGeom xmlns:a="http://schemas.openxmlformats.org/drawingml/2006/main" prst="accentCallout2">
          <a:avLst>
            <a:gd name="adj1" fmla="val 21039"/>
            <a:gd name="adj2" fmla="val -5936"/>
            <a:gd name="adj3" fmla="val 21249"/>
            <a:gd name="adj4" fmla="val -154611"/>
            <a:gd name="adj5" fmla="val -23016"/>
            <a:gd name="adj6" fmla="val -155095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469FDB2-1643-4B90-BBA6-CDA705B13F3F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0,95%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E4DD-D610-461E-96BD-1BD90B63B716}">
  <dimension ref="A1:S78"/>
  <sheetViews>
    <sheetView tabSelected="1" zoomScaleNormal="100" workbookViewId="0">
      <selection activeCell="C14" sqref="C14"/>
    </sheetView>
  </sheetViews>
  <sheetFormatPr defaultRowHeight="12" x14ac:dyDescent="0.2"/>
  <cols>
    <col min="1" max="1" width="3.5703125" style="2" customWidth="1"/>
    <col min="2" max="2" width="27.5703125" style="2" customWidth="1"/>
    <col min="3" max="4" width="14.28515625" style="2" customWidth="1"/>
    <col min="5" max="5" width="12" style="2" customWidth="1"/>
    <col min="6" max="6" width="9.5703125" style="80" customWidth="1"/>
    <col min="7" max="7" width="9.5703125" style="21" customWidth="1"/>
    <col min="8" max="8" width="9.42578125" style="21" customWidth="1"/>
    <col min="9" max="9" width="9.140625" style="21"/>
    <col min="10" max="10" width="9.140625" style="81"/>
    <col min="11" max="11" width="9.140625" style="21" customWidth="1"/>
    <col min="12" max="12" width="9.140625" style="21"/>
    <col min="13" max="13" width="9.140625" style="21" customWidth="1"/>
    <col min="14" max="15" width="9.140625" style="21"/>
    <col min="16" max="16" width="9.85546875" style="2" customWidth="1"/>
    <col min="17" max="17" width="9.140625" style="2"/>
    <col min="18" max="18" width="9.140625" style="2" customWidth="1"/>
    <col min="19" max="19" width="8.7109375" style="2" customWidth="1"/>
    <col min="20" max="16384" width="9.140625" style="2"/>
  </cols>
  <sheetData>
    <row r="1" spans="1:19" ht="14.25" customHeight="1" x14ac:dyDescent="0.25">
      <c r="A1" s="85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1"/>
    </row>
    <row r="2" spans="1:19" ht="14.25" customHeight="1" x14ac:dyDescent="0.2">
      <c r="A2" s="3"/>
      <c r="B2" s="3"/>
      <c r="C2" s="3"/>
      <c r="D2" s="3"/>
      <c r="E2" s="3"/>
      <c r="F2" s="4"/>
      <c r="G2" s="5"/>
      <c r="H2" s="6"/>
      <c r="I2" s="6"/>
      <c r="J2" s="7"/>
      <c r="K2" s="6"/>
      <c r="L2" s="6"/>
      <c r="M2" s="6"/>
      <c r="N2" s="6"/>
      <c r="O2" s="6"/>
      <c r="P2" s="1"/>
    </row>
    <row r="3" spans="1:19" ht="43.5" customHeight="1" thickBot="1" x14ac:dyDescent="0.25">
      <c r="A3" s="87" t="s">
        <v>43</v>
      </c>
      <c r="B3" s="87"/>
      <c r="C3" s="87"/>
      <c r="D3" s="87"/>
      <c r="E3" s="87"/>
      <c r="F3" s="8"/>
      <c r="G3" s="9"/>
      <c r="H3" s="6"/>
      <c r="I3" s="6"/>
      <c r="J3" s="7"/>
      <c r="K3" s="6"/>
      <c r="L3" s="6"/>
      <c r="M3" s="6"/>
      <c r="N3" s="6"/>
      <c r="O3" s="6"/>
      <c r="P3" s="1"/>
    </row>
    <row r="4" spans="1:19" ht="72" x14ac:dyDescent="0.2">
      <c r="A4" s="10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8"/>
      <c r="G4" s="13"/>
      <c r="H4" s="14"/>
      <c r="I4" s="14"/>
      <c r="J4" s="15" t="str">
        <f>CONCATENATE(A3," НА ГОДИШНА БАЗА")</f>
        <v>ДОХОДНОСТ НА УНИВЕРСАЛНИТЕ ПЕНСИОННИ ФОНДОВЕ
ЗА ПЕРИОДА 29.03.2024 г. - 31.03.2026 г. НА ГОДИШНА БАЗА</v>
      </c>
      <c r="K4" s="16" t="str">
        <f>CONCATENATE(TEXT(E20*100,"# ##0,00%"),"
Горна граница
на доходността")</f>
        <v>6,91%
Горна граница
на доходността</v>
      </c>
      <c r="L4" s="14"/>
      <c r="M4" s="6"/>
      <c r="N4" s="6"/>
      <c r="O4" s="6"/>
      <c r="P4" s="1"/>
      <c r="S4" s="17"/>
    </row>
    <row r="5" spans="1:19" s="21" customFormat="1" ht="12.75" customHeight="1" x14ac:dyDescent="0.2">
      <c r="A5" s="18">
        <v>1</v>
      </c>
      <c r="B5" s="19">
        <v>2</v>
      </c>
      <c r="C5" s="19">
        <v>3</v>
      </c>
      <c r="D5" s="19">
        <v>4</v>
      </c>
      <c r="E5" s="20">
        <v>5</v>
      </c>
      <c r="G5" s="22"/>
      <c r="H5" s="23"/>
      <c r="I5" s="23"/>
      <c r="J5" s="24"/>
      <c r="K5" s="16" t="str">
        <f>CONCATENATE(TEXT(E17*100,"# ##0,00%"),"
Среднопретеглена
доходност")</f>
        <v>3,91%
Среднопретеглена
доходност</v>
      </c>
      <c r="L5" s="14"/>
      <c r="M5" s="6"/>
      <c r="N5" s="6"/>
      <c r="O5" s="6"/>
      <c r="P5" s="6"/>
      <c r="S5" s="25"/>
    </row>
    <row r="6" spans="1:19" s="21" customFormat="1" ht="12.75" customHeight="1" x14ac:dyDescent="0.2">
      <c r="A6" s="26">
        <v>1</v>
      </c>
      <c r="B6" s="27" t="s">
        <v>5</v>
      </c>
      <c r="C6" s="28">
        <v>0.24991008596863085</v>
      </c>
      <c r="D6" s="28">
        <v>0.2</v>
      </c>
      <c r="E6" s="29">
        <v>4.1553573889419937E-2</v>
      </c>
      <c r="F6" s="30">
        <f t="shared" ref="F6:F15" si="0">$E$17</f>
        <v>3.9118023094084499E-2</v>
      </c>
      <c r="G6" s="30">
        <f t="shared" ref="G6:G16" si="1">$E$19</f>
        <v>9.1180230940845017E-3</v>
      </c>
      <c r="H6" s="23">
        <f t="shared" ref="H6:H15" si="2">$E$20</f>
        <v>6.9118023094084505E-2</v>
      </c>
      <c r="I6" s="23"/>
      <c r="J6" s="24"/>
      <c r="K6" s="16" t="str">
        <f>CONCATENATE(TEXT(E19*100,"# ##0,00%"),"
Минимална
доходност")</f>
        <v>0,91%
Минимална
доходност</v>
      </c>
      <c r="L6" s="14"/>
      <c r="M6" s="6"/>
      <c r="N6" s="6"/>
      <c r="O6" s="6"/>
      <c r="P6" s="6"/>
      <c r="S6" s="25"/>
    </row>
    <row r="7" spans="1:19" s="21" customFormat="1" ht="12.75" x14ac:dyDescent="0.2">
      <c r="A7" s="26">
        <v>2</v>
      </c>
      <c r="B7" s="27" t="s">
        <v>6</v>
      </c>
      <c r="C7" s="28">
        <v>7.6345673691328123E-2</v>
      </c>
      <c r="D7" s="28">
        <v>8.6494436440842273E-2</v>
      </c>
      <c r="E7" s="29">
        <v>3.9856402996393037E-2</v>
      </c>
      <c r="F7" s="30">
        <f t="shared" si="0"/>
        <v>3.9118023094084499E-2</v>
      </c>
      <c r="G7" s="30">
        <f t="shared" si="1"/>
        <v>9.1180230940845017E-3</v>
      </c>
      <c r="H7" s="23">
        <f t="shared" si="2"/>
        <v>6.9118023094084505E-2</v>
      </c>
      <c r="I7" s="23"/>
      <c r="J7" s="24"/>
      <c r="K7" s="22"/>
      <c r="L7" s="14"/>
      <c r="M7" s="6"/>
      <c r="N7" s="6"/>
      <c r="O7" s="6"/>
      <c r="P7" s="6"/>
      <c r="S7" s="25"/>
    </row>
    <row r="8" spans="1:19" s="21" customFormat="1" ht="12.75" x14ac:dyDescent="0.2">
      <c r="A8" s="26">
        <v>3</v>
      </c>
      <c r="B8" s="27" t="s">
        <v>7</v>
      </c>
      <c r="C8" s="28">
        <v>0.20765640464947904</v>
      </c>
      <c r="D8" s="28">
        <v>0.2</v>
      </c>
      <c r="E8" s="29">
        <v>3.7559192710201694E-2</v>
      </c>
      <c r="F8" s="30">
        <f t="shared" si="0"/>
        <v>3.9118023094084499E-2</v>
      </c>
      <c r="G8" s="30">
        <f t="shared" si="1"/>
        <v>9.1180230940845017E-3</v>
      </c>
      <c r="H8" s="23">
        <f t="shared" si="2"/>
        <v>6.9118023094084505E-2</v>
      </c>
      <c r="I8" s="23"/>
      <c r="J8" s="24"/>
      <c r="K8" s="14"/>
      <c r="L8" s="14"/>
      <c r="M8" s="6"/>
      <c r="N8" s="6"/>
      <c r="O8" s="6"/>
      <c r="P8" s="6"/>
      <c r="S8" s="25"/>
    </row>
    <row r="9" spans="1:19" s="21" customFormat="1" ht="12.75" x14ac:dyDescent="0.2">
      <c r="A9" s="26">
        <v>4</v>
      </c>
      <c r="B9" s="27" t="s">
        <v>8</v>
      </c>
      <c r="C9" s="28">
        <v>0.18936722288821684</v>
      </c>
      <c r="D9" s="28">
        <v>0.2</v>
      </c>
      <c r="E9" s="29">
        <v>3.715837465215599E-2</v>
      </c>
      <c r="F9" s="30">
        <f t="shared" si="0"/>
        <v>3.9118023094084499E-2</v>
      </c>
      <c r="G9" s="30">
        <f t="shared" si="1"/>
        <v>9.1180230940845017E-3</v>
      </c>
      <c r="H9" s="23">
        <f t="shared" si="2"/>
        <v>6.9118023094084505E-2</v>
      </c>
      <c r="I9" s="23"/>
      <c r="J9" s="24"/>
      <c r="K9" s="14"/>
      <c r="L9" s="14"/>
      <c r="M9" s="6"/>
      <c r="N9" s="6"/>
      <c r="O9" s="6"/>
      <c r="P9" s="6"/>
      <c r="S9" s="25"/>
    </row>
    <row r="10" spans="1:19" s="21" customFormat="1" ht="12.75" x14ac:dyDescent="0.2">
      <c r="A10" s="26">
        <v>5</v>
      </c>
      <c r="B10" s="27" t="s">
        <v>9</v>
      </c>
      <c r="C10" s="28">
        <v>0.13464312967447023</v>
      </c>
      <c r="D10" s="28">
        <v>0.15254147430684564</v>
      </c>
      <c r="E10" s="29">
        <v>3.3798659374475903E-2</v>
      </c>
      <c r="F10" s="30">
        <f t="shared" si="0"/>
        <v>3.9118023094084499E-2</v>
      </c>
      <c r="G10" s="30">
        <f t="shared" si="1"/>
        <v>9.1180230940845017E-3</v>
      </c>
      <c r="H10" s="23">
        <f t="shared" si="2"/>
        <v>6.9118023094084505E-2</v>
      </c>
      <c r="I10" s="23"/>
      <c r="J10" s="24"/>
      <c r="K10" s="14"/>
      <c r="L10" s="14"/>
      <c r="M10" s="6"/>
      <c r="N10" s="6"/>
      <c r="O10" s="6"/>
      <c r="P10" s="6"/>
      <c r="S10" s="25"/>
    </row>
    <row r="11" spans="1:19" s="21" customFormat="1" ht="12.75" x14ac:dyDescent="0.2">
      <c r="A11" s="26">
        <v>6</v>
      </c>
      <c r="B11" s="27" t="s">
        <v>10</v>
      </c>
      <c r="C11" s="28">
        <v>8.6504039866324836E-2</v>
      </c>
      <c r="D11" s="28">
        <v>9.8003171841075667E-2</v>
      </c>
      <c r="E11" s="29">
        <v>4.2867677158832773E-2</v>
      </c>
      <c r="F11" s="30">
        <f t="shared" si="0"/>
        <v>3.9118023094084499E-2</v>
      </c>
      <c r="G11" s="30">
        <f t="shared" si="1"/>
        <v>9.1180230940845017E-3</v>
      </c>
      <c r="H11" s="23">
        <f t="shared" si="2"/>
        <v>6.9118023094084505E-2</v>
      </c>
      <c r="I11" s="23"/>
      <c r="J11" s="24"/>
      <c r="K11" s="14"/>
      <c r="L11" s="14"/>
      <c r="M11" s="6"/>
      <c r="N11" s="6"/>
      <c r="O11" s="6"/>
      <c r="P11" s="6"/>
      <c r="S11" s="25"/>
    </row>
    <row r="12" spans="1:19" s="21" customFormat="1" ht="12.75" x14ac:dyDescent="0.2">
      <c r="A12" s="31">
        <v>7</v>
      </c>
      <c r="B12" s="32" t="s">
        <v>11</v>
      </c>
      <c r="C12" s="28">
        <v>2.4317669046681142E-2</v>
      </c>
      <c r="D12" s="28">
        <v>2.7550258947895197E-2</v>
      </c>
      <c r="E12" s="29">
        <v>6.0428653728006987E-2</v>
      </c>
      <c r="F12" s="30">
        <f t="shared" si="0"/>
        <v>3.9118023094084499E-2</v>
      </c>
      <c r="G12" s="30">
        <f t="shared" si="1"/>
        <v>9.1180230940845017E-3</v>
      </c>
      <c r="H12" s="23">
        <f t="shared" si="2"/>
        <v>6.9118023094084505E-2</v>
      </c>
      <c r="I12" s="14"/>
      <c r="J12" s="24"/>
      <c r="K12" s="14"/>
      <c r="L12" s="14"/>
      <c r="M12" s="6"/>
      <c r="N12" s="6"/>
      <c r="O12" s="6"/>
      <c r="P12" s="6"/>
      <c r="S12" s="25"/>
    </row>
    <row r="13" spans="1:19" s="21" customFormat="1" ht="12.75" x14ac:dyDescent="0.2">
      <c r="A13" s="31">
        <v>8</v>
      </c>
      <c r="B13" s="32" t="s">
        <v>12</v>
      </c>
      <c r="C13" s="28">
        <v>1.4694842167208087E-2</v>
      </c>
      <c r="D13" s="28">
        <v>1.6648253010100301E-2</v>
      </c>
      <c r="E13" s="29">
        <v>5.8573727843421963E-2</v>
      </c>
      <c r="F13" s="30">
        <f t="shared" si="0"/>
        <v>3.9118023094084499E-2</v>
      </c>
      <c r="G13" s="30">
        <f t="shared" si="1"/>
        <v>9.1180230940845017E-3</v>
      </c>
      <c r="H13" s="23">
        <f t="shared" si="2"/>
        <v>6.9118023094084505E-2</v>
      </c>
      <c r="I13" s="14"/>
      <c r="J13" s="24"/>
      <c r="K13" s="14"/>
      <c r="L13" s="14"/>
      <c r="M13" s="6"/>
      <c r="N13" s="6"/>
      <c r="O13" s="6"/>
      <c r="P13" s="6"/>
      <c r="S13" s="25"/>
    </row>
    <row r="14" spans="1:19" s="21" customFormat="1" ht="12.75" x14ac:dyDescent="0.2">
      <c r="A14" s="31">
        <v>9</v>
      </c>
      <c r="B14" s="32" t="s">
        <v>47</v>
      </c>
      <c r="C14" s="28">
        <v>9.4900130407277565E-3</v>
      </c>
      <c r="D14" s="28">
        <v>1.0751536925231524E-2</v>
      </c>
      <c r="E14" s="29">
        <v>1.8988190827232465E-2</v>
      </c>
      <c r="F14" s="30">
        <f t="shared" si="0"/>
        <v>3.9118023094084499E-2</v>
      </c>
      <c r="G14" s="30">
        <f t="shared" si="1"/>
        <v>9.1180230940845017E-3</v>
      </c>
      <c r="H14" s="23">
        <f t="shared" si="2"/>
        <v>6.9118023094084505E-2</v>
      </c>
      <c r="I14" s="14"/>
      <c r="J14" s="24"/>
      <c r="K14" s="14"/>
      <c r="L14" s="14"/>
      <c r="M14" s="6"/>
      <c r="N14" s="6"/>
      <c r="O14" s="6"/>
      <c r="P14" s="6"/>
      <c r="S14" s="25"/>
    </row>
    <row r="15" spans="1:19" s="21" customFormat="1" ht="12.75" x14ac:dyDescent="0.2">
      <c r="A15" s="31">
        <v>10</v>
      </c>
      <c r="B15" s="33" t="s">
        <v>13</v>
      </c>
      <c r="C15" s="28">
        <v>7.0709190069333508E-3</v>
      </c>
      <c r="D15" s="28">
        <v>8.0108685280094599E-3</v>
      </c>
      <c r="E15" s="29">
        <v>2.6894029262573671E-2</v>
      </c>
      <c r="F15" s="30">
        <f t="shared" si="0"/>
        <v>3.9118023094084499E-2</v>
      </c>
      <c r="G15" s="30">
        <f t="shared" si="1"/>
        <v>9.1180230940845017E-3</v>
      </c>
      <c r="H15" s="23">
        <f t="shared" si="2"/>
        <v>6.9118023094084505E-2</v>
      </c>
      <c r="I15" s="14"/>
      <c r="J15" s="24"/>
      <c r="K15" s="14"/>
      <c r="L15" s="14"/>
      <c r="M15" s="6"/>
      <c r="N15" s="6"/>
      <c r="O15" s="6"/>
      <c r="P15" s="6"/>
      <c r="S15" s="25"/>
    </row>
    <row r="16" spans="1:19" s="21" customFormat="1" ht="12.75" x14ac:dyDescent="0.2">
      <c r="A16" s="88" t="s">
        <v>14</v>
      </c>
      <c r="B16" s="89"/>
      <c r="C16" s="89"/>
      <c r="D16" s="89"/>
      <c r="E16" s="34">
        <v>3.9223070195597072E-2</v>
      </c>
      <c r="F16" s="35"/>
      <c r="G16" s="30">
        <f t="shared" si="1"/>
        <v>9.1180230940845017E-3</v>
      </c>
      <c r="H16" s="14"/>
      <c r="I16" s="14"/>
      <c r="J16" s="24"/>
      <c r="K16" s="14"/>
      <c r="L16" s="14"/>
      <c r="M16" s="6"/>
      <c r="N16" s="6"/>
      <c r="O16" s="6"/>
      <c r="P16" s="6"/>
    </row>
    <row r="17" spans="1:16" s="21" customFormat="1" ht="12.75" x14ac:dyDescent="0.2">
      <c r="A17" s="88" t="s">
        <v>15</v>
      </c>
      <c r="B17" s="89"/>
      <c r="C17" s="89"/>
      <c r="D17" s="89"/>
      <c r="E17" s="34">
        <v>3.9118023094084499E-2</v>
      </c>
      <c r="F17" s="36"/>
      <c r="G17" s="36"/>
      <c r="H17" s="6"/>
      <c r="I17" s="6"/>
      <c r="J17" s="7"/>
      <c r="K17" s="6"/>
      <c r="L17" s="6"/>
      <c r="M17" s="6"/>
      <c r="N17" s="6"/>
      <c r="O17" s="6"/>
      <c r="P17" s="6"/>
    </row>
    <row r="18" spans="1:16" s="21" customFormat="1" ht="12.75" x14ac:dyDescent="0.2">
      <c r="A18" s="88" t="s">
        <v>16</v>
      </c>
      <c r="B18" s="89"/>
      <c r="C18" s="89"/>
      <c r="D18" s="89"/>
      <c r="E18" s="34">
        <v>3.9767848244271445E-2</v>
      </c>
      <c r="F18" s="36"/>
      <c r="G18" s="36"/>
      <c r="H18" s="6"/>
      <c r="I18" s="6"/>
      <c r="J18" s="7"/>
      <c r="K18" s="6"/>
      <c r="L18" s="6"/>
      <c r="M18" s="6"/>
      <c r="N18" s="6"/>
      <c r="O18" s="6"/>
      <c r="P18" s="6"/>
    </row>
    <row r="19" spans="1:16" s="21" customFormat="1" ht="12.75" x14ac:dyDescent="0.2">
      <c r="A19" s="83" t="s">
        <v>17</v>
      </c>
      <c r="B19" s="84"/>
      <c r="C19" s="84"/>
      <c r="D19" s="84"/>
      <c r="E19" s="34">
        <v>9.1180230940845017E-3</v>
      </c>
      <c r="F19" s="36"/>
      <c r="G19" s="36"/>
      <c r="H19" s="6"/>
      <c r="I19" s="6"/>
      <c r="J19" s="7"/>
      <c r="K19" s="6"/>
      <c r="L19" s="6"/>
      <c r="M19" s="6"/>
      <c r="N19" s="6"/>
      <c r="O19" s="6"/>
      <c r="P19" s="6"/>
    </row>
    <row r="20" spans="1:16" s="21" customFormat="1" ht="13.5" thickBot="1" x14ac:dyDescent="0.25">
      <c r="A20" s="90" t="s">
        <v>18</v>
      </c>
      <c r="B20" s="91"/>
      <c r="C20" s="91"/>
      <c r="D20" s="91"/>
      <c r="E20" s="34">
        <v>6.9118023094084505E-2</v>
      </c>
      <c r="F20" s="37"/>
      <c r="G20" s="37"/>
      <c r="H20" s="6"/>
      <c r="I20" s="6"/>
      <c r="J20" s="7"/>
      <c r="K20" s="6"/>
      <c r="L20" s="6"/>
      <c r="M20" s="6"/>
      <c r="N20" s="6"/>
      <c r="O20" s="6"/>
      <c r="P20" s="6"/>
    </row>
    <row r="21" spans="1:16" s="21" customFormat="1" ht="12.75" x14ac:dyDescent="0.2">
      <c r="A21" s="92"/>
      <c r="B21" s="92"/>
      <c r="C21" s="92"/>
      <c r="D21" s="92"/>
      <c r="E21" s="92"/>
      <c r="F21" s="37"/>
      <c r="G21" s="37"/>
      <c r="H21" s="6"/>
      <c r="I21" s="6"/>
      <c r="J21" s="7"/>
      <c r="K21" s="6"/>
      <c r="L21" s="6"/>
      <c r="M21" s="6"/>
      <c r="N21" s="6"/>
      <c r="O21" s="6"/>
      <c r="P21" s="6"/>
    </row>
    <row r="22" spans="1:16" ht="12.75" x14ac:dyDescent="0.2">
      <c r="A22" s="93" t="s">
        <v>50</v>
      </c>
      <c r="B22" s="93"/>
      <c r="C22" s="93"/>
      <c r="D22" s="93"/>
      <c r="E22" s="93"/>
      <c r="F22" s="38"/>
      <c r="G22" s="37"/>
      <c r="H22" s="6"/>
      <c r="I22" s="6"/>
      <c r="J22" s="7"/>
      <c r="K22" s="6"/>
      <c r="L22" s="6"/>
      <c r="M22" s="6"/>
      <c r="N22" s="6"/>
      <c r="O22" s="6"/>
      <c r="P22" s="1"/>
    </row>
    <row r="23" spans="1:16" ht="12.75" x14ac:dyDescent="0.2">
      <c r="A23" s="39"/>
      <c r="B23" s="40"/>
      <c r="C23" s="40"/>
      <c r="D23" s="40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1"/>
    </row>
    <row r="24" spans="1:16" ht="12.75" x14ac:dyDescent="0.2">
      <c r="A24" s="39"/>
      <c r="B24" s="40"/>
      <c r="C24" s="40"/>
      <c r="D24" s="40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1"/>
    </row>
    <row r="25" spans="1:16" ht="12.75" x14ac:dyDescent="0.2">
      <c r="A25" s="39"/>
      <c r="B25" s="40"/>
      <c r="C25" s="40"/>
      <c r="D25" s="40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1"/>
    </row>
    <row r="26" spans="1:16" ht="43.5" customHeight="1" thickBot="1" x14ac:dyDescent="0.25">
      <c r="A26" s="87" t="s">
        <v>44</v>
      </c>
      <c r="B26" s="87"/>
      <c r="C26" s="87"/>
      <c r="D26" s="87"/>
      <c r="E26" s="87"/>
      <c r="F26" s="4"/>
      <c r="G26" s="43"/>
      <c r="H26" s="14"/>
      <c r="I26" s="14"/>
      <c r="J26" s="15"/>
      <c r="K26" s="14"/>
      <c r="L26" s="6"/>
      <c r="M26" s="6"/>
      <c r="N26" s="6"/>
      <c r="O26" s="6"/>
      <c r="P26" s="1"/>
    </row>
    <row r="27" spans="1:16" ht="72" x14ac:dyDescent="0.2">
      <c r="A27" s="10" t="s">
        <v>0</v>
      </c>
      <c r="B27" s="11" t="s">
        <v>1</v>
      </c>
      <c r="C27" s="11" t="s">
        <v>19</v>
      </c>
      <c r="D27" s="11" t="s">
        <v>3</v>
      </c>
      <c r="E27" s="12" t="s">
        <v>4</v>
      </c>
      <c r="F27" s="8"/>
      <c r="G27" s="13"/>
      <c r="H27" s="14"/>
      <c r="I27" s="14"/>
      <c r="J27" s="15" t="str">
        <f>CONCATENATE(A26," НА ГОДИШНА БАЗА")</f>
        <v>ДОХОДНОСТ НА ПРОФЕСИОНАЛНИТЕ ПЕНСИОННИ ФОНДОВЕ
ЗА ПЕРИОДА 29.03.2024 г. - 31.03.2026 г. НА ГОДИШНА БАЗА</v>
      </c>
      <c r="K27" s="16" t="str">
        <f>CONCATENATE(TEXT(E43*100,"# ##0,00%"),"
Горна граница
на доходността")</f>
        <v>6,95%
Горна граница
на доходността</v>
      </c>
      <c r="L27" s="6"/>
      <c r="M27" s="6"/>
      <c r="N27" s="6"/>
      <c r="O27" s="6"/>
      <c r="P27" s="1"/>
    </row>
    <row r="28" spans="1:16" ht="12.75" customHeight="1" x14ac:dyDescent="0.2">
      <c r="A28" s="18">
        <v>1</v>
      </c>
      <c r="B28" s="19">
        <v>2</v>
      </c>
      <c r="C28" s="19">
        <v>3</v>
      </c>
      <c r="D28" s="19">
        <v>4</v>
      </c>
      <c r="E28" s="20">
        <v>5</v>
      </c>
      <c r="F28" s="9"/>
      <c r="G28" s="13"/>
      <c r="H28" s="14"/>
      <c r="I28" s="14"/>
      <c r="J28" s="24"/>
      <c r="K28" s="16" t="str">
        <f>CONCATENATE(TEXT(E40*100,"# ##0,00%"),"
Среднопретеглена
доходност")</f>
        <v>3,95%
Среднопретеглена
доходност</v>
      </c>
      <c r="L28" s="6"/>
      <c r="M28" s="6"/>
      <c r="N28" s="6"/>
      <c r="O28" s="6"/>
      <c r="P28" s="1"/>
    </row>
    <row r="29" spans="1:16" ht="12.75" customHeight="1" x14ac:dyDescent="0.2">
      <c r="A29" s="26">
        <v>1</v>
      </c>
      <c r="B29" s="27" t="s">
        <v>20</v>
      </c>
      <c r="C29" s="44">
        <v>0.25251440421846083</v>
      </c>
      <c r="D29" s="44">
        <v>0.2</v>
      </c>
      <c r="E29" s="45">
        <v>4.3305892581878114E-2</v>
      </c>
      <c r="F29" s="46">
        <f t="shared" ref="F29:F38" si="3">$E$40</f>
        <v>3.950253642579761E-2</v>
      </c>
      <c r="G29" s="46">
        <f t="shared" ref="G29:G38" si="4">$E$42</f>
        <v>9.5025364257976096E-3</v>
      </c>
      <c r="H29" s="23">
        <f t="shared" ref="H29:H38" si="5">$E$43</f>
        <v>6.9502536425797609E-2</v>
      </c>
      <c r="I29" s="23"/>
      <c r="J29" s="24"/>
      <c r="K29" s="16" t="str">
        <f>CONCATENATE(TEXT(E42*100,"# ##0,00%"),"
Минимална
доходност")</f>
        <v>0,95%
Минимална
доходност</v>
      </c>
      <c r="L29" s="6"/>
      <c r="M29" s="6"/>
      <c r="N29" s="6"/>
      <c r="O29" s="6"/>
      <c r="P29" s="1"/>
    </row>
    <row r="30" spans="1:16" ht="12.75" x14ac:dyDescent="0.2">
      <c r="A30" s="26">
        <v>2</v>
      </c>
      <c r="B30" s="27" t="s">
        <v>21</v>
      </c>
      <c r="C30" s="44">
        <v>0.12281424133541455</v>
      </c>
      <c r="D30" s="44">
        <v>0.1314425236055608</v>
      </c>
      <c r="E30" s="45">
        <v>3.1399254100105578E-2</v>
      </c>
      <c r="F30" s="46">
        <f t="shared" si="3"/>
        <v>3.950253642579761E-2</v>
      </c>
      <c r="G30" s="46">
        <f t="shared" si="4"/>
        <v>9.5025364257976096E-3</v>
      </c>
      <c r="H30" s="23">
        <f t="shared" si="5"/>
        <v>6.9502536425797609E-2</v>
      </c>
      <c r="I30" s="23"/>
      <c r="J30" s="24"/>
      <c r="K30" s="14"/>
      <c r="L30" s="6"/>
      <c r="M30" s="6"/>
      <c r="N30" s="6"/>
      <c r="O30" s="6"/>
      <c r="P30" s="1"/>
    </row>
    <row r="31" spans="1:16" ht="12.75" x14ac:dyDescent="0.2">
      <c r="A31" s="26">
        <v>3</v>
      </c>
      <c r="B31" s="27" t="s">
        <v>22</v>
      </c>
      <c r="C31" s="44">
        <v>0.18549709921379212</v>
      </c>
      <c r="D31" s="44">
        <v>0.19852914920169851</v>
      </c>
      <c r="E31" s="45">
        <v>4.1246589500765429E-2</v>
      </c>
      <c r="F31" s="46">
        <f t="shared" si="3"/>
        <v>3.950253642579761E-2</v>
      </c>
      <c r="G31" s="46">
        <f t="shared" si="4"/>
        <v>9.5025364257976096E-3</v>
      </c>
      <c r="H31" s="23">
        <f t="shared" si="5"/>
        <v>6.9502536425797609E-2</v>
      </c>
      <c r="I31" s="23"/>
      <c r="J31" s="24"/>
      <c r="K31" s="14"/>
      <c r="L31" s="6"/>
      <c r="M31" s="6"/>
      <c r="N31" s="6"/>
      <c r="O31" s="6"/>
      <c r="P31" s="1"/>
    </row>
    <row r="32" spans="1:16" ht="12.75" x14ac:dyDescent="0.2">
      <c r="A32" s="26">
        <v>4</v>
      </c>
      <c r="B32" s="27" t="s">
        <v>23</v>
      </c>
      <c r="C32" s="44">
        <v>0.17135793920295037</v>
      </c>
      <c r="D32" s="44">
        <v>0.18339664621768215</v>
      </c>
      <c r="E32" s="45">
        <v>3.9514424318149555E-2</v>
      </c>
      <c r="F32" s="46">
        <f t="shared" si="3"/>
        <v>3.950253642579761E-2</v>
      </c>
      <c r="G32" s="46">
        <f t="shared" si="4"/>
        <v>9.5025364257976096E-3</v>
      </c>
      <c r="H32" s="23">
        <f t="shared" si="5"/>
        <v>6.9502536425797609E-2</v>
      </c>
      <c r="I32" s="23"/>
      <c r="J32" s="24"/>
      <c r="K32" s="14"/>
      <c r="L32" s="6"/>
      <c r="M32" s="6"/>
      <c r="N32" s="6"/>
      <c r="O32" s="6"/>
      <c r="P32" s="1"/>
    </row>
    <row r="33" spans="1:16" ht="12.75" x14ac:dyDescent="0.2">
      <c r="A33" s="26">
        <v>5</v>
      </c>
      <c r="B33" s="27" t="s">
        <v>24</v>
      </c>
      <c r="C33" s="44">
        <v>7.0177545026884031E-2</v>
      </c>
      <c r="D33" s="44">
        <v>7.5107850021922481E-2</v>
      </c>
      <c r="E33" s="45">
        <v>3.9502100435411913E-2</v>
      </c>
      <c r="F33" s="46">
        <f t="shared" si="3"/>
        <v>3.950253642579761E-2</v>
      </c>
      <c r="G33" s="46">
        <f t="shared" si="4"/>
        <v>9.5025364257976096E-3</v>
      </c>
      <c r="H33" s="23">
        <f t="shared" si="5"/>
        <v>6.9502536425797609E-2</v>
      </c>
      <c r="I33" s="23"/>
      <c r="J33" s="24"/>
      <c r="K33" s="14"/>
      <c r="L33" s="6"/>
      <c r="M33" s="6"/>
      <c r="N33" s="6"/>
      <c r="O33" s="6"/>
      <c r="P33" s="1"/>
    </row>
    <row r="34" spans="1:16" ht="12.75" x14ac:dyDescent="0.2">
      <c r="A34" s="26">
        <v>6</v>
      </c>
      <c r="B34" s="27" t="s">
        <v>25</v>
      </c>
      <c r="C34" s="44">
        <v>8.9437559204408046E-2</v>
      </c>
      <c r="D34" s="44">
        <v>9.5720971437204413E-2</v>
      </c>
      <c r="E34" s="45">
        <v>2.5370035578344163E-2</v>
      </c>
      <c r="F34" s="46">
        <f t="shared" si="3"/>
        <v>3.950253642579761E-2</v>
      </c>
      <c r="G34" s="46">
        <f t="shared" si="4"/>
        <v>9.5025364257976096E-3</v>
      </c>
      <c r="H34" s="23">
        <f t="shared" si="5"/>
        <v>6.9502536425797609E-2</v>
      </c>
      <c r="I34" s="23"/>
      <c r="J34" s="24"/>
      <c r="K34" s="14"/>
      <c r="L34" s="6"/>
      <c r="M34" s="6"/>
      <c r="N34" s="6"/>
      <c r="O34" s="6"/>
      <c r="P34" s="1"/>
    </row>
    <row r="35" spans="1:16" ht="12.75" x14ac:dyDescent="0.2">
      <c r="A35" s="31">
        <v>7</v>
      </c>
      <c r="B35" s="32" t="s">
        <v>26</v>
      </c>
      <c r="C35" s="44">
        <v>2.9305004185319668E-2</v>
      </c>
      <c r="D35" s="44">
        <v>3.1363819557945705E-2</v>
      </c>
      <c r="E35" s="45">
        <v>6.7928736359851305E-2</v>
      </c>
      <c r="F35" s="46">
        <f t="shared" si="3"/>
        <v>3.950253642579761E-2</v>
      </c>
      <c r="G35" s="46">
        <f t="shared" si="4"/>
        <v>9.5025364257976096E-3</v>
      </c>
      <c r="H35" s="23">
        <f t="shared" si="5"/>
        <v>6.9502536425797609E-2</v>
      </c>
      <c r="I35" s="14"/>
      <c r="J35" s="24"/>
      <c r="K35" s="14"/>
      <c r="L35" s="6"/>
      <c r="M35" s="6"/>
      <c r="N35" s="6"/>
      <c r="O35" s="6"/>
      <c r="P35" s="1"/>
    </row>
    <row r="36" spans="1:16" ht="12.75" x14ac:dyDescent="0.2">
      <c r="A36" s="31">
        <v>8</v>
      </c>
      <c r="B36" s="32" t="s">
        <v>27</v>
      </c>
      <c r="C36" s="44">
        <v>5.0328405766722116E-2</v>
      </c>
      <c r="D36" s="44">
        <v>5.3864214696044674E-2</v>
      </c>
      <c r="E36" s="45">
        <v>5.5789664151490337E-2</v>
      </c>
      <c r="F36" s="46">
        <f t="shared" si="3"/>
        <v>3.950253642579761E-2</v>
      </c>
      <c r="G36" s="46">
        <f t="shared" si="4"/>
        <v>9.5025364257976096E-3</v>
      </c>
      <c r="H36" s="23">
        <f t="shared" si="5"/>
        <v>6.9502536425797609E-2</v>
      </c>
      <c r="I36" s="14"/>
      <c r="J36" s="24"/>
      <c r="K36" s="14"/>
      <c r="L36" s="6"/>
      <c r="M36" s="6"/>
      <c r="N36" s="6"/>
      <c r="O36" s="6"/>
      <c r="P36" s="1"/>
    </row>
    <row r="37" spans="1:16" ht="12.75" x14ac:dyDescent="0.2">
      <c r="A37" s="31">
        <v>9</v>
      </c>
      <c r="B37" s="32" t="s">
        <v>48</v>
      </c>
      <c r="C37" s="44">
        <v>1.6676630796519456E-2</v>
      </c>
      <c r="D37" s="44">
        <v>1.7848243113322424E-2</v>
      </c>
      <c r="E37" s="45">
        <v>2.032427511724233E-2</v>
      </c>
      <c r="F37" s="46">
        <f t="shared" si="3"/>
        <v>3.950253642579761E-2</v>
      </c>
      <c r="G37" s="46">
        <f t="shared" si="4"/>
        <v>9.5025364257976096E-3</v>
      </c>
      <c r="H37" s="23">
        <f t="shared" si="5"/>
        <v>6.9502536425797609E-2</v>
      </c>
      <c r="I37" s="14"/>
      <c r="J37" s="24"/>
      <c r="K37" s="14"/>
      <c r="L37" s="6"/>
      <c r="M37" s="6"/>
      <c r="N37" s="6"/>
      <c r="O37" s="6"/>
      <c r="P37" s="1"/>
    </row>
    <row r="38" spans="1:16" ht="12.75" x14ac:dyDescent="0.2">
      <c r="A38" s="31">
        <v>10</v>
      </c>
      <c r="B38" s="33" t="s">
        <v>28</v>
      </c>
      <c r="C38" s="44">
        <v>1.1891171049528759E-2</v>
      </c>
      <c r="D38" s="44">
        <v>1.2726582148618775E-2</v>
      </c>
      <c r="E38" s="45">
        <v>3.0252547099946181E-2</v>
      </c>
      <c r="F38" s="46">
        <f t="shared" si="3"/>
        <v>3.950253642579761E-2</v>
      </c>
      <c r="G38" s="46">
        <f t="shared" si="4"/>
        <v>9.5025364257976096E-3</v>
      </c>
      <c r="H38" s="23">
        <f t="shared" si="5"/>
        <v>6.9502536425797609E-2</v>
      </c>
      <c r="I38" s="14"/>
      <c r="J38" s="24"/>
      <c r="K38" s="14"/>
      <c r="L38" s="6"/>
      <c r="M38" s="6"/>
      <c r="N38" s="6"/>
      <c r="O38" s="6"/>
      <c r="P38" s="1"/>
    </row>
    <row r="39" spans="1:16" ht="12.75" x14ac:dyDescent="0.2">
      <c r="A39" s="88" t="s">
        <v>14</v>
      </c>
      <c r="B39" s="89"/>
      <c r="C39" s="89"/>
      <c r="D39" s="89"/>
      <c r="E39" s="47">
        <v>3.9752200154006587E-2</v>
      </c>
      <c r="F39" s="48"/>
      <c r="G39" s="49"/>
      <c r="H39" s="14"/>
      <c r="I39" s="14"/>
      <c r="J39" s="24"/>
      <c r="K39" s="14"/>
      <c r="L39" s="6"/>
      <c r="M39" s="6"/>
      <c r="N39" s="6"/>
      <c r="O39" s="6"/>
      <c r="P39" s="1"/>
    </row>
    <row r="40" spans="1:16" ht="12.75" x14ac:dyDescent="0.2">
      <c r="A40" s="88" t="s">
        <v>15</v>
      </c>
      <c r="B40" s="89"/>
      <c r="C40" s="89"/>
      <c r="D40" s="89"/>
      <c r="E40" s="47">
        <v>3.950253642579761E-2</v>
      </c>
      <c r="F40" s="50"/>
      <c r="G40" s="51"/>
      <c r="H40" s="14"/>
      <c r="I40" s="14"/>
      <c r="J40" s="24"/>
      <c r="K40" s="14"/>
      <c r="L40" s="6"/>
      <c r="M40" s="6"/>
      <c r="N40" s="6"/>
      <c r="O40" s="6"/>
      <c r="P40" s="1"/>
    </row>
    <row r="41" spans="1:16" ht="12.75" x14ac:dyDescent="0.2">
      <c r="A41" s="88" t="s">
        <v>16</v>
      </c>
      <c r="B41" s="89"/>
      <c r="C41" s="89"/>
      <c r="D41" s="89"/>
      <c r="E41" s="47">
        <v>3.946335192431849E-2</v>
      </c>
      <c r="F41" s="50"/>
      <c r="G41" s="50"/>
      <c r="H41" s="6"/>
      <c r="I41" s="6"/>
      <c r="J41" s="7"/>
      <c r="K41" s="6"/>
      <c r="L41" s="6"/>
      <c r="M41" s="6"/>
      <c r="N41" s="6"/>
      <c r="O41" s="6"/>
      <c r="P41" s="1"/>
    </row>
    <row r="42" spans="1:16" ht="12.75" x14ac:dyDescent="0.2">
      <c r="A42" s="83" t="s">
        <v>17</v>
      </c>
      <c r="B42" s="84"/>
      <c r="C42" s="84"/>
      <c r="D42" s="84"/>
      <c r="E42" s="47">
        <v>9.5025364257976096E-3</v>
      </c>
      <c r="F42" s="52"/>
      <c r="G42" s="50"/>
      <c r="H42" s="6"/>
      <c r="I42" s="6"/>
      <c r="J42" s="7"/>
      <c r="K42" s="6"/>
      <c r="L42" s="6"/>
      <c r="M42" s="6"/>
      <c r="N42" s="6"/>
      <c r="O42" s="6"/>
      <c r="P42" s="1"/>
    </row>
    <row r="43" spans="1:16" ht="13.5" thickBot="1" x14ac:dyDescent="0.25">
      <c r="A43" s="90" t="s">
        <v>18</v>
      </c>
      <c r="B43" s="91"/>
      <c r="C43" s="91"/>
      <c r="D43" s="91"/>
      <c r="E43" s="53">
        <v>6.9502536425797609E-2</v>
      </c>
      <c r="F43" s="54"/>
      <c r="G43" s="37"/>
      <c r="H43" s="6"/>
      <c r="I43" s="6"/>
      <c r="J43" s="7"/>
      <c r="K43" s="6"/>
      <c r="L43" s="6"/>
      <c r="M43" s="6"/>
      <c r="N43" s="6"/>
      <c r="O43" s="6"/>
      <c r="P43" s="1"/>
    </row>
    <row r="44" spans="1:16" ht="12.75" x14ac:dyDescent="0.2">
      <c r="A44" s="94"/>
      <c r="B44" s="94"/>
      <c r="C44" s="94"/>
      <c r="D44" s="94"/>
      <c r="E44" s="94"/>
      <c r="F44" s="54"/>
      <c r="G44" s="37"/>
      <c r="H44" s="6"/>
      <c r="I44" s="6"/>
      <c r="J44" s="7"/>
      <c r="K44" s="6"/>
      <c r="L44" s="6"/>
      <c r="M44" s="6"/>
      <c r="N44" s="6"/>
      <c r="O44" s="6"/>
      <c r="P44" s="1"/>
    </row>
    <row r="45" spans="1:16" ht="12.75" x14ac:dyDescent="0.2">
      <c r="A45" s="93" t="s">
        <v>51</v>
      </c>
      <c r="B45" s="93"/>
      <c r="C45" s="93"/>
      <c r="D45" s="93"/>
      <c r="E45" s="93"/>
      <c r="F45" s="54"/>
      <c r="G45" s="37"/>
      <c r="H45" s="6"/>
      <c r="I45" s="6"/>
      <c r="J45" s="7"/>
      <c r="K45" s="6"/>
      <c r="L45" s="6"/>
      <c r="M45" s="6"/>
      <c r="N45" s="6"/>
      <c r="O45" s="6"/>
      <c r="P45" s="1"/>
    </row>
    <row r="46" spans="1:16" ht="12.75" x14ac:dyDescent="0.2">
      <c r="A46" s="54"/>
      <c r="B46" s="54"/>
      <c r="C46" s="54"/>
      <c r="D46" s="54"/>
      <c r="E46" s="54"/>
      <c r="F46" s="55"/>
      <c r="G46" s="56"/>
      <c r="H46" s="6"/>
      <c r="I46" s="6"/>
      <c r="J46" s="7"/>
      <c r="K46" s="6"/>
      <c r="L46" s="6"/>
      <c r="M46" s="6"/>
      <c r="N46" s="6"/>
      <c r="O46" s="6"/>
      <c r="P46" s="1"/>
    </row>
    <row r="47" spans="1:16" ht="12.75" customHeight="1" x14ac:dyDescent="0.2">
      <c r="B47" s="57"/>
      <c r="C47" s="57"/>
      <c r="D47" s="57"/>
      <c r="E47" s="58"/>
      <c r="F47" s="55"/>
      <c r="G47" s="56"/>
      <c r="H47" s="14"/>
      <c r="I47" s="14"/>
      <c r="J47" s="24"/>
      <c r="K47" s="14"/>
      <c r="L47" s="14"/>
      <c r="M47" s="6"/>
      <c r="N47" s="6"/>
      <c r="O47" s="6"/>
      <c r="P47" s="1"/>
    </row>
    <row r="48" spans="1:16" ht="12.75" x14ac:dyDescent="0.2">
      <c r="A48" s="57"/>
      <c r="B48" s="57"/>
      <c r="C48" s="57"/>
      <c r="D48" s="57"/>
      <c r="E48" s="58"/>
      <c r="F48" s="38"/>
      <c r="G48" s="37"/>
      <c r="H48" s="14"/>
      <c r="I48" s="14"/>
      <c r="J48" s="24"/>
      <c r="K48" s="14"/>
      <c r="L48" s="14"/>
      <c r="M48" s="6"/>
      <c r="N48" s="6"/>
      <c r="O48" s="6"/>
      <c r="P48" s="1"/>
    </row>
    <row r="49" spans="1:16" ht="43.5" customHeight="1" thickBot="1" x14ac:dyDescent="0.25">
      <c r="A49" s="87" t="s">
        <v>45</v>
      </c>
      <c r="B49" s="87"/>
      <c r="C49" s="87"/>
      <c r="D49" s="87"/>
      <c r="E49" s="87"/>
      <c r="F49" s="8"/>
      <c r="G49" s="9"/>
      <c r="H49" s="14"/>
      <c r="I49" s="14"/>
      <c r="J49" s="59"/>
      <c r="K49" s="60" t="str">
        <f>CONCATENATE(TEXT(E63*100,"# ##0,00%"),"
Среднопретеглена
доходност")</f>
        <v>4,73%
Среднопретеглена
доходност</v>
      </c>
      <c r="L49" s="14"/>
      <c r="M49" s="6"/>
      <c r="N49" s="6"/>
      <c r="O49" s="6"/>
      <c r="P49" s="1"/>
    </row>
    <row r="50" spans="1:16" ht="63.75" x14ac:dyDescent="0.2">
      <c r="A50" s="10" t="s">
        <v>0</v>
      </c>
      <c r="B50" s="11" t="s">
        <v>1</v>
      </c>
      <c r="C50" s="11" t="s">
        <v>2</v>
      </c>
      <c r="D50" s="11" t="s">
        <v>3</v>
      </c>
      <c r="E50" s="12" t="s">
        <v>4</v>
      </c>
      <c r="F50" s="61"/>
      <c r="G50" s="62"/>
      <c r="H50" s="14"/>
      <c r="I50" s="14"/>
      <c r="J50" s="15" t="str">
        <f>CONCATENATE(A49," НА ГОДИШНА БАЗА")</f>
        <v>ДОХОДНОСТ НА ДОБРОВОЛНИТЕ ПЕНСИОННИ ФОНДОВЕ
ЗА ПЕРИОДА 29.03.2024 г. - 31.03.2026 г. НА ГОДИШНА БАЗА</v>
      </c>
      <c r="K50" s="14"/>
      <c r="L50" s="14"/>
      <c r="M50" s="6"/>
      <c r="N50" s="6"/>
      <c r="O50" s="6"/>
      <c r="P50" s="1"/>
    </row>
    <row r="51" spans="1:16" ht="12.75" x14ac:dyDescent="0.2">
      <c r="A51" s="63">
        <v>1</v>
      </c>
      <c r="B51" s="64">
        <v>2</v>
      </c>
      <c r="C51" s="64">
        <v>3</v>
      </c>
      <c r="D51" s="64">
        <v>4</v>
      </c>
      <c r="E51" s="65">
        <v>5</v>
      </c>
      <c r="F51" s="2"/>
      <c r="G51" s="66"/>
      <c r="H51" s="23"/>
      <c r="I51" s="14"/>
      <c r="J51" s="24"/>
      <c r="K51" s="14"/>
      <c r="L51" s="14"/>
      <c r="M51" s="6"/>
      <c r="N51" s="6"/>
      <c r="O51" s="6"/>
      <c r="P51" s="1"/>
    </row>
    <row r="52" spans="1:16" ht="12.75" x14ac:dyDescent="0.2">
      <c r="A52" s="26">
        <v>1</v>
      </c>
      <c r="B52" s="67" t="s">
        <v>29</v>
      </c>
      <c r="C52" s="28">
        <v>0.12346029763093634</v>
      </c>
      <c r="D52" s="28">
        <v>0.18301314404778865</v>
      </c>
      <c r="E52" s="29">
        <v>5.1305717306519005E-2</v>
      </c>
      <c r="F52" s="68">
        <f t="shared" ref="F52:F61" si="6">$E$63</f>
        <v>4.732599134600126E-2</v>
      </c>
      <c r="G52" s="66"/>
      <c r="H52" s="69"/>
      <c r="I52" s="6"/>
      <c r="J52" s="7"/>
      <c r="K52" s="6"/>
      <c r="L52" s="6"/>
      <c r="M52" s="6"/>
      <c r="N52" s="6"/>
      <c r="O52" s="6"/>
      <c r="P52" s="1"/>
    </row>
    <row r="53" spans="1:16" ht="12.75" x14ac:dyDescent="0.2">
      <c r="A53" s="26">
        <v>2</v>
      </c>
      <c r="B53" s="67" t="s">
        <v>30</v>
      </c>
      <c r="C53" s="28">
        <v>6.5949581896261489E-2</v>
      </c>
      <c r="D53" s="28">
        <v>9.7761309206884348E-2</v>
      </c>
      <c r="E53" s="29">
        <v>3.6408944075138283E-2</v>
      </c>
      <c r="F53" s="68">
        <f t="shared" si="6"/>
        <v>4.732599134600126E-2</v>
      </c>
      <c r="G53" s="66"/>
      <c r="H53" s="69"/>
      <c r="I53" s="6"/>
      <c r="J53" s="7"/>
      <c r="K53" s="6"/>
      <c r="L53" s="6"/>
      <c r="M53" s="6"/>
      <c r="N53" s="6"/>
      <c r="O53" s="6"/>
      <c r="P53" s="1"/>
    </row>
    <row r="54" spans="1:16" ht="12.75" x14ac:dyDescent="0.2">
      <c r="A54" s="26">
        <v>3</v>
      </c>
      <c r="B54" s="67" t="s">
        <v>31</v>
      </c>
      <c r="C54" s="28">
        <v>0.10156083618827765</v>
      </c>
      <c r="D54" s="28">
        <v>0.15055016308564004</v>
      </c>
      <c r="E54" s="29">
        <v>4.6794338504419164E-2</v>
      </c>
      <c r="F54" s="68">
        <f t="shared" si="6"/>
        <v>4.732599134600126E-2</v>
      </c>
      <c r="G54" s="66"/>
      <c r="H54" s="69"/>
      <c r="I54" s="6"/>
      <c r="J54" s="7"/>
      <c r="K54" s="6"/>
      <c r="L54" s="6"/>
      <c r="M54" s="6"/>
      <c r="N54" s="6"/>
      <c r="O54" s="6"/>
      <c r="P54" s="1"/>
    </row>
    <row r="55" spans="1:16" ht="12.75" x14ac:dyDescent="0.2">
      <c r="A55" s="26">
        <v>4</v>
      </c>
      <c r="B55" s="67" t="s">
        <v>32</v>
      </c>
      <c r="C55" s="28">
        <v>0.43849967951627755</v>
      </c>
      <c r="D55" s="28">
        <v>0.2</v>
      </c>
      <c r="E55" s="29">
        <v>4.5697903708830534E-2</v>
      </c>
      <c r="F55" s="68">
        <f t="shared" si="6"/>
        <v>4.732599134600126E-2</v>
      </c>
      <c r="G55" s="66"/>
      <c r="H55" s="69"/>
      <c r="I55" s="6"/>
      <c r="J55" s="7"/>
      <c r="K55" s="6"/>
      <c r="L55" s="6"/>
      <c r="M55" s="6"/>
      <c r="N55" s="6"/>
      <c r="O55" s="6"/>
      <c r="P55" s="1"/>
    </row>
    <row r="56" spans="1:16" ht="12.75" x14ac:dyDescent="0.2">
      <c r="A56" s="26">
        <v>5</v>
      </c>
      <c r="B56" s="67" t="s">
        <v>33</v>
      </c>
      <c r="C56" s="28">
        <v>0.15674153135970778</v>
      </c>
      <c r="D56" s="28">
        <v>0.2</v>
      </c>
      <c r="E56" s="29">
        <v>4.4423365757359612E-2</v>
      </c>
      <c r="F56" s="68">
        <f t="shared" si="6"/>
        <v>4.732599134600126E-2</v>
      </c>
      <c r="G56" s="66"/>
      <c r="H56" s="69"/>
      <c r="I56" s="6"/>
      <c r="J56" s="7"/>
      <c r="K56" s="6"/>
      <c r="L56" s="6"/>
      <c r="M56" s="6"/>
      <c r="N56" s="6"/>
      <c r="O56" s="6"/>
      <c r="P56" s="1"/>
    </row>
    <row r="57" spans="1:16" ht="12.75" x14ac:dyDescent="0.2">
      <c r="A57" s="26">
        <v>6</v>
      </c>
      <c r="B57" s="67" t="s">
        <v>34</v>
      </c>
      <c r="C57" s="28">
        <v>8.2890147215949964E-2</v>
      </c>
      <c r="D57" s="28">
        <v>0.12287339933298368</v>
      </c>
      <c r="E57" s="29">
        <v>4.8060961682603764E-2</v>
      </c>
      <c r="F57" s="68">
        <f t="shared" si="6"/>
        <v>4.732599134600126E-2</v>
      </c>
      <c r="G57" s="66"/>
      <c r="H57" s="69"/>
      <c r="I57" s="6"/>
      <c r="J57" s="7"/>
      <c r="K57" s="6"/>
      <c r="L57" s="6"/>
      <c r="M57" s="6"/>
      <c r="N57" s="6"/>
      <c r="O57" s="6"/>
      <c r="P57" s="1"/>
    </row>
    <row r="58" spans="1:16" ht="12.75" x14ac:dyDescent="0.2">
      <c r="A58" s="31">
        <v>7</v>
      </c>
      <c r="B58" s="32" t="s">
        <v>35</v>
      </c>
      <c r="C58" s="28">
        <v>1.4241215087640514E-2</v>
      </c>
      <c r="D58" s="28">
        <v>2.1110669569589693E-2</v>
      </c>
      <c r="E58" s="29">
        <v>7.5519061066401827E-2</v>
      </c>
      <c r="F58" s="68">
        <f t="shared" si="6"/>
        <v>4.732599134600126E-2</v>
      </c>
      <c r="G58" s="36"/>
      <c r="H58" s="6"/>
      <c r="I58" s="6"/>
      <c r="J58" s="7"/>
      <c r="K58" s="6"/>
      <c r="L58" s="6"/>
      <c r="M58" s="6"/>
      <c r="N58" s="6"/>
      <c r="O58" s="6"/>
      <c r="P58" s="1"/>
    </row>
    <row r="59" spans="1:16" ht="12.75" x14ac:dyDescent="0.2">
      <c r="A59" s="31">
        <v>8</v>
      </c>
      <c r="B59" s="32" t="s">
        <v>36</v>
      </c>
      <c r="C59" s="28">
        <v>1.1221077168774877E-2</v>
      </c>
      <c r="D59" s="28">
        <v>1.6633724781704742E-2</v>
      </c>
      <c r="E59" s="29">
        <v>8.9863036629012516E-2</v>
      </c>
      <c r="F59" s="68">
        <f t="shared" si="6"/>
        <v>4.732599134600126E-2</v>
      </c>
      <c r="G59" s="36"/>
      <c r="H59" s="6"/>
      <c r="I59" s="6"/>
      <c r="J59" s="7"/>
      <c r="K59" s="6"/>
      <c r="L59" s="6"/>
      <c r="M59" s="6"/>
      <c r="N59" s="6"/>
      <c r="O59" s="6"/>
      <c r="P59" s="1"/>
    </row>
    <row r="60" spans="1:16" ht="12.75" x14ac:dyDescent="0.2">
      <c r="A60" s="31">
        <v>9</v>
      </c>
      <c r="B60" s="32" t="s">
        <v>49</v>
      </c>
      <c r="C60" s="28">
        <v>6.9853764648188153E-4</v>
      </c>
      <c r="D60" s="28">
        <v>1.0354873054052778E-3</v>
      </c>
      <c r="E60" s="29">
        <v>3.8601934585351438E-2</v>
      </c>
      <c r="F60" s="68">
        <f t="shared" si="6"/>
        <v>4.732599134600126E-2</v>
      </c>
      <c r="G60" s="36"/>
      <c r="H60" s="6"/>
      <c r="I60" s="6"/>
      <c r="J60" s="7"/>
      <c r="K60" s="6"/>
      <c r="L60" s="6"/>
      <c r="M60" s="6"/>
      <c r="N60" s="6"/>
      <c r="O60" s="6"/>
      <c r="P60" s="1"/>
    </row>
    <row r="61" spans="1:16" ht="14.25" customHeight="1" x14ac:dyDescent="0.2">
      <c r="A61" s="31">
        <v>10</v>
      </c>
      <c r="B61" s="32" t="s">
        <v>37</v>
      </c>
      <c r="C61" s="28">
        <v>4.7370962896918839E-3</v>
      </c>
      <c r="D61" s="28">
        <v>7.0221026700035116E-3</v>
      </c>
      <c r="E61" s="29">
        <v>3.8939187687007326E-2</v>
      </c>
      <c r="F61" s="68">
        <f t="shared" si="6"/>
        <v>4.732599134600126E-2</v>
      </c>
      <c r="G61" s="36"/>
      <c r="H61" s="6"/>
      <c r="I61" s="6"/>
      <c r="J61" s="7"/>
      <c r="K61" s="6"/>
      <c r="L61" s="6"/>
      <c r="M61" s="6"/>
      <c r="N61" s="6"/>
      <c r="O61" s="6"/>
      <c r="P61" s="1"/>
    </row>
    <row r="62" spans="1:16" ht="12.75" x14ac:dyDescent="0.2">
      <c r="A62" s="88" t="s">
        <v>14</v>
      </c>
      <c r="B62" s="89"/>
      <c r="C62" s="89"/>
      <c r="D62" s="89"/>
      <c r="E62" s="34">
        <v>4.6768395458865894E-2</v>
      </c>
      <c r="F62" s="70"/>
      <c r="G62" s="36"/>
      <c r="H62" s="6"/>
      <c r="I62" s="6"/>
      <c r="J62" s="7"/>
      <c r="K62" s="6"/>
      <c r="L62" s="6"/>
      <c r="M62" s="6"/>
      <c r="N62" s="6"/>
      <c r="O62" s="6"/>
      <c r="P62" s="1"/>
    </row>
    <row r="63" spans="1:16" ht="12.75" x14ac:dyDescent="0.2">
      <c r="A63" s="88" t="s">
        <v>15</v>
      </c>
      <c r="B63" s="89"/>
      <c r="C63" s="89"/>
      <c r="D63" s="89"/>
      <c r="E63" s="34">
        <v>4.732599134600126E-2</v>
      </c>
      <c r="F63" s="70"/>
      <c r="G63" s="36"/>
      <c r="H63" s="6"/>
      <c r="I63" s="6"/>
      <c r="J63" s="7"/>
      <c r="K63" s="6"/>
      <c r="L63" s="6"/>
      <c r="M63" s="6"/>
      <c r="N63" s="6"/>
      <c r="O63" s="6"/>
      <c r="P63" s="1"/>
    </row>
    <row r="64" spans="1:16" ht="13.5" thickBot="1" x14ac:dyDescent="0.25">
      <c r="A64" s="90" t="s">
        <v>16</v>
      </c>
      <c r="B64" s="91"/>
      <c r="C64" s="91"/>
      <c r="D64" s="91"/>
      <c r="E64" s="71">
        <v>5.156144510026435E-2</v>
      </c>
      <c r="F64" s="72"/>
      <c r="G64" s="36"/>
      <c r="H64" s="6"/>
      <c r="I64" s="6"/>
      <c r="J64" s="7"/>
      <c r="K64" s="6"/>
      <c r="L64" s="6"/>
      <c r="M64" s="6"/>
      <c r="N64" s="6"/>
      <c r="O64" s="6"/>
      <c r="P64" s="1"/>
    </row>
    <row r="65" spans="1:16" ht="12.75" x14ac:dyDescent="0.2">
      <c r="A65" s="73"/>
      <c r="B65" s="73"/>
      <c r="C65" s="73"/>
      <c r="D65" s="73"/>
      <c r="E65" s="74"/>
      <c r="F65" s="72"/>
      <c r="G65" s="36"/>
      <c r="H65" s="6"/>
      <c r="I65" s="6"/>
      <c r="J65" s="7"/>
      <c r="K65" s="6"/>
      <c r="L65" s="6"/>
      <c r="M65" s="6"/>
      <c r="N65" s="6"/>
      <c r="O65" s="6"/>
      <c r="P65" s="1"/>
    </row>
    <row r="66" spans="1:16" ht="12.75" x14ac:dyDescent="0.2">
      <c r="A66" s="93" t="s">
        <v>52</v>
      </c>
      <c r="B66" s="93"/>
      <c r="C66" s="93"/>
      <c r="D66" s="93"/>
      <c r="E66" s="93"/>
      <c r="F66" s="75"/>
      <c r="G66" s="6"/>
      <c r="H66" s="6"/>
      <c r="I66" s="6"/>
      <c r="J66" s="7"/>
      <c r="K66" s="6"/>
      <c r="L66" s="6"/>
      <c r="M66" s="6"/>
      <c r="N66" s="6"/>
      <c r="O66" s="6"/>
      <c r="P66" s="1"/>
    </row>
    <row r="67" spans="1:16" x14ac:dyDescent="0.2">
      <c r="A67" s="1"/>
      <c r="B67" s="1"/>
      <c r="C67" s="1"/>
      <c r="D67" s="1"/>
      <c r="E67" s="1"/>
      <c r="F67" s="75"/>
      <c r="G67" s="6"/>
      <c r="H67" s="6"/>
      <c r="I67" s="6"/>
      <c r="J67" s="7"/>
      <c r="K67" s="6"/>
      <c r="L67" s="6"/>
      <c r="M67" s="6"/>
      <c r="N67" s="6"/>
      <c r="O67" s="6"/>
      <c r="P67" s="1"/>
    </row>
    <row r="68" spans="1:16" x14ac:dyDescent="0.2">
      <c r="A68" s="1"/>
      <c r="B68" s="1"/>
      <c r="C68" s="1"/>
      <c r="D68" s="1"/>
      <c r="E68" s="1"/>
      <c r="F68" s="75"/>
      <c r="G68" s="6"/>
      <c r="H68" s="6"/>
      <c r="I68" s="6"/>
      <c r="J68" s="7"/>
      <c r="K68" s="6"/>
      <c r="L68" s="6"/>
      <c r="M68" s="6"/>
      <c r="N68" s="6"/>
      <c r="O68" s="6"/>
      <c r="P68" s="1"/>
    </row>
    <row r="69" spans="1:16" ht="12" customHeight="1" x14ac:dyDescent="0.2">
      <c r="B69" s="57"/>
      <c r="C69" s="57"/>
      <c r="D69" s="57"/>
      <c r="E69" s="58"/>
      <c r="F69" s="75"/>
      <c r="G69" s="6"/>
      <c r="H69" s="6"/>
      <c r="I69" s="6"/>
      <c r="J69" s="7"/>
      <c r="K69" s="6"/>
      <c r="L69" s="6"/>
      <c r="M69" s="6"/>
      <c r="N69" s="6"/>
      <c r="O69" s="6"/>
      <c r="P69" s="1"/>
    </row>
    <row r="70" spans="1:16" ht="41.25" customHeight="1" thickBot="1" x14ac:dyDescent="0.25">
      <c r="A70" s="87" t="s">
        <v>46</v>
      </c>
      <c r="B70" s="87"/>
      <c r="C70" s="87"/>
      <c r="D70" s="87"/>
      <c r="E70" s="87"/>
      <c r="F70" s="75"/>
      <c r="G70" s="6"/>
      <c r="H70" s="6"/>
      <c r="I70" s="6"/>
      <c r="J70" s="7"/>
      <c r="K70" s="6"/>
      <c r="L70" s="6"/>
      <c r="M70" s="6"/>
      <c r="N70" s="6"/>
      <c r="O70" s="6"/>
      <c r="P70" s="1"/>
    </row>
    <row r="71" spans="1:16" ht="63.75" x14ac:dyDescent="0.2">
      <c r="A71" s="10" t="s">
        <v>0</v>
      </c>
      <c r="B71" s="11" t="s">
        <v>1</v>
      </c>
      <c r="C71" s="11" t="s">
        <v>2</v>
      </c>
      <c r="D71" s="11" t="s">
        <v>3</v>
      </c>
      <c r="E71" s="12" t="s">
        <v>4</v>
      </c>
      <c r="F71" s="75"/>
      <c r="G71" s="6"/>
      <c r="H71" s="6"/>
      <c r="I71" s="6"/>
      <c r="J71" s="7"/>
      <c r="K71" s="6"/>
      <c r="L71" s="6"/>
      <c r="M71" s="6"/>
      <c r="N71" s="6"/>
      <c r="O71" s="6"/>
      <c r="P71" s="1"/>
    </row>
    <row r="72" spans="1:16" x14ac:dyDescent="0.2">
      <c r="A72" s="63">
        <v>1</v>
      </c>
      <c r="B72" s="64">
        <v>2</v>
      </c>
      <c r="C72" s="64">
        <v>3</v>
      </c>
      <c r="D72" s="64">
        <v>4</v>
      </c>
      <c r="E72" s="65">
        <v>5</v>
      </c>
      <c r="F72" s="75"/>
      <c r="G72" s="6"/>
      <c r="H72" s="6"/>
      <c r="I72" s="6"/>
      <c r="J72" s="7"/>
      <c r="K72" s="6"/>
      <c r="L72" s="6"/>
      <c r="M72" s="6"/>
      <c r="N72" s="6"/>
      <c r="O72" s="6"/>
      <c r="P72" s="1"/>
    </row>
    <row r="73" spans="1:16" s="80" customFormat="1" ht="13.5" thickBot="1" x14ac:dyDescent="0.25">
      <c r="A73" s="76">
        <v>1</v>
      </c>
      <c r="B73" s="77" t="s">
        <v>38</v>
      </c>
      <c r="C73" s="78">
        <v>1</v>
      </c>
      <c r="D73" s="79">
        <v>1</v>
      </c>
      <c r="E73" s="71">
        <v>4.6643297914887638E-2</v>
      </c>
      <c r="F73" s="75"/>
      <c r="G73" s="6"/>
      <c r="H73" s="6"/>
      <c r="I73" s="6"/>
      <c r="J73" s="7"/>
      <c r="K73" s="6"/>
      <c r="L73" s="6"/>
      <c r="M73" s="6"/>
      <c r="N73" s="6"/>
      <c r="O73" s="6"/>
    </row>
    <row r="74" spans="1:16" x14ac:dyDescent="0.2">
      <c r="A74" s="1"/>
      <c r="B74" s="1"/>
      <c r="C74" s="1"/>
      <c r="D74" s="1"/>
      <c r="E74" s="1"/>
      <c r="K74" s="98"/>
      <c r="L74" s="98"/>
      <c r="M74" s="98"/>
      <c r="N74" s="98"/>
      <c r="O74" s="98"/>
    </row>
    <row r="75" spans="1:16" ht="24.75" customHeight="1" x14ac:dyDescent="0.2">
      <c r="A75" s="95" t="s">
        <v>39</v>
      </c>
      <c r="B75" s="95"/>
      <c r="C75" s="1"/>
      <c r="D75" s="1"/>
      <c r="E75" s="1"/>
      <c r="P75" s="82"/>
    </row>
    <row r="76" spans="1:16" ht="27" customHeight="1" x14ac:dyDescent="0.2">
      <c r="A76" s="96" t="s">
        <v>40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</row>
    <row r="77" spans="1:16" ht="27" customHeight="1" x14ac:dyDescent="0.2">
      <c r="A77" s="96" t="s">
        <v>41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  <row r="78" spans="1:16" ht="26.25" customHeight="1" x14ac:dyDescent="0.2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</row>
  </sheetData>
  <mergeCells count="28">
    <mergeCell ref="A75:B75"/>
    <mergeCell ref="A76:P76"/>
    <mergeCell ref="A77:P77"/>
    <mergeCell ref="A78:P78"/>
    <mergeCell ref="A62:D62"/>
    <mergeCell ref="A63:D63"/>
    <mergeCell ref="A64:D64"/>
    <mergeCell ref="A66:E66"/>
    <mergeCell ref="A70:E70"/>
    <mergeCell ref="K74:O74"/>
    <mergeCell ref="A49:E49"/>
    <mergeCell ref="A20:D20"/>
    <mergeCell ref="A21:E21"/>
    <mergeCell ref="A22:E22"/>
    <mergeCell ref="A26:E26"/>
    <mergeCell ref="A39:D39"/>
    <mergeCell ref="A40:D40"/>
    <mergeCell ref="A41:D41"/>
    <mergeCell ref="A42:D42"/>
    <mergeCell ref="A43:D43"/>
    <mergeCell ref="A44:E44"/>
    <mergeCell ref="A45:E45"/>
    <mergeCell ref="A19:D19"/>
    <mergeCell ref="A1:O1"/>
    <mergeCell ref="A3:E3"/>
    <mergeCell ref="A16:D16"/>
    <mergeCell ref="A17:D17"/>
    <mergeCell ref="A18:D18"/>
  </mergeCells>
  <printOptions horizontalCentered="1" verticalCentered="1"/>
  <pageMargins left="0" right="0" top="0" bottom="0" header="0.70866141732283472" footer="0.23622047244094491"/>
  <pageSetup paperSize="9" scale="70" fitToHeight="2" orientation="landscape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Доходност 29.03.2024-31.03.2026</vt:lpstr>
      <vt:lpstr>'Доходност 29.03.2024-31.03.2026'!Print_Area</vt:lpstr>
    </vt:vector>
  </TitlesOfParts>
  <Company>KFN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Atanas Atanasov</dc:creator>
  <cp:lastModifiedBy>Atanas Atanasov</cp:lastModifiedBy>
  <dcterms:created xsi:type="dcterms:W3CDTF">2026-04-14T12:04:27Z</dcterms:created>
  <dcterms:modified xsi:type="dcterms:W3CDTF">2026-04-23T07:00:02Z</dcterms:modified>
</cp:coreProperties>
</file>