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l.zhelev\Desktop\Az\Служебно разпределение\"/>
    </mc:Choice>
  </mc:AlternateContent>
  <bookViews>
    <workbookView xWindow="0" yWindow="0" windowWidth="28800" windowHeight="11400"/>
  </bookViews>
  <sheets>
    <sheet name="2025-УПФ" sheetId="1" r:id="rId1"/>
    <sheet name="2025-ППФ" sheetId="2" r:id="rId2"/>
    <sheet name="2013" sheetId="4" state="veryHidden" r:id="rId3"/>
  </sheets>
  <calcPr calcId="162913"/>
</workbook>
</file>

<file path=xl/calcChain.xml><?xml version="1.0" encoding="utf-8"?>
<calcChain xmlns="http://schemas.openxmlformats.org/spreadsheetml/2006/main">
  <c r="G7" i="2" l="1"/>
  <c r="G8" i="2"/>
  <c r="G9" i="2"/>
  <c r="G10" i="2"/>
  <c r="G11" i="2"/>
  <c r="G12" i="2"/>
  <c r="G13" i="2"/>
  <c r="G14" i="2"/>
  <c r="G15" i="2"/>
  <c r="G16" i="2"/>
  <c r="G6" i="2"/>
  <c r="F7" i="2"/>
  <c r="F8" i="2"/>
  <c r="F9" i="2"/>
  <c r="F10" i="2"/>
  <c r="F11" i="2"/>
  <c r="F12" i="2"/>
  <c r="F13" i="2"/>
  <c r="F14" i="2"/>
  <c r="F15" i="2"/>
  <c r="F6" i="2"/>
  <c r="E16" i="2"/>
  <c r="E7" i="2"/>
  <c r="E8" i="2"/>
  <c r="E9" i="2"/>
  <c r="E10" i="2"/>
  <c r="E11" i="2"/>
  <c r="E12" i="2"/>
  <c r="E13" i="2"/>
  <c r="E14" i="2"/>
  <c r="E15" i="2"/>
  <c r="E6" i="2"/>
  <c r="C7" i="2"/>
  <c r="C8" i="2"/>
  <c r="C9" i="2"/>
  <c r="C10" i="2"/>
  <c r="C11" i="2"/>
  <c r="C12" i="2"/>
  <c r="C13" i="2"/>
  <c r="C14" i="2"/>
  <c r="C15" i="2"/>
  <c r="C16" i="2"/>
  <c r="C6" i="2"/>
  <c r="G16" i="1"/>
  <c r="D16" i="2" l="1"/>
  <c r="F16" i="2"/>
  <c r="B16" i="2"/>
  <c r="G7" i="1"/>
  <c r="G8" i="1"/>
  <c r="G9" i="1"/>
  <c r="G10" i="1"/>
  <c r="G11" i="1"/>
  <c r="G12" i="1"/>
  <c r="G13" i="1"/>
  <c r="G14" i="1"/>
  <c r="G15" i="1"/>
  <c r="G6" i="1"/>
  <c r="F7" i="1"/>
  <c r="F8" i="1"/>
  <c r="F9" i="1"/>
  <c r="F10" i="1"/>
  <c r="F11" i="1"/>
  <c r="F12" i="1"/>
  <c r="F13" i="1"/>
  <c r="F14" i="1"/>
  <c r="F15" i="1"/>
  <c r="F16" i="1"/>
  <c r="F6" i="1"/>
  <c r="C16" i="1"/>
  <c r="E7" i="1"/>
  <c r="E8" i="1"/>
  <c r="E9" i="1"/>
  <c r="E10" i="1"/>
  <c r="E11" i="1"/>
  <c r="E12" i="1"/>
  <c r="E13" i="1"/>
  <c r="E14" i="1"/>
  <c r="E15" i="1"/>
  <c r="E16" i="1"/>
  <c r="E6" i="1"/>
  <c r="D16" i="1"/>
  <c r="C7" i="1"/>
  <c r="C8" i="1"/>
  <c r="C9" i="1"/>
  <c r="C10" i="1"/>
  <c r="C11" i="1"/>
  <c r="C12" i="1"/>
  <c r="C13" i="1"/>
  <c r="C14" i="1"/>
  <c r="C15" i="1"/>
  <c r="C6" i="1"/>
  <c r="B16" i="1"/>
  <c r="H24" i="4" l="1"/>
  <c r="H23" i="4"/>
  <c r="H22" i="4"/>
  <c r="H21" i="4"/>
  <c r="H20" i="4"/>
  <c r="H19" i="4"/>
  <c r="H18" i="4"/>
  <c r="H17" i="4"/>
  <c r="H16" i="4"/>
  <c r="F17" i="4"/>
  <c r="F18" i="4"/>
  <c r="F19" i="4"/>
  <c r="F20" i="4"/>
  <c r="F21" i="4"/>
  <c r="F22" i="4"/>
  <c r="F23" i="4"/>
  <c r="F24" i="4"/>
  <c r="F16" i="4"/>
  <c r="H11" i="4"/>
  <c r="H10" i="4"/>
  <c r="H9" i="4"/>
  <c r="H8" i="4"/>
  <c r="H7" i="4"/>
  <c r="H6" i="4"/>
  <c r="H5" i="4"/>
  <c r="H4" i="4"/>
  <c r="H3" i="4"/>
  <c r="F4" i="4"/>
  <c r="F5" i="4"/>
  <c r="F6" i="4"/>
  <c r="F7" i="4"/>
  <c r="F8" i="4"/>
  <c r="F9" i="4"/>
  <c r="F10" i="4"/>
  <c r="F11" i="4"/>
  <c r="F3" i="4"/>
  <c r="I25" i="4"/>
  <c r="J25" i="4"/>
  <c r="I24" i="4"/>
  <c r="J24" i="4"/>
  <c r="I23" i="4"/>
  <c r="J23" i="4"/>
  <c r="I22" i="4"/>
  <c r="J22" i="4"/>
  <c r="I21" i="4"/>
  <c r="J21" i="4"/>
  <c r="I20" i="4"/>
  <c r="J20" i="4"/>
  <c r="I19" i="4"/>
  <c r="J19" i="4"/>
  <c r="I18" i="4"/>
  <c r="J18" i="4"/>
  <c r="I17" i="4"/>
  <c r="J17" i="4"/>
  <c r="I16" i="4"/>
  <c r="J16" i="4"/>
  <c r="I4" i="4"/>
  <c r="J4" i="4"/>
  <c r="I5" i="4"/>
  <c r="J5" i="4"/>
  <c r="I6" i="4"/>
  <c r="J6" i="4"/>
  <c r="I7" i="4"/>
  <c r="J7" i="4"/>
  <c r="I8" i="4"/>
  <c r="J8" i="4"/>
  <c r="I9" i="4"/>
  <c r="J9" i="4"/>
  <c r="I10" i="4"/>
  <c r="J10" i="4"/>
  <c r="I11" i="4"/>
  <c r="J11" i="4"/>
  <c r="I12" i="4"/>
  <c r="J12" i="4"/>
  <c r="I3" i="4"/>
  <c r="J3" i="4"/>
</calcChain>
</file>

<file path=xl/sharedStrings.xml><?xml version="1.0" encoding="utf-8"?>
<sst xmlns="http://schemas.openxmlformats.org/spreadsheetml/2006/main" count="78" uniqueCount="42">
  <si>
    <t>Брой лица от новоприети заявления</t>
  </si>
  <si>
    <t>Брой лица от служебно разпределение</t>
  </si>
  <si>
    <t>Относителен дял на служебно разпределените към общо постъпили  лица (%)</t>
  </si>
  <si>
    <t>УПФ "ДОВЕРИЕ"</t>
  </si>
  <si>
    <t>УПФ "СЪГЛАСИЕ"</t>
  </si>
  <si>
    <t>УПФ "ДСК-РОДИНА"</t>
  </si>
  <si>
    <t>ЗУПФ "АЛИАНЦ БЪЛГАРИЯ"</t>
  </si>
  <si>
    <t>"АЙ ЕН ДЖИ УПФ"</t>
  </si>
  <si>
    <t>УПФ "ЦКБ-СИЛА"</t>
  </si>
  <si>
    <t>ОБЩО</t>
  </si>
  <si>
    <t>ППФ "ДОВЕРИЕ"</t>
  </si>
  <si>
    <t>ППФ "СЪГЛАСИЕ"</t>
  </si>
  <si>
    <t>ППФ "ДСК-РОДИНА"</t>
  </si>
  <si>
    <t>ЗППФ "АЛИАНЦ БЪЛГАРИЯ"</t>
  </si>
  <si>
    <t>"АЙ ЕН ДЖИ ППФ"</t>
  </si>
  <si>
    <t>ППФ "ЦКБ-СИЛА"</t>
  </si>
  <si>
    <t>а</t>
  </si>
  <si>
    <t>Относителен дял от общия брой новоприети заявления</t>
  </si>
  <si>
    <t>Относителен дял от общия брой служебно разпределени</t>
  </si>
  <si>
    <t>Източник : По данни от протоколите за служебно разпределение</t>
  </si>
  <si>
    <t>"ППФ - БЪДЕЩЕ"</t>
  </si>
  <si>
    <t>УПФ "ТОПЛИНА"</t>
  </si>
  <si>
    <t>ППФ "ТОПЛИНА"</t>
  </si>
  <si>
    <t>"УПФ - БЪДЕЩЕ"</t>
  </si>
  <si>
    <t>УПФ "ПЕНСИОННООСИГУРИТЕЛЕН ИНСТИТУТ"</t>
  </si>
  <si>
    <t>ППФ "ПЕНСИОННООСИГУРИТЕЛЕН ИНСТИТУТ"</t>
  </si>
  <si>
    <t xml:space="preserve">                                                                             Показател
УПФ</t>
  </si>
  <si>
    <t xml:space="preserve">                                                                              Показател
ППФ</t>
  </si>
  <si>
    <t>Общо постъпили лица за 2013 г. (k.1+k.3)</t>
  </si>
  <si>
    <t xml:space="preserve">                                                                              Показател
УПФ</t>
  </si>
  <si>
    <t>Брой лица с новоприети заявления</t>
  </si>
  <si>
    <t>"УПФ ОББ"</t>
  </si>
  <si>
    <t>УПФ "ДАЛЛБОГГ: ЖИВОТ И ЗДРАВЕ"</t>
  </si>
  <si>
    <t>ППФ "ДАЛЛБОГГ: ЖИВОТ И ЗДРАВЕ"</t>
  </si>
  <si>
    <t>"ППФ ОББ"</t>
  </si>
  <si>
    <t>ППФ "ДСК - РОДИНА"</t>
  </si>
  <si>
    <t>ППФ "ЦКБ - СИЛА"</t>
  </si>
  <si>
    <t>УПФ "ДСК - РОДИНА"</t>
  </si>
  <si>
    <t>УПФ "ЦКБ - СИЛА"</t>
  </si>
  <si>
    <r>
      <t xml:space="preserve">Брой лица с новоприети заявления и служебно разпределени, постъпили в </t>
    </r>
    <r>
      <rPr>
        <b/>
        <sz val="12"/>
        <rFont val="Times New Roman"/>
        <family val="1"/>
        <charset val="204"/>
      </rPr>
      <t>УПФ</t>
    </r>
    <r>
      <rPr>
        <sz val="12"/>
        <rFont val="Times New Roman"/>
        <family val="1"/>
        <charset val="204"/>
      </rPr>
      <t xml:space="preserve"> през 2025 г.</t>
    </r>
  </si>
  <si>
    <t>Общо постъпили лица за 2025 г. (k.1+k.3)</t>
  </si>
  <si>
    <r>
      <t xml:space="preserve">Брой лица с новоприети заявления и служебно разпределени, постъпили в </t>
    </r>
    <r>
      <rPr>
        <b/>
        <sz val="12"/>
        <rFont val="Times New Roman"/>
        <family val="1"/>
        <charset val="204"/>
      </rPr>
      <t>ППФ</t>
    </r>
    <r>
      <rPr>
        <sz val="12"/>
        <rFont val="Times New Roman"/>
        <family val="1"/>
        <charset val="204"/>
      </rPr>
      <t xml:space="preserve"> през 2025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</si>
</sst>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0"/>
      <name val="Arial"/>
      <charset val="204"/>
    </font>
    <font>
      <sz val="12"/>
      <name val="HebarU Cyr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 diagonalDown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Down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 diagonalDown="1">
      <left/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6" fillId="0" borderId="0" xfId="0" applyFont="1" applyBorder="1"/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Border="1"/>
    <xf numFmtId="4" fontId="6" fillId="0" borderId="0" xfId="0" applyNumberFormat="1" applyFont="1" applyBorder="1"/>
    <xf numFmtId="0" fontId="5" fillId="0" borderId="0" xfId="0" applyFont="1" applyFill="1" applyBorder="1"/>
    <xf numFmtId="0" fontId="7" fillId="0" borderId="1" xfId="0" applyFont="1" applyBorder="1" applyAlignment="1">
      <alignment horizontal="center" vertical="center" wrapText="1"/>
    </xf>
    <xf numFmtId="0" fontId="2" fillId="0" borderId="0" xfId="0" applyFont="1"/>
    <xf numFmtId="3" fontId="6" fillId="0" borderId="1" xfId="0" applyNumberFormat="1" applyFont="1" applyFill="1" applyBorder="1" applyAlignment="1">
      <alignment horizontal="right" indent="1"/>
    </xf>
    <xf numFmtId="4" fontId="6" fillId="0" borderId="1" xfId="0" applyNumberFormat="1" applyFont="1" applyFill="1" applyBorder="1" applyAlignment="1">
      <alignment horizontal="right" indent="1"/>
    </xf>
    <xf numFmtId="2" fontId="6" fillId="0" borderId="1" xfId="0" applyNumberFormat="1" applyFont="1" applyFill="1" applyBorder="1" applyAlignment="1">
      <alignment horizontal="right" indent="1"/>
    </xf>
    <xf numFmtId="3" fontId="6" fillId="0" borderId="1" xfId="0" applyNumberFormat="1" applyFont="1" applyBorder="1" applyAlignment="1">
      <alignment horizontal="right" indent="1"/>
    </xf>
    <xf numFmtId="2" fontId="6" fillId="0" borderId="1" xfId="0" applyNumberFormat="1" applyFont="1" applyBorder="1" applyAlignment="1">
      <alignment horizontal="right" indent="1"/>
    </xf>
    <xf numFmtId="4" fontId="6" fillId="0" borderId="1" xfId="0" applyNumberFormat="1" applyFont="1" applyBorder="1" applyAlignment="1">
      <alignment horizontal="right" inden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0" fontId="0" fillId="0" borderId="0" xfId="0" applyNumberFormat="1"/>
    <xf numFmtId="3" fontId="0" fillId="0" borderId="0" xfId="0" applyNumberFormat="1"/>
    <xf numFmtId="0" fontId="5" fillId="0" borderId="0" xfId="0" applyFont="1" applyBorder="1" applyAlignment="1"/>
    <xf numFmtId="0" fontId="6" fillId="0" borderId="2" xfId="1" applyFont="1" applyBorder="1" applyAlignment="1">
      <alignment horizontal="left" vertical="distributed" wrapText="1"/>
    </xf>
    <xf numFmtId="0" fontId="6" fillId="0" borderId="5" xfId="0" applyFont="1" applyBorder="1" applyAlignment="1">
      <alignment wrapText="1"/>
    </xf>
    <xf numFmtId="0" fontId="7" fillId="0" borderId="5" xfId="1" applyFont="1" applyBorder="1" applyAlignment="1">
      <alignment horizontal="center" vertical="center" wrapText="1"/>
    </xf>
    <xf numFmtId="0" fontId="6" fillId="0" borderId="5" xfId="0" applyFont="1" applyFill="1" applyBorder="1" applyAlignment="1">
      <alignment wrapText="1"/>
    </xf>
    <xf numFmtId="0" fontId="6" fillId="0" borderId="5" xfId="0" applyFont="1" applyBorder="1" applyAlignment="1">
      <alignment wrapText="1"/>
    </xf>
    <xf numFmtId="0" fontId="4" fillId="0" borderId="0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wrapText="1"/>
    </xf>
    <xf numFmtId="0" fontId="6" fillId="0" borderId="6" xfId="0" applyFont="1" applyFill="1" applyBorder="1" applyAlignment="1">
      <alignment wrapText="1"/>
    </xf>
    <xf numFmtId="0" fontId="6" fillId="0" borderId="7" xfId="0" applyFont="1" applyFill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6" fillId="0" borderId="7" xfId="0" applyFont="1" applyBorder="1" applyAlignment="1">
      <alignment wrapText="1"/>
    </xf>
    <xf numFmtId="0" fontId="6" fillId="0" borderId="2" xfId="1" applyFont="1" applyBorder="1" applyAlignment="1">
      <alignment horizontal="left" vertical="distributed" wrapText="1"/>
    </xf>
    <xf numFmtId="0" fontId="6" fillId="0" borderId="3" xfId="1" applyFont="1" applyBorder="1" applyAlignment="1">
      <alignment horizontal="left" vertical="distributed" wrapText="1"/>
    </xf>
    <xf numFmtId="0" fontId="6" fillId="0" borderId="4" xfId="1" applyFont="1" applyBorder="1" applyAlignment="1">
      <alignment horizontal="left" vertical="distributed" wrapText="1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4" fontId="0" fillId="0" borderId="0" xfId="0" applyNumberFormat="1"/>
  </cellXfs>
  <cellStyles count="2">
    <cellStyle name="Normal" xfId="0" builtinId="0"/>
    <cellStyle name="Normal_Sheet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H21"/>
  <sheetViews>
    <sheetView showGridLines="0" showRowColHeaders="0" tabSelected="1" showRuler="0" zoomScale="130" zoomScaleNormal="130" workbookViewId="0">
      <selection activeCell="A2" sqref="A2:G2"/>
    </sheetView>
  </sheetViews>
  <sheetFormatPr defaultRowHeight="12.75"/>
  <cols>
    <col min="1" max="1" width="45.7109375" customWidth="1"/>
    <col min="2" max="2" width="10.7109375" customWidth="1"/>
    <col min="3" max="3" width="11.5703125" customWidth="1"/>
    <col min="4" max="4" width="13.5703125" customWidth="1"/>
    <col min="5" max="5" width="13" customWidth="1"/>
    <col min="6" max="6" width="12.140625" customWidth="1"/>
    <col min="7" max="7" width="14.42578125" customWidth="1"/>
  </cols>
  <sheetData>
    <row r="2" spans="1:8" ht="15.75">
      <c r="A2" s="24" t="s">
        <v>39</v>
      </c>
      <c r="B2" s="24"/>
      <c r="C2" s="24"/>
      <c r="D2" s="24"/>
      <c r="E2" s="24"/>
      <c r="F2" s="24"/>
      <c r="G2" s="24"/>
    </row>
    <row r="3" spans="1:8" ht="26.25" customHeight="1">
      <c r="A3" s="18"/>
      <c r="B3" s="1"/>
      <c r="C3" s="1"/>
      <c r="D3" s="1"/>
      <c r="E3" s="1"/>
      <c r="F3" s="1"/>
      <c r="G3" s="1"/>
    </row>
    <row r="4" spans="1:8" ht="77.25" customHeight="1">
      <c r="A4" s="19" t="s">
        <v>29</v>
      </c>
      <c r="B4" s="2" t="s">
        <v>30</v>
      </c>
      <c r="C4" s="2" t="s">
        <v>17</v>
      </c>
      <c r="D4" s="14" t="s">
        <v>1</v>
      </c>
      <c r="E4" s="2" t="s">
        <v>18</v>
      </c>
      <c r="F4" s="2" t="s">
        <v>40</v>
      </c>
      <c r="G4" s="2" t="s">
        <v>2</v>
      </c>
    </row>
    <row r="5" spans="1:8" s="7" customFormat="1" ht="10.5" customHeight="1">
      <c r="A5" s="21" t="s">
        <v>16</v>
      </c>
      <c r="B5" s="15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</row>
    <row r="6" spans="1:8" ht="12.75" customHeight="1">
      <c r="A6" s="20" t="s">
        <v>3</v>
      </c>
      <c r="B6" s="8">
        <v>2286</v>
      </c>
      <c r="C6" s="10">
        <f>+B6/$B$16*100</f>
        <v>19.224623664956688</v>
      </c>
      <c r="D6" s="8">
        <v>11735</v>
      </c>
      <c r="E6" s="10">
        <f>+D6/$D$16*100</f>
        <v>12.502929958021692</v>
      </c>
      <c r="F6" s="8">
        <f>+B6+D6</f>
        <v>14021</v>
      </c>
      <c r="G6" s="10">
        <f>+D6/F6*100</f>
        <v>83.695884744312096</v>
      </c>
      <c r="H6" s="16"/>
    </row>
    <row r="7" spans="1:8" ht="12.75" customHeight="1">
      <c r="A7" s="20" t="s">
        <v>4</v>
      </c>
      <c r="B7" s="8">
        <v>837</v>
      </c>
      <c r="C7" s="10">
        <f t="shared" ref="C7:C16" si="0">+B7/$B$16*100</f>
        <v>7.0389370111849301</v>
      </c>
      <c r="D7" s="8">
        <v>7321</v>
      </c>
      <c r="E7" s="10">
        <f t="shared" ref="E7:E16" si="1">+D7/$D$16*100</f>
        <v>7.8000809733853274</v>
      </c>
      <c r="F7" s="8">
        <f t="shared" ref="F7:F16" si="2">+B7+D7</f>
        <v>8158</v>
      </c>
      <c r="G7" s="10">
        <f t="shared" ref="G7:G16" si="3">+D7/F7*100</f>
        <v>89.740132385388577</v>
      </c>
      <c r="H7" s="16"/>
    </row>
    <row r="8" spans="1:8" ht="12.75" customHeight="1">
      <c r="A8" s="22" t="s">
        <v>37</v>
      </c>
      <c r="B8" s="8">
        <v>1863</v>
      </c>
      <c r="C8" s="10">
        <f t="shared" si="0"/>
        <v>15.667311411992262</v>
      </c>
      <c r="D8" s="8">
        <v>11881</v>
      </c>
      <c r="E8" s="10">
        <f t="shared" si="1"/>
        <v>12.658484092991539</v>
      </c>
      <c r="F8" s="8">
        <f t="shared" si="2"/>
        <v>13744</v>
      </c>
      <c r="G8" s="10">
        <f t="shared" si="3"/>
        <v>86.44499417927824</v>
      </c>
      <c r="H8" s="16"/>
    </row>
    <row r="9" spans="1:8" ht="12.75" customHeight="1">
      <c r="A9" s="22" t="s">
        <v>6</v>
      </c>
      <c r="B9" s="8">
        <v>3222</v>
      </c>
      <c r="C9" s="10">
        <f t="shared" si="0"/>
        <v>27.096123118324783</v>
      </c>
      <c r="D9" s="8">
        <v>14784</v>
      </c>
      <c r="E9" s="10">
        <f t="shared" si="1"/>
        <v>15.751454324618038</v>
      </c>
      <c r="F9" s="8">
        <f t="shared" si="2"/>
        <v>18006</v>
      </c>
      <c r="G9" s="10">
        <f t="shared" si="3"/>
        <v>82.105964678440529</v>
      </c>
      <c r="H9" s="16"/>
    </row>
    <row r="10" spans="1:8" ht="12.75" customHeight="1">
      <c r="A10" s="22" t="s">
        <v>31</v>
      </c>
      <c r="B10" s="8">
        <v>1502</v>
      </c>
      <c r="C10" s="10">
        <f t="shared" si="0"/>
        <v>12.631401900597089</v>
      </c>
      <c r="D10" s="8">
        <v>11092</v>
      </c>
      <c r="E10" s="10">
        <f t="shared" si="1"/>
        <v>11.817852500585992</v>
      </c>
      <c r="F10" s="8">
        <f t="shared" si="2"/>
        <v>12594</v>
      </c>
      <c r="G10" s="10">
        <f t="shared" si="3"/>
        <v>88.073685882166103</v>
      </c>
      <c r="H10" s="16"/>
    </row>
    <row r="11" spans="1:8" ht="12.75" customHeight="1">
      <c r="A11" s="22" t="s">
        <v>38</v>
      </c>
      <c r="B11" s="8">
        <v>702</v>
      </c>
      <c r="C11" s="10">
        <f t="shared" si="0"/>
        <v>5.9036245900260704</v>
      </c>
      <c r="D11" s="8">
        <v>7013</v>
      </c>
      <c r="E11" s="10">
        <f t="shared" si="1"/>
        <v>7.4719256749557843</v>
      </c>
      <c r="F11" s="8">
        <f t="shared" si="2"/>
        <v>7715</v>
      </c>
      <c r="G11" s="10">
        <f t="shared" si="3"/>
        <v>90.900842514581981</v>
      </c>
      <c r="H11" s="16"/>
    </row>
    <row r="12" spans="1:8" ht="12.75" customHeight="1">
      <c r="A12" s="22" t="s">
        <v>23</v>
      </c>
      <c r="B12" s="8">
        <v>885</v>
      </c>
      <c r="C12" s="10">
        <f t="shared" si="0"/>
        <v>7.4426036498191905</v>
      </c>
      <c r="D12" s="8">
        <v>7447</v>
      </c>
      <c r="E12" s="10">
        <f t="shared" si="1"/>
        <v>7.9343263227428666</v>
      </c>
      <c r="F12" s="8">
        <f t="shared" si="2"/>
        <v>8332</v>
      </c>
      <c r="G12" s="10">
        <f t="shared" si="3"/>
        <v>89.378300528084495</v>
      </c>
      <c r="H12" s="16"/>
    </row>
    <row r="13" spans="1:8" ht="12.75" customHeight="1">
      <c r="A13" s="22" t="s">
        <v>21</v>
      </c>
      <c r="B13" s="8">
        <v>281</v>
      </c>
      <c r="C13" s="10">
        <f t="shared" si="0"/>
        <v>2.3631317803380707</v>
      </c>
      <c r="D13" s="8">
        <v>9243</v>
      </c>
      <c r="E13" s="10">
        <f t="shared" si="1"/>
        <v>9.8478552707281217</v>
      </c>
      <c r="F13" s="8">
        <f t="shared" si="2"/>
        <v>9524</v>
      </c>
      <c r="G13" s="10">
        <f t="shared" si="3"/>
        <v>97.049559008819813</v>
      </c>
      <c r="H13" s="16"/>
    </row>
    <row r="14" spans="1:8" ht="12.75" customHeight="1">
      <c r="A14" s="20" t="s">
        <v>24</v>
      </c>
      <c r="B14" s="8">
        <v>130</v>
      </c>
      <c r="C14" s="10">
        <f t="shared" si="0"/>
        <v>1.0932638129677907</v>
      </c>
      <c r="D14" s="8">
        <v>5225</v>
      </c>
      <c r="E14" s="10">
        <f t="shared" si="1"/>
        <v>5.5669202412154535</v>
      </c>
      <c r="F14" s="8">
        <f t="shared" si="2"/>
        <v>5355</v>
      </c>
      <c r="G14" s="10">
        <f t="shared" si="3"/>
        <v>97.572362278244626</v>
      </c>
      <c r="H14" s="16"/>
    </row>
    <row r="15" spans="1:8" ht="12.75" customHeight="1">
      <c r="A15" s="23" t="s">
        <v>32</v>
      </c>
      <c r="B15" s="8">
        <v>183</v>
      </c>
      <c r="C15" s="10">
        <f t="shared" si="0"/>
        <v>1.5389790597931208</v>
      </c>
      <c r="D15" s="8">
        <v>8117</v>
      </c>
      <c r="E15" s="10">
        <f t="shared" si="1"/>
        <v>8.6481706407551826</v>
      </c>
      <c r="F15" s="8">
        <f t="shared" si="2"/>
        <v>8300</v>
      </c>
      <c r="G15" s="10">
        <f t="shared" si="3"/>
        <v>97.795180722891558</v>
      </c>
      <c r="H15" s="16"/>
    </row>
    <row r="16" spans="1:8">
      <c r="A16" s="22" t="s">
        <v>9</v>
      </c>
      <c r="B16" s="8">
        <f>+SUM(B6:B15)</f>
        <v>11891</v>
      </c>
      <c r="C16" s="10">
        <f t="shared" si="0"/>
        <v>100</v>
      </c>
      <c r="D16" s="8">
        <f t="shared" ref="C16:G16" si="4">+SUM(D6:D15)</f>
        <v>93858</v>
      </c>
      <c r="E16" s="10">
        <f t="shared" si="1"/>
        <v>100</v>
      </c>
      <c r="F16" s="8">
        <f t="shared" si="2"/>
        <v>105749</v>
      </c>
      <c r="G16" s="10">
        <f t="shared" si="3"/>
        <v>88.755449224106144</v>
      </c>
      <c r="H16" s="16"/>
    </row>
    <row r="17" spans="1:7">
      <c r="A17" s="3"/>
      <c r="B17" s="1"/>
      <c r="C17" s="1"/>
      <c r="D17" s="4"/>
      <c r="E17" s="4"/>
      <c r="F17" s="4"/>
      <c r="G17" s="4"/>
    </row>
    <row r="18" spans="1:7">
      <c r="A18" s="5"/>
      <c r="B18" s="1"/>
      <c r="C18" s="1"/>
      <c r="D18" s="4"/>
      <c r="E18" s="4"/>
      <c r="F18" s="4"/>
      <c r="G18" s="4"/>
    </row>
    <row r="19" spans="1:7">
      <c r="A19" s="1" t="s">
        <v>19</v>
      </c>
      <c r="B19" s="1"/>
      <c r="C19" s="1"/>
      <c r="D19" s="1"/>
      <c r="E19" s="1"/>
      <c r="F19" s="1"/>
      <c r="G19" s="1"/>
    </row>
    <row r="20" spans="1:7">
      <c r="A20" s="5"/>
      <c r="B20" s="1"/>
      <c r="C20" s="1"/>
      <c r="D20" s="4"/>
      <c r="E20" s="4"/>
      <c r="F20" s="4"/>
      <c r="G20" s="4"/>
    </row>
    <row r="21" spans="1:7">
      <c r="A21" s="5"/>
      <c r="B21" s="1"/>
      <c r="C21" s="1"/>
      <c r="D21" s="4"/>
      <c r="E21" s="4"/>
      <c r="F21" s="4"/>
      <c r="G21" s="4"/>
    </row>
  </sheetData>
  <mergeCells count="1">
    <mergeCell ref="A2:G2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&amp;R&amp;"Times New Roman,Regular"&amp;A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H21"/>
  <sheetViews>
    <sheetView showGridLines="0" showRowColHeaders="0" showRuler="0" zoomScale="130" zoomScaleNormal="130" workbookViewId="0">
      <selection activeCell="A2" sqref="A2:G2"/>
    </sheetView>
  </sheetViews>
  <sheetFormatPr defaultRowHeight="12.75"/>
  <cols>
    <col min="1" max="1" width="45.7109375" customWidth="1"/>
    <col min="2" max="2" width="10.7109375" customWidth="1"/>
    <col min="3" max="3" width="11.5703125" customWidth="1"/>
    <col min="4" max="4" width="13.5703125" customWidth="1"/>
    <col min="5" max="5" width="13" customWidth="1"/>
    <col min="6" max="6" width="12.140625" customWidth="1"/>
    <col min="7" max="7" width="14.42578125" customWidth="1"/>
  </cols>
  <sheetData>
    <row r="2" spans="1:8" ht="15.75" customHeight="1">
      <c r="A2" s="24" t="s">
        <v>41</v>
      </c>
      <c r="B2" s="24"/>
      <c r="C2" s="24"/>
      <c r="D2" s="24"/>
      <c r="E2" s="24"/>
      <c r="F2" s="24"/>
      <c r="G2" s="24"/>
    </row>
    <row r="3" spans="1:8" ht="26.25" customHeight="1">
      <c r="A3" s="18"/>
      <c r="B3" s="1"/>
      <c r="C3" s="1"/>
      <c r="D3" s="1"/>
      <c r="E3" s="1"/>
      <c r="F3" s="1"/>
      <c r="G3" s="1"/>
    </row>
    <row r="4" spans="1:8" ht="77.25" customHeight="1">
      <c r="A4" s="19" t="s">
        <v>27</v>
      </c>
      <c r="B4" s="2" t="s">
        <v>30</v>
      </c>
      <c r="C4" s="2" t="s">
        <v>17</v>
      </c>
      <c r="D4" s="14" t="s">
        <v>1</v>
      </c>
      <c r="E4" s="2" t="s">
        <v>18</v>
      </c>
      <c r="F4" s="2" t="s">
        <v>40</v>
      </c>
      <c r="G4" s="2" t="s">
        <v>2</v>
      </c>
    </row>
    <row r="5" spans="1:8" s="7" customFormat="1" ht="10.5" customHeight="1">
      <c r="A5" s="21" t="s">
        <v>16</v>
      </c>
      <c r="B5" s="6">
        <v>1</v>
      </c>
      <c r="C5" s="6">
        <v>2</v>
      </c>
      <c r="D5" s="6">
        <v>3</v>
      </c>
      <c r="E5" s="6">
        <v>4</v>
      </c>
      <c r="F5" s="6">
        <v>5</v>
      </c>
      <c r="G5" s="6">
        <v>6</v>
      </c>
    </row>
    <row r="6" spans="1:8" ht="12.75" customHeight="1">
      <c r="A6" s="20" t="s">
        <v>10</v>
      </c>
      <c r="B6" s="8">
        <v>298</v>
      </c>
      <c r="C6" s="10">
        <f>+B6/$B$16*100</f>
        <v>22.172619047619047</v>
      </c>
      <c r="D6" s="8">
        <v>1339</v>
      </c>
      <c r="E6" s="10">
        <f>+D6/$D$16*100</f>
        <v>13.53619086130206</v>
      </c>
      <c r="F6" s="8">
        <f>+B6+D6</f>
        <v>1637</v>
      </c>
      <c r="G6" s="10">
        <f>+D6/F6*100</f>
        <v>81.79596823457544</v>
      </c>
      <c r="H6" s="16"/>
    </row>
    <row r="7" spans="1:8" ht="12.75" customHeight="1">
      <c r="A7" s="20" t="s">
        <v>11</v>
      </c>
      <c r="B7" s="8">
        <v>159</v>
      </c>
      <c r="C7" s="10">
        <f t="shared" ref="C7:C16" si="0">+B7/$B$16*100</f>
        <v>11.830357142857142</v>
      </c>
      <c r="D7" s="8">
        <v>855</v>
      </c>
      <c r="E7" s="10">
        <f t="shared" ref="E7:E15" si="1">+D7/$D$16*100</f>
        <v>8.6433481601293973</v>
      </c>
      <c r="F7" s="8">
        <f t="shared" ref="F7:F15" si="2">+B7+D7</f>
        <v>1014</v>
      </c>
      <c r="G7" s="10">
        <f t="shared" ref="G7:G16" si="3">+D7/F7*100</f>
        <v>84.319526627218934</v>
      </c>
      <c r="H7" s="16"/>
    </row>
    <row r="8" spans="1:8" ht="12.75" customHeight="1">
      <c r="A8" s="22" t="s">
        <v>35</v>
      </c>
      <c r="B8" s="8">
        <v>41</v>
      </c>
      <c r="C8" s="10">
        <f t="shared" si="0"/>
        <v>3.0505952380952381</v>
      </c>
      <c r="D8" s="8">
        <v>763</v>
      </c>
      <c r="E8" s="10">
        <f t="shared" si="1"/>
        <v>7.7133036797412053</v>
      </c>
      <c r="F8" s="8">
        <f t="shared" si="2"/>
        <v>804</v>
      </c>
      <c r="G8" s="10">
        <f t="shared" si="3"/>
        <v>94.900497512437809</v>
      </c>
      <c r="H8" s="16"/>
    </row>
    <row r="9" spans="1:8" ht="12.75" customHeight="1">
      <c r="A9" s="22" t="s">
        <v>13</v>
      </c>
      <c r="B9" s="8">
        <v>130</v>
      </c>
      <c r="C9" s="10">
        <f t="shared" si="0"/>
        <v>9.6726190476190474</v>
      </c>
      <c r="D9" s="8">
        <v>968</v>
      </c>
      <c r="E9" s="10">
        <f t="shared" si="1"/>
        <v>9.7856854023453295</v>
      </c>
      <c r="F9" s="8">
        <f t="shared" si="2"/>
        <v>1098</v>
      </c>
      <c r="G9" s="10">
        <f t="shared" si="3"/>
        <v>88.160291438979968</v>
      </c>
      <c r="H9" s="16"/>
    </row>
    <row r="10" spans="1:8" ht="12.75" customHeight="1">
      <c r="A10" s="22" t="s">
        <v>34</v>
      </c>
      <c r="B10" s="8">
        <v>46</v>
      </c>
      <c r="C10" s="10">
        <f t="shared" si="0"/>
        <v>3.4226190476190479</v>
      </c>
      <c r="D10" s="8">
        <v>906</v>
      </c>
      <c r="E10" s="10">
        <f t="shared" si="1"/>
        <v>9.1589162959967645</v>
      </c>
      <c r="F10" s="8">
        <f t="shared" si="2"/>
        <v>952</v>
      </c>
      <c r="G10" s="10">
        <f t="shared" si="3"/>
        <v>95.168067226890756</v>
      </c>
      <c r="H10" s="16"/>
    </row>
    <row r="11" spans="1:8" ht="12.75" customHeight="1">
      <c r="A11" s="22" t="s">
        <v>36</v>
      </c>
      <c r="B11" s="8">
        <v>220</v>
      </c>
      <c r="C11" s="10">
        <f t="shared" si="0"/>
        <v>16.36904761904762</v>
      </c>
      <c r="D11" s="8">
        <v>989</v>
      </c>
      <c r="E11" s="10">
        <f t="shared" si="1"/>
        <v>9.9979781641730678</v>
      </c>
      <c r="F11" s="8">
        <f t="shared" si="2"/>
        <v>1209</v>
      </c>
      <c r="G11" s="10">
        <f t="shared" si="3"/>
        <v>81.803143093465664</v>
      </c>
      <c r="H11" s="16"/>
    </row>
    <row r="12" spans="1:8" ht="12.75" customHeight="1">
      <c r="A12" s="22" t="s">
        <v>20</v>
      </c>
      <c r="B12" s="8">
        <v>133</v>
      </c>
      <c r="C12" s="10">
        <f t="shared" si="0"/>
        <v>9.8958333333333321</v>
      </c>
      <c r="D12" s="8">
        <v>975</v>
      </c>
      <c r="E12" s="10">
        <f t="shared" si="1"/>
        <v>9.8564496562879089</v>
      </c>
      <c r="F12" s="8">
        <f t="shared" si="2"/>
        <v>1108</v>
      </c>
      <c r="G12" s="10">
        <f t="shared" si="3"/>
        <v>87.996389891696751</v>
      </c>
      <c r="H12" s="16"/>
    </row>
    <row r="13" spans="1:8" ht="12.75" customHeight="1">
      <c r="A13" s="22" t="s">
        <v>22</v>
      </c>
      <c r="B13" s="8">
        <v>296</v>
      </c>
      <c r="C13" s="10">
        <f t="shared" si="0"/>
        <v>22.023809523809522</v>
      </c>
      <c r="D13" s="8">
        <v>1642</v>
      </c>
      <c r="E13" s="10">
        <f t="shared" si="1"/>
        <v>16.599272139102304</v>
      </c>
      <c r="F13" s="8">
        <f t="shared" si="2"/>
        <v>1938</v>
      </c>
      <c r="G13" s="10">
        <f t="shared" si="3"/>
        <v>84.726522187822496</v>
      </c>
      <c r="H13" s="16"/>
    </row>
    <row r="14" spans="1:8" ht="12.75" customHeight="1">
      <c r="A14" s="20" t="s">
        <v>25</v>
      </c>
      <c r="B14" s="8">
        <v>0</v>
      </c>
      <c r="C14" s="10">
        <f t="shared" si="0"/>
        <v>0</v>
      </c>
      <c r="D14" s="8">
        <v>571</v>
      </c>
      <c r="E14" s="10">
        <f t="shared" si="1"/>
        <v>5.7723412858875864</v>
      </c>
      <c r="F14" s="8">
        <f t="shared" si="2"/>
        <v>571</v>
      </c>
      <c r="G14" s="10">
        <f t="shared" si="3"/>
        <v>100</v>
      </c>
      <c r="H14" s="16"/>
    </row>
    <row r="15" spans="1:8" ht="12.75" customHeight="1">
      <c r="A15" s="23" t="s">
        <v>33</v>
      </c>
      <c r="B15" s="8">
        <v>21</v>
      </c>
      <c r="C15" s="10">
        <f t="shared" si="0"/>
        <v>1.5625</v>
      </c>
      <c r="D15" s="8">
        <v>884</v>
      </c>
      <c r="E15" s="10">
        <f t="shared" si="1"/>
        <v>8.9365143550343706</v>
      </c>
      <c r="F15" s="8">
        <f t="shared" si="2"/>
        <v>905</v>
      </c>
      <c r="G15" s="10">
        <f t="shared" si="3"/>
        <v>97.679558011049721</v>
      </c>
      <c r="H15" s="16"/>
    </row>
    <row r="16" spans="1:8">
      <c r="A16" s="22" t="s">
        <v>9</v>
      </c>
      <c r="B16" s="8">
        <f>+SUM(B6:B15)</f>
        <v>1344</v>
      </c>
      <c r="C16" s="10">
        <f t="shared" si="0"/>
        <v>100</v>
      </c>
      <c r="D16" s="8">
        <f t="shared" ref="C16:G16" si="4">+SUM(D6:D15)</f>
        <v>9892</v>
      </c>
      <c r="E16" s="10">
        <f>+D16/$D$16*100</f>
        <v>100</v>
      </c>
      <c r="F16" s="8">
        <f t="shared" si="4"/>
        <v>11236</v>
      </c>
      <c r="G16" s="10">
        <f t="shared" si="3"/>
        <v>88.038447846208612</v>
      </c>
      <c r="H16" s="16"/>
    </row>
    <row r="17" spans="1:7">
      <c r="A17" s="5"/>
      <c r="B17" s="1"/>
      <c r="C17" s="1"/>
      <c r="D17" s="4"/>
      <c r="E17" s="4"/>
      <c r="F17" s="4"/>
      <c r="G17" s="4"/>
    </row>
    <row r="18" spans="1:7">
      <c r="A18" s="1"/>
      <c r="B18" s="1"/>
      <c r="C18" s="1"/>
      <c r="D18" s="1"/>
      <c r="E18" s="1"/>
      <c r="F18" s="1"/>
      <c r="G18" s="1"/>
    </row>
    <row r="19" spans="1:7">
      <c r="A19" s="1" t="s">
        <v>19</v>
      </c>
      <c r="B19" s="1"/>
      <c r="C19" s="1"/>
      <c r="D19" s="1"/>
      <c r="E19" s="1"/>
      <c r="F19" s="1"/>
      <c r="G19" s="1"/>
    </row>
    <row r="21" spans="1:7">
      <c r="B21" s="17"/>
      <c r="C21" s="37"/>
      <c r="D21" s="17"/>
      <c r="E21" s="17"/>
      <c r="F21" s="17"/>
      <c r="G21" s="17"/>
    </row>
  </sheetData>
  <mergeCells count="1">
    <mergeCell ref="A2:G2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&amp;R&amp;"Times New Roman,Regular"&amp;A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25"/>
  <sheetViews>
    <sheetView workbookViewId="0">
      <selection activeCell="N14" sqref="N14"/>
    </sheetView>
  </sheetViews>
  <sheetFormatPr defaultRowHeight="12.75"/>
  <cols>
    <col min="4" max="4" width="15.7109375" customWidth="1"/>
    <col min="5" max="5" width="10.7109375" customWidth="1"/>
    <col min="6" max="6" width="11.42578125" customWidth="1"/>
    <col min="7" max="8" width="12.5703125" customWidth="1"/>
    <col min="9" max="9" width="12.140625" customWidth="1"/>
    <col min="10" max="10" width="14.28515625" customWidth="1"/>
  </cols>
  <sheetData>
    <row r="1" spans="1:10" ht="78" customHeight="1">
      <c r="A1" s="31" t="s">
        <v>26</v>
      </c>
      <c r="B1" s="32"/>
      <c r="C1" s="32"/>
      <c r="D1" s="33"/>
      <c r="E1" s="2" t="s">
        <v>0</v>
      </c>
      <c r="F1" s="2" t="s">
        <v>17</v>
      </c>
      <c r="G1" s="14" t="s">
        <v>1</v>
      </c>
      <c r="H1" s="2" t="s">
        <v>18</v>
      </c>
      <c r="I1" s="2" t="s">
        <v>28</v>
      </c>
      <c r="J1" s="2" t="s">
        <v>2</v>
      </c>
    </row>
    <row r="2" spans="1:10" s="7" customFormat="1" ht="9.75" customHeight="1">
      <c r="A2" s="34" t="s">
        <v>16</v>
      </c>
      <c r="B2" s="35"/>
      <c r="C2" s="35"/>
      <c r="D2" s="36"/>
      <c r="E2" s="6">
        <v>1</v>
      </c>
      <c r="F2" s="6">
        <v>2</v>
      </c>
      <c r="G2" s="6">
        <v>3</v>
      </c>
      <c r="H2" s="6">
        <v>4</v>
      </c>
      <c r="I2" s="6">
        <v>5</v>
      </c>
      <c r="J2" s="6">
        <v>6</v>
      </c>
    </row>
    <row r="3" spans="1:10" ht="12.75" customHeight="1">
      <c r="A3" s="28" t="s">
        <v>3</v>
      </c>
      <c r="B3" s="29"/>
      <c r="C3" s="29"/>
      <c r="D3" s="30"/>
      <c r="E3" s="8">
        <v>4022</v>
      </c>
      <c r="F3" s="9">
        <f>E3/E$12*100</f>
        <v>7.6249336467733384</v>
      </c>
      <c r="G3" s="8">
        <v>4241</v>
      </c>
      <c r="H3" s="9">
        <f>G3/G$12*100</f>
        <v>9.8543114064642054</v>
      </c>
      <c r="I3" s="11">
        <f>E3+G3</f>
        <v>8263</v>
      </c>
      <c r="J3" s="12">
        <f>G3/I3*100</f>
        <v>51.325184557666702</v>
      </c>
    </row>
    <row r="4" spans="1:10">
      <c r="A4" s="28" t="s">
        <v>4</v>
      </c>
      <c r="B4" s="29"/>
      <c r="C4" s="29"/>
      <c r="D4" s="30"/>
      <c r="E4" s="8">
        <v>8612</v>
      </c>
      <c r="F4" s="9">
        <f t="shared" ref="F4:H11" si="0">E4/E$12*100</f>
        <v>16.326685371957232</v>
      </c>
      <c r="G4" s="8">
        <v>6353</v>
      </c>
      <c r="H4" s="9">
        <f t="shared" si="0"/>
        <v>14.761716662406766</v>
      </c>
      <c r="I4" s="11">
        <f t="shared" ref="I4:I12" si="1">E4+G4</f>
        <v>14965</v>
      </c>
      <c r="J4" s="12">
        <f t="shared" ref="J4:J12" si="2">G4/I4*100</f>
        <v>42.452388907450718</v>
      </c>
    </row>
    <row r="5" spans="1:10">
      <c r="A5" s="25" t="s">
        <v>5</v>
      </c>
      <c r="B5" s="26"/>
      <c r="C5" s="26"/>
      <c r="D5" s="27"/>
      <c r="E5" s="8">
        <v>3136</v>
      </c>
      <c r="F5" s="9">
        <f t="shared" si="0"/>
        <v>5.9452491089709563</v>
      </c>
      <c r="G5" s="8">
        <v>2821</v>
      </c>
      <c r="H5" s="9">
        <f t="shared" si="0"/>
        <v>6.5548249180937335</v>
      </c>
      <c r="I5" s="11">
        <f t="shared" si="1"/>
        <v>5957</v>
      </c>
      <c r="J5" s="12">
        <f t="shared" si="2"/>
        <v>47.356051703877789</v>
      </c>
    </row>
    <row r="6" spans="1:10">
      <c r="A6" s="25" t="s">
        <v>6</v>
      </c>
      <c r="B6" s="26"/>
      <c r="C6" s="26"/>
      <c r="D6" s="27"/>
      <c r="E6" s="8">
        <v>17223</v>
      </c>
      <c r="F6" s="9">
        <f t="shared" si="0"/>
        <v>32.651474937438387</v>
      </c>
      <c r="G6" s="8">
        <v>7808</v>
      </c>
      <c r="H6" s="9">
        <f t="shared" si="0"/>
        <v>18.142528521969467</v>
      </c>
      <c r="I6" s="11">
        <f t="shared" si="1"/>
        <v>25031</v>
      </c>
      <c r="J6" s="12">
        <f t="shared" si="2"/>
        <v>31.193320282849267</v>
      </c>
    </row>
    <row r="7" spans="1:10">
      <c r="A7" s="25" t="s">
        <v>7</v>
      </c>
      <c r="B7" s="26"/>
      <c r="C7" s="26"/>
      <c r="D7" s="27"/>
      <c r="E7" s="8">
        <v>2436</v>
      </c>
      <c r="F7" s="9">
        <f t="shared" si="0"/>
        <v>4.6181845757185105</v>
      </c>
      <c r="G7" s="8">
        <v>4603</v>
      </c>
      <c r="H7" s="9">
        <f t="shared" si="0"/>
        <v>10.695448102795268</v>
      </c>
      <c r="I7" s="11">
        <f t="shared" si="1"/>
        <v>7039</v>
      </c>
      <c r="J7" s="12">
        <f t="shared" si="2"/>
        <v>65.392811478903255</v>
      </c>
    </row>
    <row r="8" spans="1:10">
      <c r="A8" s="25" t="s">
        <v>8</v>
      </c>
      <c r="B8" s="26"/>
      <c r="C8" s="26"/>
      <c r="D8" s="27"/>
      <c r="E8" s="8">
        <v>4840</v>
      </c>
      <c r="F8" s="9">
        <f t="shared" si="0"/>
        <v>9.1757033442026241</v>
      </c>
      <c r="G8" s="8">
        <v>4931</v>
      </c>
      <c r="H8" s="9">
        <f t="shared" si="0"/>
        <v>11.457583009968166</v>
      </c>
      <c r="I8" s="11">
        <f t="shared" si="1"/>
        <v>9771</v>
      </c>
      <c r="J8" s="12">
        <f t="shared" si="2"/>
        <v>50.465663698700233</v>
      </c>
    </row>
    <row r="9" spans="1:10">
      <c r="A9" s="25" t="s">
        <v>23</v>
      </c>
      <c r="B9" s="26"/>
      <c r="C9" s="26"/>
      <c r="D9" s="27"/>
      <c r="E9" s="8">
        <v>12058</v>
      </c>
      <c r="F9" s="9">
        <f t="shared" si="0"/>
        <v>22.859634488511414</v>
      </c>
      <c r="G9" s="8">
        <v>5496</v>
      </c>
      <c r="H9" s="9">
        <f t="shared" si="0"/>
        <v>12.770406859214164</v>
      </c>
      <c r="I9" s="11">
        <f t="shared" si="1"/>
        <v>17554</v>
      </c>
      <c r="J9" s="12">
        <f t="shared" si="2"/>
        <v>31.309103338270479</v>
      </c>
    </row>
    <row r="10" spans="1:10">
      <c r="A10" s="25" t="s">
        <v>21</v>
      </c>
      <c r="B10" s="26"/>
      <c r="C10" s="26"/>
      <c r="D10" s="27"/>
      <c r="E10" s="8">
        <v>226</v>
      </c>
      <c r="F10" s="9">
        <f t="shared" si="0"/>
        <v>0.42845226359293248</v>
      </c>
      <c r="G10" s="8">
        <v>2664</v>
      </c>
      <c r="H10" s="9">
        <f t="shared" si="0"/>
        <v>6.1900225387457306</v>
      </c>
      <c r="I10" s="11">
        <f t="shared" si="1"/>
        <v>2890</v>
      </c>
      <c r="J10" s="12">
        <f t="shared" si="2"/>
        <v>92.179930795847753</v>
      </c>
    </row>
    <row r="11" spans="1:10">
      <c r="A11" s="28" t="s">
        <v>24</v>
      </c>
      <c r="B11" s="29"/>
      <c r="C11" s="29"/>
      <c r="D11" s="30"/>
      <c r="E11" s="8">
        <v>195</v>
      </c>
      <c r="F11" s="9">
        <f t="shared" si="0"/>
        <v>0.36968226283460986</v>
      </c>
      <c r="G11" s="8">
        <v>4120</v>
      </c>
      <c r="H11" s="9">
        <f t="shared" si="0"/>
        <v>9.5731579803424971</v>
      </c>
      <c r="I11" s="11">
        <f t="shared" si="1"/>
        <v>4315</v>
      </c>
      <c r="J11" s="12">
        <f t="shared" si="2"/>
        <v>95.480880648899188</v>
      </c>
    </row>
    <row r="12" spans="1:10">
      <c r="A12" s="25" t="s">
        <v>9</v>
      </c>
      <c r="B12" s="26"/>
      <c r="C12" s="26"/>
      <c r="D12" s="27"/>
      <c r="E12" s="11">
        <v>52748</v>
      </c>
      <c r="F12" s="13">
        <v>100</v>
      </c>
      <c r="G12" s="11">
        <v>43037</v>
      </c>
      <c r="H12" s="12">
        <v>100</v>
      </c>
      <c r="I12" s="11">
        <f t="shared" si="1"/>
        <v>95785</v>
      </c>
      <c r="J12" s="12">
        <f t="shared" si="2"/>
        <v>44.930834681839535</v>
      </c>
    </row>
    <row r="13" spans="1:10">
      <c r="A13" s="3"/>
      <c r="B13" s="1"/>
      <c r="C13" s="1"/>
      <c r="D13" s="1"/>
      <c r="E13" s="1"/>
      <c r="F13" s="1"/>
      <c r="G13" s="4"/>
      <c r="H13" s="4"/>
      <c r="I13" s="4"/>
      <c r="J13" s="4"/>
    </row>
    <row r="14" spans="1:10" ht="76.5">
      <c r="A14" s="31" t="s">
        <v>27</v>
      </c>
      <c r="B14" s="32"/>
      <c r="C14" s="32"/>
      <c r="D14" s="33"/>
      <c r="E14" s="2" t="s">
        <v>0</v>
      </c>
      <c r="F14" s="2" t="s">
        <v>17</v>
      </c>
      <c r="G14" s="14" t="s">
        <v>1</v>
      </c>
      <c r="H14" s="2" t="s">
        <v>18</v>
      </c>
      <c r="I14" s="2" t="s">
        <v>28</v>
      </c>
      <c r="J14" s="2" t="s">
        <v>2</v>
      </c>
    </row>
    <row r="15" spans="1:10">
      <c r="A15" s="34" t="s">
        <v>16</v>
      </c>
      <c r="B15" s="35"/>
      <c r="C15" s="35"/>
      <c r="D15" s="36"/>
      <c r="E15" s="6">
        <v>1</v>
      </c>
      <c r="F15" s="6">
        <v>2</v>
      </c>
      <c r="G15" s="6">
        <v>3</v>
      </c>
      <c r="H15" s="6">
        <v>4</v>
      </c>
      <c r="I15" s="6">
        <v>5</v>
      </c>
      <c r="J15" s="6">
        <v>6</v>
      </c>
    </row>
    <row r="16" spans="1:10">
      <c r="A16" s="28" t="s">
        <v>10</v>
      </c>
      <c r="B16" s="29"/>
      <c r="C16" s="29"/>
      <c r="D16" s="30"/>
      <c r="E16" s="8">
        <v>530</v>
      </c>
      <c r="F16" s="9">
        <f>E16/E$25*100</f>
        <v>18.814341498047568</v>
      </c>
      <c r="G16" s="8">
        <v>1225</v>
      </c>
      <c r="H16" s="9">
        <f>G16/G$25*100</f>
        <v>14.449162538334512</v>
      </c>
      <c r="I16" s="11">
        <f>E16+G16</f>
        <v>1755</v>
      </c>
      <c r="J16" s="12">
        <f>G16/I16*100</f>
        <v>69.800569800569804</v>
      </c>
    </row>
    <row r="17" spans="1:10">
      <c r="A17" s="28" t="s">
        <v>11</v>
      </c>
      <c r="B17" s="29"/>
      <c r="C17" s="29"/>
      <c r="D17" s="30"/>
      <c r="E17" s="8">
        <v>369</v>
      </c>
      <c r="F17" s="9">
        <f t="shared" ref="F17:H24" si="3">E17/E$25*100</f>
        <v>13.099041533546327</v>
      </c>
      <c r="G17" s="8">
        <v>1204</v>
      </c>
      <c r="H17" s="9">
        <f t="shared" si="3"/>
        <v>14.201462609105922</v>
      </c>
      <c r="I17" s="11">
        <f t="shared" ref="I17:I25" si="4">E17+G17</f>
        <v>1573</v>
      </c>
      <c r="J17" s="12">
        <f t="shared" ref="J17:J25" si="5">G17/I17*100</f>
        <v>76.541640178003817</v>
      </c>
    </row>
    <row r="18" spans="1:10">
      <c r="A18" s="25" t="s">
        <v>12</v>
      </c>
      <c r="B18" s="26"/>
      <c r="C18" s="26"/>
      <c r="D18" s="27"/>
      <c r="E18" s="8">
        <v>434</v>
      </c>
      <c r="F18" s="9">
        <f t="shared" si="3"/>
        <v>15.406460773872915</v>
      </c>
      <c r="G18" s="8">
        <v>871</v>
      </c>
      <c r="H18" s="9">
        <f t="shared" si="3"/>
        <v>10.273649445623969</v>
      </c>
      <c r="I18" s="11">
        <f t="shared" si="4"/>
        <v>1305</v>
      </c>
      <c r="J18" s="12">
        <f t="shared" si="5"/>
        <v>66.743295019157088</v>
      </c>
    </row>
    <row r="19" spans="1:10">
      <c r="A19" s="25" t="s">
        <v>13</v>
      </c>
      <c r="B19" s="26"/>
      <c r="C19" s="26"/>
      <c r="D19" s="27"/>
      <c r="E19" s="8">
        <v>466</v>
      </c>
      <c r="F19" s="9">
        <f t="shared" si="3"/>
        <v>16.542421015264466</v>
      </c>
      <c r="G19" s="8">
        <v>1104</v>
      </c>
      <c r="H19" s="9">
        <f t="shared" si="3"/>
        <v>13.021939136588816</v>
      </c>
      <c r="I19" s="11">
        <f t="shared" si="4"/>
        <v>1570</v>
      </c>
      <c r="J19" s="12">
        <f t="shared" si="5"/>
        <v>70.318471337579609</v>
      </c>
    </row>
    <row r="20" spans="1:10">
      <c r="A20" s="25" t="s">
        <v>14</v>
      </c>
      <c r="B20" s="26"/>
      <c r="C20" s="26"/>
      <c r="D20" s="27"/>
      <c r="E20" s="8">
        <v>281</v>
      </c>
      <c r="F20" s="9">
        <f t="shared" si="3"/>
        <v>9.9751508697195597</v>
      </c>
      <c r="G20" s="8">
        <v>945</v>
      </c>
      <c r="H20" s="9">
        <f t="shared" si="3"/>
        <v>11.146496815286625</v>
      </c>
      <c r="I20" s="11">
        <f t="shared" si="4"/>
        <v>1226</v>
      </c>
      <c r="J20" s="12">
        <f t="shared" si="5"/>
        <v>77.079934747145188</v>
      </c>
    </row>
    <row r="21" spans="1:10">
      <c r="A21" s="25" t="s">
        <v>15</v>
      </c>
      <c r="B21" s="26"/>
      <c r="C21" s="26"/>
      <c r="D21" s="27"/>
      <c r="E21" s="8">
        <v>288</v>
      </c>
      <c r="F21" s="9">
        <f t="shared" si="3"/>
        <v>10.223642172523961</v>
      </c>
      <c r="G21" s="8">
        <v>1037</v>
      </c>
      <c r="H21" s="9">
        <f t="shared" si="3"/>
        <v>12.231658410002359</v>
      </c>
      <c r="I21" s="11">
        <f t="shared" si="4"/>
        <v>1325</v>
      </c>
      <c r="J21" s="12">
        <f t="shared" si="5"/>
        <v>78.264150943396231</v>
      </c>
    </row>
    <row r="22" spans="1:10">
      <c r="A22" s="25" t="s">
        <v>20</v>
      </c>
      <c r="B22" s="26"/>
      <c r="C22" s="26"/>
      <c r="D22" s="27"/>
      <c r="E22" s="8">
        <v>117</v>
      </c>
      <c r="F22" s="9">
        <f t="shared" si="3"/>
        <v>4.1533546325878596</v>
      </c>
      <c r="G22" s="8">
        <v>516</v>
      </c>
      <c r="H22" s="9">
        <f t="shared" si="3"/>
        <v>6.0863411181882521</v>
      </c>
      <c r="I22" s="11">
        <f t="shared" si="4"/>
        <v>633</v>
      </c>
      <c r="J22" s="12">
        <f t="shared" si="5"/>
        <v>81.516587677725113</v>
      </c>
    </row>
    <row r="23" spans="1:10">
      <c r="A23" s="25" t="s">
        <v>22</v>
      </c>
      <c r="B23" s="26"/>
      <c r="C23" s="26"/>
      <c r="D23" s="27"/>
      <c r="E23" s="8">
        <v>328</v>
      </c>
      <c r="F23" s="9">
        <f t="shared" si="3"/>
        <v>11.6435924742634</v>
      </c>
      <c r="G23" s="8">
        <v>831</v>
      </c>
      <c r="H23" s="9">
        <f t="shared" si="3"/>
        <v>9.8018400566171273</v>
      </c>
      <c r="I23" s="11">
        <f t="shared" si="4"/>
        <v>1159</v>
      </c>
      <c r="J23" s="12">
        <f t="shared" si="5"/>
        <v>71.699741156169111</v>
      </c>
    </row>
    <row r="24" spans="1:10">
      <c r="A24" s="28" t="s">
        <v>25</v>
      </c>
      <c r="B24" s="29"/>
      <c r="C24" s="29"/>
      <c r="D24" s="30"/>
      <c r="E24" s="8">
        <v>4</v>
      </c>
      <c r="F24" s="9">
        <f t="shared" si="3"/>
        <v>0.14199503017394391</v>
      </c>
      <c r="G24" s="8">
        <v>745</v>
      </c>
      <c r="H24" s="9">
        <f t="shared" si="3"/>
        <v>8.7874498702524182</v>
      </c>
      <c r="I24" s="11">
        <f t="shared" si="4"/>
        <v>749</v>
      </c>
      <c r="J24" s="12">
        <f t="shared" si="5"/>
        <v>99.465954606141523</v>
      </c>
    </row>
    <row r="25" spans="1:10">
      <c r="A25" s="25" t="s">
        <v>9</v>
      </c>
      <c r="B25" s="26"/>
      <c r="C25" s="26"/>
      <c r="D25" s="27"/>
      <c r="E25" s="11">
        <v>2817</v>
      </c>
      <c r="F25" s="13">
        <v>100</v>
      </c>
      <c r="G25" s="8">
        <v>8478</v>
      </c>
      <c r="H25" s="12">
        <v>100</v>
      </c>
      <c r="I25" s="11">
        <f t="shared" si="4"/>
        <v>11295</v>
      </c>
      <c r="J25" s="12">
        <f t="shared" si="5"/>
        <v>75.059760956175296</v>
      </c>
    </row>
  </sheetData>
  <mergeCells count="24">
    <mergeCell ref="A5:D5"/>
    <mergeCell ref="A6:D6"/>
    <mergeCell ref="A7:D7"/>
    <mergeCell ref="A8:D8"/>
    <mergeCell ref="A1:D1"/>
    <mergeCell ref="A3:D3"/>
    <mergeCell ref="A2:D2"/>
    <mergeCell ref="A4:D4"/>
    <mergeCell ref="A14:D14"/>
    <mergeCell ref="A15:D15"/>
    <mergeCell ref="A10:D10"/>
    <mergeCell ref="A12:D12"/>
    <mergeCell ref="A9:D9"/>
    <mergeCell ref="A11:D11"/>
    <mergeCell ref="A22:D22"/>
    <mergeCell ref="A23:D23"/>
    <mergeCell ref="A24:D24"/>
    <mergeCell ref="A25:D25"/>
    <mergeCell ref="A16:D16"/>
    <mergeCell ref="A17:D17"/>
    <mergeCell ref="A18:D18"/>
    <mergeCell ref="A19:D19"/>
    <mergeCell ref="A20:D20"/>
    <mergeCell ref="A21:D21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2025-УПФ</vt:lpstr>
      <vt:lpstr>2025-ППФ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Kiril L. Dashev</dc:creator>
  <cp:lastModifiedBy>FSC</cp:lastModifiedBy>
  <cp:lastPrinted>2025-02-12T13:04:52Z</cp:lastPrinted>
  <dcterms:created xsi:type="dcterms:W3CDTF">2006-01-27T07:49:35Z</dcterms:created>
  <dcterms:modified xsi:type="dcterms:W3CDTF">2026-02-24T10:39:06Z</dcterms:modified>
</cp:coreProperties>
</file>