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File\Shared Folders\Public\Actuary\IBNR\2025\final_site\"/>
    </mc:Choice>
  </mc:AlternateContent>
  <bookViews>
    <workbookView xWindow="0" yWindow="0" windowWidth="21600" windowHeight="9030" tabRatio="940"/>
  </bookViews>
  <sheets>
    <sheet name="Описание на групите" sheetId="26" r:id="rId1"/>
    <sheet name="изложеност" sheetId="25" r:id="rId2"/>
    <sheet name="платени-брой" sheetId="14" r:id="rId3"/>
    <sheet name="платени-брой(1)" sheetId="15" r:id="rId4"/>
    <sheet name="платени-брой(2)" sheetId="16" r:id="rId5"/>
    <sheet name="платени-брой(3)" sheetId="17" r:id="rId6"/>
    <sheet name="платени-брой(4)" sheetId="18" r:id="rId7"/>
    <sheet name="предявени-брой" sheetId="19" r:id="rId8"/>
    <sheet name="предявени-брой(1)" sheetId="20" r:id="rId9"/>
    <sheet name="предявени-брой(2)" sheetId="21" r:id="rId10"/>
    <sheet name="предявени-брой(3)" sheetId="22" r:id="rId11"/>
    <sheet name="предявени-брой(4)" sheetId="23" r:id="rId12"/>
    <sheet name="платени" sheetId="4" r:id="rId13"/>
    <sheet name="платени(1)" sheetId="5" r:id="rId14"/>
    <sheet name="платени(2)" sheetId="6" r:id="rId15"/>
    <sheet name="платени(3)" sheetId="7" r:id="rId16"/>
    <sheet name="платени(4)" sheetId="8" r:id="rId17"/>
    <sheet name="предявени" sheetId="9" r:id="rId18"/>
    <sheet name="предявени(1)" sheetId="10" r:id="rId19"/>
    <sheet name="предявени(2)" sheetId="11" r:id="rId20"/>
    <sheet name="предявени(3)" sheetId="12" r:id="rId21"/>
    <sheet name="предявени(4)" sheetId="13" r:id="rId22"/>
  </sheets>
  <definedNames>
    <definedName name="_xlnm.Print_Area" localSheetId="1">изложеност!$A$1:$D$79</definedName>
  </definedNames>
  <calcPr calcId="162913"/>
</workbook>
</file>

<file path=xl/calcChain.xml><?xml version="1.0" encoding="utf-8"?>
<calcChain xmlns="http://schemas.openxmlformats.org/spreadsheetml/2006/main">
  <c r="L35" i="16" l="1"/>
  <c r="L18" i="16"/>
  <c r="C18" i="16"/>
  <c r="C35" i="16"/>
  <c r="L35" i="12" l="1"/>
  <c r="L35" i="11"/>
  <c r="H35" i="11"/>
  <c r="D35" i="11"/>
  <c r="L35" i="10"/>
  <c r="L18" i="14" l="1"/>
  <c r="L18" i="15"/>
  <c r="L18" i="17"/>
  <c r="L18" i="18"/>
  <c r="L18" i="19"/>
  <c r="L18" i="21"/>
  <c r="L18" i="22"/>
  <c r="L18" i="23"/>
  <c r="L18" i="4"/>
  <c r="L18" i="7"/>
  <c r="L18" i="10"/>
  <c r="L18" i="12"/>
  <c r="K35" i="14"/>
  <c r="K35" i="16"/>
  <c r="K35" i="17"/>
  <c r="K35" i="22"/>
  <c r="K35" i="23"/>
  <c r="K35" i="4"/>
  <c r="D18" i="10"/>
  <c r="H18" i="10"/>
  <c r="F35" i="10"/>
  <c r="J35" i="10"/>
  <c r="L18" i="13"/>
  <c r="E18" i="14"/>
  <c r="C35" i="14"/>
  <c r="G35" i="14"/>
  <c r="G35" i="16"/>
  <c r="E18" i="6"/>
  <c r="I18" i="6"/>
  <c r="C35" i="6"/>
  <c r="G35" i="6"/>
  <c r="K35" i="7"/>
  <c r="C35" i="8"/>
  <c r="K35" i="8"/>
  <c r="K35" i="13"/>
  <c r="F18" i="14"/>
  <c r="J18" i="14"/>
  <c r="D18" i="14"/>
  <c r="D35" i="14"/>
  <c r="H35" i="14"/>
  <c r="L35" i="14"/>
  <c r="F18" i="15"/>
  <c r="J18" i="15"/>
  <c r="D35" i="15"/>
  <c r="H35" i="15"/>
  <c r="L35" i="15"/>
  <c r="J18" i="16"/>
  <c r="D35" i="16"/>
  <c r="H35" i="16"/>
  <c r="F18" i="17"/>
  <c r="J18" i="17"/>
  <c r="D35" i="17"/>
  <c r="H35" i="17"/>
  <c r="L35" i="17"/>
  <c r="F18" i="18"/>
  <c r="J18" i="18"/>
  <c r="D35" i="18"/>
  <c r="H35" i="18"/>
  <c r="L35" i="18"/>
  <c r="F18" i="19"/>
  <c r="J18" i="19"/>
  <c r="D35" i="19"/>
  <c r="H35" i="19"/>
  <c r="L35" i="19"/>
  <c r="F18" i="20"/>
  <c r="J18" i="20"/>
  <c r="D35" i="20"/>
  <c r="H35" i="20"/>
  <c r="L35" i="20"/>
  <c r="F18" i="21"/>
  <c r="J18" i="21"/>
  <c r="D35" i="21"/>
  <c r="H35" i="21"/>
  <c r="L35" i="21"/>
  <c r="F18" i="22"/>
  <c r="J18" i="22"/>
  <c r="D35" i="22"/>
  <c r="H35" i="22"/>
  <c r="L35" i="22"/>
  <c r="F18" i="23"/>
  <c r="J18" i="23"/>
  <c r="D35" i="23"/>
  <c r="H35" i="23"/>
  <c r="L35" i="23"/>
  <c r="F18" i="4"/>
  <c r="J18" i="4"/>
  <c r="D35" i="4"/>
  <c r="H35" i="4"/>
  <c r="L35" i="4"/>
  <c r="L35" i="5"/>
  <c r="D35" i="6"/>
  <c r="H35" i="6"/>
  <c r="L35" i="6"/>
  <c r="F18" i="7"/>
  <c r="J18" i="7"/>
  <c r="D35" i="7"/>
  <c r="H35" i="7"/>
  <c r="L35" i="7"/>
  <c r="F18" i="8"/>
  <c r="J18" i="8"/>
  <c r="D35" i="8"/>
  <c r="H35" i="8"/>
  <c r="L35" i="8"/>
  <c r="J18" i="9"/>
  <c r="D35" i="9"/>
  <c r="H35" i="9"/>
  <c r="L35" i="9"/>
  <c r="F18" i="10"/>
  <c r="J18" i="10"/>
  <c r="D35" i="10"/>
  <c r="H35" i="10"/>
  <c r="F18" i="11"/>
  <c r="J18" i="11"/>
  <c r="F18" i="12"/>
  <c r="J18" i="12"/>
  <c r="D35" i="12"/>
  <c r="H35" i="12"/>
  <c r="F18" i="13"/>
  <c r="J18" i="13"/>
  <c r="D35" i="13"/>
  <c r="H35" i="13"/>
  <c r="L35" i="13"/>
  <c r="C18" i="14"/>
  <c r="G18" i="14"/>
  <c r="E35" i="14"/>
  <c r="I35" i="14"/>
  <c r="E35" i="16"/>
  <c r="I35" i="16"/>
  <c r="C18" i="5"/>
  <c r="G18" i="5"/>
  <c r="K18" i="5"/>
  <c r="E35" i="5"/>
  <c r="I35" i="5"/>
  <c r="C18" i="6"/>
  <c r="G18" i="6"/>
  <c r="K18" i="6"/>
  <c r="C18" i="8"/>
  <c r="G18" i="8"/>
  <c r="K18" i="8"/>
  <c r="F35" i="14"/>
  <c r="J35" i="14"/>
  <c r="F35" i="16"/>
  <c r="J35" i="16"/>
  <c r="C18" i="13"/>
  <c r="G18" i="13"/>
  <c r="K18" i="13"/>
  <c r="E35" i="13"/>
  <c r="I35" i="13"/>
  <c r="D18" i="13"/>
  <c r="H18" i="13"/>
  <c r="F35" i="13"/>
  <c r="J35" i="13"/>
  <c r="E18" i="13"/>
  <c r="I18" i="13"/>
  <c r="C35" i="13"/>
  <c r="G35" i="13"/>
  <c r="C18" i="12"/>
  <c r="G18" i="12"/>
  <c r="K18" i="12"/>
  <c r="E35" i="12"/>
  <c r="I35" i="12"/>
  <c r="D18" i="12"/>
  <c r="H18" i="12"/>
  <c r="F35" i="12"/>
  <c r="J35" i="12"/>
  <c r="E18" i="12"/>
  <c r="I18" i="12"/>
  <c r="C35" i="12"/>
  <c r="G35" i="12"/>
  <c r="K35" i="12"/>
  <c r="C18" i="11"/>
  <c r="K18" i="11"/>
  <c r="I35" i="11"/>
  <c r="D18" i="11"/>
  <c r="H18" i="11"/>
  <c r="L18" i="11"/>
  <c r="F35" i="11"/>
  <c r="J35" i="11"/>
  <c r="G18" i="11"/>
  <c r="E35" i="11"/>
  <c r="E18" i="11"/>
  <c r="I18" i="11"/>
  <c r="C35" i="11"/>
  <c r="G35" i="11"/>
  <c r="K35" i="11"/>
  <c r="C18" i="10"/>
  <c r="G18" i="10"/>
  <c r="K18" i="10"/>
  <c r="E35" i="10"/>
  <c r="I35" i="10"/>
  <c r="E18" i="10"/>
  <c r="I18" i="10"/>
  <c r="C35" i="10"/>
  <c r="G35" i="10"/>
  <c r="K35" i="10"/>
  <c r="C18" i="9"/>
  <c r="K18" i="9"/>
  <c r="I35" i="9"/>
  <c r="D18" i="9"/>
  <c r="H18" i="9"/>
  <c r="L18" i="9"/>
  <c r="F35" i="9"/>
  <c r="J35" i="9"/>
  <c r="F18" i="9"/>
  <c r="G18" i="9"/>
  <c r="E35" i="9"/>
  <c r="E18" i="9"/>
  <c r="I18" i="9"/>
  <c r="C35" i="9"/>
  <c r="G35" i="9"/>
  <c r="K35" i="9"/>
  <c r="E35" i="8"/>
  <c r="I35" i="8"/>
  <c r="D18" i="8"/>
  <c r="H18" i="8"/>
  <c r="L18" i="8"/>
  <c r="F35" i="8"/>
  <c r="J35" i="8"/>
  <c r="E18" i="8"/>
  <c r="I18" i="8"/>
  <c r="G35" i="8"/>
  <c r="C18" i="7"/>
  <c r="G18" i="7"/>
  <c r="K18" i="7"/>
  <c r="E35" i="7"/>
  <c r="I35" i="7"/>
  <c r="D18" i="7"/>
  <c r="H18" i="7"/>
  <c r="F35" i="7"/>
  <c r="J35" i="7"/>
  <c r="E18" i="7"/>
  <c r="I18" i="7"/>
  <c r="C35" i="7"/>
  <c r="G35" i="7"/>
  <c r="F18" i="6"/>
  <c r="J18" i="6"/>
  <c r="E35" i="6"/>
  <c r="I35" i="6"/>
  <c r="D18" i="6"/>
  <c r="H18" i="6"/>
  <c r="L18" i="6"/>
  <c r="F35" i="6"/>
  <c r="J35" i="6"/>
  <c r="K35" i="6"/>
  <c r="D18" i="5"/>
  <c r="H18" i="5"/>
  <c r="F18" i="5"/>
  <c r="J18" i="5"/>
  <c r="D35" i="5"/>
  <c r="H35" i="5"/>
  <c r="F35" i="5"/>
  <c r="J35" i="5"/>
  <c r="L18" i="5"/>
  <c r="E18" i="5"/>
  <c r="I18" i="5"/>
  <c r="C35" i="5"/>
  <c r="G35" i="5"/>
  <c r="K35" i="5"/>
  <c r="C18" i="4"/>
  <c r="G18" i="4"/>
  <c r="K18" i="4"/>
  <c r="E35" i="4"/>
  <c r="I35" i="4"/>
  <c r="D18" i="4"/>
  <c r="H18" i="4"/>
  <c r="F35" i="4"/>
  <c r="J35" i="4"/>
  <c r="E18" i="4"/>
  <c r="I18" i="4"/>
  <c r="C35" i="4"/>
  <c r="G35" i="4"/>
  <c r="C18" i="23"/>
  <c r="G18" i="23"/>
  <c r="K18" i="23"/>
  <c r="E35" i="23"/>
  <c r="I35" i="23"/>
  <c r="D18" i="23"/>
  <c r="H18" i="23"/>
  <c r="F35" i="23"/>
  <c r="J35" i="23"/>
  <c r="E18" i="23"/>
  <c r="I18" i="23"/>
  <c r="C35" i="23"/>
  <c r="G35" i="23"/>
  <c r="C18" i="22"/>
  <c r="G18" i="22"/>
  <c r="K18" i="22"/>
  <c r="E35" i="22"/>
  <c r="I35" i="22"/>
  <c r="D18" i="22"/>
  <c r="H18" i="22"/>
  <c r="F35" i="22"/>
  <c r="J35" i="22"/>
  <c r="E18" i="22"/>
  <c r="I18" i="22"/>
  <c r="C35" i="22"/>
  <c r="G35" i="22"/>
  <c r="C18" i="21"/>
  <c r="G18" i="21"/>
  <c r="K18" i="21"/>
  <c r="E35" i="21"/>
  <c r="I35" i="21"/>
  <c r="D18" i="21"/>
  <c r="H18" i="21"/>
  <c r="F35" i="21"/>
  <c r="J35" i="21"/>
  <c r="E18" i="21"/>
  <c r="I18" i="21"/>
  <c r="C35" i="21"/>
  <c r="G35" i="21"/>
  <c r="K35" i="21"/>
  <c r="K18" i="20"/>
  <c r="E35" i="20"/>
  <c r="I35" i="20"/>
  <c r="G18" i="20"/>
  <c r="D18" i="20"/>
  <c r="H18" i="20"/>
  <c r="L18" i="20"/>
  <c r="F35" i="20"/>
  <c r="J35" i="20"/>
  <c r="C18" i="20"/>
  <c r="E18" i="20"/>
  <c r="I18" i="20"/>
  <c r="C35" i="20"/>
  <c r="G35" i="20"/>
  <c r="K35" i="20"/>
  <c r="C18" i="19"/>
  <c r="G18" i="19"/>
  <c r="K18" i="19"/>
  <c r="E35" i="19"/>
  <c r="I35" i="19"/>
  <c r="F35" i="19"/>
  <c r="J35" i="19"/>
  <c r="D18" i="19"/>
  <c r="H18" i="19"/>
  <c r="E18" i="19"/>
  <c r="I18" i="19"/>
  <c r="C35" i="19"/>
  <c r="G35" i="19"/>
  <c r="K35" i="19"/>
  <c r="C18" i="18"/>
  <c r="G18" i="18"/>
  <c r="K18" i="18"/>
  <c r="E35" i="18"/>
  <c r="I35" i="18"/>
  <c r="D18" i="18"/>
  <c r="H18" i="18"/>
  <c r="F35" i="18"/>
  <c r="J35" i="18"/>
  <c r="E18" i="18"/>
  <c r="I18" i="18"/>
  <c r="C35" i="18"/>
  <c r="G35" i="18"/>
  <c r="K35" i="18"/>
  <c r="C18" i="17"/>
  <c r="G18" i="17"/>
  <c r="K18" i="17"/>
  <c r="E35" i="17"/>
  <c r="I35" i="17"/>
  <c r="D18" i="17"/>
  <c r="H18" i="17"/>
  <c r="F35" i="17"/>
  <c r="J35" i="17"/>
  <c r="E18" i="17"/>
  <c r="I18" i="17"/>
  <c r="C35" i="17"/>
  <c r="G35" i="17"/>
  <c r="G18" i="16"/>
  <c r="D18" i="16"/>
  <c r="H18" i="16"/>
  <c r="F18" i="16"/>
  <c r="K18" i="16"/>
  <c r="E18" i="16"/>
  <c r="I18" i="16"/>
  <c r="C18" i="15"/>
  <c r="G18" i="15"/>
  <c r="K18" i="15"/>
  <c r="E35" i="15"/>
  <c r="I35" i="15"/>
  <c r="F35" i="15"/>
  <c r="J35" i="15"/>
  <c r="D18" i="15"/>
  <c r="H18" i="15"/>
  <c r="E18" i="15"/>
  <c r="I18" i="15"/>
  <c r="C35" i="15"/>
  <c r="G35" i="15"/>
  <c r="K35" i="15"/>
  <c r="K18" i="14"/>
  <c r="H18" i="14"/>
  <c r="I18" i="14"/>
  <c r="B65" i="25"/>
  <c r="C65" i="25"/>
  <c r="B49" i="25"/>
  <c r="C49" i="25"/>
  <c r="B33" i="25"/>
  <c r="C33" i="25"/>
  <c r="C17" i="25"/>
  <c r="B17" i="25"/>
  <c r="B1" i="25" l="1"/>
  <c r="A33" i="13"/>
  <c r="A32" i="13" s="1"/>
  <c r="A31" i="13" s="1"/>
  <c r="A30" i="13" s="1"/>
  <c r="A29" i="13" s="1"/>
  <c r="A28" i="13" s="1"/>
  <c r="A27" i="13" s="1"/>
  <c r="A26" i="13" s="1"/>
  <c r="A25" i="13" s="1"/>
  <c r="A24" i="13" s="1"/>
  <c r="A23" i="13" s="1"/>
  <c r="A16" i="13"/>
  <c r="A15" i="13" s="1"/>
  <c r="A14" i="13" s="1"/>
  <c r="A13" i="13" s="1"/>
  <c r="A12" i="13" s="1"/>
  <c r="A11" i="13" s="1"/>
  <c r="A10" i="13" s="1"/>
  <c r="A9" i="13" s="1"/>
  <c r="A8" i="13" s="1"/>
  <c r="A7" i="13" s="1"/>
  <c r="A6" i="13" s="1"/>
  <c r="A33" i="12"/>
  <c r="A32" i="12" s="1"/>
  <c r="A31" i="12" s="1"/>
  <c r="A30" i="12" s="1"/>
  <c r="A29" i="12" s="1"/>
  <c r="A28" i="12" s="1"/>
  <c r="A27" i="12" s="1"/>
  <c r="A26" i="12" s="1"/>
  <c r="A25" i="12" s="1"/>
  <c r="A24" i="12" s="1"/>
  <c r="A23" i="12" s="1"/>
  <c r="A16" i="12"/>
  <c r="A15" i="12" s="1"/>
  <c r="A14" i="12" s="1"/>
  <c r="A13" i="12" s="1"/>
  <c r="A12" i="12" s="1"/>
  <c r="A11" i="12" s="1"/>
  <c r="A10" i="12" s="1"/>
  <c r="A9" i="12" s="1"/>
  <c r="A8" i="12" s="1"/>
  <c r="A7" i="12" s="1"/>
  <c r="A6" i="12" s="1"/>
  <c r="A33" i="11"/>
  <c r="A32" i="11" s="1"/>
  <c r="A31" i="11" s="1"/>
  <c r="A30" i="11" s="1"/>
  <c r="A29" i="11" s="1"/>
  <c r="A28" i="11" s="1"/>
  <c r="A27" i="11" s="1"/>
  <c r="A26" i="11" s="1"/>
  <c r="A25" i="11" s="1"/>
  <c r="A24" i="11" s="1"/>
  <c r="A23" i="11" s="1"/>
  <c r="A16" i="11"/>
  <c r="A15" i="11" s="1"/>
  <c r="A14" i="11" s="1"/>
  <c r="A13" i="11" s="1"/>
  <c r="A12" i="11" s="1"/>
  <c r="A11" i="11" s="1"/>
  <c r="A10" i="11" s="1"/>
  <c r="A9" i="11" s="1"/>
  <c r="A8" i="11" s="1"/>
  <c r="A7" i="11" s="1"/>
  <c r="A6" i="11" s="1"/>
  <c r="A33" i="10"/>
  <c r="A32" i="10" s="1"/>
  <c r="A31" i="10" s="1"/>
  <c r="A30" i="10" s="1"/>
  <c r="A29" i="10" s="1"/>
  <c r="A28" i="10" s="1"/>
  <c r="A27" i="10" s="1"/>
  <c r="A26" i="10" s="1"/>
  <c r="A25" i="10" s="1"/>
  <c r="A24" i="10" s="1"/>
  <c r="A23" i="10" s="1"/>
  <c r="A16" i="10"/>
  <c r="A15" i="10" s="1"/>
  <c r="A14" i="10" s="1"/>
  <c r="A13" i="10" s="1"/>
  <c r="A12" i="10" s="1"/>
  <c r="A11" i="10" s="1"/>
  <c r="A10" i="10" s="1"/>
  <c r="A9" i="10" s="1"/>
  <c r="A8" i="10" s="1"/>
  <c r="A7" i="10" s="1"/>
  <c r="A6" i="10" s="1"/>
  <c r="A33" i="9"/>
  <c r="A32" i="9" s="1"/>
  <c r="A31" i="9" s="1"/>
  <c r="A30" i="9" s="1"/>
  <c r="A29" i="9" s="1"/>
  <c r="A28" i="9" s="1"/>
  <c r="A27" i="9" s="1"/>
  <c r="A26" i="9" s="1"/>
  <c r="A25" i="9" s="1"/>
  <c r="A24" i="9" s="1"/>
  <c r="A23" i="9" s="1"/>
  <c r="A16" i="9"/>
  <c r="A15" i="9" s="1"/>
  <c r="A14" i="9" s="1"/>
  <c r="A13" i="9" s="1"/>
  <c r="A12" i="9" s="1"/>
  <c r="A11" i="9" s="1"/>
  <c r="A10" i="9" s="1"/>
  <c r="A9" i="9" s="1"/>
  <c r="A8" i="9" s="1"/>
  <c r="A7" i="9" s="1"/>
  <c r="A6" i="9" s="1"/>
  <c r="A33" i="8"/>
  <c r="A32" i="8" s="1"/>
  <c r="A31" i="8" s="1"/>
  <c r="A30" i="8" s="1"/>
  <c r="A29" i="8" s="1"/>
  <c r="A28" i="8" s="1"/>
  <c r="A27" i="8" s="1"/>
  <c r="A26" i="8" s="1"/>
  <c r="A25" i="8" s="1"/>
  <c r="A24" i="8" s="1"/>
  <c r="A23" i="8" s="1"/>
  <c r="A16" i="8"/>
  <c r="A15" i="8" s="1"/>
  <c r="A14" i="8" s="1"/>
  <c r="A13" i="8" s="1"/>
  <c r="A12" i="8" s="1"/>
  <c r="A11" i="8" s="1"/>
  <c r="A10" i="8" s="1"/>
  <c r="A9" i="8" s="1"/>
  <c r="A8" i="8" s="1"/>
  <c r="A7" i="8" s="1"/>
  <c r="A6" i="8" s="1"/>
  <c r="A33" i="7"/>
  <c r="A32" i="7" s="1"/>
  <c r="A31" i="7" s="1"/>
  <c r="A30" i="7" s="1"/>
  <c r="A29" i="7" s="1"/>
  <c r="A28" i="7" s="1"/>
  <c r="A27" i="7" s="1"/>
  <c r="A26" i="7" s="1"/>
  <c r="A25" i="7" s="1"/>
  <c r="A24" i="7" s="1"/>
  <c r="A23" i="7" s="1"/>
  <c r="A16" i="7"/>
  <c r="A15" i="7" s="1"/>
  <c r="A14" i="7" s="1"/>
  <c r="A13" i="7" s="1"/>
  <c r="A12" i="7" s="1"/>
  <c r="A11" i="7" s="1"/>
  <c r="A10" i="7" s="1"/>
  <c r="A9" i="7" s="1"/>
  <c r="A8" i="7" s="1"/>
  <c r="A7" i="7" s="1"/>
  <c r="A6" i="7" s="1"/>
  <c r="A33" i="6"/>
  <c r="A32" i="6" s="1"/>
  <c r="A31" i="6" s="1"/>
  <c r="A30" i="6" s="1"/>
  <c r="A29" i="6" s="1"/>
  <c r="A28" i="6" s="1"/>
  <c r="A27" i="6" s="1"/>
  <c r="A26" i="6" s="1"/>
  <c r="A25" i="6" s="1"/>
  <c r="A24" i="6" s="1"/>
  <c r="A23" i="6" s="1"/>
  <c r="A16" i="6"/>
  <c r="A15" i="6" s="1"/>
  <c r="A14" i="6" s="1"/>
  <c r="A13" i="6" s="1"/>
  <c r="A12" i="6" s="1"/>
  <c r="A11" i="6" s="1"/>
  <c r="A10" i="6" s="1"/>
  <c r="A9" i="6" s="1"/>
  <c r="A8" i="6" s="1"/>
  <c r="A7" i="6" s="1"/>
  <c r="A6" i="6" s="1"/>
  <c r="A33" i="5"/>
  <c r="A32" i="5" s="1"/>
  <c r="A31" i="5" s="1"/>
  <c r="A30" i="5" s="1"/>
  <c r="A29" i="5" s="1"/>
  <c r="A28" i="5" s="1"/>
  <c r="A27" i="5" s="1"/>
  <c r="A26" i="5" s="1"/>
  <c r="A25" i="5" s="1"/>
  <c r="A24" i="5" s="1"/>
  <c r="A23" i="5" s="1"/>
  <c r="A16" i="5"/>
  <c r="A15" i="5" s="1"/>
  <c r="A14" i="5" s="1"/>
  <c r="A13" i="5" s="1"/>
  <c r="A12" i="5" s="1"/>
  <c r="A11" i="5" s="1"/>
  <c r="A10" i="5" s="1"/>
  <c r="A9" i="5" s="1"/>
  <c r="A8" i="5" s="1"/>
  <c r="A7" i="5" s="1"/>
  <c r="A6" i="5" s="1"/>
  <c r="A33" i="4"/>
  <c r="A32" i="4" s="1"/>
  <c r="A31" i="4" s="1"/>
  <c r="A30" i="4" s="1"/>
  <c r="A29" i="4" s="1"/>
  <c r="A28" i="4" s="1"/>
  <c r="A27" i="4" s="1"/>
  <c r="A26" i="4" s="1"/>
  <c r="A25" i="4" s="1"/>
  <c r="A24" i="4" s="1"/>
  <c r="A23" i="4" s="1"/>
  <c r="A16" i="4"/>
  <c r="A15" i="4" s="1"/>
  <c r="A14" i="4" s="1"/>
  <c r="A13" i="4" s="1"/>
  <c r="A12" i="4" s="1"/>
  <c r="A11" i="4" s="1"/>
  <c r="A10" i="4" s="1"/>
  <c r="A9" i="4" s="1"/>
  <c r="A8" i="4" s="1"/>
  <c r="A7" i="4" s="1"/>
  <c r="A6" i="4" s="1"/>
  <c r="A33" i="23"/>
  <c r="A32" i="23" s="1"/>
  <c r="A31" i="23" s="1"/>
  <c r="A30" i="23" s="1"/>
  <c r="A29" i="23" s="1"/>
  <c r="A28" i="23" s="1"/>
  <c r="A27" i="23" s="1"/>
  <c r="A26" i="23" s="1"/>
  <c r="A25" i="23" s="1"/>
  <c r="A24" i="23" s="1"/>
  <c r="A23" i="23" s="1"/>
  <c r="A16" i="23"/>
  <c r="A15" i="23" s="1"/>
  <c r="A14" i="23" s="1"/>
  <c r="A13" i="23" s="1"/>
  <c r="A12" i="23" s="1"/>
  <c r="A11" i="23" s="1"/>
  <c r="A10" i="23" s="1"/>
  <c r="A9" i="23" s="1"/>
  <c r="A8" i="23" s="1"/>
  <c r="A7" i="23" s="1"/>
  <c r="A6" i="23" s="1"/>
  <c r="A33" i="22"/>
  <c r="A32" i="22" s="1"/>
  <c r="A31" i="22" s="1"/>
  <c r="A30" i="22" s="1"/>
  <c r="A29" i="22" s="1"/>
  <c r="A28" i="22" s="1"/>
  <c r="A27" i="22" s="1"/>
  <c r="A26" i="22" s="1"/>
  <c r="A25" i="22" s="1"/>
  <c r="A24" i="22" s="1"/>
  <c r="A23" i="22" s="1"/>
  <c r="A16" i="22"/>
  <c r="A15" i="22" s="1"/>
  <c r="A14" i="22" s="1"/>
  <c r="A13" i="22" s="1"/>
  <c r="A12" i="22" s="1"/>
  <c r="A11" i="22" s="1"/>
  <c r="A10" i="22" s="1"/>
  <c r="A9" i="22" s="1"/>
  <c r="A8" i="22" s="1"/>
  <c r="A7" i="22" s="1"/>
  <c r="A6" i="22" s="1"/>
  <c r="A33" i="21"/>
  <c r="A32" i="21" s="1"/>
  <c r="A31" i="21" s="1"/>
  <c r="A30" i="21" s="1"/>
  <c r="A29" i="21" s="1"/>
  <c r="A28" i="21" s="1"/>
  <c r="A27" i="21" s="1"/>
  <c r="A26" i="21" s="1"/>
  <c r="A25" i="21" s="1"/>
  <c r="A24" i="21" s="1"/>
  <c r="A23" i="21" s="1"/>
  <c r="A16" i="21"/>
  <c r="A15" i="21" s="1"/>
  <c r="A14" i="21" s="1"/>
  <c r="A13" i="21" s="1"/>
  <c r="A12" i="21" s="1"/>
  <c r="A11" i="21" s="1"/>
  <c r="A10" i="21" s="1"/>
  <c r="A9" i="21" s="1"/>
  <c r="A8" i="21" s="1"/>
  <c r="A7" i="21" s="1"/>
  <c r="A6" i="21" s="1"/>
  <c r="A33" i="20"/>
  <c r="A32" i="20" s="1"/>
  <c r="A31" i="20" s="1"/>
  <c r="A30" i="20" s="1"/>
  <c r="A29" i="20" s="1"/>
  <c r="A28" i="20" s="1"/>
  <c r="A27" i="20" s="1"/>
  <c r="A26" i="20" s="1"/>
  <c r="A25" i="20" s="1"/>
  <c r="A24" i="20" s="1"/>
  <c r="A23" i="20" s="1"/>
  <c r="A16" i="20"/>
  <c r="A15" i="20" s="1"/>
  <c r="A14" i="20" s="1"/>
  <c r="A13" i="20" s="1"/>
  <c r="A12" i="20" s="1"/>
  <c r="A11" i="20" s="1"/>
  <c r="A10" i="20" s="1"/>
  <c r="A9" i="20" s="1"/>
  <c r="A8" i="20" s="1"/>
  <c r="A7" i="20" s="1"/>
  <c r="A6" i="20" s="1"/>
  <c r="A33" i="19"/>
  <c r="A32" i="19" s="1"/>
  <c r="A31" i="19" s="1"/>
  <c r="A30" i="19" s="1"/>
  <c r="A29" i="19" s="1"/>
  <c r="A28" i="19" s="1"/>
  <c r="A27" i="19" s="1"/>
  <c r="A26" i="19" s="1"/>
  <c r="A25" i="19" s="1"/>
  <c r="A24" i="19" s="1"/>
  <c r="A23" i="19" s="1"/>
  <c r="A16" i="19"/>
  <c r="A15" i="19" s="1"/>
  <c r="A14" i="19" s="1"/>
  <c r="A13" i="19" s="1"/>
  <c r="A12" i="19" s="1"/>
  <c r="A11" i="19" s="1"/>
  <c r="A10" i="19" s="1"/>
  <c r="A9" i="19" s="1"/>
  <c r="A8" i="19" s="1"/>
  <c r="A7" i="19" s="1"/>
  <c r="A6" i="19" s="1"/>
  <c r="A33" i="18"/>
  <c r="A32" i="18" s="1"/>
  <c r="A31" i="18" s="1"/>
  <c r="A30" i="18" s="1"/>
  <c r="A29" i="18" s="1"/>
  <c r="A28" i="18" s="1"/>
  <c r="A27" i="18" s="1"/>
  <c r="A26" i="18" s="1"/>
  <c r="A25" i="18" s="1"/>
  <c r="A24" i="18" s="1"/>
  <c r="A23" i="18" s="1"/>
  <c r="A16" i="18"/>
  <c r="A15" i="18" s="1"/>
  <c r="A14" i="18" s="1"/>
  <c r="A13" i="18" s="1"/>
  <c r="A12" i="18" s="1"/>
  <c r="A11" i="18" s="1"/>
  <c r="A10" i="18" s="1"/>
  <c r="A9" i="18" s="1"/>
  <c r="A8" i="18" s="1"/>
  <c r="A7" i="18" s="1"/>
  <c r="A6" i="18" s="1"/>
  <c r="A33" i="17"/>
  <c r="A32" i="17" s="1"/>
  <c r="A31" i="17" s="1"/>
  <c r="A30" i="17" s="1"/>
  <c r="A29" i="17" s="1"/>
  <c r="A28" i="17" s="1"/>
  <c r="A27" i="17" s="1"/>
  <c r="A26" i="17" s="1"/>
  <c r="A25" i="17" s="1"/>
  <c r="A24" i="17" s="1"/>
  <c r="A23" i="17" s="1"/>
  <c r="A16" i="17"/>
  <c r="A15" i="17" s="1"/>
  <c r="A14" i="17" s="1"/>
  <c r="A13" i="17" s="1"/>
  <c r="A12" i="17" s="1"/>
  <c r="A11" i="17" s="1"/>
  <c r="A10" i="17" s="1"/>
  <c r="A9" i="17" s="1"/>
  <c r="A8" i="17" s="1"/>
  <c r="A7" i="17" s="1"/>
  <c r="A6" i="17" s="1"/>
  <c r="A33" i="16"/>
  <c r="A32" i="16" s="1"/>
  <c r="A31" i="16" s="1"/>
  <c r="A30" i="16" s="1"/>
  <c r="A29" i="16" s="1"/>
  <c r="A28" i="16" s="1"/>
  <c r="A27" i="16" s="1"/>
  <c r="A26" i="16" s="1"/>
  <c r="A25" i="16" s="1"/>
  <c r="A24" i="16" s="1"/>
  <c r="A23" i="16" s="1"/>
  <c r="A16" i="16"/>
  <c r="A15" i="16" s="1"/>
  <c r="A14" i="16" s="1"/>
  <c r="A13" i="16" s="1"/>
  <c r="A12" i="16" s="1"/>
  <c r="A11" i="16" s="1"/>
  <c r="A10" i="16" s="1"/>
  <c r="A9" i="16" s="1"/>
  <c r="A8" i="16" s="1"/>
  <c r="A7" i="16" s="1"/>
  <c r="A6" i="16" s="1"/>
  <c r="A33" i="15"/>
  <c r="A32" i="15" s="1"/>
  <c r="A31" i="15" s="1"/>
  <c r="A30" i="15" s="1"/>
  <c r="A29" i="15" s="1"/>
  <c r="A28" i="15" s="1"/>
  <c r="A27" i="15" s="1"/>
  <c r="A26" i="15" s="1"/>
  <c r="A25" i="15" s="1"/>
  <c r="A24" i="15" s="1"/>
  <c r="A23" i="15" s="1"/>
  <c r="A16" i="15"/>
  <c r="A15" i="15" s="1"/>
  <c r="A14" i="15" s="1"/>
  <c r="A13" i="15" s="1"/>
  <c r="A12" i="15" s="1"/>
  <c r="A11" i="15" s="1"/>
  <c r="A10" i="15" s="1"/>
  <c r="A9" i="15" s="1"/>
  <c r="A8" i="15" s="1"/>
  <c r="A7" i="15" s="1"/>
  <c r="A6" i="15" s="1"/>
  <c r="A33" i="14"/>
  <c r="A32" i="14" s="1"/>
  <c r="A31" i="14" s="1"/>
  <c r="A30" i="14" s="1"/>
  <c r="A29" i="14" s="1"/>
  <c r="A28" i="14" s="1"/>
  <c r="A27" i="14" s="1"/>
  <c r="A26" i="14" s="1"/>
  <c r="A25" i="14" s="1"/>
  <c r="A24" i="14" s="1"/>
  <c r="A23" i="14" s="1"/>
  <c r="A1" i="14"/>
  <c r="A1" i="19"/>
  <c r="A1" i="4"/>
  <c r="A1" i="9"/>
  <c r="A1" i="15"/>
  <c r="A1" i="20"/>
  <c r="A1" i="5"/>
  <c r="A1" i="10"/>
  <c r="A1" i="16"/>
  <c r="A1" i="21"/>
  <c r="A1" i="6"/>
  <c r="A1" i="11"/>
  <c r="A1" i="17"/>
  <c r="A1" i="22"/>
  <c r="A1" i="7"/>
  <c r="A1" i="12"/>
  <c r="A1" i="18"/>
  <c r="A1" i="23"/>
  <c r="A1" i="8"/>
  <c r="A1" i="13"/>
  <c r="A16" i="14" l="1"/>
  <c r="A15" i="14" s="1"/>
  <c r="A14" i="14" s="1"/>
  <c r="A13" i="14" s="1"/>
  <c r="A12" i="14" s="1"/>
  <c r="A11" i="14" s="1"/>
  <c r="A10" i="14" s="1"/>
  <c r="A9" i="14" s="1"/>
  <c r="A8" i="14" s="1"/>
  <c r="A7" i="14" s="1"/>
  <c r="A6" i="14" s="1"/>
  <c r="B15" i="25"/>
  <c r="B14" i="25" l="1"/>
  <c r="B31" i="25"/>
  <c r="B47" i="25"/>
  <c r="B63" i="25"/>
  <c r="B79" i="25"/>
  <c r="B46" i="25" l="1"/>
  <c r="B30" i="25"/>
  <c r="B78" i="25"/>
  <c r="B62" i="25"/>
  <c r="B13" i="25"/>
  <c r="B61" i="25" l="1"/>
  <c r="B29" i="25"/>
  <c r="B12" i="25"/>
  <c r="B77" i="25"/>
  <c r="B45" i="25"/>
  <c r="B44" i="25" l="1"/>
  <c r="B11" i="25"/>
  <c r="B60" i="25"/>
  <c r="B76" i="25"/>
  <c r="B28" i="25"/>
  <c r="B75" i="25" l="1"/>
  <c r="B10" i="25"/>
  <c r="B27" i="25"/>
  <c r="B59" i="25"/>
  <c r="B43" i="25"/>
  <c r="B42" i="25" l="1"/>
  <c r="B9" i="25"/>
  <c r="B74" i="25"/>
  <c r="B58" i="25"/>
  <c r="B26" i="25"/>
  <c r="B57" i="25" l="1"/>
  <c r="B8" i="25"/>
  <c r="B25" i="25"/>
  <c r="B73" i="25"/>
  <c r="B41" i="25"/>
  <c r="B72" i="25" l="1"/>
  <c r="B7" i="25"/>
  <c r="B40" i="25"/>
  <c r="B24" i="25"/>
  <c r="B56" i="25"/>
  <c r="B23" i="25" l="1"/>
  <c r="B6" i="25"/>
  <c r="B55" i="25"/>
  <c r="B39" i="25"/>
  <c r="B71" i="25"/>
  <c r="B38" i="25" l="1"/>
  <c r="B5" i="25"/>
  <c r="B70" i="25"/>
  <c r="B54" i="25"/>
  <c r="B22" i="25"/>
  <c r="B53" i="25" l="1"/>
  <c r="B21" i="25"/>
  <c r="B69" i="25"/>
  <c r="B37" i="25"/>
</calcChain>
</file>

<file path=xl/sharedStrings.xml><?xml version="1.0" encoding="utf-8"?>
<sst xmlns="http://schemas.openxmlformats.org/spreadsheetml/2006/main" count="207" uniqueCount="30">
  <si>
    <t>година на събитие</t>
  </si>
  <si>
    <t>коефициент на развитие</t>
  </si>
  <si>
    <t>Общо за пазара</t>
  </si>
  <si>
    <t xml:space="preserve">Брутен размер на изплатените претенции във връзка с имуществени вреди </t>
  </si>
  <si>
    <t>година на изплащане на претенцията</t>
  </si>
  <si>
    <t xml:space="preserve">Брутен размер на изплатените претенции във връзка с неимуществени вреди </t>
  </si>
  <si>
    <t>Леки автомобили и товарни автомобили с допустима максимална маса до 5 тона</t>
  </si>
  <si>
    <t>Товарни автомобили с допустима максимална маса над 5 тона и автобуси</t>
  </si>
  <si>
    <t xml:space="preserve">Седлови влекачи </t>
  </si>
  <si>
    <t xml:space="preserve">Брутен размер на предявените претенции във връзка с имуществени вреди </t>
  </si>
  <si>
    <t xml:space="preserve">Брой на изплатените претенции във връзка с имуществени вреди </t>
  </si>
  <si>
    <t xml:space="preserve">Брой на предявените претенции във връзка с имуществени вреди </t>
  </si>
  <si>
    <t xml:space="preserve">Брой на изплатените претенции във връзка с неимуществени вреди </t>
  </si>
  <si>
    <t xml:space="preserve">Брутен размер на предявените претенции във връзка с неимуществени вреди </t>
  </si>
  <si>
    <t xml:space="preserve">Брой на предявените претенции във връзка с неимуществени вреди </t>
  </si>
  <si>
    <t>Изложени на риск - брой застраховани МПС</t>
  </si>
  <si>
    <t>Година</t>
  </si>
  <si>
    <t>Група</t>
  </si>
  <si>
    <t>Наименование</t>
  </si>
  <si>
    <t>Група 1</t>
  </si>
  <si>
    <t>Група 2</t>
  </si>
  <si>
    <t>Група 3</t>
  </si>
  <si>
    <t>Група 4</t>
  </si>
  <si>
    <t>Моторни превозни средства, различни от предходните рискови групи</t>
  </si>
  <si>
    <r>
      <t xml:space="preserve">Данни за </t>
    </r>
    <r>
      <rPr>
        <b/>
        <u/>
        <sz val="14"/>
        <rFont val="Times New Roman"/>
        <family val="1"/>
        <charset val="204"/>
      </rPr>
      <t>броя</t>
    </r>
    <r>
      <rPr>
        <b/>
        <sz val="14"/>
        <rFont val="Times New Roman"/>
        <family val="1"/>
        <charset val="204"/>
      </rPr>
      <t xml:space="preserve"> на </t>
    </r>
    <r>
      <rPr>
        <b/>
        <u/>
        <sz val="14"/>
        <rFont val="Times New Roman"/>
        <family val="1"/>
        <charset val="204"/>
      </rPr>
      <t>изплатените</t>
    </r>
    <r>
      <rPr>
        <b/>
        <sz val="14"/>
        <rFont val="Times New Roman"/>
        <family val="1"/>
        <charset val="204"/>
      </rPr>
      <t xml:space="preserve"> претенции по застраховка "Гражданска отговорност" на автомобилистите </t>
    </r>
  </si>
  <si>
    <r>
      <t xml:space="preserve">Данни за </t>
    </r>
    <r>
      <rPr>
        <b/>
        <u/>
        <sz val="14"/>
        <rFont val="Times New Roman"/>
        <family val="1"/>
        <charset val="204"/>
      </rPr>
      <t>стойността</t>
    </r>
    <r>
      <rPr>
        <b/>
        <sz val="14"/>
        <rFont val="Times New Roman"/>
        <family val="1"/>
        <charset val="204"/>
      </rPr>
      <t xml:space="preserve"> на </t>
    </r>
    <r>
      <rPr>
        <b/>
        <u/>
        <sz val="14"/>
        <rFont val="Times New Roman"/>
        <family val="1"/>
        <charset val="204"/>
      </rPr>
      <t>предявените</t>
    </r>
    <r>
      <rPr>
        <b/>
        <sz val="14"/>
        <rFont val="Times New Roman"/>
        <family val="1"/>
        <charset val="204"/>
      </rPr>
      <t xml:space="preserve"> претенции по застраховка "Гражданска отговорност" на автомобилистите </t>
    </r>
  </si>
  <si>
    <r>
      <t xml:space="preserve">Данни за </t>
    </r>
    <r>
      <rPr>
        <b/>
        <u/>
        <sz val="14"/>
        <rFont val="Times New Roman"/>
        <family val="1"/>
        <charset val="204"/>
      </rPr>
      <t>стойността</t>
    </r>
    <r>
      <rPr>
        <b/>
        <sz val="14"/>
        <rFont val="Times New Roman"/>
        <family val="1"/>
        <charset val="204"/>
      </rPr>
      <t xml:space="preserve"> на </t>
    </r>
    <r>
      <rPr>
        <b/>
        <u/>
        <sz val="14"/>
        <rFont val="Times New Roman"/>
        <family val="1"/>
        <charset val="204"/>
      </rPr>
      <t>изплатените</t>
    </r>
    <r>
      <rPr>
        <b/>
        <sz val="14"/>
        <rFont val="Times New Roman"/>
        <family val="1"/>
        <charset val="204"/>
      </rPr>
      <t xml:space="preserve"> претенции по застраховка "Гражданска отговорност" на автомобилистите </t>
    </r>
  </si>
  <si>
    <r>
      <t xml:space="preserve">Данни за </t>
    </r>
    <r>
      <rPr>
        <b/>
        <u/>
        <sz val="14"/>
        <rFont val="Times New Roman"/>
        <family val="1"/>
        <charset val="204"/>
      </rPr>
      <t>броя</t>
    </r>
    <r>
      <rPr>
        <b/>
        <sz val="14"/>
        <rFont val="Times New Roman"/>
        <family val="1"/>
        <charset val="204"/>
      </rPr>
      <t xml:space="preserve"> на </t>
    </r>
    <r>
      <rPr>
        <b/>
        <u/>
        <sz val="14"/>
        <rFont val="Times New Roman"/>
        <family val="1"/>
        <charset val="204"/>
      </rPr>
      <t>предявените</t>
    </r>
    <r>
      <rPr>
        <b/>
        <sz val="14"/>
        <rFont val="Times New Roman"/>
        <family val="1"/>
        <charset val="204"/>
      </rPr>
      <t xml:space="preserve"> претенции по застраховка "Гражданска отговорност" на автомобилистите </t>
    </r>
  </si>
  <si>
    <t>година на предявяване на претенцията</t>
  </si>
  <si>
    <t>изложеност на риск - брой застраховани МПС, приравнени към годишна база, 
по застраховка "Гражданска отговорност" на автомобилистите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</si>
</sst>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"/>
      <family val="1"/>
    </font>
    <font>
      <b/>
      <sz val="12"/>
      <name val="Times"/>
      <family val="1"/>
    </font>
    <font>
      <b/>
      <u/>
      <sz val="12"/>
      <name val="Times"/>
      <family val="1"/>
    </font>
    <font>
      <b/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/>
    <xf numFmtId="0" fontId="1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67">
    <xf numFmtId="0" fontId="0" fillId="0" borderId="0" xfId="0"/>
    <xf numFmtId="0" fontId="8" fillId="0" borderId="0" xfId="11" applyFont="1"/>
    <xf numFmtId="0" fontId="9" fillId="2" borderId="0" xfId="1" applyFont="1" applyFill="1" applyAlignment="1" applyProtection="1">
      <alignment horizontal="center"/>
      <protection locked="0"/>
    </xf>
    <xf numFmtId="0" fontId="7" fillId="0" borderId="0" xfId="11"/>
    <xf numFmtId="0" fontId="10" fillId="2" borderId="0" xfId="1" applyFont="1" applyFill="1" applyAlignment="1" applyProtection="1">
      <alignment horizontal="center"/>
      <protection locked="0"/>
    </xf>
    <xf numFmtId="0" fontId="9" fillId="4" borderId="5" xfId="11" applyFont="1" applyFill="1" applyBorder="1" applyAlignment="1">
      <alignment horizontal="center"/>
    </xf>
    <xf numFmtId="0" fontId="9" fillId="4" borderId="6" xfId="11" applyFont="1" applyFill="1" applyBorder="1" applyAlignment="1">
      <alignment horizontal="center"/>
    </xf>
    <xf numFmtId="0" fontId="8" fillId="0" borderId="12" xfId="11" applyFont="1" applyBorder="1" applyAlignment="1">
      <alignment horizontal="center"/>
    </xf>
    <xf numFmtId="0" fontId="10" fillId="0" borderId="13" xfId="11" applyFont="1" applyBorder="1"/>
    <xf numFmtId="0" fontId="8" fillId="0" borderId="7" xfId="11" applyFont="1" applyBorder="1" applyAlignment="1">
      <alignment horizontal="center"/>
    </xf>
    <xf numFmtId="0" fontId="10" fillId="0" borderId="8" xfId="11" applyFont="1" applyBorder="1"/>
    <xf numFmtId="0" fontId="19" fillId="0" borderId="0" xfId="2" applyFont="1" applyProtection="1"/>
    <xf numFmtId="3" fontId="19" fillId="0" borderId="0" xfId="2" applyNumberFormat="1" applyFont="1" applyProtection="1"/>
    <xf numFmtId="0" fontId="14" fillId="0" borderId="2" xfId="1" applyFont="1" applyBorder="1" applyAlignment="1" applyProtection="1">
      <alignment horizontal="center" vertical="center" wrapText="1"/>
    </xf>
    <xf numFmtId="0" fontId="14" fillId="0" borderId="2" xfId="1" applyFont="1" applyBorder="1" applyAlignment="1" applyProtection="1">
      <alignment horizontal="center" vertical="center"/>
    </xf>
    <xf numFmtId="0" fontId="14" fillId="0" borderId="2" xfId="1" applyFont="1" applyBorder="1" applyAlignment="1" applyProtection="1">
      <alignment horizontal="center" wrapText="1"/>
    </xf>
    <xf numFmtId="3" fontId="19" fillId="2" borderId="2" xfId="1" applyNumberFormat="1" applyFont="1" applyFill="1" applyBorder="1" applyProtection="1"/>
    <xf numFmtId="4" fontId="19" fillId="0" borderId="0" xfId="2" applyNumberFormat="1" applyFont="1" applyProtection="1"/>
    <xf numFmtId="3" fontId="19" fillId="3" borderId="0" xfId="1" applyNumberFormat="1" applyFont="1" applyFill="1" applyProtection="1"/>
    <xf numFmtId="0" fontId="14" fillId="0" borderId="0" xfId="1" applyFont="1" applyBorder="1" applyAlignment="1" applyProtection="1">
      <alignment horizontal="center"/>
    </xf>
    <xf numFmtId="3" fontId="19" fillId="0" borderId="0" xfId="1" applyNumberFormat="1" applyFont="1" applyBorder="1" applyProtection="1"/>
    <xf numFmtId="3" fontId="19" fillId="0" borderId="0" xfId="1" applyNumberFormat="1" applyFont="1" applyProtection="1"/>
    <xf numFmtId="3" fontId="12" fillId="0" borderId="0" xfId="0" applyNumberFormat="1" applyFont="1" applyProtection="1"/>
    <xf numFmtId="0" fontId="19" fillId="0" borderId="2" xfId="1" applyFont="1" applyBorder="1" applyAlignment="1" applyProtection="1">
      <alignment vertical="center" wrapText="1"/>
    </xf>
    <xf numFmtId="0" fontId="19" fillId="0" borderId="2" xfId="1" applyFont="1" applyBorder="1" applyProtection="1"/>
    <xf numFmtId="0" fontId="19" fillId="3" borderId="2" xfId="1" applyFont="1" applyFill="1" applyBorder="1" applyAlignment="1" applyProtection="1">
      <alignment vertical="center"/>
    </xf>
    <xf numFmtId="0" fontId="19" fillId="0" borderId="0" xfId="1" applyFont="1" applyFill="1" applyBorder="1" applyProtection="1"/>
    <xf numFmtId="0" fontId="16" fillId="0" borderId="0" xfId="1" applyFont="1" applyProtection="1"/>
    <xf numFmtId="0" fontId="19" fillId="0" borderId="0" xfId="1" applyFont="1" applyProtection="1"/>
    <xf numFmtId="0" fontId="21" fillId="0" borderId="0" xfId="1" applyFont="1" applyFill="1" applyAlignment="1" applyProtection="1"/>
    <xf numFmtId="0" fontId="11" fillId="0" borderId="0" xfId="1" applyFont="1" applyAlignment="1" applyProtection="1"/>
    <xf numFmtId="0" fontId="5" fillId="0" borderId="0" xfId="1" applyFont="1" applyAlignment="1" applyProtection="1"/>
    <xf numFmtId="0" fontId="5" fillId="0" borderId="0" xfId="2" applyFont="1" applyProtection="1"/>
    <xf numFmtId="0" fontId="5" fillId="0" borderId="0" xfId="1" applyFont="1" applyProtection="1"/>
    <xf numFmtId="0" fontId="19" fillId="0" borderId="0" xfId="1" applyFont="1" applyFill="1" applyAlignment="1" applyProtection="1"/>
    <xf numFmtId="3" fontId="19" fillId="0" borderId="0" xfId="1" applyNumberFormat="1" applyFont="1" applyFill="1" applyAlignment="1" applyProtection="1"/>
    <xf numFmtId="0" fontId="15" fillId="0" borderId="0" xfId="1" applyFont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13" fillId="0" borderId="0" xfId="1" applyFont="1" applyAlignment="1" applyProtection="1">
      <alignment vertical="center" wrapText="1"/>
    </xf>
    <xf numFmtId="0" fontId="18" fillId="0" borderId="0" xfId="0" applyFont="1" applyProtection="1"/>
    <xf numFmtId="0" fontId="4" fillId="0" borderId="0" xfId="0" applyNumberFormat="1" applyFont="1" applyFill="1" applyBorder="1" applyAlignment="1" applyProtection="1"/>
    <xf numFmtId="0" fontId="4" fillId="0" borderId="0" xfId="0" applyFont="1" applyProtection="1"/>
    <xf numFmtId="0" fontId="16" fillId="0" borderId="2" xfId="1" applyFont="1" applyBorder="1" applyAlignment="1" applyProtection="1">
      <alignment horizontal="center" wrapText="1"/>
    </xf>
    <xf numFmtId="3" fontId="4" fillId="2" borderId="2" xfId="0" applyNumberFormat="1" applyFont="1" applyFill="1" applyBorder="1" applyAlignment="1" applyProtection="1">
      <alignment wrapText="1"/>
    </xf>
    <xf numFmtId="164" fontId="19" fillId="3" borderId="2" xfId="1" applyNumberFormat="1" applyFont="1" applyFill="1" applyBorder="1" applyAlignment="1" applyProtection="1">
      <alignment vertical="center"/>
    </xf>
    <xf numFmtId="0" fontId="13" fillId="0" borderId="0" xfId="1" applyFont="1" applyBorder="1" applyAlignment="1" applyProtection="1">
      <alignment vertical="center"/>
    </xf>
    <xf numFmtId="0" fontId="13" fillId="0" borderId="0" xfId="1" applyFont="1" applyBorder="1" applyAlignment="1" applyProtection="1">
      <alignment vertical="center" wrapText="1"/>
    </xf>
    <xf numFmtId="0" fontId="13" fillId="0" borderId="4" xfId="1" applyFont="1" applyBorder="1" applyAlignment="1" applyProtection="1">
      <alignment horizontal="center" vertical="center" wrapText="1"/>
    </xf>
    <xf numFmtId="0" fontId="22" fillId="2" borderId="0" xfId="0" applyFont="1" applyFill="1" applyAlignment="1" applyProtection="1">
      <alignment horizontal="center" vertical="center" wrapText="1"/>
    </xf>
    <xf numFmtId="0" fontId="16" fillId="0" borderId="1" xfId="1" applyFont="1" applyBorder="1" applyAlignment="1" applyProtection="1">
      <alignment horizontal="center" vertical="center" wrapText="1"/>
    </xf>
    <xf numFmtId="0" fontId="16" fillId="0" borderId="3" xfId="1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/>
    </xf>
    <xf numFmtId="0" fontId="16" fillId="0" borderId="3" xfId="0" applyFont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left" wrapText="1"/>
    </xf>
    <xf numFmtId="0" fontId="14" fillId="0" borderId="1" xfId="1" applyFont="1" applyBorder="1" applyAlignment="1" applyProtection="1">
      <alignment horizontal="center" vertical="center" wrapText="1"/>
    </xf>
    <xf numFmtId="0" fontId="14" fillId="0" borderId="3" xfId="1" applyFont="1" applyBorder="1" applyAlignment="1" applyProtection="1">
      <alignment horizontal="center" vertical="center" wrapText="1"/>
    </xf>
    <xf numFmtId="0" fontId="14" fillId="0" borderId="2" xfId="1" applyFont="1" applyBorder="1" applyAlignment="1" applyProtection="1">
      <alignment horizontal="center" vertical="center" wrapText="1"/>
    </xf>
    <xf numFmtId="0" fontId="13" fillId="0" borderId="4" xfId="1" applyFont="1" applyBorder="1" applyAlignment="1" applyProtection="1">
      <alignment horizontal="center" vertical="center"/>
    </xf>
    <xf numFmtId="0" fontId="16" fillId="0" borderId="2" xfId="1" applyFont="1" applyBorder="1" applyAlignment="1" applyProtection="1">
      <alignment horizontal="center" vertical="center" wrapText="1"/>
    </xf>
    <xf numFmtId="0" fontId="14" fillId="0" borderId="9" xfId="1" applyFont="1" applyBorder="1" applyAlignment="1" applyProtection="1">
      <alignment horizontal="center" vertical="center" wrapText="1"/>
    </xf>
    <xf numFmtId="0" fontId="14" fillId="0" borderId="10" xfId="1" applyFont="1" applyBorder="1" applyAlignment="1" applyProtection="1">
      <alignment horizontal="center" vertical="center" wrapText="1"/>
    </xf>
    <xf numFmtId="0" fontId="14" fillId="0" borderId="11" xfId="1" applyFont="1" applyBorder="1" applyAlignment="1" applyProtection="1">
      <alignment horizontal="center" vertical="center" wrapText="1"/>
    </xf>
    <xf numFmtId="0" fontId="13" fillId="0" borderId="0" xfId="1" applyFont="1" applyBorder="1" applyAlignment="1" applyProtection="1">
      <alignment horizontal="center" vertical="center" wrapText="1"/>
    </xf>
    <xf numFmtId="0" fontId="16" fillId="0" borderId="9" xfId="1" applyFont="1" applyBorder="1" applyAlignment="1" applyProtection="1">
      <alignment horizontal="center" vertical="center" wrapText="1"/>
    </xf>
    <xf numFmtId="0" fontId="16" fillId="0" borderId="10" xfId="1" applyFont="1" applyBorder="1" applyAlignment="1" applyProtection="1">
      <alignment horizontal="center" vertical="center" wrapText="1"/>
    </xf>
    <xf numFmtId="0" fontId="16" fillId="0" borderId="11" xfId="1" applyFont="1" applyBorder="1" applyAlignment="1" applyProtection="1">
      <alignment horizontal="center" vertical="center" wrapText="1"/>
    </xf>
    <xf numFmtId="0" fontId="19" fillId="0" borderId="0" xfId="2" applyFont="1" applyAlignment="1" applyProtection="1">
      <alignment horizontal="left"/>
    </xf>
  </cellXfs>
  <cellStyles count="12">
    <cellStyle name="Normal" xfId="0" builtinId="0"/>
    <cellStyle name="Normal 2" xfId="2"/>
    <cellStyle name="Normal 2 2" xfId="3"/>
    <cellStyle name="Normal 2 2 2" xfId="8"/>
    <cellStyle name="Normal 3" xfId="4"/>
    <cellStyle name="Normal 4" xfId="7"/>
    <cellStyle name="Normal 5" xfId="11"/>
    <cellStyle name="Normal_Sheet1" xfId="1"/>
    <cellStyle name="Percent 2" xfId="5"/>
    <cellStyle name="Percent 2 2" xfId="6"/>
    <cellStyle name="Percent 2 2 2" xfId="10"/>
    <cellStyle name="Percent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zoomScale="85" zoomScaleNormal="85" workbookViewId="0">
      <selection activeCell="B1" sqref="B1"/>
    </sheetView>
  </sheetViews>
  <sheetFormatPr defaultRowHeight="12.75" x14ac:dyDescent="0.2"/>
  <cols>
    <col min="1" max="1" width="16.28515625" style="3" customWidth="1"/>
    <col min="2" max="2" width="92.28515625" style="3" customWidth="1"/>
    <col min="3" max="3" width="2.140625" style="3" bestFit="1" customWidth="1"/>
    <col min="4" max="256" width="9.140625" style="3"/>
    <col min="257" max="257" width="16.28515625" style="3" customWidth="1"/>
    <col min="258" max="258" width="82.140625" style="3" customWidth="1"/>
    <col min="259" max="259" width="2.140625" style="3" bestFit="1" customWidth="1"/>
    <col min="260" max="512" width="9.140625" style="3"/>
    <col min="513" max="513" width="16.28515625" style="3" customWidth="1"/>
    <col min="514" max="514" width="82.140625" style="3" customWidth="1"/>
    <col min="515" max="515" width="2.140625" style="3" bestFit="1" customWidth="1"/>
    <col min="516" max="768" width="9.140625" style="3"/>
    <col min="769" max="769" width="16.28515625" style="3" customWidth="1"/>
    <col min="770" max="770" width="82.140625" style="3" customWidth="1"/>
    <col min="771" max="771" width="2.140625" style="3" bestFit="1" customWidth="1"/>
    <col min="772" max="1024" width="9.140625" style="3"/>
    <col min="1025" max="1025" width="16.28515625" style="3" customWidth="1"/>
    <col min="1026" max="1026" width="82.140625" style="3" customWidth="1"/>
    <col min="1027" max="1027" width="2.140625" style="3" bestFit="1" customWidth="1"/>
    <col min="1028" max="1280" width="9.140625" style="3"/>
    <col min="1281" max="1281" width="16.28515625" style="3" customWidth="1"/>
    <col min="1282" max="1282" width="82.140625" style="3" customWidth="1"/>
    <col min="1283" max="1283" width="2.140625" style="3" bestFit="1" customWidth="1"/>
    <col min="1284" max="1536" width="9.140625" style="3"/>
    <col min="1537" max="1537" width="16.28515625" style="3" customWidth="1"/>
    <col min="1538" max="1538" width="82.140625" style="3" customWidth="1"/>
    <col min="1539" max="1539" width="2.140625" style="3" bestFit="1" customWidth="1"/>
    <col min="1540" max="1792" width="9.140625" style="3"/>
    <col min="1793" max="1793" width="16.28515625" style="3" customWidth="1"/>
    <col min="1794" max="1794" width="82.140625" style="3" customWidth="1"/>
    <col min="1795" max="1795" width="2.140625" style="3" bestFit="1" customWidth="1"/>
    <col min="1796" max="2048" width="9.140625" style="3"/>
    <col min="2049" max="2049" width="16.28515625" style="3" customWidth="1"/>
    <col min="2050" max="2050" width="82.140625" style="3" customWidth="1"/>
    <col min="2051" max="2051" width="2.140625" style="3" bestFit="1" customWidth="1"/>
    <col min="2052" max="2304" width="9.140625" style="3"/>
    <col min="2305" max="2305" width="16.28515625" style="3" customWidth="1"/>
    <col min="2306" max="2306" width="82.140625" style="3" customWidth="1"/>
    <col min="2307" max="2307" width="2.140625" style="3" bestFit="1" customWidth="1"/>
    <col min="2308" max="2560" width="9.140625" style="3"/>
    <col min="2561" max="2561" width="16.28515625" style="3" customWidth="1"/>
    <col min="2562" max="2562" width="82.140625" style="3" customWidth="1"/>
    <col min="2563" max="2563" width="2.140625" style="3" bestFit="1" customWidth="1"/>
    <col min="2564" max="2816" width="9.140625" style="3"/>
    <col min="2817" max="2817" width="16.28515625" style="3" customWidth="1"/>
    <col min="2818" max="2818" width="82.140625" style="3" customWidth="1"/>
    <col min="2819" max="2819" width="2.140625" style="3" bestFit="1" customWidth="1"/>
    <col min="2820" max="3072" width="9.140625" style="3"/>
    <col min="3073" max="3073" width="16.28515625" style="3" customWidth="1"/>
    <col min="3074" max="3074" width="82.140625" style="3" customWidth="1"/>
    <col min="3075" max="3075" width="2.140625" style="3" bestFit="1" customWidth="1"/>
    <col min="3076" max="3328" width="9.140625" style="3"/>
    <col min="3329" max="3329" width="16.28515625" style="3" customWidth="1"/>
    <col min="3330" max="3330" width="82.140625" style="3" customWidth="1"/>
    <col min="3331" max="3331" width="2.140625" style="3" bestFit="1" customWidth="1"/>
    <col min="3332" max="3584" width="9.140625" style="3"/>
    <col min="3585" max="3585" width="16.28515625" style="3" customWidth="1"/>
    <col min="3586" max="3586" width="82.140625" style="3" customWidth="1"/>
    <col min="3587" max="3587" width="2.140625" style="3" bestFit="1" customWidth="1"/>
    <col min="3588" max="3840" width="9.140625" style="3"/>
    <col min="3841" max="3841" width="16.28515625" style="3" customWidth="1"/>
    <col min="3842" max="3842" width="82.140625" style="3" customWidth="1"/>
    <col min="3843" max="3843" width="2.140625" style="3" bestFit="1" customWidth="1"/>
    <col min="3844" max="4096" width="9.140625" style="3"/>
    <col min="4097" max="4097" width="16.28515625" style="3" customWidth="1"/>
    <col min="4098" max="4098" width="82.140625" style="3" customWidth="1"/>
    <col min="4099" max="4099" width="2.140625" style="3" bestFit="1" customWidth="1"/>
    <col min="4100" max="4352" width="9.140625" style="3"/>
    <col min="4353" max="4353" width="16.28515625" style="3" customWidth="1"/>
    <col min="4354" max="4354" width="82.140625" style="3" customWidth="1"/>
    <col min="4355" max="4355" width="2.140625" style="3" bestFit="1" customWidth="1"/>
    <col min="4356" max="4608" width="9.140625" style="3"/>
    <col min="4609" max="4609" width="16.28515625" style="3" customWidth="1"/>
    <col min="4610" max="4610" width="82.140625" style="3" customWidth="1"/>
    <col min="4611" max="4611" width="2.140625" style="3" bestFit="1" customWidth="1"/>
    <col min="4612" max="4864" width="9.140625" style="3"/>
    <col min="4865" max="4865" width="16.28515625" style="3" customWidth="1"/>
    <col min="4866" max="4866" width="82.140625" style="3" customWidth="1"/>
    <col min="4867" max="4867" width="2.140625" style="3" bestFit="1" customWidth="1"/>
    <col min="4868" max="5120" width="9.140625" style="3"/>
    <col min="5121" max="5121" width="16.28515625" style="3" customWidth="1"/>
    <col min="5122" max="5122" width="82.140625" style="3" customWidth="1"/>
    <col min="5123" max="5123" width="2.140625" style="3" bestFit="1" customWidth="1"/>
    <col min="5124" max="5376" width="9.140625" style="3"/>
    <col min="5377" max="5377" width="16.28515625" style="3" customWidth="1"/>
    <col min="5378" max="5378" width="82.140625" style="3" customWidth="1"/>
    <col min="5379" max="5379" width="2.140625" style="3" bestFit="1" customWidth="1"/>
    <col min="5380" max="5632" width="9.140625" style="3"/>
    <col min="5633" max="5633" width="16.28515625" style="3" customWidth="1"/>
    <col min="5634" max="5634" width="82.140625" style="3" customWidth="1"/>
    <col min="5635" max="5635" width="2.140625" style="3" bestFit="1" customWidth="1"/>
    <col min="5636" max="5888" width="9.140625" style="3"/>
    <col min="5889" max="5889" width="16.28515625" style="3" customWidth="1"/>
    <col min="5890" max="5890" width="82.140625" style="3" customWidth="1"/>
    <col min="5891" max="5891" width="2.140625" style="3" bestFit="1" customWidth="1"/>
    <col min="5892" max="6144" width="9.140625" style="3"/>
    <col min="6145" max="6145" width="16.28515625" style="3" customWidth="1"/>
    <col min="6146" max="6146" width="82.140625" style="3" customWidth="1"/>
    <col min="6147" max="6147" width="2.140625" style="3" bestFit="1" customWidth="1"/>
    <col min="6148" max="6400" width="9.140625" style="3"/>
    <col min="6401" max="6401" width="16.28515625" style="3" customWidth="1"/>
    <col min="6402" max="6402" width="82.140625" style="3" customWidth="1"/>
    <col min="6403" max="6403" width="2.140625" style="3" bestFit="1" customWidth="1"/>
    <col min="6404" max="6656" width="9.140625" style="3"/>
    <col min="6657" max="6657" width="16.28515625" style="3" customWidth="1"/>
    <col min="6658" max="6658" width="82.140625" style="3" customWidth="1"/>
    <col min="6659" max="6659" width="2.140625" style="3" bestFit="1" customWidth="1"/>
    <col min="6660" max="6912" width="9.140625" style="3"/>
    <col min="6913" max="6913" width="16.28515625" style="3" customWidth="1"/>
    <col min="6914" max="6914" width="82.140625" style="3" customWidth="1"/>
    <col min="6915" max="6915" width="2.140625" style="3" bestFit="1" customWidth="1"/>
    <col min="6916" max="7168" width="9.140625" style="3"/>
    <col min="7169" max="7169" width="16.28515625" style="3" customWidth="1"/>
    <col min="7170" max="7170" width="82.140625" style="3" customWidth="1"/>
    <col min="7171" max="7171" width="2.140625" style="3" bestFit="1" customWidth="1"/>
    <col min="7172" max="7424" width="9.140625" style="3"/>
    <col min="7425" max="7425" width="16.28515625" style="3" customWidth="1"/>
    <col min="7426" max="7426" width="82.140625" style="3" customWidth="1"/>
    <col min="7427" max="7427" width="2.140625" style="3" bestFit="1" customWidth="1"/>
    <col min="7428" max="7680" width="9.140625" style="3"/>
    <col min="7681" max="7681" width="16.28515625" style="3" customWidth="1"/>
    <col min="7682" max="7682" width="82.140625" style="3" customWidth="1"/>
    <col min="7683" max="7683" width="2.140625" style="3" bestFit="1" customWidth="1"/>
    <col min="7684" max="7936" width="9.140625" style="3"/>
    <col min="7937" max="7937" width="16.28515625" style="3" customWidth="1"/>
    <col min="7938" max="7938" width="82.140625" style="3" customWidth="1"/>
    <col min="7939" max="7939" width="2.140625" style="3" bestFit="1" customWidth="1"/>
    <col min="7940" max="8192" width="9.140625" style="3"/>
    <col min="8193" max="8193" width="16.28515625" style="3" customWidth="1"/>
    <col min="8194" max="8194" width="82.140625" style="3" customWidth="1"/>
    <col min="8195" max="8195" width="2.140625" style="3" bestFit="1" customWidth="1"/>
    <col min="8196" max="8448" width="9.140625" style="3"/>
    <col min="8449" max="8449" width="16.28515625" style="3" customWidth="1"/>
    <col min="8450" max="8450" width="82.140625" style="3" customWidth="1"/>
    <col min="8451" max="8451" width="2.140625" style="3" bestFit="1" customWidth="1"/>
    <col min="8452" max="8704" width="9.140625" style="3"/>
    <col min="8705" max="8705" width="16.28515625" style="3" customWidth="1"/>
    <col min="8706" max="8706" width="82.140625" style="3" customWidth="1"/>
    <col min="8707" max="8707" width="2.140625" style="3" bestFit="1" customWidth="1"/>
    <col min="8708" max="8960" width="9.140625" style="3"/>
    <col min="8961" max="8961" width="16.28515625" style="3" customWidth="1"/>
    <col min="8962" max="8962" width="82.140625" style="3" customWidth="1"/>
    <col min="8963" max="8963" width="2.140625" style="3" bestFit="1" customWidth="1"/>
    <col min="8964" max="9216" width="9.140625" style="3"/>
    <col min="9217" max="9217" width="16.28515625" style="3" customWidth="1"/>
    <col min="9218" max="9218" width="82.140625" style="3" customWidth="1"/>
    <col min="9219" max="9219" width="2.140625" style="3" bestFit="1" customWidth="1"/>
    <col min="9220" max="9472" width="9.140625" style="3"/>
    <col min="9473" max="9473" width="16.28515625" style="3" customWidth="1"/>
    <col min="9474" max="9474" width="82.140625" style="3" customWidth="1"/>
    <col min="9475" max="9475" width="2.140625" style="3" bestFit="1" customWidth="1"/>
    <col min="9476" max="9728" width="9.140625" style="3"/>
    <col min="9729" max="9729" width="16.28515625" style="3" customWidth="1"/>
    <col min="9730" max="9730" width="82.140625" style="3" customWidth="1"/>
    <col min="9731" max="9731" width="2.140625" style="3" bestFit="1" customWidth="1"/>
    <col min="9732" max="9984" width="9.140625" style="3"/>
    <col min="9985" max="9985" width="16.28515625" style="3" customWidth="1"/>
    <col min="9986" max="9986" width="82.140625" style="3" customWidth="1"/>
    <col min="9987" max="9987" width="2.140625" style="3" bestFit="1" customWidth="1"/>
    <col min="9988" max="10240" width="9.140625" style="3"/>
    <col min="10241" max="10241" width="16.28515625" style="3" customWidth="1"/>
    <col min="10242" max="10242" width="82.140625" style="3" customWidth="1"/>
    <col min="10243" max="10243" width="2.140625" style="3" bestFit="1" customWidth="1"/>
    <col min="10244" max="10496" width="9.140625" style="3"/>
    <col min="10497" max="10497" width="16.28515625" style="3" customWidth="1"/>
    <col min="10498" max="10498" width="82.140625" style="3" customWidth="1"/>
    <col min="10499" max="10499" width="2.140625" style="3" bestFit="1" customWidth="1"/>
    <col min="10500" max="10752" width="9.140625" style="3"/>
    <col min="10753" max="10753" width="16.28515625" style="3" customWidth="1"/>
    <col min="10754" max="10754" width="82.140625" style="3" customWidth="1"/>
    <col min="10755" max="10755" width="2.140625" style="3" bestFit="1" customWidth="1"/>
    <col min="10756" max="11008" width="9.140625" style="3"/>
    <col min="11009" max="11009" width="16.28515625" style="3" customWidth="1"/>
    <col min="11010" max="11010" width="82.140625" style="3" customWidth="1"/>
    <col min="11011" max="11011" width="2.140625" style="3" bestFit="1" customWidth="1"/>
    <col min="11012" max="11264" width="9.140625" style="3"/>
    <col min="11265" max="11265" width="16.28515625" style="3" customWidth="1"/>
    <col min="11266" max="11266" width="82.140625" style="3" customWidth="1"/>
    <col min="11267" max="11267" width="2.140625" style="3" bestFit="1" customWidth="1"/>
    <col min="11268" max="11520" width="9.140625" style="3"/>
    <col min="11521" max="11521" width="16.28515625" style="3" customWidth="1"/>
    <col min="11522" max="11522" width="82.140625" style="3" customWidth="1"/>
    <col min="11523" max="11523" width="2.140625" style="3" bestFit="1" customWidth="1"/>
    <col min="11524" max="11776" width="9.140625" style="3"/>
    <col min="11777" max="11777" width="16.28515625" style="3" customWidth="1"/>
    <col min="11778" max="11778" width="82.140625" style="3" customWidth="1"/>
    <col min="11779" max="11779" width="2.140625" style="3" bestFit="1" customWidth="1"/>
    <col min="11780" max="12032" width="9.140625" style="3"/>
    <col min="12033" max="12033" width="16.28515625" style="3" customWidth="1"/>
    <col min="12034" max="12034" width="82.140625" style="3" customWidth="1"/>
    <col min="12035" max="12035" width="2.140625" style="3" bestFit="1" customWidth="1"/>
    <col min="12036" max="12288" width="9.140625" style="3"/>
    <col min="12289" max="12289" width="16.28515625" style="3" customWidth="1"/>
    <col min="12290" max="12290" width="82.140625" style="3" customWidth="1"/>
    <col min="12291" max="12291" width="2.140625" style="3" bestFit="1" customWidth="1"/>
    <col min="12292" max="12544" width="9.140625" style="3"/>
    <col min="12545" max="12545" width="16.28515625" style="3" customWidth="1"/>
    <col min="12546" max="12546" width="82.140625" style="3" customWidth="1"/>
    <col min="12547" max="12547" width="2.140625" style="3" bestFit="1" customWidth="1"/>
    <col min="12548" max="12800" width="9.140625" style="3"/>
    <col min="12801" max="12801" width="16.28515625" style="3" customWidth="1"/>
    <col min="12802" max="12802" width="82.140625" style="3" customWidth="1"/>
    <col min="12803" max="12803" width="2.140625" style="3" bestFit="1" customWidth="1"/>
    <col min="12804" max="13056" width="9.140625" style="3"/>
    <col min="13057" max="13057" width="16.28515625" style="3" customWidth="1"/>
    <col min="13058" max="13058" width="82.140625" style="3" customWidth="1"/>
    <col min="13059" max="13059" width="2.140625" style="3" bestFit="1" customWidth="1"/>
    <col min="13060" max="13312" width="9.140625" style="3"/>
    <col min="13313" max="13313" width="16.28515625" style="3" customWidth="1"/>
    <col min="13314" max="13314" width="82.140625" style="3" customWidth="1"/>
    <col min="13315" max="13315" width="2.140625" style="3" bestFit="1" customWidth="1"/>
    <col min="13316" max="13568" width="9.140625" style="3"/>
    <col min="13569" max="13569" width="16.28515625" style="3" customWidth="1"/>
    <col min="13570" max="13570" width="82.140625" style="3" customWidth="1"/>
    <col min="13571" max="13571" width="2.140625" style="3" bestFit="1" customWidth="1"/>
    <col min="13572" max="13824" width="9.140625" style="3"/>
    <col min="13825" max="13825" width="16.28515625" style="3" customWidth="1"/>
    <col min="13826" max="13826" width="82.140625" style="3" customWidth="1"/>
    <col min="13827" max="13827" width="2.140625" style="3" bestFit="1" customWidth="1"/>
    <col min="13828" max="14080" width="9.140625" style="3"/>
    <col min="14081" max="14081" width="16.28515625" style="3" customWidth="1"/>
    <col min="14082" max="14082" width="82.140625" style="3" customWidth="1"/>
    <col min="14083" max="14083" width="2.140625" style="3" bestFit="1" customWidth="1"/>
    <col min="14084" max="14336" width="9.140625" style="3"/>
    <col min="14337" max="14337" width="16.28515625" style="3" customWidth="1"/>
    <col min="14338" max="14338" width="82.140625" style="3" customWidth="1"/>
    <col min="14339" max="14339" width="2.140625" style="3" bestFit="1" customWidth="1"/>
    <col min="14340" max="14592" width="9.140625" style="3"/>
    <col min="14593" max="14593" width="16.28515625" style="3" customWidth="1"/>
    <col min="14594" max="14594" width="82.140625" style="3" customWidth="1"/>
    <col min="14595" max="14595" width="2.140625" style="3" bestFit="1" customWidth="1"/>
    <col min="14596" max="14848" width="9.140625" style="3"/>
    <col min="14849" max="14849" width="16.28515625" style="3" customWidth="1"/>
    <col min="14850" max="14850" width="82.140625" style="3" customWidth="1"/>
    <col min="14851" max="14851" width="2.140625" style="3" bestFit="1" customWidth="1"/>
    <col min="14852" max="15104" width="9.140625" style="3"/>
    <col min="15105" max="15105" width="16.28515625" style="3" customWidth="1"/>
    <col min="15106" max="15106" width="82.140625" style="3" customWidth="1"/>
    <col min="15107" max="15107" width="2.140625" style="3" bestFit="1" customWidth="1"/>
    <col min="15108" max="15360" width="9.140625" style="3"/>
    <col min="15361" max="15361" width="16.28515625" style="3" customWidth="1"/>
    <col min="15362" max="15362" width="82.140625" style="3" customWidth="1"/>
    <col min="15363" max="15363" width="2.140625" style="3" bestFit="1" customWidth="1"/>
    <col min="15364" max="15616" width="9.140625" style="3"/>
    <col min="15617" max="15617" width="16.28515625" style="3" customWidth="1"/>
    <col min="15618" max="15618" width="82.140625" style="3" customWidth="1"/>
    <col min="15619" max="15619" width="2.140625" style="3" bestFit="1" customWidth="1"/>
    <col min="15620" max="15872" width="9.140625" style="3"/>
    <col min="15873" max="15873" width="16.28515625" style="3" customWidth="1"/>
    <col min="15874" max="15874" width="82.140625" style="3" customWidth="1"/>
    <col min="15875" max="15875" width="2.140625" style="3" bestFit="1" customWidth="1"/>
    <col min="15876" max="16128" width="9.140625" style="3"/>
    <col min="16129" max="16129" width="16.28515625" style="3" customWidth="1"/>
    <col min="16130" max="16130" width="82.140625" style="3" customWidth="1"/>
    <col min="16131" max="16131" width="2.140625" style="3" bestFit="1" customWidth="1"/>
    <col min="16132" max="16384" width="9.140625" style="3"/>
  </cols>
  <sheetData>
    <row r="1" spans="1:3" ht="15.75" x14ac:dyDescent="0.25">
      <c r="A1" s="1" t="s">
        <v>16</v>
      </c>
      <c r="B1" s="2">
        <v>2025</v>
      </c>
      <c r="C1" s="1"/>
    </row>
    <row r="2" spans="1:3" ht="15.75" x14ac:dyDescent="0.25">
      <c r="A2" s="1"/>
      <c r="B2" s="4" t="s">
        <v>2</v>
      </c>
      <c r="C2" s="1"/>
    </row>
    <row r="3" spans="1:3" ht="16.5" thickBot="1" x14ac:dyDescent="0.3">
      <c r="A3" s="1"/>
      <c r="B3" s="1"/>
      <c r="C3" s="1"/>
    </row>
    <row r="4" spans="1:3" ht="15.75" x14ac:dyDescent="0.25">
      <c r="A4" s="5" t="s">
        <v>17</v>
      </c>
      <c r="B4" s="6" t="s">
        <v>18</v>
      </c>
      <c r="C4" s="1"/>
    </row>
    <row r="5" spans="1:3" ht="15.75" x14ac:dyDescent="0.25">
      <c r="A5" s="7" t="s">
        <v>19</v>
      </c>
      <c r="B5" s="8" t="s">
        <v>6</v>
      </c>
      <c r="C5" s="1"/>
    </row>
    <row r="6" spans="1:3" ht="15.75" x14ac:dyDescent="0.25">
      <c r="A6" s="7" t="s">
        <v>20</v>
      </c>
      <c r="B6" s="8" t="s">
        <v>7</v>
      </c>
      <c r="C6" s="1"/>
    </row>
    <row r="7" spans="1:3" ht="15.75" x14ac:dyDescent="0.25">
      <c r="A7" s="7" t="s">
        <v>21</v>
      </c>
      <c r="B7" s="8" t="s">
        <v>8</v>
      </c>
      <c r="C7" s="1"/>
    </row>
    <row r="8" spans="1:3" ht="16.5" thickBot="1" x14ac:dyDescent="0.3">
      <c r="A8" s="9" t="s">
        <v>22</v>
      </c>
      <c r="B8" s="10" t="s">
        <v>23</v>
      </c>
      <c r="C8" s="1"/>
    </row>
  </sheetData>
  <pageMargins left="0.7" right="0.7" top="0.75" bottom="0.75" header="0.3" footer="0.3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36"/>
  <sheetViews>
    <sheetView zoomScaleNormal="100" workbookViewId="0"/>
  </sheetViews>
  <sheetFormatPr defaultRowHeight="12.75" x14ac:dyDescent="0.2"/>
  <cols>
    <col min="1" max="1" width="10.7109375" style="11" customWidth="1"/>
    <col min="2" max="12" width="11.85546875" style="11" customWidth="1"/>
    <col min="13" max="13" width="15.7109375" style="11" customWidth="1"/>
    <col min="14" max="16384" width="9.140625" style="11"/>
  </cols>
  <sheetData>
    <row r="1" spans="1:13" ht="15.75" x14ac:dyDescent="0.25">
      <c r="A1" s="32" t="str">
        <f>'Описание на групите'!$B$6</f>
        <v>Товарни автомобили с допустима максимална маса над 5 тона и автобуси</v>
      </c>
    </row>
    <row r="2" spans="1:13" ht="18.75" x14ac:dyDescent="0.2">
      <c r="A2" s="57" t="s">
        <v>27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45"/>
    </row>
    <row r="3" spans="1:13" ht="15.75" customHeight="1" x14ac:dyDescent="0.2">
      <c r="A3" s="58" t="s">
        <v>11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3" ht="12.75" customHeight="1" x14ac:dyDescent="0.2">
      <c r="A4" s="54" t="s">
        <v>0</v>
      </c>
      <c r="B4" s="59" t="s">
        <v>28</v>
      </c>
      <c r="C4" s="60"/>
      <c r="D4" s="60"/>
      <c r="E4" s="60"/>
      <c r="F4" s="60"/>
      <c r="G4" s="60"/>
      <c r="H4" s="60"/>
      <c r="I4" s="60"/>
      <c r="J4" s="60"/>
      <c r="K4" s="60"/>
      <c r="L4" s="61"/>
    </row>
    <row r="5" spans="1:13" ht="39.75" customHeight="1" x14ac:dyDescent="0.2">
      <c r="A5" s="55"/>
      <c r="B5" s="13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</row>
    <row r="6" spans="1:13" x14ac:dyDescent="0.2">
      <c r="A6" s="15">
        <f t="shared" ref="A6:A14" si="0">A7-1</f>
        <v>2015</v>
      </c>
      <c r="B6" s="16">
        <v>2908</v>
      </c>
      <c r="C6" s="16">
        <v>3501</v>
      </c>
      <c r="D6" s="16">
        <v>4576</v>
      </c>
      <c r="E6" s="16">
        <v>4768</v>
      </c>
      <c r="F6" s="16">
        <v>4780</v>
      </c>
      <c r="G6" s="16">
        <v>4806</v>
      </c>
      <c r="H6" s="16">
        <v>4805</v>
      </c>
      <c r="I6" s="16">
        <v>4810</v>
      </c>
      <c r="J6" s="16">
        <v>4817</v>
      </c>
      <c r="K6" s="16">
        <v>4820</v>
      </c>
      <c r="L6" s="16">
        <v>4818</v>
      </c>
      <c r="M6" s="12"/>
    </row>
    <row r="7" spans="1:13" x14ac:dyDescent="0.2">
      <c r="A7" s="15">
        <f t="shared" si="0"/>
        <v>2016</v>
      </c>
      <c r="B7" s="16">
        <v>3107</v>
      </c>
      <c r="C7" s="16">
        <v>5147.5</v>
      </c>
      <c r="D7" s="16">
        <v>5507.2080188190394</v>
      </c>
      <c r="E7" s="16">
        <v>5596.2080188190394</v>
      </c>
      <c r="F7" s="16">
        <v>5654.2080188190394</v>
      </c>
      <c r="G7" s="16">
        <v>5664.9651770302507</v>
      </c>
      <c r="H7" s="16">
        <v>5660.4682817131907</v>
      </c>
      <c r="I7" s="16">
        <v>5674.4682817131907</v>
      </c>
      <c r="J7" s="16">
        <v>5679.4682817131907</v>
      </c>
      <c r="K7" s="16">
        <v>5679.4682817131907</v>
      </c>
      <c r="L7" s="18"/>
      <c r="M7" s="12"/>
    </row>
    <row r="8" spans="1:13" x14ac:dyDescent="0.2">
      <c r="A8" s="15">
        <f t="shared" si="0"/>
        <v>2017</v>
      </c>
      <c r="B8" s="16">
        <v>4398</v>
      </c>
      <c r="C8" s="16">
        <v>5450</v>
      </c>
      <c r="D8" s="16">
        <v>5690.2331315998454</v>
      </c>
      <c r="E8" s="16">
        <v>5760.0804681715563</v>
      </c>
      <c r="F8" s="16">
        <v>5811.8091950900889</v>
      </c>
      <c r="G8" s="16">
        <v>5817.7280989318206</v>
      </c>
      <c r="H8" s="16">
        <v>5820.9877314722198</v>
      </c>
      <c r="I8" s="16">
        <v>5832.9877314722198</v>
      </c>
      <c r="J8" s="16">
        <v>5812.9877314722198</v>
      </c>
      <c r="K8" s="18"/>
      <c r="L8" s="18"/>
      <c r="M8" s="12"/>
    </row>
    <row r="9" spans="1:13" x14ac:dyDescent="0.2">
      <c r="A9" s="15">
        <f t="shared" si="0"/>
        <v>2018</v>
      </c>
      <c r="B9" s="16">
        <v>4029</v>
      </c>
      <c r="C9" s="16">
        <v>5198</v>
      </c>
      <c r="D9" s="16">
        <v>5361.3177258670439</v>
      </c>
      <c r="E9" s="16">
        <v>5432.6775948334989</v>
      </c>
      <c r="F9" s="16">
        <v>5466.4372099837583</v>
      </c>
      <c r="G9" s="16">
        <v>5473.2756389150145</v>
      </c>
      <c r="H9" s="16">
        <v>5474.2756389150145</v>
      </c>
      <c r="I9" s="16">
        <v>5474.2756389150145</v>
      </c>
      <c r="J9" s="18"/>
      <c r="K9" s="18"/>
      <c r="L9" s="18"/>
      <c r="M9" s="12"/>
    </row>
    <row r="10" spans="1:13" x14ac:dyDescent="0.2">
      <c r="A10" s="15">
        <f t="shared" si="0"/>
        <v>2019</v>
      </c>
      <c r="B10" s="16">
        <v>4168</v>
      </c>
      <c r="C10" s="16">
        <v>4980.8685131648508</v>
      </c>
      <c r="D10" s="16">
        <v>5144.2117560439037</v>
      </c>
      <c r="E10" s="16">
        <v>5211.6844681187076</v>
      </c>
      <c r="F10" s="16">
        <v>5258.839881164371</v>
      </c>
      <c r="G10" s="16">
        <v>5272.839881164371</v>
      </c>
      <c r="H10" s="16">
        <v>5269.839881164371</v>
      </c>
      <c r="I10" s="18"/>
      <c r="J10" s="18"/>
      <c r="K10" s="18"/>
      <c r="L10" s="18"/>
      <c r="M10" s="12"/>
    </row>
    <row r="11" spans="1:13" x14ac:dyDescent="0.2">
      <c r="A11" s="15">
        <f t="shared" si="0"/>
        <v>2020</v>
      </c>
      <c r="B11" s="16">
        <v>3374</v>
      </c>
      <c r="C11" s="16">
        <v>3999</v>
      </c>
      <c r="D11" s="16">
        <v>4127.6943184056163</v>
      </c>
      <c r="E11" s="16">
        <v>4178.6943184056163</v>
      </c>
      <c r="F11" s="16">
        <v>4200.6943184056163</v>
      </c>
      <c r="G11" s="16">
        <v>4188.6943184056163</v>
      </c>
      <c r="H11" s="18"/>
      <c r="I11" s="18"/>
      <c r="J11" s="18"/>
      <c r="K11" s="18"/>
      <c r="L11" s="18"/>
      <c r="M11" s="12"/>
    </row>
    <row r="12" spans="1:13" x14ac:dyDescent="0.2">
      <c r="A12" s="15">
        <f t="shared" si="0"/>
        <v>2021</v>
      </c>
      <c r="B12" s="16">
        <v>3957</v>
      </c>
      <c r="C12" s="16">
        <v>4708</v>
      </c>
      <c r="D12" s="16">
        <v>4861</v>
      </c>
      <c r="E12" s="16">
        <v>4929.5</v>
      </c>
      <c r="F12" s="16">
        <v>4979.5</v>
      </c>
      <c r="G12" s="18"/>
      <c r="H12" s="18"/>
      <c r="I12" s="18"/>
      <c r="J12" s="18"/>
      <c r="K12" s="18"/>
      <c r="L12" s="18"/>
      <c r="M12" s="12"/>
    </row>
    <row r="13" spans="1:13" x14ac:dyDescent="0.2">
      <c r="A13" s="15">
        <f t="shared" si="0"/>
        <v>2022</v>
      </c>
      <c r="B13" s="16">
        <v>3939</v>
      </c>
      <c r="C13" s="16">
        <v>4700.1401645387514</v>
      </c>
      <c r="D13" s="16">
        <v>4845.1401645387514</v>
      </c>
      <c r="E13" s="16">
        <v>4920.1401645387514</v>
      </c>
      <c r="F13" s="18"/>
      <c r="G13" s="18"/>
      <c r="H13" s="18"/>
      <c r="I13" s="18"/>
      <c r="J13" s="18"/>
      <c r="K13" s="18"/>
      <c r="L13" s="18"/>
      <c r="M13" s="12"/>
    </row>
    <row r="14" spans="1:13" x14ac:dyDescent="0.2">
      <c r="A14" s="15">
        <f t="shared" si="0"/>
        <v>2023</v>
      </c>
      <c r="B14" s="16">
        <v>4004</v>
      </c>
      <c r="C14" s="16">
        <v>4838.7221853152387</v>
      </c>
      <c r="D14" s="16">
        <v>5007.2314038024988</v>
      </c>
      <c r="E14" s="18"/>
      <c r="F14" s="18"/>
      <c r="G14" s="18"/>
      <c r="H14" s="18"/>
      <c r="I14" s="18"/>
      <c r="J14" s="18"/>
      <c r="K14" s="18"/>
      <c r="L14" s="18"/>
      <c r="M14" s="12"/>
    </row>
    <row r="15" spans="1:13" x14ac:dyDescent="0.2">
      <c r="A15" s="15">
        <f>A16-1</f>
        <v>2024</v>
      </c>
      <c r="B15" s="16">
        <v>4278</v>
      </c>
      <c r="C15" s="16">
        <v>5382.6988156224224</v>
      </c>
      <c r="D15" s="18"/>
      <c r="E15" s="18"/>
      <c r="F15" s="18"/>
      <c r="G15" s="18"/>
      <c r="H15" s="18"/>
      <c r="I15" s="18"/>
      <c r="J15" s="18"/>
      <c r="K15" s="18"/>
      <c r="L15" s="18"/>
      <c r="M15" s="12"/>
    </row>
    <row r="16" spans="1:13" x14ac:dyDescent="0.2">
      <c r="A16" s="15">
        <f>'Описание на групите'!$B$1</f>
        <v>2025</v>
      </c>
      <c r="B16" s="16">
        <v>4485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2"/>
    </row>
    <row r="17" spans="1:13" ht="15" x14ac:dyDescent="0.25">
      <c r="A17" s="19"/>
      <c r="B17" s="20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12"/>
    </row>
    <row r="18" spans="1:13" ht="25.5" x14ac:dyDescent="0.2">
      <c r="A18" s="23" t="s">
        <v>1</v>
      </c>
      <c r="B18" s="24"/>
      <c r="C18" s="44">
        <f>SUM(C6:C15)/SUM(B6:B15)</f>
        <v>1.2553306870353038</v>
      </c>
      <c r="D18" s="44">
        <f>SUM(D6:D14)/SUM(C6:C14)</f>
        <v>1.0610679293025269</v>
      </c>
      <c r="E18" s="44">
        <f>SUM(E6:E13)/SUM(D6:D13)</f>
        <v>1.017056396720369</v>
      </c>
      <c r="F18" s="44">
        <f>SUM(F6:F12)/SUM(E6:E12)</f>
        <v>1.0076551813885049</v>
      </c>
      <c r="G18" s="44">
        <f>SUM(G6:G11)/SUM(F6:F11)</f>
        <v>1.0016525891757007</v>
      </c>
      <c r="H18" s="44">
        <f>SUM(H6:H10)/SUM(G6:G10)</f>
        <v>0.9998432664048551</v>
      </c>
      <c r="I18" s="44">
        <f>SUM(I6:I9)/SUM(H6:H9)</f>
        <v>1.0014245844531156</v>
      </c>
      <c r="J18" s="44">
        <f>SUM(J6:J8)/SUM(I6:I8)</f>
        <v>0.9995097274971334</v>
      </c>
      <c r="K18" s="44">
        <f>SUM(K6:K7)/SUM(J6:J7)</f>
        <v>1.0002858104192272</v>
      </c>
      <c r="L18" s="44">
        <f>SUM(L6:L6)/SUM(K6:K6)</f>
        <v>0.9995850622406639</v>
      </c>
    </row>
    <row r="19" spans="1:13" ht="15.75" x14ac:dyDescent="0.25">
      <c r="A19" s="27"/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3" ht="15.75" customHeight="1" x14ac:dyDescent="0.2">
      <c r="A20" s="58" t="s">
        <v>14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3" ht="12.75" customHeight="1" x14ac:dyDescent="0.2">
      <c r="A21" s="54" t="s">
        <v>0</v>
      </c>
      <c r="B21" s="59" t="s">
        <v>28</v>
      </c>
      <c r="C21" s="60"/>
      <c r="D21" s="60"/>
      <c r="E21" s="60"/>
      <c r="F21" s="60"/>
      <c r="G21" s="60"/>
      <c r="H21" s="60"/>
      <c r="I21" s="60"/>
      <c r="J21" s="60"/>
      <c r="K21" s="60"/>
      <c r="L21" s="61"/>
    </row>
    <row r="22" spans="1:13" ht="39.75" customHeight="1" x14ac:dyDescent="0.2">
      <c r="A22" s="55"/>
      <c r="B22" s="13">
        <v>0</v>
      </c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</row>
    <row r="23" spans="1:13" x14ac:dyDescent="0.2">
      <c r="A23" s="15">
        <f t="shared" ref="A23:A31" si="1">A24-1</f>
        <v>2015</v>
      </c>
      <c r="B23" s="16">
        <v>106</v>
      </c>
      <c r="C23" s="16">
        <v>183</v>
      </c>
      <c r="D23" s="16">
        <v>243.77106143782476</v>
      </c>
      <c r="E23" s="16">
        <v>327.04661816777354</v>
      </c>
      <c r="F23" s="16">
        <v>420.3722594012109</v>
      </c>
      <c r="G23" s="16">
        <v>465.3722594012109</v>
      </c>
      <c r="H23" s="16">
        <v>494.3722594012109</v>
      </c>
      <c r="I23" s="16">
        <v>502.29818532713682</v>
      </c>
      <c r="J23" s="16">
        <v>514.29818532713682</v>
      </c>
      <c r="K23" s="16">
        <v>523.29818532713682</v>
      </c>
      <c r="L23" s="16">
        <v>526.29818532713682</v>
      </c>
      <c r="M23" s="12"/>
    </row>
    <row r="24" spans="1:13" x14ac:dyDescent="0.2">
      <c r="A24" s="15">
        <f t="shared" si="1"/>
        <v>2016</v>
      </c>
      <c r="B24" s="16">
        <v>143</v>
      </c>
      <c r="C24" s="16">
        <v>256</v>
      </c>
      <c r="D24" s="16">
        <v>328.54831989386741</v>
      </c>
      <c r="E24" s="16">
        <v>358.54831989386741</v>
      </c>
      <c r="F24" s="16">
        <v>383.73213983344419</v>
      </c>
      <c r="G24" s="16">
        <v>396.73213983344419</v>
      </c>
      <c r="H24" s="16">
        <v>413.67727354988853</v>
      </c>
      <c r="I24" s="16">
        <v>413.67727354988853</v>
      </c>
      <c r="J24" s="16">
        <v>420.67727354988853</v>
      </c>
      <c r="K24" s="16">
        <v>420.67727354988853</v>
      </c>
      <c r="L24" s="18"/>
      <c r="M24" s="12"/>
    </row>
    <row r="25" spans="1:13" x14ac:dyDescent="0.2">
      <c r="A25" s="15">
        <f t="shared" si="1"/>
        <v>2017</v>
      </c>
      <c r="B25" s="16">
        <v>119</v>
      </c>
      <c r="C25" s="16">
        <v>300</v>
      </c>
      <c r="D25" s="16">
        <v>375</v>
      </c>
      <c r="E25" s="16">
        <v>470</v>
      </c>
      <c r="F25" s="16">
        <v>559</v>
      </c>
      <c r="G25" s="16">
        <v>604</v>
      </c>
      <c r="H25" s="16">
        <v>624</v>
      </c>
      <c r="I25" s="16">
        <v>655</v>
      </c>
      <c r="J25" s="16">
        <v>666</v>
      </c>
      <c r="K25" s="18"/>
      <c r="L25" s="18"/>
      <c r="M25" s="12"/>
    </row>
    <row r="26" spans="1:13" x14ac:dyDescent="0.2">
      <c r="A26" s="15">
        <f t="shared" si="1"/>
        <v>2018</v>
      </c>
      <c r="B26" s="16">
        <v>194</v>
      </c>
      <c r="C26" s="16">
        <v>352</v>
      </c>
      <c r="D26" s="16">
        <v>491</v>
      </c>
      <c r="E26" s="16">
        <v>602.36831396695561</v>
      </c>
      <c r="F26" s="16">
        <v>695.76627594588047</v>
      </c>
      <c r="G26" s="16">
        <v>734.63566672606748</v>
      </c>
      <c r="H26" s="16">
        <v>781.63566672606748</v>
      </c>
      <c r="I26" s="16">
        <v>827.63566672606748</v>
      </c>
      <c r="J26" s="18"/>
      <c r="K26" s="18"/>
      <c r="L26" s="18"/>
      <c r="M26" s="12"/>
    </row>
    <row r="27" spans="1:13" x14ac:dyDescent="0.2">
      <c r="A27" s="15">
        <f t="shared" si="1"/>
        <v>2019</v>
      </c>
      <c r="B27" s="16">
        <v>147</v>
      </c>
      <c r="C27" s="16">
        <v>243</v>
      </c>
      <c r="D27" s="16">
        <v>331</v>
      </c>
      <c r="E27" s="16">
        <v>419</v>
      </c>
      <c r="F27" s="16">
        <v>510</v>
      </c>
      <c r="G27" s="16">
        <v>590</v>
      </c>
      <c r="H27" s="16">
        <v>628</v>
      </c>
      <c r="I27" s="18"/>
      <c r="J27" s="18"/>
      <c r="K27" s="18"/>
      <c r="L27" s="18"/>
      <c r="M27" s="12"/>
    </row>
    <row r="28" spans="1:13" x14ac:dyDescent="0.2">
      <c r="A28" s="15">
        <f t="shared" si="1"/>
        <v>2020</v>
      </c>
      <c r="B28" s="16">
        <v>155</v>
      </c>
      <c r="C28" s="16">
        <v>225</v>
      </c>
      <c r="D28" s="16">
        <v>292</v>
      </c>
      <c r="E28" s="16">
        <v>329</v>
      </c>
      <c r="F28" s="16">
        <v>376</v>
      </c>
      <c r="G28" s="16">
        <v>397.58380374930641</v>
      </c>
      <c r="H28" s="18"/>
      <c r="I28" s="18"/>
      <c r="J28" s="18"/>
      <c r="K28" s="18"/>
      <c r="L28" s="18"/>
      <c r="M28" s="12"/>
    </row>
    <row r="29" spans="1:13" x14ac:dyDescent="0.2">
      <c r="A29" s="15">
        <f t="shared" si="1"/>
        <v>2021</v>
      </c>
      <c r="B29" s="16">
        <v>103</v>
      </c>
      <c r="C29" s="16">
        <v>203</v>
      </c>
      <c r="D29" s="16">
        <v>240</v>
      </c>
      <c r="E29" s="16">
        <v>291</v>
      </c>
      <c r="F29" s="16">
        <v>314</v>
      </c>
      <c r="G29" s="18"/>
      <c r="H29" s="18"/>
      <c r="I29" s="18"/>
      <c r="J29" s="18"/>
      <c r="K29" s="18"/>
      <c r="L29" s="18"/>
      <c r="M29" s="12"/>
    </row>
    <row r="30" spans="1:13" x14ac:dyDescent="0.2">
      <c r="A30" s="15">
        <f t="shared" si="1"/>
        <v>2022</v>
      </c>
      <c r="B30" s="16">
        <v>168</v>
      </c>
      <c r="C30" s="16">
        <v>269</v>
      </c>
      <c r="D30" s="16">
        <v>347</v>
      </c>
      <c r="E30" s="16">
        <v>406</v>
      </c>
      <c r="F30" s="18"/>
      <c r="G30" s="18"/>
      <c r="H30" s="18"/>
      <c r="I30" s="18"/>
      <c r="J30" s="18"/>
      <c r="K30" s="18"/>
      <c r="L30" s="18"/>
      <c r="M30" s="12"/>
    </row>
    <row r="31" spans="1:13" x14ac:dyDescent="0.2">
      <c r="A31" s="15">
        <f t="shared" si="1"/>
        <v>2023</v>
      </c>
      <c r="B31" s="16">
        <v>171</v>
      </c>
      <c r="C31" s="16">
        <v>279</v>
      </c>
      <c r="D31" s="16">
        <v>370</v>
      </c>
      <c r="E31" s="18"/>
      <c r="F31" s="18"/>
      <c r="G31" s="18"/>
      <c r="H31" s="18"/>
      <c r="I31" s="18"/>
      <c r="J31" s="18"/>
      <c r="K31" s="18"/>
      <c r="L31" s="18"/>
      <c r="M31" s="12"/>
    </row>
    <row r="32" spans="1:13" x14ac:dyDescent="0.2">
      <c r="A32" s="15">
        <f>A33-1</f>
        <v>2024</v>
      </c>
      <c r="B32" s="16">
        <v>147</v>
      </c>
      <c r="C32" s="16">
        <v>232</v>
      </c>
      <c r="D32" s="18"/>
      <c r="E32" s="18"/>
      <c r="F32" s="18"/>
      <c r="G32" s="18"/>
      <c r="H32" s="18"/>
      <c r="I32" s="18"/>
      <c r="J32" s="18"/>
      <c r="K32" s="18"/>
      <c r="L32" s="18"/>
      <c r="M32" s="12"/>
    </row>
    <row r="33" spans="1:13" x14ac:dyDescent="0.2">
      <c r="A33" s="15">
        <f>'Описание на групите'!$B$1</f>
        <v>2025</v>
      </c>
      <c r="B33" s="16">
        <v>143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2"/>
    </row>
    <row r="34" spans="1:13" ht="15" x14ac:dyDescent="0.25">
      <c r="A34" s="19"/>
      <c r="B34" s="20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12"/>
    </row>
    <row r="35" spans="1:13" ht="25.5" x14ac:dyDescent="0.2">
      <c r="A35" s="23" t="s">
        <v>1</v>
      </c>
      <c r="B35" s="24"/>
      <c r="C35" s="44">
        <f>SUM(C23:C32)/SUM(B23:B32)</f>
        <v>1.749483826565726</v>
      </c>
      <c r="D35" s="44">
        <f>SUM(D23:D31)/SUM(C23:C31)</f>
        <v>1.3066317668102563</v>
      </c>
      <c r="E35" s="44">
        <f>SUM(E23:E30)/SUM(D23:D30)</f>
        <v>1.2094323949772272</v>
      </c>
      <c r="F35" s="44">
        <f>SUM(F23:F29)/SUM(E23:E29)</f>
        <v>1.16514604645482</v>
      </c>
      <c r="G35" s="44">
        <f>SUM(G23:G28)/SUM(F23:F28)</f>
        <v>1.0826702498623537</v>
      </c>
      <c r="H35" s="44">
        <f>SUM(H23:H27)/SUM(G23:G27)</f>
        <v>1.0540878513042313</v>
      </c>
      <c r="I35" s="44">
        <f>SUM(I23:I26)/SUM(H23:H26)</f>
        <v>1.0367059122553819</v>
      </c>
      <c r="J35" s="44">
        <f>SUM(J23:J25)/SUM(I23:I25)</f>
        <v>1.0190964154344238</v>
      </c>
      <c r="K35" s="44">
        <f>SUM(K23:K24)/SUM(J23:J24)</f>
        <v>1.0096259211025813</v>
      </c>
      <c r="L35" s="44">
        <f>SUM(L23:L23)/SUM(K23:K23)</f>
        <v>1.0057328691062144</v>
      </c>
    </row>
    <row r="36" spans="1:13" ht="15.75" x14ac:dyDescent="0.25">
      <c r="A36" s="27"/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7">
    <mergeCell ref="A21:A22"/>
    <mergeCell ref="B21:L21"/>
    <mergeCell ref="A2:L2"/>
    <mergeCell ref="A3:L3"/>
    <mergeCell ref="A20:L20"/>
    <mergeCell ref="B4:L4"/>
    <mergeCell ref="A4:A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M36"/>
  <sheetViews>
    <sheetView zoomScaleNormal="100" workbookViewId="0"/>
  </sheetViews>
  <sheetFormatPr defaultRowHeight="12.75" x14ac:dyDescent="0.2"/>
  <cols>
    <col min="1" max="1" width="10.7109375" style="11" customWidth="1"/>
    <col min="2" max="12" width="11.85546875" style="11" customWidth="1"/>
    <col min="13" max="13" width="15.7109375" style="11" customWidth="1"/>
    <col min="14" max="16384" width="9.140625" style="11"/>
  </cols>
  <sheetData>
    <row r="1" spans="1:13" ht="15.75" x14ac:dyDescent="0.25">
      <c r="A1" s="33" t="str">
        <f>'Описание на групите'!$B$7</f>
        <v xml:space="preserve">Седлови влекачи </v>
      </c>
      <c r="D1" s="28"/>
      <c r="E1" s="28"/>
      <c r="F1" s="28"/>
    </row>
    <row r="2" spans="1:13" ht="18.75" x14ac:dyDescent="0.2">
      <c r="A2" s="57" t="s">
        <v>27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45"/>
    </row>
    <row r="3" spans="1:13" ht="15.75" customHeight="1" x14ac:dyDescent="0.2">
      <c r="A3" s="58" t="s">
        <v>11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3" ht="12.75" customHeight="1" x14ac:dyDescent="0.2">
      <c r="A4" s="54" t="s">
        <v>0</v>
      </c>
      <c r="B4" s="59" t="s">
        <v>28</v>
      </c>
      <c r="C4" s="60"/>
      <c r="D4" s="60"/>
      <c r="E4" s="60"/>
      <c r="F4" s="60"/>
      <c r="G4" s="60"/>
      <c r="H4" s="60"/>
      <c r="I4" s="60"/>
      <c r="J4" s="60"/>
      <c r="K4" s="60"/>
      <c r="L4" s="61"/>
    </row>
    <row r="5" spans="1:13" ht="39.75" customHeight="1" x14ac:dyDescent="0.2">
      <c r="A5" s="55"/>
      <c r="B5" s="13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</row>
    <row r="6" spans="1:13" x14ac:dyDescent="0.2">
      <c r="A6" s="15">
        <f t="shared" ref="A6:A14" si="0">A7-1</f>
        <v>2015</v>
      </c>
      <c r="B6" s="16">
        <v>6891</v>
      </c>
      <c r="C6" s="16">
        <v>9377.3155782473368</v>
      </c>
      <c r="D6" s="16">
        <v>9712.2498194615619</v>
      </c>
      <c r="E6" s="16">
        <v>10141.249819461562</v>
      </c>
      <c r="F6" s="16">
        <v>10201.249819461562</v>
      </c>
      <c r="G6" s="16">
        <v>10290.235350253703</v>
      </c>
      <c r="H6" s="16">
        <v>10334.235350253703</v>
      </c>
      <c r="I6" s="16">
        <v>10383.235350253703</v>
      </c>
      <c r="J6" s="16">
        <v>10467.235350253703</v>
      </c>
      <c r="K6" s="16">
        <v>10493.235350253703</v>
      </c>
      <c r="L6" s="16">
        <v>10495.235350253703</v>
      </c>
      <c r="M6" s="12"/>
    </row>
    <row r="7" spans="1:13" x14ac:dyDescent="0.2">
      <c r="A7" s="15">
        <f t="shared" si="0"/>
        <v>2016</v>
      </c>
      <c r="B7" s="16">
        <v>8542</v>
      </c>
      <c r="C7" s="16">
        <v>9935.5623969589542</v>
      </c>
      <c r="D7" s="16">
        <v>11216.487428353888</v>
      </c>
      <c r="E7" s="16">
        <v>11602.795468258755</v>
      </c>
      <c r="F7" s="16">
        <v>11851.458653202873</v>
      </c>
      <c r="G7" s="16">
        <v>11999.493268661447</v>
      </c>
      <c r="H7" s="16">
        <v>12116.493268661447</v>
      </c>
      <c r="I7" s="16">
        <v>12271.493268661447</v>
      </c>
      <c r="J7" s="16">
        <v>12290.493268661447</v>
      </c>
      <c r="K7" s="16">
        <v>12300.493268661447</v>
      </c>
      <c r="L7" s="18"/>
      <c r="M7" s="12"/>
    </row>
    <row r="8" spans="1:13" x14ac:dyDescent="0.2">
      <c r="A8" s="15">
        <f t="shared" si="0"/>
        <v>2017</v>
      </c>
      <c r="B8" s="16">
        <v>8825</v>
      </c>
      <c r="C8" s="16">
        <v>12100.701504657964</v>
      </c>
      <c r="D8" s="16">
        <v>13165.701504657964</v>
      </c>
      <c r="E8" s="16">
        <v>13654.701504657964</v>
      </c>
      <c r="F8" s="16">
        <v>13905.74523826821</v>
      </c>
      <c r="G8" s="16">
        <v>14084.942629098408</v>
      </c>
      <c r="H8" s="16">
        <v>14320.942629098408</v>
      </c>
      <c r="I8" s="16">
        <v>14354.942629098408</v>
      </c>
      <c r="J8" s="16">
        <v>14360.942629098408</v>
      </c>
      <c r="K8" s="18"/>
      <c r="L8" s="18"/>
      <c r="M8" s="12"/>
    </row>
    <row r="9" spans="1:13" x14ac:dyDescent="0.2">
      <c r="A9" s="15">
        <f t="shared" si="0"/>
        <v>2018</v>
      </c>
      <c r="B9" s="16">
        <v>9172</v>
      </c>
      <c r="C9" s="16">
        <v>12563.30832747879</v>
      </c>
      <c r="D9" s="16">
        <v>13545.721135867301</v>
      </c>
      <c r="E9" s="16">
        <v>13956.748168197753</v>
      </c>
      <c r="F9" s="16">
        <v>14271.748168197753</v>
      </c>
      <c r="G9" s="16">
        <v>14609.714851471239</v>
      </c>
      <c r="H9" s="16">
        <v>14668.714851471239</v>
      </c>
      <c r="I9" s="16">
        <v>14684.714851471239</v>
      </c>
      <c r="J9" s="18"/>
      <c r="K9" s="18"/>
      <c r="L9" s="18"/>
      <c r="M9" s="12"/>
    </row>
    <row r="10" spans="1:13" x14ac:dyDescent="0.2">
      <c r="A10" s="15">
        <f t="shared" si="0"/>
        <v>2019</v>
      </c>
      <c r="B10" s="16">
        <v>8945</v>
      </c>
      <c r="C10" s="16">
        <v>12731.316111976585</v>
      </c>
      <c r="D10" s="16">
        <v>13644.754642830507</v>
      </c>
      <c r="E10" s="16">
        <v>13989.708241062564</v>
      </c>
      <c r="F10" s="16">
        <v>14378.88736333188</v>
      </c>
      <c r="G10" s="16">
        <v>14479.88736333188</v>
      </c>
      <c r="H10" s="16">
        <v>14489.88736333188</v>
      </c>
      <c r="I10" s="18"/>
      <c r="J10" s="18"/>
      <c r="K10" s="18"/>
      <c r="L10" s="18"/>
      <c r="M10" s="12"/>
    </row>
    <row r="11" spans="1:13" x14ac:dyDescent="0.2">
      <c r="A11" s="15">
        <f t="shared" si="0"/>
        <v>2020</v>
      </c>
      <c r="B11" s="16">
        <v>8687</v>
      </c>
      <c r="C11" s="16">
        <v>11641.988928078375</v>
      </c>
      <c r="D11" s="16">
        <v>12409.546368280626</v>
      </c>
      <c r="E11" s="16">
        <v>12718.707724250897</v>
      </c>
      <c r="F11" s="16">
        <v>12847.707724250897</v>
      </c>
      <c r="G11" s="16">
        <v>12857.707724250897</v>
      </c>
      <c r="H11" s="18"/>
      <c r="I11" s="18"/>
      <c r="J11" s="18"/>
      <c r="K11" s="18"/>
      <c r="L11" s="18"/>
      <c r="M11" s="12"/>
    </row>
    <row r="12" spans="1:13" x14ac:dyDescent="0.2">
      <c r="A12" s="15">
        <f t="shared" si="0"/>
        <v>2021</v>
      </c>
      <c r="B12" s="16">
        <v>9567</v>
      </c>
      <c r="C12" s="16">
        <v>13337</v>
      </c>
      <c r="D12" s="16">
        <v>13998</v>
      </c>
      <c r="E12" s="16">
        <v>14337</v>
      </c>
      <c r="F12" s="16">
        <v>14455</v>
      </c>
      <c r="G12" s="18"/>
      <c r="H12" s="18"/>
      <c r="I12" s="18"/>
      <c r="J12" s="18"/>
      <c r="K12" s="18"/>
      <c r="L12" s="18"/>
      <c r="M12" s="12"/>
    </row>
    <row r="13" spans="1:13" x14ac:dyDescent="0.2">
      <c r="A13" s="15">
        <f t="shared" si="0"/>
        <v>2022</v>
      </c>
      <c r="B13" s="16">
        <v>8432</v>
      </c>
      <c r="C13" s="16">
        <v>10853.935379477065</v>
      </c>
      <c r="D13" s="16">
        <v>11430.899589472516</v>
      </c>
      <c r="E13" s="16">
        <v>11711.33243300333</v>
      </c>
      <c r="F13" s="18"/>
      <c r="G13" s="18"/>
      <c r="H13" s="18"/>
      <c r="I13" s="18"/>
      <c r="J13" s="18"/>
      <c r="K13" s="18"/>
      <c r="L13" s="18"/>
      <c r="M13" s="12"/>
    </row>
    <row r="14" spans="1:13" x14ac:dyDescent="0.2">
      <c r="A14" s="15">
        <f t="shared" si="0"/>
        <v>2023</v>
      </c>
      <c r="B14" s="16">
        <v>7363</v>
      </c>
      <c r="C14" s="16">
        <v>9622.7608738611925</v>
      </c>
      <c r="D14" s="16">
        <v>10137.760873861193</v>
      </c>
      <c r="E14" s="18"/>
      <c r="F14" s="18"/>
      <c r="G14" s="18"/>
      <c r="H14" s="18"/>
      <c r="I14" s="18"/>
      <c r="J14" s="18"/>
      <c r="K14" s="18"/>
      <c r="L14" s="18"/>
      <c r="M14" s="12"/>
    </row>
    <row r="15" spans="1:13" x14ac:dyDescent="0.2">
      <c r="A15" s="15">
        <f>A16-1</f>
        <v>2024</v>
      </c>
      <c r="B15" s="16">
        <v>7220</v>
      </c>
      <c r="C15" s="16">
        <v>9371</v>
      </c>
      <c r="D15" s="18"/>
      <c r="E15" s="18"/>
      <c r="F15" s="18"/>
      <c r="G15" s="18"/>
      <c r="H15" s="18"/>
      <c r="I15" s="18"/>
      <c r="J15" s="18"/>
      <c r="K15" s="18"/>
      <c r="L15" s="18"/>
      <c r="M15" s="12"/>
    </row>
    <row r="16" spans="1:13" x14ac:dyDescent="0.2">
      <c r="A16" s="15">
        <f>'Описание на групите'!$B$1</f>
        <v>2025</v>
      </c>
      <c r="B16" s="16">
        <v>6870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2"/>
    </row>
    <row r="17" spans="1:13" ht="15" x14ac:dyDescent="0.25">
      <c r="A17" s="19"/>
      <c r="B17" s="20"/>
      <c r="C17" s="21"/>
      <c r="I17" s="22"/>
      <c r="J17" s="22"/>
      <c r="K17" s="22"/>
      <c r="L17" s="22"/>
      <c r="M17" s="12"/>
    </row>
    <row r="18" spans="1:13" ht="25.5" x14ac:dyDescent="0.2">
      <c r="A18" s="23" t="s">
        <v>1</v>
      </c>
      <c r="B18" s="24"/>
      <c r="C18" s="44">
        <f>SUM(C6:C15)/SUM(B6:B15)</f>
        <v>1.3334475766431095</v>
      </c>
      <c r="D18" s="44">
        <f>SUM(D6:D14)/SUM(C6:C14)</f>
        <v>1.0694690885842379</v>
      </c>
      <c r="E18" s="44">
        <f>SUM(E6:E13)/SUM(D6:D13)</f>
        <v>1.0301531632425076</v>
      </c>
      <c r="F18" s="44">
        <f>SUM(F6:F12)/SUM(E6:E12)</f>
        <v>1.0167131727473664</v>
      </c>
      <c r="G18" s="44">
        <f>SUM(G6:G11)/SUM(F6:F11)</f>
        <v>1.0111698941117615</v>
      </c>
      <c r="H18" s="44">
        <f>SUM(H6:H10)/SUM(G6:G10)</f>
        <v>1.0071183864931257</v>
      </c>
      <c r="I18" s="44">
        <f>SUM(I6:I9)/SUM(H6:H9)</f>
        <v>1.0049377545399596</v>
      </c>
      <c r="J18" s="44">
        <f>SUM(J6:J8)/SUM(I6:I8)</f>
        <v>1.0029451761208457</v>
      </c>
      <c r="K18" s="44">
        <f>SUM(K6:K7)/SUM(J6:J7)</f>
        <v>1.0015818801868512</v>
      </c>
      <c r="L18" s="44">
        <f>SUM(L6:L6)/SUM(K6:K6)</f>
        <v>1.0001905989843209</v>
      </c>
    </row>
    <row r="19" spans="1:13" ht="15.75" x14ac:dyDescent="0.25">
      <c r="A19" s="27"/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3" ht="15.75" customHeight="1" x14ac:dyDescent="0.2">
      <c r="A20" s="58" t="s">
        <v>14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3" ht="12.75" customHeight="1" x14ac:dyDescent="0.2">
      <c r="A21" s="54" t="s">
        <v>0</v>
      </c>
      <c r="B21" s="59" t="s">
        <v>28</v>
      </c>
      <c r="C21" s="60"/>
      <c r="D21" s="60"/>
      <c r="E21" s="60"/>
      <c r="F21" s="60"/>
      <c r="G21" s="60"/>
      <c r="H21" s="60"/>
      <c r="I21" s="60"/>
      <c r="J21" s="60"/>
      <c r="K21" s="60"/>
      <c r="L21" s="61"/>
    </row>
    <row r="22" spans="1:13" ht="39.75" customHeight="1" x14ac:dyDescent="0.2">
      <c r="A22" s="55"/>
      <c r="B22" s="13">
        <v>0</v>
      </c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</row>
    <row r="23" spans="1:13" x14ac:dyDescent="0.2">
      <c r="A23" s="15">
        <f t="shared" ref="A23:A31" si="1">A24-1</f>
        <v>2015</v>
      </c>
      <c r="B23" s="16">
        <v>135</v>
      </c>
      <c r="C23" s="16">
        <v>321.26124048724233</v>
      </c>
      <c r="D23" s="16">
        <v>551.11456469640643</v>
      </c>
      <c r="E23" s="16">
        <v>710.98765472193577</v>
      </c>
      <c r="F23" s="16">
        <v>787.73439961045665</v>
      </c>
      <c r="G23" s="16">
        <v>835.70529223819585</v>
      </c>
      <c r="H23" s="16">
        <v>867.70529223819585</v>
      </c>
      <c r="I23" s="16">
        <v>895.70529223819585</v>
      </c>
      <c r="J23" s="16">
        <v>917.70529223819585</v>
      </c>
      <c r="K23" s="16">
        <v>958.70529223819585</v>
      </c>
      <c r="L23" s="16">
        <v>964.70529223819585</v>
      </c>
      <c r="M23" s="12"/>
    </row>
    <row r="24" spans="1:13" x14ac:dyDescent="0.2">
      <c r="A24" s="15">
        <f t="shared" si="1"/>
        <v>2016</v>
      </c>
      <c r="B24" s="16">
        <v>140</v>
      </c>
      <c r="C24" s="16">
        <v>339</v>
      </c>
      <c r="D24" s="16">
        <v>563</v>
      </c>
      <c r="E24" s="16">
        <v>711</v>
      </c>
      <c r="F24" s="16">
        <v>826.77265723574033</v>
      </c>
      <c r="G24" s="16">
        <v>862.77265723574033</v>
      </c>
      <c r="H24" s="16">
        <v>904.77265723574033</v>
      </c>
      <c r="I24" s="16">
        <v>922.77265723574033</v>
      </c>
      <c r="J24" s="16">
        <v>986.77265723574033</v>
      </c>
      <c r="K24" s="16">
        <v>1015.7726572357403</v>
      </c>
      <c r="L24" s="18"/>
      <c r="M24" s="12"/>
    </row>
    <row r="25" spans="1:13" x14ac:dyDescent="0.2">
      <c r="A25" s="15">
        <f t="shared" si="1"/>
        <v>2017</v>
      </c>
      <c r="B25" s="16">
        <v>206</v>
      </c>
      <c r="C25" s="16">
        <v>432</v>
      </c>
      <c r="D25" s="16">
        <v>612</v>
      </c>
      <c r="E25" s="16">
        <v>674</v>
      </c>
      <c r="F25" s="16">
        <v>722</v>
      </c>
      <c r="G25" s="16">
        <v>761.61321900886946</v>
      </c>
      <c r="H25" s="16">
        <v>795.61321900886946</v>
      </c>
      <c r="I25" s="16">
        <v>942.45444139794722</v>
      </c>
      <c r="J25" s="16">
        <v>953.45444139794722</v>
      </c>
      <c r="K25" s="18"/>
      <c r="L25" s="18"/>
      <c r="M25" s="12"/>
    </row>
    <row r="26" spans="1:13" x14ac:dyDescent="0.2">
      <c r="A26" s="15">
        <f t="shared" si="1"/>
        <v>2018</v>
      </c>
      <c r="B26" s="16">
        <v>228</v>
      </c>
      <c r="C26" s="16">
        <v>448</v>
      </c>
      <c r="D26" s="16">
        <v>605</v>
      </c>
      <c r="E26" s="16">
        <v>682</v>
      </c>
      <c r="F26" s="16">
        <v>752</v>
      </c>
      <c r="G26" s="16">
        <v>805</v>
      </c>
      <c r="H26" s="16">
        <v>873</v>
      </c>
      <c r="I26" s="16">
        <v>880</v>
      </c>
      <c r="J26" s="18"/>
      <c r="K26" s="18"/>
      <c r="L26" s="18"/>
      <c r="M26" s="12"/>
    </row>
    <row r="27" spans="1:13" x14ac:dyDescent="0.2">
      <c r="A27" s="15">
        <f t="shared" si="1"/>
        <v>2019</v>
      </c>
      <c r="B27" s="16">
        <v>238</v>
      </c>
      <c r="C27" s="16">
        <v>490</v>
      </c>
      <c r="D27" s="16">
        <v>625</v>
      </c>
      <c r="E27" s="16">
        <v>689</v>
      </c>
      <c r="F27" s="16">
        <v>781</v>
      </c>
      <c r="G27" s="16">
        <v>882</v>
      </c>
      <c r="H27" s="16">
        <v>913</v>
      </c>
      <c r="I27" s="18"/>
      <c r="J27" s="18"/>
      <c r="K27" s="18"/>
      <c r="L27" s="18"/>
      <c r="M27" s="12"/>
    </row>
    <row r="28" spans="1:13" x14ac:dyDescent="0.2">
      <c r="A28" s="15">
        <f t="shared" si="1"/>
        <v>2020</v>
      </c>
      <c r="B28" s="16">
        <v>223</v>
      </c>
      <c r="C28" s="16">
        <v>354</v>
      </c>
      <c r="D28" s="16">
        <v>453</v>
      </c>
      <c r="E28" s="16">
        <v>526</v>
      </c>
      <c r="F28" s="16">
        <v>565</v>
      </c>
      <c r="G28" s="16">
        <v>610</v>
      </c>
      <c r="H28" s="18"/>
      <c r="I28" s="18"/>
      <c r="J28" s="18"/>
      <c r="K28" s="18"/>
      <c r="L28" s="18"/>
      <c r="M28" s="12"/>
    </row>
    <row r="29" spans="1:13" x14ac:dyDescent="0.2">
      <c r="A29" s="15">
        <f t="shared" si="1"/>
        <v>2021</v>
      </c>
      <c r="B29" s="16">
        <v>194</v>
      </c>
      <c r="C29" s="16">
        <v>380</v>
      </c>
      <c r="D29" s="16">
        <v>469</v>
      </c>
      <c r="E29" s="16">
        <v>553</v>
      </c>
      <c r="F29" s="16">
        <v>592</v>
      </c>
      <c r="G29" s="18"/>
      <c r="H29" s="18"/>
      <c r="I29" s="18"/>
      <c r="J29" s="18"/>
      <c r="K29" s="18"/>
      <c r="L29" s="18"/>
      <c r="M29" s="12"/>
    </row>
    <row r="30" spans="1:13" x14ac:dyDescent="0.2">
      <c r="A30" s="15">
        <f t="shared" si="1"/>
        <v>2022</v>
      </c>
      <c r="B30" s="16">
        <v>161</v>
      </c>
      <c r="C30" s="16">
        <v>350</v>
      </c>
      <c r="D30" s="16">
        <v>483</v>
      </c>
      <c r="E30" s="16">
        <v>537</v>
      </c>
      <c r="F30" s="18"/>
      <c r="G30" s="18"/>
      <c r="H30" s="18"/>
      <c r="I30" s="18"/>
      <c r="J30" s="18"/>
      <c r="K30" s="18"/>
      <c r="L30" s="18"/>
      <c r="M30" s="12"/>
    </row>
    <row r="31" spans="1:13" x14ac:dyDescent="0.2">
      <c r="A31" s="15">
        <f t="shared" si="1"/>
        <v>2023</v>
      </c>
      <c r="B31" s="16">
        <v>163</v>
      </c>
      <c r="C31" s="16">
        <v>319</v>
      </c>
      <c r="D31" s="16">
        <v>420</v>
      </c>
      <c r="E31" s="18"/>
      <c r="F31" s="18"/>
      <c r="G31" s="18"/>
      <c r="H31" s="18"/>
      <c r="I31" s="18"/>
      <c r="J31" s="18"/>
      <c r="K31" s="18"/>
      <c r="L31" s="18"/>
      <c r="M31" s="12"/>
    </row>
    <row r="32" spans="1:13" x14ac:dyDescent="0.2">
      <c r="A32" s="15">
        <f>A33-1</f>
        <v>2024</v>
      </c>
      <c r="B32" s="16">
        <v>162</v>
      </c>
      <c r="C32" s="16">
        <v>285</v>
      </c>
      <c r="D32" s="18"/>
      <c r="E32" s="18"/>
      <c r="F32" s="18"/>
      <c r="G32" s="18"/>
      <c r="H32" s="18"/>
      <c r="I32" s="18"/>
      <c r="J32" s="18"/>
      <c r="K32" s="18"/>
      <c r="L32" s="18"/>
      <c r="M32" s="12"/>
    </row>
    <row r="33" spans="1:13" x14ac:dyDescent="0.2">
      <c r="A33" s="15">
        <f>'Описание на групите'!$B$1</f>
        <v>2025</v>
      </c>
      <c r="B33" s="16">
        <v>155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2"/>
    </row>
    <row r="34" spans="1:13" ht="15" x14ac:dyDescent="0.25">
      <c r="A34" s="19"/>
      <c r="B34" s="20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12"/>
    </row>
    <row r="35" spans="1:13" ht="25.5" x14ac:dyDescent="0.2">
      <c r="A35" s="23" t="s">
        <v>1</v>
      </c>
      <c r="B35" s="24"/>
      <c r="C35" s="44">
        <f>SUM(C23:C32)/SUM(B23:B32)</f>
        <v>2.009870940803915</v>
      </c>
      <c r="D35" s="44">
        <f>SUM(D23:D31)/SUM(C23:C31)</f>
        <v>1.3925868816256695</v>
      </c>
      <c r="E35" s="44">
        <f>SUM(E23:E30)/SUM(D23:D30)</f>
        <v>1.165524908671089</v>
      </c>
      <c r="F35" s="44">
        <f>SUM(F23:F29)/SUM(E23:E29)</f>
        <v>1.1057018713249571</v>
      </c>
      <c r="G35" s="44">
        <f>SUM(G23:G28)/SUM(F23:F28)</f>
        <v>1.0727440744825492</v>
      </c>
      <c r="H35" s="44">
        <f>SUM(H23:H27)/SUM(G23:G27)</f>
        <v>1.0499145043092288</v>
      </c>
      <c r="I35" s="44">
        <f>SUM(I23:I26)/SUM(H23:H26)</f>
        <v>1.0580749572168962</v>
      </c>
      <c r="J35" s="44">
        <f>SUM(J23:J25)/SUM(I23:I25)</f>
        <v>1.0351330587886536</v>
      </c>
      <c r="K35" s="44">
        <f>SUM(K23:K24)/SUM(J23:J24)</f>
        <v>1.036755479379184</v>
      </c>
      <c r="L35" s="44">
        <f>SUM(L23:L23)/SUM(K23:K23)</f>
        <v>1.0062584404702641</v>
      </c>
    </row>
    <row r="36" spans="1:13" ht="15.75" x14ac:dyDescent="0.25">
      <c r="A36" s="27"/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7">
    <mergeCell ref="A21:A22"/>
    <mergeCell ref="B21:L21"/>
    <mergeCell ref="A2:L2"/>
    <mergeCell ref="A3:L3"/>
    <mergeCell ref="A20:L20"/>
    <mergeCell ref="B4:L4"/>
    <mergeCell ref="A4:A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M36"/>
  <sheetViews>
    <sheetView topLeftCell="D20" zoomScaleNormal="100" workbookViewId="0">
      <selection activeCell="N20" sqref="N1:XFD1048576"/>
    </sheetView>
  </sheetViews>
  <sheetFormatPr defaultRowHeight="12.75" x14ac:dyDescent="0.2"/>
  <cols>
    <col min="1" max="1" width="10.7109375" style="11" customWidth="1"/>
    <col min="2" max="12" width="11.85546875" style="11" customWidth="1"/>
    <col min="13" max="13" width="15.7109375" style="11" customWidth="1"/>
    <col min="14" max="16384" width="9.140625" style="11"/>
  </cols>
  <sheetData>
    <row r="1" spans="1:13" ht="15.75" x14ac:dyDescent="0.25">
      <c r="A1" s="32" t="str">
        <f>'Описание на групите'!$B$8</f>
        <v>Моторни превозни средства, различни от предходните рискови групи</v>
      </c>
    </row>
    <row r="2" spans="1:13" ht="18.75" x14ac:dyDescent="0.2">
      <c r="A2" s="57" t="s">
        <v>27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45"/>
    </row>
    <row r="3" spans="1:13" ht="15.75" customHeight="1" x14ac:dyDescent="0.2">
      <c r="A3" s="58" t="s">
        <v>11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3" ht="12.75" customHeight="1" x14ac:dyDescent="0.2">
      <c r="A4" s="54" t="s">
        <v>0</v>
      </c>
      <c r="B4" s="59" t="s">
        <v>28</v>
      </c>
      <c r="C4" s="60"/>
      <c r="D4" s="60"/>
      <c r="E4" s="60"/>
      <c r="F4" s="60"/>
      <c r="G4" s="60"/>
      <c r="H4" s="60"/>
      <c r="I4" s="60"/>
      <c r="J4" s="60"/>
      <c r="K4" s="60"/>
      <c r="L4" s="61"/>
    </row>
    <row r="5" spans="1:13" ht="39.75" customHeight="1" x14ac:dyDescent="0.2">
      <c r="A5" s="55"/>
      <c r="B5" s="13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</row>
    <row r="6" spans="1:13" x14ac:dyDescent="0.2">
      <c r="A6" s="15">
        <f t="shared" ref="A6:A14" si="0">A7-1</f>
        <v>2015</v>
      </c>
      <c r="B6" s="16">
        <v>2348</v>
      </c>
      <c r="C6" s="16">
        <v>3347.4618785673206</v>
      </c>
      <c r="D6" s="16">
        <v>3631.7544649379952</v>
      </c>
      <c r="E6" s="16">
        <v>3703.7544649379952</v>
      </c>
      <c r="F6" s="16">
        <v>3720.7544649379952</v>
      </c>
      <c r="G6" s="16">
        <v>3673.256581651523</v>
      </c>
      <c r="H6" s="16">
        <v>3672.256581651523</v>
      </c>
      <c r="I6" s="16">
        <v>3686.256581651523</v>
      </c>
      <c r="J6" s="16">
        <v>3684.8922779988766</v>
      </c>
      <c r="K6" s="16">
        <v>3683.8922779988766</v>
      </c>
      <c r="L6" s="16">
        <v>3688.8922779988766</v>
      </c>
      <c r="M6" s="12"/>
    </row>
    <row r="7" spans="1:13" x14ac:dyDescent="0.2">
      <c r="A7" s="15">
        <f t="shared" si="0"/>
        <v>2016</v>
      </c>
      <c r="B7" s="16">
        <v>1665</v>
      </c>
      <c r="C7" s="16">
        <v>1896.6773851960834</v>
      </c>
      <c r="D7" s="16">
        <v>1980.6773851960834</v>
      </c>
      <c r="E7" s="16">
        <v>1988.6773851960834</v>
      </c>
      <c r="F7" s="16">
        <v>1999.6773851960834</v>
      </c>
      <c r="G7" s="16">
        <v>2005.7155507077123</v>
      </c>
      <c r="H7" s="16">
        <v>2008.7155507077123</v>
      </c>
      <c r="I7" s="16">
        <v>2010.7662212056803</v>
      </c>
      <c r="J7" s="16">
        <v>2016.7662212056803</v>
      </c>
      <c r="K7" s="16">
        <v>2004.7662212056803</v>
      </c>
      <c r="L7" s="18"/>
      <c r="M7" s="12"/>
    </row>
    <row r="8" spans="1:13" x14ac:dyDescent="0.2">
      <c r="A8" s="15">
        <f t="shared" si="0"/>
        <v>2017</v>
      </c>
      <c r="B8" s="16">
        <v>1642</v>
      </c>
      <c r="C8" s="16">
        <v>2035</v>
      </c>
      <c r="D8" s="16">
        <v>2087</v>
      </c>
      <c r="E8" s="16">
        <v>2138</v>
      </c>
      <c r="F8" s="16">
        <v>2176</v>
      </c>
      <c r="G8" s="16">
        <v>2181.7675077554795</v>
      </c>
      <c r="H8" s="16">
        <v>2170.7675077554795</v>
      </c>
      <c r="I8" s="16">
        <v>2185.7675077554795</v>
      </c>
      <c r="J8" s="16">
        <v>2182.7380059083252</v>
      </c>
      <c r="K8" s="18"/>
      <c r="L8" s="18"/>
      <c r="M8" s="12"/>
    </row>
    <row r="9" spans="1:13" x14ac:dyDescent="0.2">
      <c r="A9" s="15">
        <f t="shared" si="0"/>
        <v>2018</v>
      </c>
      <c r="B9" s="16">
        <v>1608</v>
      </c>
      <c r="C9" s="16">
        <v>2013.80499248863</v>
      </c>
      <c r="D9" s="16">
        <v>2121.9104858156416</v>
      </c>
      <c r="E9" s="16">
        <v>2196.365687827426</v>
      </c>
      <c r="F9" s="16">
        <v>2205.294485306028</v>
      </c>
      <c r="G9" s="16">
        <v>2210.7753585929495</v>
      </c>
      <c r="H9" s="16">
        <v>2236.7753585929495</v>
      </c>
      <c r="I9" s="16">
        <v>2241.6999547569931</v>
      </c>
      <c r="J9" s="18"/>
      <c r="K9" s="18"/>
      <c r="L9" s="18"/>
      <c r="M9" s="12"/>
    </row>
    <row r="10" spans="1:13" x14ac:dyDescent="0.2">
      <c r="A10" s="15">
        <f t="shared" si="0"/>
        <v>2019</v>
      </c>
      <c r="B10" s="16">
        <v>1478</v>
      </c>
      <c r="C10" s="16">
        <v>1883.8439273666468</v>
      </c>
      <c r="D10" s="16">
        <v>1978.5956109936005</v>
      </c>
      <c r="E10" s="16">
        <v>2026.8389209208942</v>
      </c>
      <c r="F10" s="16">
        <v>2037.8374960942024</v>
      </c>
      <c r="G10" s="16">
        <v>2051.4295915715256</v>
      </c>
      <c r="H10" s="16">
        <v>2067.4295915715256</v>
      </c>
      <c r="I10" s="18"/>
      <c r="J10" s="18"/>
      <c r="K10" s="18"/>
      <c r="L10" s="18"/>
      <c r="M10" s="12"/>
    </row>
    <row r="11" spans="1:13" x14ac:dyDescent="0.2">
      <c r="A11" s="15">
        <f t="shared" si="0"/>
        <v>2020</v>
      </c>
      <c r="B11" s="16">
        <v>1200</v>
      </c>
      <c r="C11" s="16">
        <v>1500.4008742510457</v>
      </c>
      <c r="D11" s="16">
        <v>1574.3071338286945</v>
      </c>
      <c r="E11" s="16">
        <v>1588.3071338286945</v>
      </c>
      <c r="F11" s="16">
        <v>1599.9102733046984</v>
      </c>
      <c r="G11" s="16">
        <v>1587.8087096475601</v>
      </c>
      <c r="H11" s="18"/>
      <c r="I11" s="18"/>
      <c r="J11" s="18"/>
      <c r="K11" s="18"/>
      <c r="L11" s="18"/>
      <c r="M11" s="12"/>
    </row>
    <row r="12" spans="1:13" x14ac:dyDescent="0.2">
      <c r="A12" s="15">
        <f t="shared" si="0"/>
        <v>2021</v>
      </c>
      <c r="B12" s="16">
        <v>1341</v>
      </c>
      <c r="C12" s="16">
        <v>1649</v>
      </c>
      <c r="D12" s="16">
        <v>1699.9623402668763</v>
      </c>
      <c r="E12" s="16">
        <v>1729.9623402668763</v>
      </c>
      <c r="F12" s="16">
        <v>1742.9623402668763</v>
      </c>
      <c r="G12" s="18"/>
      <c r="H12" s="18"/>
      <c r="I12" s="18"/>
      <c r="J12" s="18"/>
      <c r="K12" s="18"/>
      <c r="L12" s="18"/>
      <c r="M12" s="12"/>
    </row>
    <row r="13" spans="1:13" x14ac:dyDescent="0.2">
      <c r="A13" s="15">
        <f t="shared" si="0"/>
        <v>2022</v>
      </c>
      <c r="B13" s="16">
        <v>1147</v>
      </c>
      <c r="C13" s="16">
        <v>1431</v>
      </c>
      <c r="D13" s="16">
        <v>1489.6074090089292</v>
      </c>
      <c r="E13" s="16">
        <v>1504.6074090089292</v>
      </c>
      <c r="F13" s="18"/>
      <c r="G13" s="18"/>
      <c r="H13" s="18"/>
      <c r="I13" s="18"/>
      <c r="J13" s="18"/>
      <c r="K13" s="18"/>
      <c r="L13" s="18"/>
      <c r="M13" s="12"/>
    </row>
    <row r="14" spans="1:13" x14ac:dyDescent="0.2">
      <c r="A14" s="15">
        <f t="shared" si="0"/>
        <v>2023</v>
      </c>
      <c r="B14" s="16">
        <v>1246</v>
      </c>
      <c r="C14" s="16">
        <v>1555</v>
      </c>
      <c r="D14" s="16">
        <v>1632</v>
      </c>
      <c r="E14" s="18"/>
      <c r="F14" s="18"/>
      <c r="G14" s="18"/>
      <c r="H14" s="18"/>
      <c r="I14" s="18"/>
      <c r="J14" s="18"/>
      <c r="K14" s="18"/>
      <c r="L14" s="18"/>
      <c r="M14" s="12"/>
    </row>
    <row r="15" spans="1:13" x14ac:dyDescent="0.2">
      <c r="A15" s="15">
        <f>A16-1</f>
        <v>2024</v>
      </c>
      <c r="B15" s="16">
        <v>1209</v>
      </c>
      <c r="C15" s="16">
        <v>1617</v>
      </c>
      <c r="D15" s="18"/>
      <c r="E15" s="18"/>
      <c r="F15" s="18"/>
      <c r="G15" s="18"/>
      <c r="H15" s="18"/>
      <c r="I15" s="18"/>
      <c r="J15" s="18"/>
      <c r="K15" s="18"/>
      <c r="L15" s="18"/>
      <c r="M15" s="12"/>
    </row>
    <row r="16" spans="1:13" x14ac:dyDescent="0.2">
      <c r="A16" s="15">
        <f>'Описание на групите'!$B$1</f>
        <v>2025</v>
      </c>
      <c r="B16" s="16">
        <v>1429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2"/>
    </row>
    <row r="17" spans="1:13" ht="15" x14ac:dyDescent="0.25">
      <c r="A17" s="19"/>
      <c r="B17" s="20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12"/>
    </row>
    <row r="18" spans="1:13" ht="25.5" x14ac:dyDescent="0.2">
      <c r="A18" s="23" t="s">
        <v>1</v>
      </c>
      <c r="B18" s="24"/>
      <c r="C18" s="44">
        <f>SUM(C6:C15)/SUM(B6:B15)</f>
        <v>1.2717810439310486</v>
      </c>
      <c r="D18" s="44">
        <f>SUM(D6:D14)/SUM(C6:C14)</f>
        <v>1.0510406725125507</v>
      </c>
      <c r="E18" s="44">
        <f>SUM(E6:E13)/SUM(D6:D13)</f>
        <v>1.0188784114738969</v>
      </c>
      <c r="F18" s="44">
        <f>SUM(F6:F12)/SUM(E6:E12)</f>
        <v>1.0071904234003142</v>
      </c>
      <c r="G18" s="44">
        <f>SUM(G6:G11)/SUM(F6:F11)</f>
        <v>0.99790961395661115</v>
      </c>
      <c r="H18" s="44">
        <f>SUM(H6:H10)/SUM(G6:G10)</f>
        <v>1.0027221109322286</v>
      </c>
      <c r="I18" s="44">
        <f>SUM(I6:I9)/SUM(H6:H9)</f>
        <v>1.0035659625491582</v>
      </c>
      <c r="J18" s="44">
        <f>SUM(J6:J8)/SUM(I6:I8)</f>
        <v>1.00020375963801</v>
      </c>
      <c r="K18" s="44">
        <f>SUM(K6:K7)/SUM(J6:J7)</f>
        <v>0.99771996165645249</v>
      </c>
      <c r="L18" s="44">
        <f>SUM(L6:L6)/SUM(K6:K6)</f>
        <v>1.0013572600995586</v>
      </c>
    </row>
    <row r="19" spans="1:13" ht="15.75" x14ac:dyDescent="0.25">
      <c r="A19" s="27"/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3" ht="15.75" customHeight="1" x14ac:dyDescent="0.2">
      <c r="A20" s="58" t="s">
        <v>14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3" ht="12.75" customHeight="1" x14ac:dyDescent="0.2">
      <c r="A21" s="54" t="s">
        <v>0</v>
      </c>
      <c r="B21" s="59" t="s">
        <v>28</v>
      </c>
      <c r="C21" s="60"/>
      <c r="D21" s="60"/>
      <c r="E21" s="60"/>
      <c r="F21" s="60"/>
      <c r="G21" s="60"/>
      <c r="H21" s="60"/>
      <c r="I21" s="60"/>
      <c r="J21" s="60"/>
      <c r="K21" s="60"/>
      <c r="L21" s="61"/>
    </row>
    <row r="22" spans="1:13" ht="39.75" customHeight="1" x14ac:dyDescent="0.2">
      <c r="A22" s="55"/>
      <c r="B22" s="13">
        <v>0</v>
      </c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</row>
    <row r="23" spans="1:13" x14ac:dyDescent="0.2">
      <c r="A23" s="15">
        <f t="shared" ref="A23:A31" si="1">A24-1</f>
        <v>2015</v>
      </c>
      <c r="B23" s="16">
        <v>65</v>
      </c>
      <c r="C23" s="16">
        <v>149</v>
      </c>
      <c r="D23" s="16">
        <v>185.3748782315173</v>
      </c>
      <c r="E23" s="16">
        <v>202.58191730623429</v>
      </c>
      <c r="F23" s="16">
        <v>214.58191730623429</v>
      </c>
      <c r="G23" s="16">
        <v>227.58191730623429</v>
      </c>
      <c r="H23" s="16">
        <v>227.58191730623429</v>
      </c>
      <c r="I23" s="16">
        <v>227.58191730623429</v>
      </c>
      <c r="J23" s="16">
        <v>227.79955557458237</v>
      </c>
      <c r="K23" s="16">
        <v>228.79955557458237</v>
      </c>
      <c r="L23" s="16">
        <v>226.79955557458237</v>
      </c>
      <c r="M23" s="12"/>
    </row>
    <row r="24" spans="1:13" x14ac:dyDescent="0.2">
      <c r="A24" s="15">
        <f t="shared" si="1"/>
        <v>2016</v>
      </c>
      <c r="B24" s="16">
        <v>66</v>
      </c>
      <c r="C24" s="16">
        <v>137</v>
      </c>
      <c r="D24" s="16">
        <v>170</v>
      </c>
      <c r="E24" s="16">
        <v>181.33762701328931</v>
      </c>
      <c r="F24" s="16">
        <v>185.28437611050052</v>
      </c>
      <c r="G24" s="16">
        <v>186.28437611050049</v>
      </c>
      <c r="H24" s="16">
        <v>186.37416321993032</v>
      </c>
      <c r="I24" s="16">
        <v>186.37416321993032</v>
      </c>
      <c r="J24" s="16">
        <v>191.37416321993032</v>
      </c>
      <c r="K24" s="16">
        <v>186.37416321993032</v>
      </c>
      <c r="L24" s="18"/>
      <c r="M24" s="12"/>
    </row>
    <row r="25" spans="1:13" x14ac:dyDescent="0.2">
      <c r="A25" s="15">
        <f t="shared" si="1"/>
        <v>2017</v>
      </c>
      <c r="B25" s="16">
        <v>52</v>
      </c>
      <c r="C25" s="16">
        <v>115</v>
      </c>
      <c r="D25" s="16">
        <v>144</v>
      </c>
      <c r="E25" s="16">
        <v>177</v>
      </c>
      <c r="F25" s="16">
        <v>209</v>
      </c>
      <c r="G25" s="16">
        <v>221</v>
      </c>
      <c r="H25" s="16">
        <v>230</v>
      </c>
      <c r="I25" s="16">
        <v>240</v>
      </c>
      <c r="J25" s="16">
        <v>248</v>
      </c>
      <c r="K25" s="18"/>
      <c r="L25" s="18"/>
      <c r="M25" s="12"/>
    </row>
    <row r="26" spans="1:13" x14ac:dyDescent="0.2">
      <c r="A26" s="15">
        <f t="shared" si="1"/>
        <v>2018</v>
      </c>
      <c r="B26" s="16">
        <v>112</v>
      </c>
      <c r="C26" s="16">
        <v>163</v>
      </c>
      <c r="D26" s="16">
        <v>186</v>
      </c>
      <c r="E26" s="16">
        <v>223</v>
      </c>
      <c r="F26" s="16">
        <v>242</v>
      </c>
      <c r="G26" s="16">
        <v>275</v>
      </c>
      <c r="H26" s="16">
        <v>289</v>
      </c>
      <c r="I26" s="16">
        <v>306</v>
      </c>
      <c r="J26" s="18"/>
      <c r="K26" s="18"/>
      <c r="L26" s="18"/>
      <c r="M26" s="12"/>
    </row>
    <row r="27" spans="1:13" x14ac:dyDescent="0.2">
      <c r="A27" s="15">
        <f t="shared" si="1"/>
        <v>2019</v>
      </c>
      <c r="B27" s="16">
        <v>122</v>
      </c>
      <c r="C27" s="16">
        <v>171</v>
      </c>
      <c r="D27" s="16">
        <v>200</v>
      </c>
      <c r="E27" s="16">
        <v>214</v>
      </c>
      <c r="F27" s="16">
        <v>222</v>
      </c>
      <c r="G27" s="16">
        <v>235</v>
      </c>
      <c r="H27" s="16">
        <v>235</v>
      </c>
      <c r="I27" s="18"/>
      <c r="J27" s="18"/>
      <c r="K27" s="18"/>
      <c r="L27" s="18"/>
      <c r="M27" s="12"/>
    </row>
    <row r="28" spans="1:13" x14ac:dyDescent="0.2">
      <c r="A28" s="15">
        <f t="shared" si="1"/>
        <v>2020</v>
      </c>
      <c r="B28" s="16">
        <v>81</v>
      </c>
      <c r="C28" s="16">
        <v>124</v>
      </c>
      <c r="D28" s="16">
        <v>147</v>
      </c>
      <c r="E28" s="16">
        <v>170</v>
      </c>
      <c r="F28" s="16">
        <v>183</v>
      </c>
      <c r="G28" s="16">
        <v>198</v>
      </c>
      <c r="H28" s="18"/>
      <c r="I28" s="18"/>
      <c r="J28" s="18"/>
      <c r="K28" s="18"/>
      <c r="L28" s="18"/>
      <c r="M28" s="12"/>
    </row>
    <row r="29" spans="1:13" x14ac:dyDescent="0.2">
      <c r="A29" s="15">
        <f t="shared" si="1"/>
        <v>2021</v>
      </c>
      <c r="B29" s="16">
        <v>39</v>
      </c>
      <c r="C29" s="16">
        <v>73</v>
      </c>
      <c r="D29" s="16">
        <v>86</v>
      </c>
      <c r="E29" s="16">
        <v>105</v>
      </c>
      <c r="F29" s="16">
        <v>108</v>
      </c>
      <c r="G29" s="18"/>
      <c r="H29" s="18"/>
      <c r="I29" s="18"/>
      <c r="J29" s="18"/>
      <c r="K29" s="18"/>
      <c r="L29" s="18"/>
      <c r="M29" s="12"/>
    </row>
    <row r="30" spans="1:13" x14ac:dyDescent="0.2">
      <c r="A30" s="15">
        <f t="shared" si="1"/>
        <v>2022</v>
      </c>
      <c r="B30" s="16">
        <v>66</v>
      </c>
      <c r="C30" s="16">
        <v>102</v>
      </c>
      <c r="D30" s="16">
        <v>138</v>
      </c>
      <c r="E30" s="16">
        <v>170</v>
      </c>
      <c r="F30" s="18"/>
      <c r="G30" s="18"/>
      <c r="H30" s="18"/>
      <c r="I30" s="18"/>
      <c r="J30" s="18"/>
      <c r="K30" s="18"/>
      <c r="L30" s="18"/>
      <c r="M30" s="12"/>
    </row>
    <row r="31" spans="1:13" x14ac:dyDescent="0.2">
      <c r="A31" s="15">
        <f t="shared" si="1"/>
        <v>2023</v>
      </c>
      <c r="B31" s="16">
        <v>63</v>
      </c>
      <c r="C31" s="16">
        <v>116</v>
      </c>
      <c r="D31" s="16">
        <v>138</v>
      </c>
      <c r="E31" s="18"/>
      <c r="F31" s="18"/>
      <c r="G31" s="18"/>
      <c r="H31" s="18"/>
      <c r="I31" s="18"/>
      <c r="J31" s="18"/>
      <c r="K31" s="18"/>
      <c r="L31" s="18"/>
      <c r="M31" s="12"/>
    </row>
    <row r="32" spans="1:13" x14ac:dyDescent="0.2">
      <c r="A32" s="15">
        <f>A33-1</f>
        <v>2024</v>
      </c>
      <c r="B32" s="16">
        <v>65</v>
      </c>
      <c r="C32" s="16">
        <v>87</v>
      </c>
      <c r="D32" s="18"/>
      <c r="E32" s="18"/>
      <c r="F32" s="18"/>
      <c r="G32" s="18"/>
      <c r="H32" s="18"/>
      <c r="I32" s="18"/>
      <c r="J32" s="18"/>
      <c r="K32" s="18"/>
      <c r="L32" s="18"/>
      <c r="M32" s="12"/>
    </row>
    <row r="33" spans="1:13" x14ac:dyDescent="0.2">
      <c r="A33" s="15">
        <f>'Описание на групите'!$B$1</f>
        <v>2025</v>
      </c>
      <c r="B33" s="16">
        <v>61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2"/>
    </row>
    <row r="34" spans="1:13" ht="15" x14ac:dyDescent="0.25">
      <c r="A34" s="19"/>
      <c r="B34" s="20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12"/>
    </row>
    <row r="35" spans="1:13" ht="25.5" x14ac:dyDescent="0.2">
      <c r="A35" s="23" t="s">
        <v>1</v>
      </c>
      <c r="B35" s="24"/>
      <c r="C35" s="44">
        <f>SUM(C23:C32)/SUM(B23:B32)</f>
        <v>1.6922024623803009</v>
      </c>
      <c r="D35" s="44">
        <f>SUM(D23:D31)/SUM(C23:C31)</f>
        <v>1.212499894114363</v>
      </c>
      <c r="E35" s="44">
        <f>SUM(E23:E30)/SUM(D23:D30)</f>
        <v>1.1484785069489671</v>
      </c>
      <c r="F35" s="44">
        <f>SUM(F23:F29)/SUM(E23:E29)</f>
        <v>1.0714473664129571</v>
      </c>
      <c r="G35" s="44">
        <f>SUM(G23:G28)/SUM(F23:F28)</f>
        <v>1.0692748905325791</v>
      </c>
      <c r="H35" s="44">
        <f>SUM(H23:H27)/SUM(G23:G27)</f>
        <v>1.0201681080508718</v>
      </c>
      <c r="I35" s="44">
        <f>SUM(I23:I26)/SUM(H23:H26)</f>
        <v>1.0289402690690141</v>
      </c>
      <c r="J35" s="44">
        <f>SUM(J23:J25)/SUM(I23:I25)</f>
        <v>1.0202118133953482</v>
      </c>
      <c r="K35" s="44">
        <f>SUM(K23:K24)/SUM(J23:J24)</f>
        <v>0.99045741700719347</v>
      </c>
      <c r="L35" s="44">
        <f>SUM(L23:L23)/SUM(K23:K23)</f>
        <v>0.99125872427952311</v>
      </c>
    </row>
    <row r="36" spans="1:13" ht="15.75" x14ac:dyDescent="0.25">
      <c r="A36" s="27"/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7">
    <mergeCell ref="A21:A22"/>
    <mergeCell ref="B21:L21"/>
    <mergeCell ref="A2:L2"/>
    <mergeCell ref="A3:L3"/>
    <mergeCell ref="A20:L20"/>
    <mergeCell ref="B4:L4"/>
    <mergeCell ref="A4:A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/>
  <dimension ref="A1:L36"/>
  <sheetViews>
    <sheetView zoomScaleNormal="100" workbookViewId="0"/>
  </sheetViews>
  <sheetFormatPr defaultRowHeight="12.75" x14ac:dyDescent="0.2"/>
  <cols>
    <col min="1" max="1" width="10.7109375" style="11" customWidth="1"/>
    <col min="2" max="12" width="11.85546875" style="11" customWidth="1"/>
    <col min="13" max="16384" width="9.140625" style="11"/>
  </cols>
  <sheetData>
    <row r="1" spans="1:12" ht="15.75" x14ac:dyDescent="0.25">
      <c r="A1" s="31" t="str">
        <f>'Описание на групите'!$B$2</f>
        <v>Общо за пазара</v>
      </c>
      <c r="B1" s="30"/>
      <c r="C1" s="30"/>
      <c r="D1" s="35"/>
      <c r="E1" s="34"/>
      <c r="F1" s="34"/>
      <c r="G1" s="34"/>
      <c r="H1" s="34"/>
    </row>
    <row r="2" spans="1:12" ht="18.75" x14ac:dyDescent="0.2">
      <c r="A2" s="57" t="s">
        <v>26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5.75" customHeight="1" x14ac:dyDescent="0.2">
      <c r="A3" s="58" t="s">
        <v>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2.75" customHeight="1" x14ac:dyDescent="0.2">
      <c r="A4" s="54" t="s">
        <v>0</v>
      </c>
      <c r="B4" s="56" t="s">
        <v>4</v>
      </c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39.75" customHeight="1" x14ac:dyDescent="0.2">
      <c r="A5" s="55"/>
      <c r="B5" s="13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</row>
    <row r="6" spans="1:12" x14ac:dyDescent="0.2">
      <c r="A6" s="15">
        <f t="shared" ref="A6:A14" si="0">A7-1</f>
        <v>2015</v>
      </c>
      <c r="B6" s="16">
        <v>51629909.167645022</v>
      </c>
      <c r="C6" s="16">
        <v>125374651.27858353</v>
      </c>
      <c r="D6" s="16">
        <v>151051448.70943025</v>
      </c>
      <c r="E6" s="16">
        <v>169045663.74483952</v>
      </c>
      <c r="F6" s="16">
        <v>181336073.75615308</v>
      </c>
      <c r="G6" s="16">
        <v>187953692.96365556</v>
      </c>
      <c r="H6" s="16">
        <v>191939669.87208423</v>
      </c>
      <c r="I6" s="16">
        <v>195890106.92079842</v>
      </c>
      <c r="J6" s="16">
        <v>202185019.70955312</v>
      </c>
      <c r="K6" s="16">
        <v>203108691.97444963</v>
      </c>
      <c r="L6" s="16">
        <v>204106597.67458361</v>
      </c>
    </row>
    <row r="7" spans="1:12" x14ac:dyDescent="0.2">
      <c r="A7" s="15">
        <f t="shared" si="0"/>
        <v>2016</v>
      </c>
      <c r="B7" s="16">
        <v>52829597.767993338</v>
      </c>
      <c r="C7" s="16">
        <v>135085445.89187634</v>
      </c>
      <c r="D7" s="16">
        <v>170347939.73826998</v>
      </c>
      <c r="E7" s="16">
        <v>186047498.83637667</v>
      </c>
      <c r="F7" s="16">
        <v>193892224.23157269</v>
      </c>
      <c r="G7" s="16">
        <v>199270560.96070477</v>
      </c>
      <c r="H7" s="16">
        <v>203380557.54110715</v>
      </c>
      <c r="I7" s="16">
        <v>207151246.25377068</v>
      </c>
      <c r="J7" s="16">
        <v>209183803.44032913</v>
      </c>
      <c r="K7" s="16">
        <v>210326291.15317774</v>
      </c>
      <c r="L7" s="18"/>
    </row>
    <row r="8" spans="1:12" x14ac:dyDescent="0.2">
      <c r="A8" s="15">
        <f t="shared" si="0"/>
        <v>2017</v>
      </c>
      <c r="B8" s="16">
        <v>46760541.601321831</v>
      </c>
      <c r="C8" s="16">
        <v>139193298.57538652</v>
      </c>
      <c r="D8" s="16">
        <v>175256689.66504821</v>
      </c>
      <c r="E8" s="16">
        <v>189966213.84266073</v>
      </c>
      <c r="F8" s="16">
        <v>199758818.88689679</v>
      </c>
      <c r="G8" s="16">
        <v>206123198.26476845</v>
      </c>
      <c r="H8" s="16">
        <v>212478103.77536297</v>
      </c>
      <c r="I8" s="16">
        <v>215723953.08249769</v>
      </c>
      <c r="J8" s="16">
        <v>217943106.56616911</v>
      </c>
      <c r="K8" s="18"/>
      <c r="L8" s="18"/>
    </row>
    <row r="9" spans="1:12" x14ac:dyDescent="0.2">
      <c r="A9" s="15">
        <f t="shared" si="0"/>
        <v>2018</v>
      </c>
      <c r="B9" s="16">
        <v>49563809.341112323</v>
      </c>
      <c r="C9" s="16">
        <v>154334004.83374265</v>
      </c>
      <c r="D9" s="16">
        <v>182928999.79425898</v>
      </c>
      <c r="E9" s="16">
        <v>197772122.67361468</v>
      </c>
      <c r="F9" s="16">
        <v>209151944.94570449</v>
      </c>
      <c r="G9" s="16">
        <v>219681592.82012159</v>
      </c>
      <c r="H9" s="16">
        <v>224292405.6643942</v>
      </c>
      <c r="I9" s="16">
        <v>226373149.71353281</v>
      </c>
      <c r="J9" s="18"/>
      <c r="K9" s="18"/>
      <c r="L9" s="18"/>
    </row>
    <row r="10" spans="1:12" x14ac:dyDescent="0.2">
      <c r="A10" s="15">
        <f t="shared" si="0"/>
        <v>2019</v>
      </c>
      <c r="B10" s="16">
        <v>73265149.573411494</v>
      </c>
      <c r="C10" s="16">
        <v>168917823.08755854</v>
      </c>
      <c r="D10" s="16">
        <v>194599268.05624291</v>
      </c>
      <c r="E10" s="16">
        <v>207770398.91015473</v>
      </c>
      <c r="F10" s="16">
        <v>216751171.90585482</v>
      </c>
      <c r="G10" s="16">
        <v>223174469.6691418</v>
      </c>
      <c r="H10" s="16">
        <v>227333876.08587882</v>
      </c>
      <c r="I10" s="18"/>
      <c r="J10" s="18"/>
      <c r="K10" s="18"/>
      <c r="L10" s="18"/>
    </row>
    <row r="11" spans="1:12" x14ac:dyDescent="0.2">
      <c r="A11" s="15">
        <f t="shared" si="0"/>
        <v>2020</v>
      </c>
      <c r="B11" s="16">
        <v>71136041.403048426</v>
      </c>
      <c r="C11" s="16">
        <v>145752297.87176156</v>
      </c>
      <c r="D11" s="16">
        <v>163135551.58194023</v>
      </c>
      <c r="E11" s="16">
        <v>171540906.23769546</v>
      </c>
      <c r="F11" s="16">
        <v>178296631.13427526</v>
      </c>
      <c r="G11" s="16">
        <v>182236442.62810814</v>
      </c>
      <c r="H11" s="18"/>
      <c r="I11" s="18"/>
      <c r="J11" s="18"/>
      <c r="K11" s="18"/>
      <c r="L11" s="18"/>
    </row>
    <row r="12" spans="1:12" x14ac:dyDescent="0.2">
      <c r="A12" s="15">
        <f t="shared" si="0"/>
        <v>2021</v>
      </c>
      <c r="B12" s="16">
        <v>87247523.722064868</v>
      </c>
      <c r="C12" s="16">
        <v>168866357.67753249</v>
      </c>
      <c r="D12" s="16">
        <v>189604989.47016874</v>
      </c>
      <c r="E12" s="16">
        <v>200939993.27914125</v>
      </c>
      <c r="F12" s="16">
        <v>209560319.31789771</v>
      </c>
      <c r="G12" s="18"/>
      <c r="H12" s="18"/>
      <c r="I12" s="18"/>
      <c r="J12" s="18"/>
      <c r="K12" s="18"/>
      <c r="L12" s="18"/>
    </row>
    <row r="13" spans="1:12" x14ac:dyDescent="0.2">
      <c r="A13" s="15">
        <f t="shared" si="0"/>
        <v>2022</v>
      </c>
      <c r="B13" s="16">
        <v>89515752.562390462</v>
      </c>
      <c r="C13" s="16">
        <v>180168170.92421073</v>
      </c>
      <c r="D13" s="16">
        <v>201218730.79757431</v>
      </c>
      <c r="E13" s="16">
        <v>214879315.69004017</v>
      </c>
      <c r="F13" s="18"/>
      <c r="G13" s="18"/>
      <c r="H13" s="18"/>
      <c r="I13" s="18"/>
      <c r="J13" s="18"/>
      <c r="K13" s="18"/>
      <c r="L13" s="18"/>
    </row>
    <row r="14" spans="1:12" x14ac:dyDescent="0.2">
      <c r="A14" s="15">
        <f t="shared" si="0"/>
        <v>2023</v>
      </c>
      <c r="B14" s="16">
        <v>94952032.772785649</v>
      </c>
      <c r="C14" s="16">
        <v>193127547.40029216</v>
      </c>
      <c r="D14" s="16">
        <v>219432874.6459443</v>
      </c>
      <c r="E14" s="18"/>
      <c r="F14" s="18"/>
      <c r="G14" s="18"/>
      <c r="H14" s="18"/>
      <c r="I14" s="18"/>
      <c r="J14" s="18"/>
      <c r="K14" s="18"/>
      <c r="L14" s="18"/>
    </row>
    <row r="15" spans="1:12" x14ac:dyDescent="0.2">
      <c r="A15" s="15">
        <f>A16-1</f>
        <v>2024</v>
      </c>
      <c r="B15" s="16">
        <v>107642745.89266939</v>
      </c>
      <c r="C15" s="16">
        <v>226281835.39988309</v>
      </c>
      <c r="D15" s="18"/>
      <c r="E15" s="18"/>
      <c r="F15" s="18"/>
      <c r="G15" s="18"/>
      <c r="H15" s="18"/>
      <c r="I15" s="18"/>
      <c r="J15" s="18"/>
      <c r="K15" s="18"/>
      <c r="L15" s="18"/>
    </row>
    <row r="16" spans="1:12" x14ac:dyDescent="0.2">
      <c r="A16" s="15">
        <f>'Описание на групите'!$B$1</f>
        <v>2025</v>
      </c>
      <c r="B16" s="16">
        <v>117458055.49373411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x14ac:dyDescent="0.2">
      <c r="A17" s="19"/>
      <c r="B17" s="20"/>
      <c r="C17" s="21"/>
      <c r="D17" s="12"/>
      <c r="E17" s="12"/>
      <c r="F17" s="12"/>
      <c r="G17" s="12"/>
      <c r="H17" s="12"/>
      <c r="I17" s="12"/>
      <c r="J17" s="12"/>
      <c r="K17" s="12"/>
      <c r="L17" s="12"/>
    </row>
    <row r="18" spans="1:12" ht="26.25" customHeight="1" x14ac:dyDescent="0.2">
      <c r="A18" s="23" t="s">
        <v>1</v>
      </c>
      <c r="B18" s="24"/>
      <c r="C18" s="44">
        <f>SUM(C6:C15)/SUM(B6:B15)</f>
        <v>2.2594948793863452</v>
      </c>
      <c r="D18" s="44">
        <f>SUM(D6:D14)/SUM(C6:C14)</f>
        <v>1.1678151447077998</v>
      </c>
      <c r="E18" s="44">
        <f>SUM(E6:E13)/SUM(D6:D13)</f>
        <v>1.0768959746287743</v>
      </c>
      <c r="F18" s="44">
        <f>SUM(F6:F12)/SUM(E6:E12)</f>
        <v>1.0496298393242898</v>
      </c>
      <c r="G18" s="44">
        <f>SUM(G6:G11)/SUM(F6:F11)</f>
        <v>1.0332882714485532</v>
      </c>
      <c r="H18" s="44">
        <f>SUM(H6:H10)/SUM(G6:G10)</f>
        <v>1.0224097852704566</v>
      </c>
      <c r="I18" s="44">
        <f>SUM(I6:I9)/SUM(H6:H9)</f>
        <v>1.0156806445977262</v>
      </c>
      <c r="J18" s="44">
        <f>SUM(J6:J8)/SUM(I6:I8)</f>
        <v>1.0170446263750328</v>
      </c>
      <c r="K18" s="44">
        <f>SUM(K6:K7)/SUM(J6:J7)</f>
        <v>1.0050226460088161</v>
      </c>
      <c r="L18" s="44">
        <f>SUM(L6:L6)/SUM(K6:K6)</f>
        <v>1.0049131609801294</v>
      </c>
    </row>
    <row r="19" spans="1:12" ht="15.75" customHeight="1" x14ac:dyDescent="0.25">
      <c r="A19" s="27"/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.75" customHeight="1" x14ac:dyDescent="0.2">
      <c r="A20" s="58" t="s">
        <v>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2" ht="12.75" customHeight="1" x14ac:dyDescent="0.2">
      <c r="A21" s="54" t="s">
        <v>0</v>
      </c>
      <c r="B21" s="56" t="s">
        <v>4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</row>
    <row r="22" spans="1:12" ht="39.75" customHeight="1" x14ac:dyDescent="0.2">
      <c r="A22" s="55"/>
      <c r="B22" s="13">
        <v>0</v>
      </c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</row>
    <row r="23" spans="1:12" x14ac:dyDescent="0.2">
      <c r="A23" s="15">
        <f t="shared" ref="A23:A31" si="1">A24-1</f>
        <v>2015</v>
      </c>
      <c r="B23" s="16">
        <v>8271492.822481798</v>
      </c>
      <c r="C23" s="16">
        <v>45123917.680316806</v>
      </c>
      <c r="D23" s="16">
        <v>90265583.367250711</v>
      </c>
      <c r="E23" s="16">
        <v>147453307.94644529</v>
      </c>
      <c r="F23" s="16">
        <v>196786412.60817268</v>
      </c>
      <c r="G23" s="16">
        <v>223704093.7127296</v>
      </c>
      <c r="H23" s="16">
        <v>246048714.39884612</v>
      </c>
      <c r="I23" s="16">
        <v>262036811.12637016</v>
      </c>
      <c r="J23" s="16">
        <v>272098179.82546026</v>
      </c>
      <c r="K23" s="16">
        <v>282981390.72516429</v>
      </c>
      <c r="L23" s="16">
        <v>290610841.09809452</v>
      </c>
    </row>
    <row r="24" spans="1:12" x14ac:dyDescent="0.2">
      <c r="A24" s="15">
        <f t="shared" si="1"/>
        <v>2016</v>
      </c>
      <c r="B24" s="16">
        <v>8331823.9025010001</v>
      </c>
      <c r="C24" s="16">
        <v>39235245.11072842</v>
      </c>
      <c r="D24" s="16">
        <v>88236882.591613203</v>
      </c>
      <c r="E24" s="16">
        <v>139339917.80976903</v>
      </c>
      <c r="F24" s="16">
        <v>186637382.54513338</v>
      </c>
      <c r="G24" s="16">
        <v>226369576.31337693</v>
      </c>
      <c r="H24" s="16">
        <v>246434150.46049827</v>
      </c>
      <c r="I24" s="16">
        <v>261704299.20112205</v>
      </c>
      <c r="J24" s="16">
        <v>271351283.30611479</v>
      </c>
      <c r="K24" s="16">
        <v>280448422.57715791</v>
      </c>
      <c r="L24" s="18"/>
    </row>
    <row r="25" spans="1:12" x14ac:dyDescent="0.2">
      <c r="A25" s="15">
        <f t="shared" si="1"/>
        <v>2017</v>
      </c>
      <c r="B25" s="16">
        <v>5882077.9506470999</v>
      </c>
      <c r="C25" s="16">
        <v>38503170.225661196</v>
      </c>
      <c r="D25" s="16">
        <v>80729396.625218689</v>
      </c>
      <c r="E25" s="16">
        <v>125882189.49471928</v>
      </c>
      <c r="F25" s="16">
        <v>165868354.23987103</v>
      </c>
      <c r="G25" s="16">
        <v>193633964.93679166</v>
      </c>
      <c r="H25" s="16">
        <v>212005145.07919103</v>
      </c>
      <c r="I25" s="16">
        <v>225165918.54397082</v>
      </c>
      <c r="J25" s="16">
        <v>234238015.22119009</v>
      </c>
      <c r="K25" s="18"/>
      <c r="L25" s="18"/>
    </row>
    <row r="26" spans="1:12" x14ac:dyDescent="0.2">
      <c r="A26" s="15">
        <f t="shared" si="1"/>
        <v>2018</v>
      </c>
      <c r="B26" s="16">
        <v>9091434.625614401</v>
      </c>
      <c r="C26" s="16">
        <v>41349574.401672177</v>
      </c>
      <c r="D26" s="16">
        <v>95972781.023088261</v>
      </c>
      <c r="E26" s="16">
        <v>146492540.09664652</v>
      </c>
      <c r="F26" s="16">
        <v>188652550.37457961</v>
      </c>
      <c r="G26" s="16">
        <v>213429011.72959131</v>
      </c>
      <c r="H26" s="16">
        <v>229883013.08908719</v>
      </c>
      <c r="I26" s="16">
        <v>241035633.90008104</v>
      </c>
      <c r="J26" s="18"/>
      <c r="K26" s="18"/>
      <c r="L26" s="18"/>
    </row>
    <row r="27" spans="1:12" x14ac:dyDescent="0.2">
      <c r="A27" s="15">
        <f t="shared" si="1"/>
        <v>2019</v>
      </c>
      <c r="B27" s="16">
        <v>8869057.5536415987</v>
      </c>
      <c r="C27" s="16">
        <v>45143381.331628494</v>
      </c>
      <c r="D27" s="16">
        <v>90848462.122151092</v>
      </c>
      <c r="E27" s="16">
        <v>135450259.05953771</v>
      </c>
      <c r="F27" s="16">
        <v>169616398.70188138</v>
      </c>
      <c r="G27" s="16">
        <v>200650184.23449451</v>
      </c>
      <c r="H27" s="16">
        <v>217929059.60190633</v>
      </c>
      <c r="I27" s="18"/>
      <c r="J27" s="18"/>
      <c r="K27" s="18"/>
      <c r="L27" s="18"/>
    </row>
    <row r="28" spans="1:12" x14ac:dyDescent="0.2">
      <c r="A28" s="15">
        <f t="shared" si="1"/>
        <v>2020</v>
      </c>
      <c r="B28" s="16">
        <v>5818404.2369777998</v>
      </c>
      <c r="C28" s="16">
        <v>35388106.912262797</v>
      </c>
      <c r="D28" s="16">
        <v>77222444.376993373</v>
      </c>
      <c r="E28" s="16">
        <v>120962849.69779249</v>
      </c>
      <c r="F28" s="16">
        <v>160309595.48386797</v>
      </c>
      <c r="G28" s="16">
        <v>184676575.02671593</v>
      </c>
      <c r="H28" s="18"/>
      <c r="I28" s="18"/>
      <c r="J28" s="18"/>
      <c r="K28" s="18"/>
      <c r="L28" s="18"/>
    </row>
    <row r="29" spans="1:12" x14ac:dyDescent="0.2">
      <c r="A29" s="15">
        <f t="shared" si="1"/>
        <v>2021</v>
      </c>
      <c r="B29" s="16">
        <v>7420390.3391046003</v>
      </c>
      <c r="C29" s="16">
        <v>42203979.786352098</v>
      </c>
      <c r="D29" s="16">
        <v>81176110.496215895</v>
      </c>
      <c r="E29" s="16">
        <v>121171455.44947611</v>
      </c>
      <c r="F29" s="16">
        <v>151519644.07509288</v>
      </c>
      <c r="G29" s="18"/>
      <c r="H29" s="18"/>
      <c r="I29" s="18"/>
      <c r="J29" s="18"/>
      <c r="K29" s="18"/>
      <c r="L29" s="18"/>
    </row>
    <row r="30" spans="1:12" x14ac:dyDescent="0.2">
      <c r="A30" s="15">
        <f t="shared" si="1"/>
        <v>2022</v>
      </c>
      <c r="B30" s="16">
        <v>9837499.3060320728</v>
      </c>
      <c r="C30" s="16">
        <v>52016105.029966585</v>
      </c>
      <c r="D30" s="16">
        <v>111736978.31665179</v>
      </c>
      <c r="E30" s="16">
        <v>169212878.70339677</v>
      </c>
      <c r="F30" s="18"/>
      <c r="G30" s="18"/>
      <c r="H30" s="18"/>
      <c r="I30" s="18"/>
      <c r="J30" s="18"/>
      <c r="K30" s="18"/>
      <c r="L30" s="18"/>
    </row>
    <row r="31" spans="1:12" x14ac:dyDescent="0.2">
      <c r="A31" s="15">
        <f t="shared" si="1"/>
        <v>2023</v>
      </c>
      <c r="B31" s="16">
        <v>11332757.901996501</v>
      </c>
      <c r="C31" s="16">
        <v>56309132.458516613</v>
      </c>
      <c r="D31" s="16">
        <v>121299061.9202231</v>
      </c>
      <c r="E31" s="18"/>
      <c r="F31" s="18"/>
      <c r="G31" s="18"/>
      <c r="H31" s="18"/>
      <c r="I31" s="18"/>
      <c r="J31" s="18"/>
      <c r="K31" s="18"/>
      <c r="L31" s="18"/>
    </row>
    <row r="32" spans="1:12" x14ac:dyDescent="0.2">
      <c r="A32" s="15">
        <f>A33-1</f>
        <v>2024</v>
      </c>
      <c r="B32" s="16">
        <v>10982870.138140598</v>
      </c>
      <c r="C32" s="16">
        <v>53459346.879164919</v>
      </c>
      <c r="D32" s="18"/>
      <c r="E32" s="18"/>
      <c r="F32" s="18"/>
      <c r="G32" s="18"/>
      <c r="H32" s="18"/>
      <c r="I32" s="18"/>
      <c r="J32" s="18"/>
      <c r="K32" s="18"/>
      <c r="L32" s="18"/>
    </row>
    <row r="33" spans="1:12" x14ac:dyDescent="0.2">
      <c r="A33" s="15">
        <f>'Описание на групите'!$B$1</f>
        <v>2025</v>
      </c>
      <c r="B33" s="16">
        <v>13473330.005457301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x14ac:dyDescent="0.2">
      <c r="A34" s="19"/>
      <c r="B34" s="20"/>
      <c r="C34" s="21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25.5" x14ac:dyDescent="0.2">
      <c r="A35" s="23" t="s">
        <v>1</v>
      </c>
      <c r="B35" s="24"/>
      <c r="C35" s="44">
        <f>SUM(C23:C32)/SUM(B23:B32)</f>
        <v>5.2276725863462152</v>
      </c>
      <c r="D35" s="44">
        <f>SUM(D23:D31)/SUM(C23:C31)</f>
        <v>2.1187597456256477</v>
      </c>
      <c r="E35" s="44">
        <f>SUM(E23:E30)/SUM(D23:D30)</f>
        <v>1.5442375627834886</v>
      </c>
      <c r="F35" s="44">
        <f>SUM(F23:F29)/SUM(E23:E29)</f>
        <v>1.3017209055478851</v>
      </c>
      <c r="G35" s="44">
        <f>SUM(G23:G28)/SUM(F23:F28)</f>
        <v>1.1634961170755713</v>
      </c>
      <c r="H35" s="44">
        <f>SUM(H23:H27)/SUM(G23:G27)</f>
        <v>1.0893499984488546</v>
      </c>
      <c r="I35" s="44">
        <f>SUM(I23:I26)/SUM(H23:H26)</f>
        <v>1.0594749177514664</v>
      </c>
      <c r="J35" s="44">
        <f>SUM(J23:J25)/SUM(I23:I25)</f>
        <v>1.0384299363896634</v>
      </c>
      <c r="K35" s="44">
        <f>SUM(K23:K24)/SUM(J23:J24)</f>
        <v>1.0367657924540254</v>
      </c>
      <c r="L35" s="44">
        <f>SUM(L23:L23)/SUM(K23:K23)</f>
        <v>1.0269609614730464</v>
      </c>
    </row>
    <row r="36" spans="1:12" ht="15.75" x14ac:dyDescent="0.25">
      <c r="A36" s="27"/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7">
    <mergeCell ref="A2:L2"/>
    <mergeCell ref="A3:L3"/>
    <mergeCell ref="B4:L4"/>
    <mergeCell ref="A21:A22"/>
    <mergeCell ref="A20:L20"/>
    <mergeCell ref="A4:A5"/>
    <mergeCell ref="B21:L2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/>
  <dimension ref="A1:M36"/>
  <sheetViews>
    <sheetView zoomScaleNormal="100" workbookViewId="0"/>
  </sheetViews>
  <sheetFormatPr defaultRowHeight="12.75" x14ac:dyDescent="0.2"/>
  <cols>
    <col min="1" max="1" width="10.7109375" style="11" customWidth="1"/>
    <col min="2" max="12" width="11.85546875" style="11" customWidth="1"/>
    <col min="13" max="13" width="9.7109375" style="11" bestFit="1" customWidth="1"/>
    <col min="14" max="16384" width="9.140625" style="11"/>
  </cols>
  <sheetData>
    <row r="1" spans="1:13" ht="15.75" x14ac:dyDescent="0.25">
      <c r="A1" s="32" t="str">
        <f>'Описание на групите'!$B$5</f>
        <v>Леки автомобили и товарни автомобили с допустима максимална маса до 5 тона</v>
      </c>
    </row>
    <row r="2" spans="1:13" ht="18.75" x14ac:dyDescent="0.2">
      <c r="A2" s="57" t="s">
        <v>26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3" ht="15.75" customHeight="1" x14ac:dyDescent="0.2">
      <c r="A3" s="58" t="s">
        <v>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3" ht="12.75" customHeight="1" x14ac:dyDescent="0.2">
      <c r="A4" s="54" t="s">
        <v>0</v>
      </c>
      <c r="B4" s="56" t="s">
        <v>4</v>
      </c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3" ht="39.75" customHeight="1" x14ac:dyDescent="0.2">
      <c r="A5" s="55"/>
      <c r="B5" s="13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</row>
    <row r="6" spans="1:13" x14ac:dyDescent="0.2">
      <c r="A6" s="15">
        <f t="shared" ref="A6:A14" si="0">A7-1</f>
        <v>2015</v>
      </c>
      <c r="B6" s="16">
        <v>39160396.516773731</v>
      </c>
      <c r="C6" s="16">
        <v>84855163.151243404</v>
      </c>
      <c r="D6" s="16">
        <v>97306217.75047338</v>
      </c>
      <c r="E6" s="16">
        <v>110391224.50230607</v>
      </c>
      <c r="F6" s="16">
        <v>120559984.53996541</v>
      </c>
      <c r="G6" s="16">
        <v>124632553.6474679</v>
      </c>
      <c r="H6" s="16">
        <v>127903728.76589659</v>
      </c>
      <c r="I6" s="16">
        <v>130241698.4046108</v>
      </c>
      <c r="J6" s="16">
        <v>134779100.04336551</v>
      </c>
      <c r="K6" s="16">
        <v>135504491.93826202</v>
      </c>
      <c r="L6" s="16">
        <v>136234606.7443653</v>
      </c>
    </row>
    <row r="7" spans="1:13" x14ac:dyDescent="0.2">
      <c r="A7" s="15">
        <f t="shared" si="0"/>
        <v>2016</v>
      </c>
      <c r="B7" s="16">
        <v>41245048.323563747</v>
      </c>
      <c r="C7" s="16">
        <v>89693854.429226622</v>
      </c>
      <c r="D7" s="16">
        <v>111881413.8301463</v>
      </c>
      <c r="E7" s="16">
        <v>122381838.188293</v>
      </c>
      <c r="F7" s="16">
        <v>128334638.24526246</v>
      </c>
      <c r="G7" s="16">
        <v>132069706.42470048</v>
      </c>
      <c r="H7" s="16">
        <v>135020381.42510289</v>
      </c>
      <c r="I7" s="16">
        <v>137358307.89737198</v>
      </c>
      <c r="J7" s="16">
        <v>138907176.55393049</v>
      </c>
      <c r="K7" s="16">
        <v>139885802.97129679</v>
      </c>
      <c r="L7" s="18"/>
    </row>
    <row r="8" spans="1:13" x14ac:dyDescent="0.2">
      <c r="A8" s="15">
        <f t="shared" si="0"/>
        <v>2017</v>
      </c>
      <c r="B8" s="16">
        <v>36941756.245175913</v>
      </c>
      <c r="C8" s="16">
        <v>92181370.379088372</v>
      </c>
      <c r="D8" s="16">
        <v>110228253.03794938</v>
      </c>
      <c r="E8" s="16">
        <v>120051665.6339213</v>
      </c>
      <c r="F8" s="16">
        <v>126253602.61093</v>
      </c>
      <c r="G8" s="16">
        <v>129715634.7995742</v>
      </c>
      <c r="H8" s="16">
        <v>133376433.6165722</v>
      </c>
      <c r="I8" s="16">
        <v>135770094.67575598</v>
      </c>
      <c r="J8" s="16">
        <v>137531809.36616498</v>
      </c>
      <c r="K8" s="18"/>
      <c r="L8" s="18"/>
    </row>
    <row r="9" spans="1:13" x14ac:dyDescent="0.2">
      <c r="A9" s="15">
        <f t="shared" si="0"/>
        <v>2018</v>
      </c>
      <c r="B9" s="16">
        <v>40314865.384856641</v>
      </c>
      <c r="C9" s="16">
        <v>100930573.51150689</v>
      </c>
      <c r="D9" s="16">
        <v>115948428.85431544</v>
      </c>
      <c r="E9" s="16">
        <v>124451446.89361924</v>
      </c>
      <c r="F9" s="16">
        <v>130244983.90903482</v>
      </c>
      <c r="G9" s="16">
        <v>135376097.43407512</v>
      </c>
      <c r="H9" s="16">
        <v>138909575.46834773</v>
      </c>
      <c r="I9" s="16">
        <v>140606529.63469353</v>
      </c>
      <c r="J9" s="18"/>
      <c r="K9" s="18"/>
      <c r="L9" s="18"/>
    </row>
    <row r="10" spans="1:13" x14ac:dyDescent="0.2">
      <c r="A10" s="15">
        <f t="shared" si="0"/>
        <v>2019</v>
      </c>
      <c r="B10" s="16">
        <v>54057794.245979488</v>
      </c>
      <c r="C10" s="16">
        <v>110057145.09348792</v>
      </c>
      <c r="D10" s="16">
        <v>123484303.80908944</v>
      </c>
      <c r="E10" s="16">
        <v>131195798.41328312</v>
      </c>
      <c r="F10" s="16">
        <v>137250697.33898321</v>
      </c>
      <c r="G10" s="16">
        <v>141911809.39227024</v>
      </c>
      <c r="H10" s="16">
        <v>145137452.48083824</v>
      </c>
      <c r="I10" s="18"/>
      <c r="J10" s="18"/>
      <c r="K10" s="18"/>
      <c r="L10" s="18"/>
      <c r="M10" s="12"/>
    </row>
    <row r="11" spans="1:13" x14ac:dyDescent="0.2">
      <c r="A11" s="15">
        <f t="shared" si="0"/>
        <v>2020</v>
      </c>
      <c r="B11" s="16">
        <v>50522787.017767616</v>
      </c>
      <c r="C11" s="16">
        <v>95562402.913095847</v>
      </c>
      <c r="D11" s="16">
        <v>104635763.18154706</v>
      </c>
      <c r="E11" s="16">
        <v>109260454.81006165</v>
      </c>
      <c r="F11" s="16">
        <v>113550371.89064145</v>
      </c>
      <c r="G11" s="16">
        <v>116355390.42400636</v>
      </c>
      <c r="H11" s="18"/>
      <c r="I11" s="18"/>
      <c r="J11" s="18"/>
      <c r="K11" s="18"/>
      <c r="L11" s="18"/>
    </row>
    <row r="12" spans="1:13" x14ac:dyDescent="0.2">
      <c r="A12" s="15">
        <f t="shared" si="0"/>
        <v>2021</v>
      </c>
      <c r="B12" s="16">
        <v>61936818.16092547</v>
      </c>
      <c r="C12" s="16">
        <v>110998693.63839464</v>
      </c>
      <c r="D12" s="16">
        <v>121973654.16599798</v>
      </c>
      <c r="E12" s="16">
        <v>128074577.08860521</v>
      </c>
      <c r="F12" s="16">
        <v>132878546.33136465</v>
      </c>
      <c r="G12" s="18"/>
      <c r="H12" s="18"/>
      <c r="I12" s="18"/>
      <c r="J12" s="18"/>
      <c r="K12" s="18"/>
      <c r="L12" s="18"/>
    </row>
    <row r="13" spans="1:13" x14ac:dyDescent="0.2">
      <c r="A13" s="15">
        <f t="shared" si="0"/>
        <v>2022</v>
      </c>
      <c r="B13" s="16">
        <v>66244722.694300056</v>
      </c>
      <c r="C13" s="16">
        <v>123105627.28187907</v>
      </c>
      <c r="D13" s="16">
        <v>134144705.39893039</v>
      </c>
      <c r="E13" s="16">
        <v>141068208.59875825</v>
      </c>
      <c r="F13" s="18"/>
      <c r="G13" s="18"/>
      <c r="H13" s="18"/>
      <c r="I13" s="18"/>
      <c r="J13" s="18"/>
      <c r="K13" s="18"/>
      <c r="L13" s="18"/>
    </row>
    <row r="14" spans="1:13" x14ac:dyDescent="0.2">
      <c r="A14" s="15">
        <f t="shared" si="0"/>
        <v>2023</v>
      </c>
      <c r="B14" s="16">
        <v>71189300.558072552</v>
      </c>
      <c r="C14" s="16">
        <v>134459084.70465714</v>
      </c>
      <c r="D14" s="16">
        <v>149459204.71412742</v>
      </c>
      <c r="E14" s="18"/>
      <c r="F14" s="18"/>
      <c r="G14" s="18"/>
      <c r="H14" s="18"/>
      <c r="I14" s="18"/>
      <c r="J14" s="18"/>
      <c r="K14" s="18"/>
      <c r="L14" s="18"/>
    </row>
    <row r="15" spans="1:13" x14ac:dyDescent="0.2">
      <c r="A15" s="15">
        <f>A16-1</f>
        <v>2024</v>
      </c>
      <c r="B15" s="16">
        <v>81242295.779034331</v>
      </c>
      <c r="C15" s="16">
        <v>162888179.87863952</v>
      </c>
      <c r="D15" s="18"/>
      <c r="E15" s="18"/>
      <c r="F15" s="18"/>
      <c r="G15" s="18"/>
      <c r="H15" s="18"/>
      <c r="I15" s="18"/>
      <c r="J15" s="18"/>
      <c r="K15" s="18"/>
      <c r="L15" s="18"/>
    </row>
    <row r="16" spans="1:13" x14ac:dyDescent="0.2">
      <c r="A16" s="15">
        <f>'Описание на групите'!$B$1</f>
        <v>2025</v>
      </c>
      <c r="B16" s="16">
        <v>91637049.154206112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x14ac:dyDescent="0.2">
      <c r="A17" s="19"/>
      <c r="B17" s="20"/>
      <c r="C17" s="21"/>
      <c r="D17" s="12"/>
      <c r="E17" s="12"/>
      <c r="F17" s="12"/>
      <c r="G17" s="12"/>
      <c r="H17" s="12"/>
      <c r="I17" s="12"/>
      <c r="J17" s="12"/>
      <c r="K17" s="12"/>
      <c r="L17" s="12"/>
    </row>
    <row r="18" spans="1:12" ht="26.25" customHeight="1" x14ac:dyDescent="0.2">
      <c r="A18" s="23" t="s">
        <v>1</v>
      </c>
      <c r="B18" s="24"/>
      <c r="C18" s="44">
        <f>SUM(C6:C15)/SUM(B6:B15)</f>
        <v>2.035037897092498</v>
      </c>
      <c r="D18" s="44">
        <f>SUM(D6:D14)/SUM(C6:C14)</f>
        <v>1.1350733678904124</v>
      </c>
      <c r="E18" s="44">
        <f>SUM(E6:E13)/SUM(D6:D13)</f>
        <v>1.0731538426019884</v>
      </c>
      <c r="F18" s="44">
        <f>SUM(F6:F12)/SUM(E6:E12)</f>
        <v>1.0511532998109616</v>
      </c>
      <c r="G18" s="44">
        <f>SUM(G6:G11)/SUM(F6:F11)</f>
        <v>1.0315618806763798</v>
      </c>
      <c r="H18" s="44">
        <f>SUM(H6:H10)/SUM(G6:G10)</f>
        <v>1.02507401625252</v>
      </c>
      <c r="I18" s="44">
        <f>SUM(I6:I9)/SUM(H6:H9)</f>
        <v>1.0163795694826792</v>
      </c>
      <c r="J18" s="44">
        <f>SUM(J6:J8)/SUM(I6:I8)</f>
        <v>1.0194560404122648</v>
      </c>
      <c r="K18" s="44">
        <f>SUM(K6:K7)/SUM(J6:J7)</f>
        <v>1.0062261737543021</v>
      </c>
      <c r="L18" s="44">
        <f>SUM(L6:L6)/SUM(K6:K6)</f>
        <v>1.005388122531288</v>
      </c>
    </row>
    <row r="19" spans="1:12" ht="15.75" customHeight="1" x14ac:dyDescent="0.25">
      <c r="A19" s="27"/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.75" customHeight="1" x14ac:dyDescent="0.2">
      <c r="A20" s="58" t="s">
        <v>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2" ht="12.75" customHeight="1" x14ac:dyDescent="0.2">
      <c r="A21" s="54" t="s">
        <v>0</v>
      </c>
      <c r="B21" s="56" t="s">
        <v>4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</row>
    <row r="22" spans="1:12" ht="39.75" customHeight="1" x14ac:dyDescent="0.2">
      <c r="A22" s="55"/>
      <c r="B22" s="13">
        <v>0</v>
      </c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</row>
    <row r="23" spans="1:12" x14ac:dyDescent="0.2">
      <c r="A23" s="15">
        <f t="shared" ref="A23:A31" si="1">A24-1</f>
        <v>2015</v>
      </c>
      <c r="B23" s="16">
        <v>7502644.4624817995</v>
      </c>
      <c r="C23" s="16">
        <v>38815530.388231501</v>
      </c>
      <c r="D23" s="16">
        <v>77723040.05516541</v>
      </c>
      <c r="E23" s="16">
        <v>125395222.10436001</v>
      </c>
      <c r="F23" s="16">
        <v>167511556.3843914</v>
      </c>
      <c r="G23" s="16">
        <v>189186188.64894825</v>
      </c>
      <c r="H23" s="16">
        <v>207645188.54506478</v>
      </c>
      <c r="I23" s="16">
        <v>219735438.43258888</v>
      </c>
      <c r="J23" s="16">
        <v>227651232.52167886</v>
      </c>
      <c r="K23" s="16">
        <v>235966118.34138298</v>
      </c>
      <c r="L23" s="16">
        <v>242063631.81047633</v>
      </c>
    </row>
    <row r="24" spans="1:12" x14ac:dyDescent="0.2">
      <c r="A24" s="15">
        <f t="shared" si="1"/>
        <v>2016</v>
      </c>
      <c r="B24" s="16">
        <v>7719608.4525010008</v>
      </c>
      <c r="C24" s="16">
        <v>34376620.630816922</v>
      </c>
      <c r="D24" s="16">
        <v>75931219.866135687</v>
      </c>
      <c r="E24" s="16">
        <v>119680445.44429152</v>
      </c>
      <c r="F24" s="16">
        <v>163263301.06620941</v>
      </c>
      <c r="G24" s="16">
        <v>199696601.77344957</v>
      </c>
      <c r="H24" s="16">
        <v>216666658.95057091</v>
      </c>
      <c r="I24" s="16">
        <v>230039774.67119464</v>
      </c>
      <c r="J24" s="16">
        <v>238084675.86618742</v>
      </c>
      <c r="K24" s="16">
        <v>245436066.19835603</v>
      </c>
      <c r="L24" s="18"/>
    </row>
    <row r="25" spans="1:12" x14ac:dyDescent="0.2">
      <c r="A25" s="15">
        <f t="shared" si="1"/>
        <v>2017</v>
      </c>
      <c r="B25" s="16">
        <v>5581489.9760182006</v>
      </c>
      <c r="C25" s="16">
        <v>33285110.914722696</v>
      </c>
      <c r="D25" s="16">
        <v>68758152.687050506</v>
      </c>
      <c r="E25" s="16">
        <v>107551978.60602191</v>
      </c>
      <c r="F25" s="16">
        <v>142570732.00049222</v>
      </c>
      <c r="G25" s="16">
        <v>164846614.82741287</v>
      </c>
      <c r="H25" s="16">
        <v>180247122.15299767</v>
      </c>
      <c r="I25" s="16">
        <v>189498951.81830496</v>
      </c>
      <c r="J25" s="16">
        <v>195207657.10019183</v>
      </c>
      <c r="K25" s="18"/>
      <c r="L25" s="18"/>
    </row>
    <row r="26" spans="1:12" x14ac:dyDescent="0.2">
      <c r="A26" s="15">
        <f t="shared" si="1"/>
        <v>2018</v>
      </c>
      <c r="B26" s="16">
        <v>8386827.0891144006</v>
      </c>
      <c r="C26" s="16">
        <v>34545234.535432167</v>
      </c>
      <c r="D26" s="16">
        <v>78513112.65084824</v>
      </c>
      <c r="E26" s="16">
        <v>121721885.33440654</v>
      </c>
      <c r="F26" s="16">
        <v>159440335.97233963</v>
      </c>
      <c r="G26" s="16">
        <v>179570334.25735131</v>
      </c>
      <c r="H26" s="16">
        <v>193320924.44684723</v>
      </c>
      <c r="I26" s="16">
        <v>202115572.81706038</v>
      </c>
      <c r="J26" s="18"/>
      <c r="K26" s="18"/>
      <c r="L26" s="18"/>
    </row>
    <row r="27" spans="1:12" x14ac:dyDescent="0.2">
      <c r="A27" s="15">
        <f t="shared" si="1"/>
        <v>2019</v>
      </c>
      <c r="B27" s="16">
        <v>7556891.4336416004</v>
      </c>
      <c r="C27" s="16">
        <v>39321180.871628493</v>
      </c>
      <c r="D27" s="16">
        <v>79169561.012151092</v>
      </c>
      <c r="E27" s="16">
        <v>117297479.88953771</v>
      </c>
      <c r="F27" s="16">
        <v>144290489.34188142</v>
      </c>
      <c r="G27" s="16">
        <v>165640872.29449454</v>
      </c>
      <c r="H27" s="16">
        <v>178807608.55844596</v>
      </c>
      <c r="I27" s="18"/>
      <c r="J27" s="18"/>
      <c r="K27" s="18"/>
      <c r="L27" s="18"/>
    </row>
    <row r="28" spans="1:12" x14ac:dyDescent="0.2">
      <c r="A28" s="15">
        <f t="shared" si="1"/>
        <v>2020</v>
      </c>
      <c r="B28" s="16">
        <v>5413325.8669777997</v>
      </c>
      <c r="C28" s="16">
        <v>30929886.902262799</v>
      </c>
      <c r="D28" s="16">
        <v>65915527.676993363</v>
      </c>
      <c r="E28" s="16">
        <v>101312752.78779249</v>
      </c>
      <c r="F28" s="16">
        <v>135347804.77386796</v>
      </c>
      <c r="G28" s="16">
        <v>154475883.90717685</v>
      </c>
      <c r="H28" s="18"/>
      <c r="I28" s="18"/>
      <c r="J28" s="18"/>
      <c r="K28" s="18"/>
      <c r="L28" s="18"/>
    </row>
    <row r="29" spans="1:12" x14ac:dyDescent="0.2">
      <c r="A29" s="15">
        <f t="shared" si="1"/>
        <v>2021</v>
      </c>
      <c r="B29" s="16">
        <v>6955859.0591046009</v>
      </c>
      <c r="C29" s="16">
        <v>38360491.796352096</v>
      </c>
      <c r="D29" s="16">
        <v>73945548.176215887</v>
      </c>
      <c r="E29" s="16">
        <v>107487107.3594761</v>
      </c>
      <c r="F29" s="16">
        <v>134034664.577272</v>
      </c>
      <c r="G29" s="18"/>
      <c r="H29" s="18"/>
      <c r="I29" s="18"/>
      <c r="J29" s="18"/>
      <c r="K29" s="18"/>
      <c r="L29" s="18"/>
    </row>
    <row r="30" spans="1:12" x14ac:dyDescent="0.2">
      <c r="A30" s="15">
        <f t="shared" si="1"/>
        <v>2022</v>
      </c>
      <c r="B30" s="16">
        <v>8793427.1360320728</v>
      </c>
      <c r="C30" s="16">
        <v>47036485.19996658</v>
      </c>
      <c r="D30" s="16">
        <v>99495902.696651787</v>
      </c>
      <c r="E30" s="16">
        <v>146939242.41267577</v>
      </c>
      <c r="F30" s="18"/>
      <c r="G30" s="18"/>
      <c r="H30" s="18"/>
      <c r="I30" s="18"/>
      <c r="J30" s="18"/>
      <c r="K30" s="18"/>
      <c r="L30" s="18"/>
    </row>
    <row r="31" spans="1:12" x14ac:dyDescent="0.2">
      <c r="A31" s="15">
        <f t="shared" si="1"/>
        <v>2023</v>
      </c>
      <c r="B31" s="16">
        <v>10661819.8319965</v>
      </c>
      <c r="C31" s="16">
        <v>51754484.028516605</v>
      </c>
      <c r="D31" s="16">
        <v>109715927.6804534</v>
      </c>
      <c r="E31" s="18"/>
      <c r="F31" s="18"/>
      <c r="G31" s="18"/>
      <c r="H31" s="18"/>
      <c r="I31" s="18"/>
      <c r="J31" s="18"/>
      <c r="K31" s="18"/>
      <c r="L31" s="18"/>
    </row>
    <row r="32" spans="1:12" x14ac:dyDescent="0.2">
      <c r="A32" s="15">
        <f>A33-1</f>
        <v>2024</v>
      </c>
      <c r="B32" s="16">
        <v>10617143.1581406</v>
      </c>
      <c r="C32" s="16">
        <v>50404595.319701612</v>
      </c>
      <c r="D32" s="18"/>
      <c r="E32" s="18"/>
      <c r="F32" s="18"/>
      <c r="G32" s="18"/>
      <c r="H32" s="18"/>
      <c r="I32" s="18"/>
      <c r="J32" s="18"/>
      <c r="K32" s="18"/>
      <c r="L32" s="18"/>
    </row>
    <row r="33" spans="1:12" x14ac:dyDescent="0.2">
      <c r="A33" s="15">
        <f>'Описание на групите'!$B$1</f>
        <v>2025</v>
      </c>
      <c r="B33" s="16">
        <v>12427074.9375527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x14ac:dyDescent="0.2">
      <c r="A34" s="19"/>
      <c r="B34" s="20"/>
      <c r="C34" s="21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25.5" x14ac:dyDescent="0.2">
      <c r="A35" s="23" t="s">
        <v>1</v>
      </c>
      <c r="B35" s="24"/>
      <c r="C35" s="44">
        <f>SUM(C23:C32)/SUM(B23:B32)</f>
        <v>5.0364247171870407</v>
      </c>
      <c r="D35" s="44">
        <f>SUM(D23:D31)/SUM(C23:C31)</f>
        <v>2.0927543649913036</v>
      </c>
      <c r="E35" s="44">
        <f>SUM(E23:E30)/SUM(D23:D30)</f>
        <v>1.5293937460875189</v>
      </c>
      <c r="F35" s="44">
        <f>SUM(F23:F29)/SUM(E23:E29)</f>
        <v>1.3073433370057361</v>
      </c>
      <c r="G35" s="44">
        <f>SUM(G23:G28)/SUM(F23:F28)</f>
        <v>1.1545249163167317</v>
      </c>
      <c r="H35" s="44">
        <f>SUM(H23:H27)/SUM(G23:G27)</f>
        <v>1.086487238235293</v>
      </c>
      <c r="I35" s="44">
        <f>SUM(I23:I26)/SUM(H23:H26)</f>
        <v>1.0545318210994568</v>
      </c>
      <c r="J35" s="44">
        <f>SUM(J23:J25)/SUM(I23:I25)</f>
        <v>1.0338968814242802</v>
      </c>
      <c r="K35" s="44">
        <f>SUM(K23:K24)/SUM(J23:J24)</f>
        <v>1.0336376815051715</v>
      </c>
      <c r="L35" s="44">
        <f>SUM(L23:L23)/SUM(K23:K23)</f>
        <v>1.025840631324332</v>
      </c>
    </row>
    <row r="36" spans="1:12" ht="15.75" x14ac:dyDescent="0.25">
      <c r="A36" s="27"/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7">
    <mergeCell ref="A21:A22"/>
    <mergeCell ref="A20:L20"/>
    <mergeCell ref="B21:L21"/>
    <mergeCell ref="A2:L2"/>
    <mergeCell ref="A3:L3"/>
    <mergeCell ref="A4:A5"/>
    <mergeCell ref="B4:L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/>
  <dimension ref="A1:L36"/>
  <sheetViews>
    <sheetView zoomScaleNormal="100" workbookViewId="0"/>
  </sheetViews>
  <sheetFormatPr defaultRowHeight="12.75" x14ac:dyDescent="0.2"/>
  <cols>
    <col min="1" max="1" width="10.7109375" style="11" customWidth="1"/>
    <col min="2" max="12" width="11.85546875" style="11" customWidth="1"/>
    <col min="13" max="16384" width="9.140625" style="11"/>
  </cols>
  <sheetData>
    <row r="1" spans="1:12" ht="15.75" x14ac:dyDescent="0.25">
      <c r="A1" s="32" t="str">
        <f>'Описание на групите'!$B$6</f>
        <v>Товарни автомобили с допустима максимална маса над 5 тона и автобуси</v>
      </c>
    </row>
    <row r="2" spans="1:12" ht="18.75" x14ac:dyDescent="0.2">
      <c r="A2" s="57" t="s">
        <v>26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5.75" customHeight="1" x14ac:dyDescent="0.2">
      <c r="A3" s="58" t="s">
        <v>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2.75" customHeight="1" x14ac:dyDescent="0.2">
      <c r="A4" s="54" t="s">
        <v>0</v>
      </c>
      <c r="B4" s="56" t="s">
        <v>4</v>
      </c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39.75" customHeight="1" x14ac:dyDescent="0.2">
      <c r="A5" s="55"/>
      <c r="B5" s="13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</row>
    <row r="6" spans="1:12" x14ac:dyDescent="0.2">
      <c r="A6" s="15">
        <f t="shared" ref="A6:A14" si="0">A7-1</f>
        <v>2015</v>
      </c>
      <c r="B6" s="16">
        <v>3681099.04843278</v>
      </c>
      <c r="C6" s="16">
        <v>7371573.32735088</v>
      </c>
      <c r="D6" s="16">
        <v>8495652.6739875786</v>
      </c>
      <c r="E6" s="16">
        <v>9142730.0539875794</v>
      </c>
      <c r="F6" s="16">
        <v>9565471.3339875787</v>
      </c>
      <c r="G6" s="16">
        <v>9663033.4839875791</v>
      </c>
      <c r="H6" s="16">
        <v>9723133.3339875787</v>
      </c>
      <c r="I6" s="16">
        <v>9788230.7939875796</v>
      </c>
      <c r="J6" s="16">
        <v>9852606.0039875787</v>
      </c>
      <c r="K6" s="16">
        <v>9878737.0039875787</v>
      </c>
      <c r="L6" s="16">
        <v>9890201.5439875796</v>
      </c>
    </row>
    <row r="7" spans="1:12" x14ac:dyDescent="0.2">
      <c r="A7" s="15">
        <f t="shared" si="0"/>
        <v>2016</v>
      </c>
      <c r="B7" s="16">
        <v>2753668.3302007602</v>
      </c>
      <c r="C7" s="16">
        <v>7759468.2619946171</v>
      </c>
      <c r="D7" s="16">
        <v>8969589.4561228491</v>
      </c>
      <c r="E7" s="16">
        <v>9641241.576082848</v>
      </c>
      <c r="F7" s="16">
        <v>9805758.7660828494</v>
      </c>
      <c r="G7" s="16">
        <v>10346679.226082847</v>
      </c>
      <c r="H7" s="16">
        <v>10391841.606082845</v>
      </c>
      <c r="I7" s="16">
        <v>10739541.636082847</v>
      </c>
      <c r="J7" s="16">
        <v>10873341.206082847</v>
      </c>
      <c r="K7" s="16">
        <v>10952697.396082848</v>
      </c>
      <c r="L7" s="18"/>
    </row>
    <row r="8" spans="1:12" x14ac:dyDescent="0.2">
      <c r="A8" s="15">
        <f t="shared" si="0"/>
        <v>2017</v>
      </c>
      <c r="B8" s="16">
        <v>2493386.1857498931</v>
      </c>
      <c r="C8" s="16">
        <v>6822052.4569281023</v>
      </c>
      <c r="D8" s="16">
        <v>9050792.0846413039</v>
      </c>
      <c r="E8" s="16">
        <v>9769712.4346413035</v>
      </c>
      <c r="F8" s="16">
        <v>10642112.994990602</v>
      </c>
      <c r="G8" s="16">
        <v>11070665.084990602</v>
      </c>
      <c r="H8" s="16">
        <v>11338422.204990603</v>
      </c>
      <c r="I8" s="16">
        <v>11375636.104990603</v>
      </c>
      <c r="J8" s="16">
        <v>11591576.044990601</v>
      </c>
      <c r="K8" s="18"/>
      <c r="L8" s="18"/>
    </row>
    <row r="9" spans="1:12" x14ac:dyDescent="0.2">
      <c r="A9" s="15">
        <f t="shared" si="0"/>
        <v>2018</v>
      </c>
      <c r="B9" s="16">
        <v>2644544.0117024793</v>
      </c>
      <c r="C9" s="16">
        <v>8219922.2014740799</v>
      </c>
      <c r="D9" s="16">
        <v>9798282.5417804793</v>
      </c>
      <c r="E9" s="16">
        <v>10490199.04065638</v>
      </c>
      <c r="F9" s="16">
        <v>10951079.880656378</v>
      </c>
      <c r="G9" s="16">
        <v>11114626.830656379</v>
      </c>
      <c r="H9" s="16">
        <v>11220148.180656381</v>
      </c>
      <c r="I9" s="16">
        <v>11335139.750656381</v>
      </c>
      <c r="J9" s="18"/>
      <c r="K9" s="18"/>
      <c r="L9" s="18"/>
    </row>
    <row r="10" spans="1:12" x14ac:dyDescent="0.2">
      <c r="A10" s="15">
        <f t="shared" si="0"/>
        <v>2019</v>
      </c>
      <c r="B10" s="16">
        <v>3478935.5816099988</v>
      </c>
      <c r="C10" s="16">
        <v>8388877.8116100002</v>
      </c>
      <c r="D10" s="16">
        <v>10156750.14161</v>
      </c>
      <c r="E10" s="16">
        <v>10825379.361610001</v>
      </c>
      <c r="F10" s="16">
        <v>11094205.15161</v>
      </c>
      <c r="G10" s="16">
        <v>11353323.271610001</v>
      </c>
      <c r="H10" s="16">
        <v>11472275.9170106</v>
      </c>
      <c r="I10" s="18"/>
      <c r="J10" s="18"/>
      <c r="K10" s="18"/>
      <c r="L10" s="18"/>
    </row>
    <row r="11" spans="1:12" x14ac:dyDescent="0.2">
      <c r="A11" s="15">
        <f t="shared" si="0"/>
        <v>2020</v>
      </c>
      <c r="B11" s="16">
        <v>3525455.0937894997</v>
      </c>
      <c r="C11" s="16">
        <v>7104740.3908980992</v>
      </c>
      <c r="D11" s="16">
        <v>7760514.2868980998</v>
      </c>
      <c r="E11" s="16">
        <v>8034638.9645637004</v>
      </c>
      <c r="F11" s="16">
        <v>8242331.4745637001</v>
      </c>
      <c r="G11" s="16">
        <v>8354877.9544325992</v>
      </c>
      <c r="H11" s="18"/>
      <c r="I11" s="18"/>
      <c r="J11" s="18"/>
      <c r="K11" s="18"/>
      <c r="L11" s="18"/>
    </row>
    <row r="12" spans="1:12" x14ac:dyDescent="0.2">
      <c r="A12" s="15">
        <f t="shared" si="0"/>
        <v>2021</v>
      </c>
      <c r="B12" s="16">
        <v>4110321.4444424002</v>
      </c>
      <c r="C12" s="16">
        <v>7912691.4424408004</v>
      </c>
      <c r="D12" s="16">
        <v>8782537.867473701</v>
      </c>
      <c r="E12" s="16">
        <v>9239576.6638390403</v>
      </c>
      <c r="F12" s="16">
        <v>9623001.5517002419</v>
      </c>
      <c r="G12" s="18"/>
      <c r="H12" s="18"/>
      <c r="I12" s="18"/>
      <c r="J12" s="18"/>
      <c r="K12" s="18"/>
      <c r="L12" s="18"/>
    </row>
    <row r="13" spans="1:12" x14ac:dyDescent="0.2">
      <c r="A13" s="15">
        <f t="shared" si="0"/>
        <v>2022</v>
      </c>
      <c r="B13" s="16">
        <v>4364020.5865904</v>
      </c>
      <c r="C13" s="16">
        <v>9105450.1409722194</v>
      </c>
      <c r="D13" s="16">
        <v>9925835.6423112191</v>
      </c>
      <c r="E13" s="16">
        <v>10591814.280555019</v>
      </c>
      <c r="F13" s="18"/>
      <c r="G13" s="18"/>
      <c r="H13" s="18"/>
      <c r="I13" s="18"/>
      <c r="J13" s="18"/>
      <c r="K13" s="18"/>
      <c r="L13" s="18"/>
    </row>
    <row r="14" spans="1:12" x14ac:dyDescent="0.2">
      <c r="A14" s="15">
        <f t="shared" si="0"/>
        <v>2023</v>
      </c>
      <c r="B14" s="16">
        <v>4783448.6677473998</v>
      </c>
      <c r="C14" s="16">
        <v>10514811.285910802</v>
      </c>
      <c r="D14" s="16">
        <v>11781601.114065098</v>
      </c>
      <c r="E14" s="18"/>
      <c r="F14" s="18"/>
      <c r="G14" s="18"/>
      <c r="H14" s="18"/>
      <c r="I14" s="18"/>
      <c r="J14" s="18"/>
      <c r="K14" s="18"/>
      <c r="L14" s="18"/>
    </row>
    <row r="15" spans="1:12" x14ac:dyDescent="0.2">
      <c r="A15" s="15">
        <f>A16-1</f>
        <v>2024</v>
      </c>
      <c r="B15" s="16">
        <v>5464525.8112883996</v>
      </c>
      <c r="C15" s="16">
        <v>13339122.0796434</v>
      </c>
      <c r="D15" s="18"/>
      <c r="E15" s="18"/>
      <c r="F15" s="18"/>
      <c r="G15" s="18"/>
      <c r="H15" s="18"/>
      <c r="I15" s="18"/>
      <c r="J15" s="18"/>
      <c r="K15" s="18"/>
      <c r="L15" s="18"/>
    </row>
    <row r="16" spans="1:12" x14ac:dyDescent="0.2">
      <c r="A16" s="15">
        <f>'Описание на групите'!$B$1</f>
        <v>2025</v>
      </c>
      <c r="B16" s="16">
        <v>6373073.992944601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x14ac:dyDescent="0.2">
      <c r="A17" s="19"/>
      <c r="B17" s="20"/>
      <c r="C17" s="21"/>
      <c r="D17" s="12"/>
      <c r="E17" s="12"/>
      <c r="F17" s="12"/>
      <c r="G17" s="12"/>
      <c r="H17" s="12"/>
      <c r="I17" s="12"/>
      <c r="J17" s="12"/>
      <c r="K17" s="12"/>
      <c r="L17" s="12"/>
    </row>
    <row r="18" spans="1:12" ht="26.25" customHeight="1" x14ac:dyDescent="0.2">
      <c r="A18" s="23" t="s">
        <v>1</v>
      </c>
      <c r="B18" s="24"/>
      <c r="C18" s="44">
        <f>SUM(C6:C15)/SUM(B6:B15)</f>
        <v>2.320109662672738</v>
      </c>
      <c r="D18" s="44">
        <f>SUM(D6:D14)/SUM(C6:C14)</f>
        <v>1.157404828513682</v>
      </c>
      <c r="E18" s="44">
        <f>SUM(E6:E13)/SUM(D6:D13)</f>
        <v>1.0657436339407387</v>
      </c>
      <c r="F18" s="44">
        <f>SUM(F6:F12)/SUM(E6:E12)</f>
        <v>1.0414110668241032</v>
      </c>
      <c r="G18" s="44">
        <f>SUM(G6:G11)/SUM(F6:F11)</f>
        <v>1.0265708250821706</v>
      </c>
      <c r="H18" s="44">
        <f>SUM(H6:H10)/SUM(G6:G10)</f>
        <v>1.0111580205930282</v>
      </c>
      <c r="I18" s="44">
        <f>SUM(I6:I9)/SUM(H6:H9)</f>
        <v>1.0132401223213929</v>
      </c>
      <c r="J18" s="44">
        <f>SUM(J6:J8)/SUM(I6:I8)</f>
        <v>1.012980265715022</v>
      </c>
      <c r="K18" s="44">
        <f>SUM(K6:K7)/SUM(J6:J7)</f>
        <v>1.0050896197375603</v>
      </c>
      <c r="L18" s="44">
        <f>SUM(L6:L6)/SUM(K6:K6)</f>
        <v>1.0011605268968466</v>
      </c>
    </row>
    <row r="19" spans="1:12" ht="15.75" customHeight="1" x14ac:dyDescent="0.25">
      <c r="A19" s="27"/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.75" customHeight="1" x14ac:dyDescent="0.2">
      <c r="A20" s="58" t="s">
        <v>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2" ht="12.75" customHeight="1" x14ac:dyDescent="0.2">
      <c r="A21" s="54" t="s">
        <v>0</v>
      </c>
      <c r="B21" s="56" t="s">
        <v>4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</row>
    <row r="22" spans="1:12" ht="39.75" customHeight="1" x14ac:dyDescent="0.2">
      <c r="A22" s="55"/>
      <c r="B22" s="13">
        <v>0</v>
      </c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</row>
    <row r="23" spans="1:12" x14ac:dyDescent="0.2">
      <c r="A23" s="15">
        <f t="shared" ref="A23:A31" si="1">A24-1</f>
        <v>2015</v>
      </c>
      <c r="B23" s="16">
        <v>159062.66999999998</v>
      </c>
      <c r="C23" s="16">
        <v>1451747.5200000003</v>
      </c>
      <c r="D23" s="16">
        <v>3729081.59</v>
      </c>
      <c r="E23" s="16">
        <v>7675805.7100000009</v>
      </c>
      <c r="F23" s="16">
        <v>10052916.4</v>
      </c>
      <c r="G23" s="16">
        <v>11932083.590000002</v>
      </c>
      <c r="H23" s="16">
        <v>14793056.760000002</v>
      </c>
      <c r="I23" s="16">
        <v>15968321.470000001</v>
      </c>
      <c r="J23" s="16">
        <v>16689052.01</v>
      </c>
      <c r="K23" s="16">
        <v>17982048.989999998</v>
      </c>
      <c r="L23" s="16">
        <v>18749497.376503795</v>
      </c>
    </row>
    <row r="24" spans="1:12" x14ac:dyDescent="0.2">
      <c r="A24" s="15">
        <f t="shared" si="1"/>
        <v>2016</v>
      </c>
      <c r="B24" s="16">
        <v>365379.95000000007</v>
      </c>
      <c r="C24" s="16">
        <v>1902294.44</v>
      </c>
      <c r="D24" s="16">
        <v>3607083.97</v>
      </c>
      <c r="E24" s="16">
        <v>5837476.2600000007</v>
      </c>
      <c r="F24" s="16">
        <v>6533005.9400000004</v>
      </c>
      <c r="G24" s="16">
        <v>7393994.1600000001</v>
      </c>
      <c r="H24" s="16">
        <v>8263935.1299999999</v>
      </c>
      <c r="I24" s="16">
        <v>8524454.8900000006</v>
      </c>
      <c r="J24" s="16">
        <v>8626999.4199999999</v>
      </c>
      <c r="K24" s="16">
        <v>8627001.4700000007</v>
      </c>
      <c r="L24" s="18"/>
    </row>
    <row r="25" spans="1:12" x14ac:dyDescent="0.2">
      <c r="A25" s="15">
        <f t="shared" si="1"/>
        <v>2017</v>
      </c>
      <c r="B25" s="16">
        <v>203992.07</v>
      </c>
      <c r="C25" s="16">
        <v>2737404.68</v>
      </c>
      <c r="D25" s="16">
        <v>5208374.4400000004</v>
      </c>
      <c r="E25" s="16">
        <v>8107491.6000000006</v>
      </c>
      <c r="F25" s="16">
        <v>11200364.590000002</v>
      </c>
      <c r="G25" s="16">
        <v>13428670.120000001</v>
      </c>
      <c r="H25" s="16">
        <v>14431455.880000001</v>
      </c>
      <c r="I25" s="16">
        <v>16562306.360000001</v>
      </c>
      <c r="J25" s="16">
        <v>16849924.750328504</v>
      </c>
      <c r="K25" s="18"/>
      <c r="L25" s="18"/>
    </row>
    <row r="26" spans="1:12" x14ac:dyDescent="0.2">
      <c r="A26" s="15">
        <f t="shared" si="1"/>
        <v>2018</v>
      </c>
      <c r="B26" s="16">
        <v>413975.08999999997</v>
      </c>
      <c r="C26" s="16">
        <v>1760110.7</v>
      </c>
      <c r="D26" s="16">
        <v>7255780.129999999</v>
      </c>
      <c r="E26" s="16">
        <v>10750025.960000001</v>
      </c>
      <c r="F26" s="16">
        <v>13042985.49</v>
      </c>
      <c r="G26" s="16">
        <v>14493614.770000001</v>
      </c>
      <c r="H26" s="16">
        <v>15747306.41</v>
      </c>
      <c r="I26" s="16">
        <v>16913223.917879101</v>
      </c>
      <c r="J26" s="18"/>
      <c r="K26" s="18"/>
      <c r="L26" s="18"/>
    </row>
    <row r="27" spans="1:12" x14ac:dyDescent="0.2">
      <c r="A27" s="15">
        <f t="shared" si="1"/>
        <v>2019</v>
      </c>
      <c r="B27" s="16">
        <v>208369.33000000002</v>
      </c>
      <c r="C27" s="16">
        <v>1687643.52</v>
      </c>
      <c r="D27" s="16">
        <v>4061112.14</v>
      </c>
      <c r="E27" s="16">
        <v>6733136.5700000003</v>
      </c>
      <c r="F27" s="16">
        <v>9536696.7300000004</v>
      </c>
      <c r="G27" s="16">
        <v>13491662.359999999</v>
      </c>
      <c r="H27" s="16">
        <v>14159098.9365844</v>
      </c>
      <c r="I27" s="18"/>
      <c r="J27" s="18"/>
      <c r="K27" s="18"/>
      <c r="L27" s="18"/>
    </row>
    <row r="28" spans="1:12" x14ac:dyDescent="0.2">
      <c r="A28" s="15">
        <f t="shared" si="1"/>
        <v>2020</v>
      </c>
      <c r="B28" s="16">
        <v>128014.88</v>
      </c>
      <c r="C28" s="16">
        <v>1371232.93</v>
      </c>
      <c r="D28" s="16">
        <v>3616651.15</v>
      </c>
      <c r="E28" s="16">
        <v>6296522.5300000003</v>
      </c>
      <c r="F28" s="16">
        <v>9385007.9199999981</v>
      </c>
      <c r="G28" s="16">
        <v>9707808.5432709996</v>
      </c>
      <c r="H28" s="18"/>
      <c r="I28" s="18"/>
      <c r="J28" s="18"/>
      <c r="K28" s="18"/>
      <c r="L28" s="18"/>
    </row>
    <row r="29" spans="1:12" x14ac:dyDescent="0.2">
      <c r="A29" s="15">
        <f t="shared" si="1"/>
        <v>2021</v>
      </c>
      <c r="B29" s="16">
        <v>121349.11</v>
      </c>
      <c r="C29" s="16">
        <v>764136.52999999991</v>
      </c>
      <c r="D29" s="16">
        <v>2103078.9299999997</v>
      </c>
      <c r="E29" s="16">
        <v>5116903.2299999995</v>
      </c>
      <c r="F29" s="16">
        <v>6093748.9052939992</v>
      </c>
      <c r="G29" s="18"/>
      <c r="H29" s="18"/>
      <c r="I29" s="18"/>
      <c r="J29" s="18"/>
      <c r="K29" s="18"/>
      <c r="L29" s="18"/>
    </row>
    <row r="30" spans="1:12" x14ac:dyDescent="0.2">
      <c r="A30" s="15">
        <f t="shared" si="1"/>
        <v>2022</v>
      </c>
      <c r="B30" s="16">
        <v>727819.35</v>
      </c>
      <c r="C30" s="16">
        <v>1879749.14</v>
      </c>
      <c r="D30" s="16">
        <v>4349852.91</v>
      </c>
      <c r="E30" s="16">
        <v>9079556.5530583989</v>
      </c>
      <c r="F30" s="18"/>
      <c r="G30" s="18"/>
      <c r="H30" s="18"/>
      <c r="I30" s="18"/>
      <c r="J30" s="18"/>
      <c r="K30" s="18"/>
      <c r="L30" s="18"/>
    </row>
    <row r="31" spans="1:12" x14ac:dyDescent="0.2">
      <c r="A31" s="15">
        <f t="shared" si="1"/>
        <v>2023</v>
      </c>
      <c r="B31" s="16">
        <v>625907.02</v>
      </c>
      <c r="C31" s="16">
        <v>1777895.96</v>
      </c>
      <c r="D31" s="16">
        <v>5141690.1033000993</v>
      </c>
      <c r="E31" s="18"/>
      <c r="F31" s="18"/>
      <c r="G31" s="18"/>
      <c r="H31" s="18"/>
      <c r="I31" s="18"/>
      <c r="J31" s="18"/>
      <c r="K31" s="18"/>
      <c r="L31" s="18"/>
    </row>
    <row r="32" spans="1:12" x14ac:dyDescent="0.2">
      <c r="A32" s="15">
        <f>A33-1</f>
        <v>2024</v>
      </c>
      <c r="B32" s="16">
        <v>87558.69</v>
      </c>
      <c r="C32" s="16">
        <v>1509343.2794204</v>
      </c>
      <c r="D32" s="18"/>
      <c r="E32" s="18"/>
      <c r="F32" s="18"/>
      <c r="G32" s="18"/>
      <c r="H32" s="18"/>
      <c r="I32" s="18"/>
      <c r="J32" s="18"/>
      <c r="K32" s="18"/>
      <c r="L32" s="18"/>
    </row>
    <row r="33" spans="1:12" x14ac:dyDescent="0.2">
      <c r="A33" s="15">
        <f>'Описание на групите'!$B$1</f>
        <v>2025</v>
      </c>
      <c r="B33" s="16">
        <v>379469.11696739995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x14ac:dyDescent="0.2">
      <c r="A34" s="19"/>
      <c r="B34" s="20"/>
      <c r="C34" s="21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25.5" x14ac:dyDescent="0.2">
      <c r="A35" s="23" t="s">
        <v>1</v>
      </c>
      <c r="B35" s="24"/>
      <c r="C35" s="44">
        <f>SUM(C23:C32)/SUM(B23:B32)</f>
        <v>5.5373850090940167</v>
      </c>
      <c r="D35" s="44">
        <f>SUM(D23:D31)/SUM(C23:C31)</f>
        <v>2.5484057126103239</v>
      </c>
      <c r="E35" s="44">
        <f>SUM(E23:E30)/SUM(D23:D30)</f>
        <v>1.7564142409648138</v>
      </c>
      <c r="F35" s="44">
        <f>SUM(F23:F29)/SUM(E23:E29)</f>
        <v>1.3034078493206178</v>
      </c>
      <c r="G35" s="44">
        <f>SUM(G23:G28)/SUM(F23:F28)</f>
        <v>1.1790239590683065</v>
      </c>
      <c r="H35" s="44">
        <f>SUM(H23:H27)/SUM(G23:G27)</f>
        <v>1.1095624856358621</v>
      </c>
      <c r="I35" s="44">
        <f>SUM(I23:I26)/SUM(H23:H26)</f>
        <v>1.0888980071903829</v>
      </c>
      <c r="J35" s="44">
        <f>SUM(J23:J25)/SUM(I23:I25)</f>
        <v>1.0270586097196519</v>
      </c>
      <c r="K35" s="44">
        <f>SUM(K23:K24)/SUM(J23:J24)</f>
        <v>1.0510742772653627</v>
      </c>
      <c r="L35" s="44">
        <f>SUM(L23:L23)/SUM(K23:K23)</f>
        <v>1.0426785838994534</v>
      </c>
    </row>
    <row r="36" spans="1:12" ht="15.75" x14ac:dyDescent="0.25">
      <c r="A36" s="27"/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7">
    <mergeCell ref="A2:L2"/>
    <mergeCell ref="A3:L3"/>
    <mergeCell ref="B4:L4"/>
    <mergeCell ref="A21:A22"/>
    <mergeCell ref="A4:A5"/>
    <mergeCell ref="A20:L20"/>
    <mergeCell ref="B21:L2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/>
  <dimension ref="A1:L36"/>
  <sheetViews>
    <sheetView zoomScaleNormal="100" workbookViewId="0"/>
  </sheetViews>
  <sheetFormatPr defaultRowHeight="12.75" x14ac:dyDescent="0.2"/>
  <cols>
    <col min="1" max="1" width="10.7109375" style="11" customWidth="1"/>
    <col min="2" max="12" width="11.85546875" style="11" customWidth="1"/>
    <col min="13" max="16384" width="9.140625" style="11"/>
  </cols>
  <sheetData>
    <row r="1" spans="1:12" ht="15.75" x14ac:dyDescent="0.25">
      <c r="A1" s="33" t="str">
        <f>'Описание на групите'!$B$7</f>
        <v xml:space="preserve">Седлови влекачи </v>
      </c>
      <c r="C1" s="28"/>
      <c r="D1" s="28"/>
      <c r="E1" s="28"/>
      <c r="F1" s="28"/>
      <c r="H1" s="28"/>
    </row>
    <row r="2" spans="1:12" ht="18.75" x14ac:dyDescent="0.2">
      <c r="A2" s="57" t="s">
        <v>26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5.75" customHeight="1" x14ac:dyDescent="0.2">
      <c r="A3" s="58" t="s">
        <v>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2.75" customHeight="1" x14ac:dyDescent="0.2">
      <c r="A4" s="54" t="s">
        <v>0</v>
      </c>
      <c r="B4" s="56" t="s">
        <v>4</v>
      </c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39.75" customHeight="1" x14ac:dyDescent="0.2">
      <c r="A5" s="55"/>
      <c r="B5" s="13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</row>
    <row r="6" spans="1:12" x14ac:dyDescent="0.2">
      <c r="A6" s="15">
        <f t="shared" ref="A6:A14" si="0">A7-1</f>
        <v>2015</v>
      </c>
      <c r="B6" s="16">
        <v>7337579.0691086985</v>
      </c>
      <c r="C6" s="16">
        <v>29604461.932707004</v>
      </c>
      <c r="D6" s="16">
        <v>40619392.9784315</v>
      </c>
      <c r="E6" s="16">
        <v>43832959.888431504</v>
      </c>
      <c r="F6" s="16">
        <v>45289307.318781994</v>
      </c>
      <c r="G6" s="16">
        <v>47720950.388781995</v>
      </c>
      <c r="H6" s="16">
        <v>48351156.068782002</v>
      </c>
      <c r="I6" s="16">
        <v>49800906.788781993</v>
      </c>
      <c r="J6" s="16">
        <v>51412297.278781995</v>
      </c>
      <c r="K6" s="16">
        <v>51538505.498782001</v>
      </c>
      <c r="L6" s="16">
        <v>51587430.168782003</v>
      </c>
    </row>
    <row r="7" spans="1:12" x14ac:dyDescent="0.2">
      <c r="A7" s="15">
        <f t="shared" si="0"/>
        <v>2016</v>
      </c>
      <c r="B7" s="16">
        <v>7656929.5297913412</v>
      </c>
      <c r="C7" s="16">
        <v>34876196.310747884</v>
      </c>
      <c r="D7" s="16">
        <v>46356637.040639609</v>
      </c>
      <c r="E7" s="16">
        <v>50638923.930639602</v>
      </c>
      <c r="F7" s="16">
        <v>52205261.869059607</v>
      </c>
      <c r="G7" s="16">
        <v>53214055.755090415</v>
      </c>
      <c r="H7" s="16">
        <v>54267685.845090404</v>
      </c>
      <c r="I7" s="16">
        <v>55275451.149484806</v>
      </c>
      <c r="J7" s="16">
        <v>55581071.809484802</v>
      </c>
      <c r="K7" s="16">
        <v>55649563.55948481</v>
      </c>
      <c r="L7" s="18"/>
    </row>
    <row r="8" spans="1:12" x14ac:dyDescent="0.2">
      <c r="A8" s="15">
        <f t="shared" si="0"/>
        <v>2017</v>
      </c>
      <c r="B8" s="16">
        <v>6291251.9076320296</v>
      </c>
      <c r="C8" s="16">
        <v>37523567.076822616</v>
      </c>
      <c r="D8" s="16">
        <v>52872698.597410128</v>
      </c>
      <c r="E8" s="16">
        <v>56736806.181023628</v>
      </c>
      <c r="F8" s="16">
        <v>59235655.224378318</v>
      </c>
      <c r="G8" s="16">
        <v>61606610.842433311</v>
      </c>
      <c r="H8" s="16">
        <v>63893908.452433318</v>
      </c>
      <c r="I8" s="16">
        <v>64603387.296818621</v>
      </c>
      <c r="J8" s="16">
        <v>64812318.564278819</v>
      </c>
      <c r="K8" s="18"/>
      <c r="L8" s="18"/>
    </row>
    <row r="9" spans="1:12" x14ac:dyDescent="0.2">
      <c r="A9" s="15">
        <f t="shared" si="0"/>
        <v>2018</v>
      </c>
      <c r="B9" s="16">
        <v>5587908.8320523994</v>
      </c>
      <c r="C9" s="16">
        <v>42082772.867343001</v>
      </c>
      <c r="D9" s="16">
        <v>53364960.787357211</v>
      </c>
      <c r="E9" s="16">
        <v>58594743.507910796</v>
      </c>
      <c r="F9" s="16">
        <v>63357065.229584999</v>
      </c>
      <c r="G9" s="16">
        <v>68290514.823288798</v>
      </c>
      <c r="H9" s="16">
        <v>69085861.37328881</v>
      </c>
      <c r="I9" s="16">
        <v>69288036.526081607</v>
      </c>
      <c r="J9" s="18"/>
      <c r="K9" s="18"/>
      <c r="L9" s="18"/>
    </row>
    <row r="10" spans="1:12" x14ac:dyDescent="0.2">
      <c r="A10" s="15">
        <f t="shared" si="0"/>
        <v>2019</v>
      </c>
      <c r="B10" s="16">
        <v>14226672.585522905</v>
      </c>
      <c r="C10" s="16">
        <v>46835654.709371403</v>
      </c>
      <c r="D10" s="16">
        <v>56811633.392454311</v>
      </c>
      <c r="E10" s="16">
        <v>61331239.682172403</v>
      </c>
      <c r="F10" s="16">
        <v>63742121.562172413</v>
      </c>
      <c r="G10" s="16">
        <v>65044768.772172421</v>
      </c>
      <c r="H10" s="16">
        <v>65799625.179980822</v>
      </c>
      <c r="I10" s="18"/>
      <c r="J10" s="18"/>
      <c r="K10" s="18"/>
      <c r="L10" s="18"/>
    </row>
    <row r="11" spans="1:12" x14ac:dyDescent="0.2">
      <c r="A11" s="15">
        <f t="shared" si="0"/>
        <v>2020</v>
      </c>
      <c r="B11" s="16">
        <v>15821566.9578261</v>
      </c>
      <c r="C11" s="16">
        <v>40305333.099772103</v>
      </c>
      <c r="D11" s="16">
        <v>47535941.198005103</v>
      </c>
      <c r="E11" s="16">
        <v>50867720.067580104</v>
      </c>
      <c r="F11" s="16">
        <v>52798700.047580101</v>
      </c>
      <c r="G11" s="16">
        <v>53670254.960218802</v>
      </c>
      <c r="H11" s="18"/>
      <c r="I11" s="18"/>
      <c r="J11" s="18"/>
      <c r="K11" s="18"/>
      <c r="L11" s="18"/>
    </row>
    <row r="12" spans="1:12" x14ac:dyDescent="0.2">
      <c r="A12" s="15">
        <f t="shared" si="0"/>
        <v>2021</v>
      </c>
      <c r="B12" s="16">
        <v>19943780.230000004</v>
      </c>
      <c r="C12" s="16">
        <v>47229141.480000019</v>
      </c>
      <c r="D12" s="16">
        <v>55682975.260000013</v>
      </c>
      <c r="E12" s="16">
        <v>60164226.740000017</v>
      </c>
      <c r="F12" s="16">
        <v>63317713.084274016</v>
      </c>
      <c r="G12" s="18"/>
      <c r="H12" s="18"/>
      <c r="I12" s="18"/>
      <c r="J12" s="18"/>
      <c r="K12" s="18"/>
      <c r="L12" s="18"/>
    </row>
    <row r="13" spans="1:12" x14ac:dyDescent="0.2">
      <c r="A13" s="15">
        <f t="shared" si="0"/>
        <v>2022</v>
      </c>
      <c r="B13" s="16">
        <v>17625174.321500003</v>
      </c>
      <c r="C13" s="16">
        <v>45087210.631359503</v>
      </c>
      <c r="D13" s="16">
        <v>54053051.496332698</v>
      </c>
      <c r="E13" s="16">
        <v>59952046.696005687</v>
      </c>
      <c r="F13" s="18"/>
      <c r="G13" s="18"/>
      <c r="H13" s="18"/>
      <c r="I13" s="18"/>
      <c r="J13" s="18"/>
      <c r="K13" s="18"/>
      <c r="L13" s="18"/>
    </row>
    <row r="14" spans="1:12" x14ac:dyDescent="0.2">
      <c r="A14" s="15">
        <f t="shared" si="0"/>
        <v>2023</v>
      </c>
      <c r="B14" s="16">
        <v>17625473.045925703</v>
      </c>
      <c r="C14" s="16">
        <v>45322169.192683898</v>
      </c>
      <c r="D14" s="16">
        <v>54775480.425519191</v>
      </c>
      <c r="E14" s="18"/>
      <c r="F14" s="18"/>
      <c r="G14" s="18"/>
      <c r="H14" s="18"/>
      <c r="I14" s="18"/>
      <c r="J14" s="18"/>
      <c r="K14" s="18"/>
      <c r="L14" s="18"/>
    </row>
    <row r="15" spans="1:12" x14ac:dyDescent="0.2">
      <c r="A15" s="15">
        <f>A16-1</f>
        <v>2024</v>
      </c>
      <c r="B15" s="16">
        <v>19528228.552387178</v>
      </c>
      <c r="C15" s="16">
        <v>46759925.333186254</v>
      </c>
      <c r="D15" s="18"/>
      <c r="E15" s="18"/>
      <c r="F15" s="18"/>
      <c r="G15" s="18"/>
      <c r="H15" s="18"/>
      <c r="I15" s="18"/>
      <c r="J15" s="18"/>
      <c r="K15" s="18"/>
      <c r="L15" s="18"/>
    </row>
    <row r="16" spans="1:12" x14ac:dyDescent="0.2">
      <c r="A16" s="15">
        <f>'Описание на групите'!$B$1</f>
        <v>2025</v>
      </c>
      <c r="B16" s="16">
        <v>17712463.292672899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x14ac:dyDescent="0.2">
      <c r="A17" s="19"/>
      <c r="B17" s="20"/>
      <c r="C17" s="21"/>
      <c r="D17" s="12"/>
      <c r="E17" s="12"/>
      <c r="F17" s="12"/>
      <c r="G17" s="12"/>
      <c r="H17" s="12"/>
      <c r="I17" s="12"/>
      <c r="J17" s="12"/>
      <c r="K17" s="12"/>
      <c r="L17" s="12"/>
    </row>
    <row r="18" spans="1:12" ht="26.25" customHeight="1" x14ac:dyDescent="0.2">
      <c r="A18" s="23" t="s">
        <v>1</v>
      </c>
      <c r="B18" s="24"/>
      <c r="C18" s="44">
        <f>SUM(C6:C15)/SUM(B6:B15)</f>
        <v>3.1571864173334045</v>
      </c>
      <c r="D18" s="44">
        <f>SUM(D6:D14)/SUM(C6:C14)</f>
        <v>1.2526829138199131</v>
      </c>
      <c r="E18" s="44">
        <f>SUM(E6:E13)/SUM(D6:D13)</f>
        <v>1.08549375783708</v>
      </c>
      <c r="F18" s="44">
        <f>SUM(F6:F12)/SUM(E6:E12)</f>
        <v>1.0465221278043011</v>
      </c>
      <c r="G18" s="44">
        <f>SUM(G6:G11)/SUM(F6:F11)</f>
        <v>1.0383777939471432</v>
      </c>
      <c r="H18" s="44">
        <f>SUM(H6:H10)/SUM(G6:G10)</f>
        <v>1.0186609239415179</v>
      </c>
      <c r="I18" s="44">
        <f>SUM(I6:I9)/SUM(H6:H9)</f>
        <v>1.0143004663596933</v>
      </c>
      <c r="J18" s="44">
        <f>SUM(J6:J8)/SUM(I6:I8)</f>
        <v>1.0125291466846249</v>
      </c>
      <c r="K18" s="44">
        <f>SUM(K6:K7)/SUM(J6:J7)</f>
        <v>1.0018197386591257</v>
      </c>
      <c r="L18" s="44">
        <f>SUM(L6:L6)/SUM(K6:K6)</f>
        <v>1.0009492838320886</v>
      </c>
    </row>
    <row r="19" spans="1:12" ht="15.75" customHeight="1" x14ac:dyDescent="0.25">
      <c r="A19" s="27"/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.75" customHeight="1" x14ac:dyDescent="0.2">
      <c r="A20" s="58" t="s">
        <v>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2" ht="12.75" customHeight="1" x14ac:dyDescent="0.2">
      <c r="A21" s="54" t="s">
        <v>0</v>
      </c>
      <c r="B21" s="56" t="s">
        <v>4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</row>
    <row r="22" spans="1:12" ht="39.75" customHeight="1" x14ac:dyDescent="0.2">
      <c r="A22" s="55"/>
      <c r="B22" s="13">
        <v>0</v>
      </c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</row>
    <row r="23" spans="1:12" x14ac:dyDescent="0.2">
      <c r="A23" s="15">
        <f t="shared" ref="A23:A31" si="1">A24-1</f>
        <v>2015</v>
      </c>
      <c r="B23" s="16">
        <v>208707.47999999998</v>
      </c>
      <c r="C23" s="16">
        <v>1830346.83</v>
      </c>
      <c r="D23" s="16">
        <v>5032493.04</v>
      </c>
      <c r="E23" s="16">
        <v>9746863.5800000001</v>
      </c>
      <c r="F23" s="16">
        <v>14162172.220000001</v>
      </c>
      <c r="G23" s="16">
        <v>17137680.960000001</v>
      </c>
      <c r="H23" s="16">
        <v>18054117.859999999</v>
      </c>
      <c r="I23" s="16">
        <v>20757209.240000002</v>
      </c>
      <c r="J23" s="16">
        <v>22113511.790000003</v>
      </c>
      <c r="K23" s="16">
        <v>23340887.420000002</v>
      </c>
      <c r="L23" s="16">
        <v>24080633.797333002</v>
      </c>
    </row>
    <row r="24" spans="1:12" x14ac:dyDescent="0.2">
      <c r="A24" s="15">
        <f t="shared" si="1"/>
        <v>2016</v>
      </c>
      <c r="B24" s="16">
        <v>98485.5</v>
      </c>
      <c r="C24" s="16">
        <v>2252471.1599115003</v>
      </c>
      <c r="D24" s="16">
        <v>6326676.4388254983</v>
      </c>
      <c r="E24" s="16">
        <v>10798462.198825501</v>
      </c>
      <c r="F24" s="16">
        <v>13534721.382272001</v>
      </c>
      <c r="G24" s="16">
        <v>15442134.783275401</v>
      </c>
      <c r="H24" s="16">
        <v>17382272.563275401</v>
      </c>
      <c r="I24" s="16">
        <v>18867127.803275403</v>
      </c>
      <c r="J24" s="16">
        <v>19824020.4232754</v>
      </c>
      <c r="K24" s="16">
        <v>21518281.822149903</v>
      </c>
      <c r="L24" s="18"/>
    </row>
    <row r="25" spans="1:12" x14ac:dyDescent="0.2">
      <c r="A25" s="15">
        <f t="shared" si="1"/>
        <v>2017</v>
      </c>
      <c r="B25" s="16">
        <v>38718.2019889</v>
      </c>
      <c r="C25" s="16">
        <v>2152201.3465234996</v>
      </c>
      <c r="D25" s="16">
        <v>5924837.1532531986</v>
      </c>
      <c r="E25" s="16">
        <v>8328953.0797651988</v>
      </c>
      <c r="F25" s="16">
        <v>9921054.9165381007</v>
      </c>
      <c r="G25" s="16">
        <v>12887935.4665381</v>
      </c>
      <c r="H25" s="16">
        <v>14475768.436538098</v>
      </c>
      <c r="I25" s="16">
        <v>16191731.1965381</v>
      </c>
      <c r="J25" s="16">
        <v>19073602.6610764</v>
      </c>
      <c r="K25" s="18"/>
      <c r="L25" s="18"/>
    </row>
    <row r="26" spans="1:12" x14ac:dyDescent="0.2">
      <c r="A26" s="15">
        <f t="shared" si="1"/>
        <v>2018</v>
      </c>
      <c r="B26" s="16">
        <v>70776.820000000007</v>
      </c>
      <c r="C26" s="16">
        <v>4172560.5900000012</v>
      </c>
      <c r="D26" s="16">
        <v>6914126.4800000004</v>
      </c>
      <c r="E26" s="16">
        <v>10168874.330000002</v>
      </c>
      <c r="F26" s="16">
        <v>11949412.850000001</v>
      </c>
      <c r="G26" s="16">
        <v>14282691.810000002</v>
      </c>
      <c r="H26" s="16">
        <v>15533665.030000001</v>
      </c>
      <c r="I26" s="16">
        <v>16256831.342901601</v>
      </c>
      <c r="J26" s="18"/>
      <c r="K26" s="18"/>
      <c r="L26" s="18"/>
    </row>
    <row r="27" spans="1:12" x14ac:dyDescent="0.2">
      <c r="A27" s="15">
        <f t="shared" si="1"/>
        <v>2019</v>
      </c>
      <c r="B27" s="16">
        <v>593119.22999999986</v>
      </c>
      <c r="C27" s="16">
        <v>2709342.0600000005</v>
      </c>
      <c r="D27" s="16">
        <v>5696191.1400000006</v>
      </c>
      <c r="E27" s="16">
        <v>8492977.1400000006</v>
      </c>
      <c r="F27" s="16">
        <v>11581453.719999999</v>
      </c>
      <c r="G27" s="16">
        <v>17003566.790000003</v>
      </c>
      <c r="H27" s="16">
        <v>20118601.546875998</v>
      </c>
      <c r="I27" s="18"/>
      <c r="J27" s="18"/>
      <c r="K27" s="18"/>
      <c r="L27" s="18"/>
    </row>
    <row r="28" spans="1:12" x14ac:dyDescent="0.2">
      <c r="A28" s="15">
        <f t="shared" si="1"/>
        <v>2020</v>
      </c>
      <c r="B28" s="16">
        <v>156801.43999999997</v>
      </c>
      <c r="C28" s="16">
        <v>2438206.9299999997</v>
      </c>
      <c r="D28" s="16">
        <v>6057675.8900000006</v>
      </c>
      <c r="E28" s="16">
        <v>10492929.680000002</v>
      </c>
      <c r="F28" s="16">
        <v>12188200.680000002</v>
      </c>
      <c r="G28" s="16">
        <v>14699486.6100177</v>
      </c>
      <c r="H28" s="18"/>
      <c r="I28" s="18"/>
      <c r="J28" s="18"/>
      <c r="K28" s="18"/>
      <c r="L28" s="18"/>
    </row>
    <row r="29" spans="1:12" x14ac:dyDescent="0.2">
      <c r="A29" s="15">
        <f t="shared" si="1"/>
        <v>2021</v>
      </c>
      <c r="B29" s="16">
        <v>337364.46</v>
      </c>
      <c r="C29" s="16">
        <v>2979456.12</v>
      </c>
      <c r="D29" s="16">
        <v>4597662.67</v>
      </c>
      <c r="E29" s="16">
        <v>7438577.5100000007</v>
      </c>
      <c r="F29" s="16">
        <v>9655946.5126685984</v>
      </c>
      <c r="G29" s="18"/>
      <c r="H29" s="18"/>
      <c r="I29" s="18"/>
      <c r="J29" s="18"/>
      <c r="K29" s="18"/>
      <c r="L29" s="18"/>
    </row>
    <row r="30" spans="1:12" x14ac:dyDescent="0.2">
      <c r="A30" s="15">
        <f t="shared" si="1"/>
        <v>2022</v>
      </c>
      <c r="B30" s="16">
        <v>192207.12</v>
      </c>
      <c r="C30" s="16">
        <v>2841855.4</v>
      </c>
      <c r="D30" s="16">
        <v>6502129.7899999991</v>
      </c>
      <c r="E30" s="16">
        <v>10015461.820664398</v>
      </c>
      <c r="F30" s="18"/>
      <c r="G30" s="18"/>
      <c r="H30" s="18"/>
      <c r="I30" s="18"/>
      <c r="J30" s="18"/>
      <c r="K30" s="18"/>
      <c r="L30" s="18"/>
    </row>
    <row r="31" spans="1:12" x14ac:dyDescent="0.2">
      <c r="A31" s="15">
        <f t="shared" si="1"/>
        <v>2023</v>
      </c>
      <c r="B31" s="16">
        <v>34983.67</v>
      </c>
      <c r="C31" s="16">
        <v>2305739.75</v>
      </c>
      <c r="D31" s="16">
        <v>4654084.5241842</v>
      </c>
      <c r="E31" s="18"/>
      <c r="F31" s="18"/>
      <c r="G31" s="18"/>
      <c r="H31" s="18"/>
      <c r="I31" s="18"/>
      <c r="J31" s="18"/>
      <c r="K31" s="18"/>
      <c r="L31" s="18"/>
    </row>
    <row r="32" spans="1:12" x14ac:dyDescent="0.2">
      <c r="A32" s="15">
        <f>A33-1</f>
        <v>2024</v>
      </c>
      <c r="B32" s="16">
        <v>149158.87</v>
      </c>
      <c r="C32" s="16">
        <v>1258473.2725461</v>
      </c>
      <c r="D32" s="18"/>
      <c r="E32" s="18"/>
      <c r="F32" s="18"/>
      <c r="G32" s="18"/>
      <c r="H32" s="18"/>
      <c r="I32" s="18"/>
      <c r="J32" s="18"/>
      <c r="K32" s="18"/>
      <c r="L32" s="18"/>
    </row>
    <row r="33" spans="1:12" x14ac:dyDescent="0.2">
      <c r="A33" s="15">
        <f>'Описание на групите'!$B$1</f>
        <v>2025</v>
      </c>
      <c r="B33" s="16">
        <v>477756.87612069998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x14ac:dyDescent="0.2">
      <c r="A34" s="19"/>
      <c r="B34" s="20"/>
      <c r="C34" s="21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25.5" x14ac:dyDescent="0.2">
      <c r="A35" s="23" t="s">
        <v>1</v>
      </c>
      <c r="B35" s="24"/>
      <c r="C35" s="44">
        <f>SUM(C23:C32)/SUM(B23:B32)</f>
        <v>13.26402762612917</v>
      </c>
      <c r="D35" s="44">
        <f>SUM(D23:D31)/SUM(C23:C31)</f>
        <v>2.1833242006949889</v>
      </c>
      <c r="E35" s="44">
        <f>SUM(E23:E30)/SUM(D23:D30)</f>
        <v>1.6042555482980756</v>
      </c>
      <c r="F35" s="44">
        <f>SUM(F23:F29)/SUM(E23:E29)</f>
        <v>1.267694473592565</v>
      </c>
      <c r="G35" s="44">
        <f>SUM(G23:G28)/SUM(F23:F28)</f>
        <v>1.2470305133240227</v>
      </c>
      <c r="H35" s="44">
        <f>SUM(H23:H27)/SUM(G23:G27)</f>
        <v>1.1147876918574944</v>
      </c>
      <c r="I35" s="44">
        <f>SUM(I23:I26)/SUM(H23:H26)</f>
        <v>1.1012604823198366</v>
      </c>
      <c r="J35" s="44">
        <f>SUM(J23:J25)/SUM(I23:I25)</f>
        <v>1.0930747506653051</v>
      </c>
      <c r="K35" s="44">
        <f>SUM(K23:K24)/SUM(J23:J24)</f>
        <v>1.0696664032117191</v>
      </c>
      <c r="L35" s="44">
        <f>SUM(L23:L23)/SUM(K23:K23)</f>
        <v>1.0316931556209443</v>
      </c>
    </row>
    <row r="36" spans="1:12" ht="15.75" x14ac:dyDescent="0.25">
      <c r="A36" s="27"/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7">
    <mergeCell ref="A21:A22"/>
    <mergeCell ref="A20:L20"/>
    <mergeCell ref="B21:L21"/>
    <mergeCell ref="A2:L2"/>
    <mergeCell ref="A3:L3"/>
    <mergeCell ref="A4:A5"/>
    <mergeCell ref="B4:L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/>
  <dimension ref="A1:L36"/>
  <sheetViews>
    <sheetView zoomScaleNormal="100" workbookViewId="0"/>
  </sheetViews>
  <sheetFormatPr defaultRowHeight="12.75" x14ac:dyDescent="0.2"/>
  <cols>
    <col min="1" max="1" width="10.7109375" style="11" customWidth="1"/>
    <col min="2" max="12" width="11.85546875" style="11" customWidth="1"/>
    <col min="13" max="16384" width="9.140625" style="11"/>
  </cols>
  <sheetData>
    <row r="1" spans="1:12" ht="15.75" x14ac:dyDescent="0.25">
      <c r="A1" s="32" t="str">
        <f>'Описание на групите'!$B$8</f>
        <v>Моторни превозни средства, различни от предходните рискови групи</v>
      </c>
    </row>
    <row r="2" spans="1:12" ht="18.75" x14ac:dyDescent="0.2">
      <c r="A2" s="57" t="s">
        <v>26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5.75" customHeight="1" x14ac:dyDescent="0.2">
      <c r="A3" s="58" t="s">
        <v>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2.75" customHeight="1" x14ac:dyDescent="0.2">
      <c r="A4" s="54" t="s">
        <v>0</v>
      </c>
      <c r="B4" s="56" t="s">
        <v>4</v>
      </c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39.75" customHeight="1" x14ac:dyDescent="0.2">
      <c r="A5" s="55"/>
      <c r="B5" s="13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</row>
    <row r="6" spans="1:12" x14ac:dyDescent="0.2">
      <c r="A6" s="15">
        <f t="shared" ref="A6:A14" si="0">A7-1</f>
        <v>2015</v>
      </c>
      <c r="B6" s="16">
        <v>1450834.5333298</v>
      </c>
      <c r="C6" s="16">
        <v>3543452.8672821987</v>
      </c>
      <c r="D6" s="16">
        <v>4630185.3065377567</v>
      </c>
      <c r="E6" s="16">
        <v>5678749.300114356</v>
      </c>
      <c r="F6" s="16">
        <v>5921310.5634180559</v>
      </c>
      <c r="G6" s="16">
        <v>5937155.4434180567</v>
      </c>
      <c r="H6" s="16">
        <v>5961651.7034180565</v>
      </c>
      <c r="I6" s="16">
        <v>6059270.9334180569</v>
      </c>
      <c r="J6" s="16">
        <v>6141016.3834180562</v>
      </c>
      <c r="K6" s="16">
        <v>6186957.5334180556</v>
      </c>
      <c r="L6" s="16">
        <v>6394359.2174487561</v>
      </c>
    </row>
    <row r="7" spans="1:12" x14ac:dyDescent="0.2">
      <c r="A7" s="15">
        <f t="shared" si="0"/>
        <v>2016</v>
      </c>
      <c r="B7" s="16">
        <v>1173951.5844375002</v>
      </c>
      <c r="C7" s="16">
        <v>2755926.8899071999</v>
      </c>
      <c r="D7" s="16">
        <v>3140299.4113611998</v>
      </c>
      <c r="E7" s="16">
        <v>3385495.1413611998</v>
      </c>
      <c r="F7" s="16">
        <v>3546565.3511677003</v>
      </c>
      <c r="G7" s="16">
        <v>3640119.554831</v>
      </c>
      <c r="H7" s="16">
        <v>3700648.6648310004</v>
      </c>
      <c r="I7" s="16">
        <v>3777945.5708309999</v>
      </c>
      <c r="J7" s="16">
        <v>3822213.8708310002</v>
      </c>
      <c r="K7" s="16">
        <v>3838227.2263133</v>
      </c>
      <c r="L7" s="18"/>
    </row>
    <row r="8" spans="1:12" x14ac:dyDescent="0.2">
      <c r="A8" s="15">
        <f t="shared" si="0"/>
        <v>2017</v>
      </c>
      <c r="B8" s="16">
        <v>1034147.2627640002</v>
      </c>
      <c r="C8" s="16">
        <v>2666308.6625474002</v>
      </c>
      <c r="D8" s="16">
        <v>3104945.9450474</v>
      </c>
      <c r="E8" s="16">
        <v>3408029.5930745001</v>
      </c>
      <c r="F8" s="16">
        <v>3627448.0565979006</v>
      </c>
      <c r="G8" s="16">
        <v>3730287.5377704003</v>
      </c>
      <c r="H8" s="16">
        <v>3869339.5013668998</v>
      </c>
      <c r="I8" s="16">
        <v>3974835.0049325</v>
      </c>
      <c r="J8" s="16">
        <v>4007402.5907346997</v>
      </c>
      <c r="K8" s="18"/>
      <c r="L8" s="18"/>
    </row>
    <row r="9" spans="1:12" x14ac:dyDescent="0.2">
      <c r="A9" s="15">
        <f t="shared" si="0"/>
        <v>2018</v>
      </c>
      <c r="B9" s="16">
        <v>1016491.1125007999</v>
      </c>
      <c r="C9" s="16">
        <v>3100736.2534187003</v>
      </c>
      <c r="D9" s="16">
        <v>3817327.6108059003</v>
      </c>
      <c r="E9" s="16">
        <v>4235733.2314283</v>
      </c>
      <c r="F9" s="16">
        <v>4598815.9264283003</v>
      </c>
      <c r="G9" s="16">
        <v>4900353.7321012998</v>
      </c>
      <c r="H9" s="16">
        <v>5076820.6421012999</v>
      </c>
      <c r="I9" s="16">
        <v>5143443.8021013001</v>
      </c>
      <c r="J9" s="18"/>
      <c r="K9" s="18"/>
      <c r="L9" s="18"/>
    </row>
    <row r="10" spans="1:12" x14ac:dyDescent="0.2">
      <c r="A10" s="15">
        <f t="shared" si="0"/>
        <v>2019</v>
      </c>
      <c r="B10" s="16">
        <v>1501747.1602991004</v>
      </c>
      <c r="C10" s="16">
        <v>3636145.4730892004</v>
      </c>
      <c r="D10" s="16">
        <v>4146580.7130892002</v>
      </c>
      <c r="E10" s="16">
        <v>4417981.4530892</v>
      </c>
      <c r="F10" s="16">
        <v>4664147.8530892003</v>
      </c>
      <c r="G10" s="16">
        <v>4864568.2330892012</v>
      </c>
      <c r="H10" s="16">
        <v>4924522.5080492003</v>
      </c>
      <c r="I10" s="18"/>
      <c r="J10" s="18"/>
      <c r="K10" s="18"/>
      <c r="L10" s="18"/>
    </row>
    <row r="11" spans="1:12" x14ac:dyDescent="0.2">
      <c r="A11" s="15">
        <f t="shared" si="0"/>
        <v>2020</v>
      </c>
      <c r="B11" s="16">
        <v>1266232.3336652</v>
      </c>
      <c r="C11" s="16">
        <v>2779821.4679955002</v>
      </c>
      <c r="D11" s="16">
        <v>3203332.9154900005</v>
      </c>
      <c r="E11" s="16">
        <v>3378092.39549</v>
      </c>
      <c r="F11" s="16">
        <v>3705227.7214899999</v>
      </c>
      <c r="G11" s="16">
        <v>3855919.2894504005</v>
      </c>
      <c r="H11" s="18"/>
      <c r="I11" s="18"/>
      <c r="J11" s="18"/>
      <c r="K11" s="18"/>
      <c r="L11" s="18"/>
    </row>
    <row r="12" spans="1:12" x14ac:dyDescent="0.2">
      <c r="A12" s="15">
        <f t="shared" si="0"/>
        <v>2021</v>
      </c>
      <c r="B12" s="16">
        <v>1256603.8866970001</v>
      </c>
      <c r="C12" s="16">
        <v>2725831.1166969999</v>
      </c>
      <c r="D12" s="16">
        <v>3165822.1766969995</v>
      </c>
      <c r="E12" s="16">
        <v>3461612.7866970003</v>
      </c>
      <c r="F12" s="16">
        <v>3741058.3505588002</v>
      </c>
      <c r="G12" s="18"/>
      <c r="H12" s="18"/>
      <c r="I12" s="18"/>
      <c r="J12" s="18"/>
      <c r="K12" s="18"/>
      <c r="L12" s="18"/>
    </row>
    <row r="13" spans="1:12" x14ac:dyDescent="0.2">
      <c r="A13" s="15">
        <f t="shared" si="0"/>
        <v>2022</v>
      </c>
      <c r="B13" s="16">
        <v>1281834.96</v>
      </c>
      <c r="C13" s="16">
        <v>2869882.8699999996</v>
      </c>
      <c r="D13" s="16">
        <v>3095138.26</v>
      </c>
      <c r="E13" s="16">
        <v>3267246.1147211995</v>
      </c>
      <c r="F13" s="18"/>
      <c r="G13" s="18"/>
      <c r="H13" s="18"/>
      <c r="I13" s="18"/>
      <c r="J13" s="18"/>
      <c r="K13" s="18"/>
      <c r="L13" s="18"/>
    </row>
    <row r="14" spans="1:12" x14ac:dyDescent="0.2">
      <c r="A14" s="15">
        <f t="shared" si="0"/>
        <v>2023</v>
      </c>
      <c r="B14" s="16">
        <v>1353810.50104</v>
      </c>
      <c r="C14" s="16">
        <v>2831482.2170402999</v>
      </c>
      <c r="D14" s="16">
        <v>3416588.3922326006</v>
      </c>
      <c r="E14" s="18"/>
      <c r="F14" s="18"/>
      <c r="G14" s="18"/>
      <c r="H14" s="18"/>
      <c r="I14" s="18"/>
      <c r="J14" s="18"/>
      <c r="K14" s="18"/>
      <c r="L14" s="18"/>
    </row>
    <row r="15" spans="1:12" x14ac:dyDescent="0.2">
      <c r="A15" s="15">
        <f>A16-1</f>
        <v>2024</v>
      </c>
      <c r="B15" s="16">
        <v>1407695.7499594998</v>
      </c>
      <c r="C15" s="16">
        <v>3294608.1084139002</v>
      </c>
      <c r="D15" s="18"/>
      <c r="E15" s="18"/>
      <c r="F15" s="18"/>
      <c r="G15" s="18"/>
      <c r="H15" s="18"/>
      <c r="I15" s="18"/>
      <c r="J15" s="18"/>
      <c r="K15" s="18"/>
      <c r="L15" s="18"/>
    </row>
    <row r="16" spans="1:12" x14ac:dyDescent="0.2">
      <c r="A16" s="15">
        <f>'Описание на групите'!$B$1</f>
        <v>2025</v>
      </c>
      <c r="B16" s="16">
        <v>1735469.0539105001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x14ac:dyDescent="0.2">
      <c r="A17" s="19"/>
      <c r="B17" s="20"/>
      <c r="C17" s="21"/>
      <c r="D17" s="12"/>
      <c r="E17" s="12"/>
      <c r="F17" s="12"/>
      <c r="G17" s="12"/>
      <c r="H17" s="12"/>
      <c r="I17" s="12"/>
      <c r="J17" s="12"/>
      <c r="K17" s="12"/>
      <c r="L17" s="12"/>
    </row>
    <row r="18" spans="1:12" ht="26.25" customHeight="1" x14ac:dyDescent="0.2">
      <c r="A18" s="23" t="s">
        <v>1</v>
      </c>
      <c r="B18" s="24"/>
      <c r="C18" s="44">
        <f>SUM(C6:C15)/SUM(B6:B15)</f>
        <v>2.3701929316738388</v>
      </c>
      <c r="D18" s="44">
        <f>SUM(D6:D14)/SUM(C6:C14)</f>
        <v>1.1787702192179146</v>
      </c>
      <c r="E18" s="44">
        <f>SUM(E6:E13)/SUM(D6:D13)</f>
        <v>1.1034958213793646</v>
      </c>
      <c r="F18" s="44">
        <f>SUM(F6:F12)/SUM(E6:E12)</f>
        <v>1.0657548469202442</v>
      </c>
      <c r="G18" s="44">
        <f>SUM(G6:G11)/SUM(F6:F11)</f>
        <v>1.0331838703567062</v>
      </c>
      <c r="H18" s="44">
        <f>SUM(H6:H10)/SUM(G6:G10)</f>
        <v>1.0199587746405181</v>
      </c>
      <c r="I18" s="44">
        <f>SUM(I6:I9)/SUM(H6:H9)</f>
        <v>1.0186493019853569</v>
      </c>
      <c r="J18" s="44">
        <f>SUM(J6:J8)/SUM(I6:I8)</f>
        <v>1.0114813744863884</v>
      </c>
      <c r="K18" s="44">
        <f>SUM(K6:K7)/SUM(J6:J7)</f>
        <v>1.0062183151348809</v>
      </c>
      <c r="L18" s="44">
        <f>SUM(L6:L6)/SUM(K6:K6)</f>
        <v>1.033522403040662</v>
      </c>
    </row>
    <row r="19" spans="1:12" ht="15.75" customHeight="1" x14ac:dyDescent="0.25">
      <c r="A19" s="27"/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.75" customHeight="1" x14ac:dyDescent="0.2">
      <c r="A20" s="58" t="s">
        <v>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2" ht="12.75" customHeight="1" x14ac:dyDescent="0.2">
      <c r="A21" s="54" t="s">
        <v>0</v>
      </c>
      <c r="B21" s="56" t="s">
        <v>4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</row>
    <row r="22" spans="1:12" ht="39.75" customHeight="1" x14ac:dyDescent="0.2">
      <c r="A22" s="55"/>
      <c r="B22" s="13">
        <v>0</v>
      </c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</row>
    <row r="23" spans="1:12" x14ac:dyDescent="0.2">
      <c r="A23" s="15">
        <f t="shared" ref="A23:A31" si="1">A24-1</f>
        <v>2015</v>
      </c>
      <c r="B23" s="16">
        <v>401078.21</v>
      </c>
      <c r="C23" s="16">
        <v>3026292.9420853001</v>
      </c>
      <c r="D23" s="16">
        <v>3780968.6820853003</v>
      </c>
      <c r="E23" s="16">
        <v>4635416.5520853</v>
      </c>
      <c r="F23" s="16">
        <v>5059767.6037812997</v>
      </c>
      <c r="G23" s="16">
        <v>5448140.5137813007</v>
      </c>
      <c r="H23" s="16">
        <v>5556351.2337813005</v>
      </c>
      <c r="I23" s="16">
        <v>5575841.9837813005</v>
      </c>
      <c r="J23" s="16">
        <v>5644383.5037813</v>
      </c>
      <c r="K23" s="16">
        <v>5692335.9737813007</v>
      </c>
      <c r="L23" s="16">
        <v>5717078.1137813004</v>
      </c>
    </row>
    <row r="24" spans="1:12" x14ac:dyDescent="0.2">
      <c r="A24" s="15">
        <f t="shared" si="1"/>
        <v>2016</v>
      </c>
      <c r="B24" s="16">
        <v>148350</v>
      </c>
      <c r="C24" s="16">
        <v>703858.87999999989</v>
      </c>
      <c r="D24" s="16">
        <v>2371902.3166519995</v>
      </c>
      <c r="E24" s="16">
        <v>3023533.9066520003</v>
      </c>
      <c r="F24" s="16">
        <v>3306354.1566520003</v>
      </c>
      <c r="G24" s="16">
        <v>3836845.5966520002</v>
      </c>
      <c r="H24" s="16">
        <v>4121283.8166520009</v>
      </c>
      <c r="I24" s="16">
        <v>4272941.8366520014</v>
      </c>
      <c r="J24" s="16">
        <v>4815587.5966520011</v>
      </c>
      <c r="K24" s="16">
        <v>4867073.0866520004</v>
      </c>
      <c r="L24" s="18"/>
    </row>
    <row r="25" spans="1:12" x14ac:dyDescent="0.2">
      <c r="A25" s="15">
        <f t="shared" si="1"/>
        <v>2017</v>
      </c>
      <c r="B25" s="16">
        <v>57877.702640000003</v>
      </c>
      <c r="C25" s="16">
        <v>328453.284415</v>
      </c>
      <c r="D25" s="16">
        <v>838032.34491499991</v>
      </c>
      <c r="E25" s="16">
        <v>1893766.2089322002</v>
      </c>
      <c r="F25" s="16">
        <v>2176202.7328407001</v>
      </c>
      <c r="G25" s="16">
        <v>2470744.5228407001</v>
      </c>
      <c r="H25" s="16">
        <v>2850798.6096553002</v>
      </c>
      <c r="I25" s="16">
        <v>2912929.1691278</v>
      </c>
      <c r="J25" s="16">
        <v>3106830.7095933999</v>
      </c>
      <c r="K25" s="18"/>
      <c r="L25" s="18"/>
    </row>
    <row r="26" spans="1:12" x14ac:dyDescent="0.2">
      <c r="A26" s="15">
        <f t="shared" si="1"/>
        <v>2018</v>
      </c>
      <c r="B26" s="16">
        <v>219855.62649999998</v>
      </c>
      <c r="C26" s="16">
        <v>871668.57623999997</v>
      </c>
      <c r="D26" s="16">
        <v>3289761.7622400001</v>
      </c>
      <c r="E26" s="16">
        <v>3851754.47224</v>
      </c>
      <c r="F26" s="16">
        <v>4219816.0622399999</v>
      </c>
      <c r="G26" s="16">
        <v>5082370.89224</v>
      </c>
      <c r="H26" s="16">
        <v>5281117.2022399995</v>
      </c>
      <c r="I26" s="16">
        <v>5750005.8222400006</v>
      </c>
      <c r="J26" s="18"/>
      <c r="K26" s="18"/>
      <c r="L26" s="18"/>
    </row>
    <row r="27" spans="1:12" x14ac:dyDescent="0.2">
      <c r="A27" s="15">
        <f t="shared" si="1"/>
        <v>2019</v>
      </c>
      <c r="B27" s="16">
        <v>510677.56</v>
      </c>
      <c r="C27" s="16">
        <v>1425214.88</v>
      </c>
      <c r="D27" s="16">
        <v>1921597.83</v>
      </c>
      <c r="E27" s="16">
        <v>2926665.46</v>
      </c>
      <c r="F27" s="16">
        <v>4207758.91</v>
      </c>
      <c r="G27" s="16">
        <v>4514082.79</v>
      </c>
      <c r="H27" s="16">
        <v>4843750.5599999996</v>
      </c>
      <c r="I27" s="18"/>
      <c r="J27" s="18"/>
      <c r="K27" s="18"/>
      <c r="L27" s="18"/>
    </row>
    <row r="28" spans="1:12" x14ac:dyDescent="0.2">
      <c r="A28" s="15">
        <f t="shared" si="1"/>
        <v>2020</v>
      </c>
      <c r="B28" s="16">
        <v>120262.04999999999</v>
      </c>
      <c r="C28" s="16">
        <v>648780.14999999991</v>
      </c>
      <c r="D28" s="16">
        <v>1632589.66</v>
      </c>
      <c r="E28" s="16">
        <v>2860644.7</v>
      </c>
      <c r="F28" s="16">
        <v>3388582.1099999994</v>
      </c>
      <c r="G28" s="16">
        <v>5793395.9662503991</v>
      </c>
      <c r="H28" s="18"/>
      <c r="I28" s="18"/>
      <c r="J28" s="18"/>
      <c r="K28" s="18"/>
      <c r="L28" s="18"/>
    </row>
    <row r="29" spans="1:12" x14ac:dyDescent="0.2">
      <c r="A29" s="15">
        <f t="shared" si="1"/>
        <v>2021</v>
      </c>
      <c r="B29" s="16">
        <v>5817.71</v>
      </c>
      <c r="C29" s="16">
        <v>99895.340000000011</v>
      </c>
      <c r="D29" s="16">
        <v>529820.72000000009</v>
      </c>
      <c r="E29" s="16">
        <v>1128867.3500000001</v>
      </c>
      <c r="F29" s="16">
        <v>1735284.0798582998</v>
      </c>
      <c r="G29" s="18"/>
      <c r="H29" s="18"/>
      <c r="I29" s="18"/>
      <c r="J29" s="18"/>
      <c r="K29" s="18"/>
      <c r="L29" s="18"/>
    </row>
    <row r="30" spans="1:12" x14ac:dyDescent="0.2">
      <c r="A30" s="15">
        <f t="shared" si="1"/>
        <v>2022</v>
      </c>
      <c r="B30" s="16">
        <v>124045.7</v>
      </c>
      <c r="C30" s="16">
        <v>258015.29</v>
      </c>
      <c r="D30" s="16">
        <v>1389092.92</v>
      </c>
      <c r="E30" s="16">
        <v>3178617.9169982006</v>
      </c>
      <c r="F30" s="18"/>
      <c r="G30" s="18"/>
      <c r="H30" s="18"/>
      <c r="I30" s="18"/>
      <c r="J30" s="18"/>
      <c r="K30" s="18"/>
      <c r="L30" s="18"/>
    </row>
    <row r="31" spans="1:12" x14ac:dyDescent="0.2">
      <c r="A31" s="15">
        <f t="shared" si="1"/>
        <v>2023</v>
      </c>
      <c r="B31" s="16">
        <v>10047.380000000001</v>
      </c>
      <c r="C31" s="16">
        <v>471012.72000000003</v>
      </c>
      <c r="D31" s="16">
        <v>1787359.6122854003</v>
      </c>
      <c r="E31" s="18"/>
      <c r="F31" s="18"/>
      <c r="G31" s="18"/>
      <c r="H31" s="18"/>
      <c r="I31" s="18"/>
      <c r="J31" s="18"/>
      <c r="K31" s="18"/>
      <c r="L31" s="18"/>
    </row>
    <row r="32" spans="1:12" x14ac:dyDescent="0.2">
      <c r="A32" s="15">
        <f>A33-1</f>
        <v>2024</v>
      </c>
      <c r="B32" s="16">
        <v>129009.42</v>
      </c>
      <c r="C32" s="16">
        <v>286935.00749679998</v>
      </c>
      <c r="D32" s="18"/>
      <c r="E32" s="18"/>
      <c r="F32" s="18"/>
      <c r="G32" s="18"/>
      <c r="H32" s="18"/>
      <c r="I32" s="18"/>
      <c r="J32" s="18"/>
      <c r="K32" s="18"/>
      <c r="L32" s="18"/>
    </row>
    <row r="33" spans="1:12" x14ac:dyDescent="0.2">
      <c r="A33" s="15">
        <f>'Описание на групите'!$B$1</f>
        <v>2025</v>
      </c>
      <c r="B33" s="16">
        <v>189029.07481649998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x14ac:dyDescent="0.2">
      <c r="A34" s="19"/>
      <c r="B34" s="20"/>
      <c r="C34" s="21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25.5" x14ac:dyDescent="0.2">
      <c r="A35" s="23" t="s">
        <v>1</v>
      </c>
      <c r="B35" s="24"/>
      <c r="C35" s="44">
        <f>SUM(C23:C32)/SUM(B23:B32)</f>
        <v>4.7018104479499074</v>
      </c>
      <c r="D35" s="44">
        <f>SUM(D23:D31)/SUM(C23:C31)</f>
        <v>2.2393330468193904</v>
      </c>
      <c r="E35" s="44">
        <f>SUM(E23:E30)/SUM(D23:D30)</f>
        <v>1.4916602300070052</v>
      </c>
      <c r="F35" s="44">
        <f>SUM(F23:F29)/SUM(E23:E29)</f>
        <v>1.1856789648040884</v>
      </c>
      <c r="G35" s="44">
        <f>SUM(G23:G28)/SUM(F23:F28)</f>
        <v>1.2141066105085154</v>
      </c>
      <c r="H35" s="44">
        <f>SUM(H23:H27)/SUM(G23:G27)</f>
        <v>1.0609360188910153</v>
      </c>
      <c r="I35" s="44">
        <f>SUM(I23:I26)/SUM(H23:H26)</f>
        <v>1.0394264827283068</v>
      </c>
      <c r="J35" s="44">
        <f>SUM(J23:J25)/SUM(I23:I25)</f>
        <v>1.063086266014927</v>
      </c>
      <c r="K35" s="44">
        <f>SUM(K23:K24)/SUM(J23:J24)</f>
        <v>1.009506523397171</v>
      </c>
      <c r="L35" s="44">
        <f>SUM(L23:L23)/SUM(K23:K23)</f>
        <v>1.0043465705668044</v>
      </c>
    </row>
    <row r="36" spans="1:12" ht="15.75" x14ac:dyDescent="0.25">
      <c r="A36" s="27"/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7">
    <mergeCell ref="A21:A22"/>
    <mergeCell ref="A20:L20"/>
    <mergeCell ref="B21:L21"/>
    <mergeCell ref="A2:L2"/>
    <mergeCell ref="A3:L3"/>
    <mergeCell ref="A4:A5"/>
    <mergeCell ref="B4:L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/>
  <dimension ref="A1:L36"/>
  <sheetViews>
    <sheetView zoomScaleNormal="100" workbookViewId="0"/>
  </sheetViews>
  <sheetFormatPr defaultRowHeight="12.75" x14ac:dyDescent="0.2"/>
  <cols>
    <col min="1" max="1" width="11" style="11" customWidth="1"/>
    <col min="2" max="12" width="11.85546875" style="11" customWidth="1"/>
    <col min="13" max="16384" width="9.140625" style="11"/>
  </cols>
  <sheetData>
    <row r="1" spans="1:12" ht="15.75" x14ac:dyDescent="0.25">
      <c r="A1" s="31" t="str">
        <f>'Описание на групите'!$B$2</f>
        <v>Общо за пазара</v>
      </c>
      <c r="B1" s="30"/>
      <c r="C1" s="30"/>
      <c r="D1" s="35"/>
      <c r="E1" s="34"/>
      <c r="F1" s="34"/>
      <c r="G1" s="34"/>
      <c r="H1" s="34"/>
    </row>
    <row r="2" spans="1:12" ht="18.75" x14ac:dyDescent="0.2">
      <c r="A2" s="62" t="s">
        <v>25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2" ht="15.75" customHeight="1" x14ac:dyDescent="0.2">
      <c r="A3" s="63" t="s">
        <v>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</row>
    <row r="4" spans="1:12" ht="12.75" customHeight="1" x14ac:dyDescent="0.2">
      <c r="A4" s="54" t="s">
        <v>0</v>
      </c>
      <c r="B4" s="59" t="s">
        <v>28</v>
      </c>
      <c r="C4" s="60"/>
      <c r="D4" s="60"/>
      <c r="E4" s="60"/>
      <c r="F4" s="60"/>
      <c r="G4" s="60"/>
      <c r="H4" s="60"/>
      <c r="I4" s="60"/>
      <c r="J4" s="60"/>
      <c r="K4" s="60"/>
      <c r="L4" s="61"/>
    </row>
    <row r="5" spans="1:12" ht="39.75" customHeight="1" x14ac:dyDescent="0.2">
      <c r="A5" s="55"/>
      <c r="B5" s="13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</row>
    <row r="6" spans="1:12" x14ac:dyDescent="0.2">
      <c r="A6" s="15">
        <f t="shared" ref="A6:A14" si="0">A7-1</f>
        <v>2015</v>
      </c>
      <c r="B6" s="16">
        <v>100303483.63740209</v>
      </c>
      <c r="C6" s="16">
        <v>150184133.84055883</v>
      </c>
      <c r="D6" s="16">
        <v>168312007.06058818</v>
      </c>
      <c r="E6" s="16">
        <v>183214314.61000368</v>
      </c>
      <c r="F6" s="16">
        <v>190826988.87977326</v>
      </c>
      <c r="G6" s="16">
        <v>197513515.52597114</v>
      </c>
      <c r="H6" s="16">
        <v>199247361.0368931</v>
      </c>
      <c r="I6" s="16">
        <v>202932185.61844891</v>
      </c>
      <c r="J6" s="16">
        <v>205355474.51727742</v>
      </c>
      <c r="K6" s="16">
        <v>205827707.15673965</v>
      </c>
      <c r="L6" s="16">
        <v>207049295.64121351</v>
      </c>
    </row>
    <row r="7" spans="1:12" x14ac:dyDescent="0.2">
      <c r="A7" s="15">
        <f t="shared" si="0"/>
        <v>2016</v>
      </c>
      <c r="B7" s="16">
        <v>110969418.5336158</v>
      </c>
      <c r="C7" s="16">
        <v>163546503.07617131</v>
      </c>
      <c r="D7" s="16">
        <v>189542930.8328197</v>
      </c>
      <c r="E7" s="16">
        <v>198911739.96059582</v>
      </c>
      <c r="F7" s="16">
        <v>206003668.84739286</v>
      </c>
      <c r="G7" s="16">
        <v>208372023.54680458</v>
      </c>
      <c r="H7" s="16">
        <v>211254617.93947649</v>
      </c>
      <c r="I7" s="16">
        <v>211911890.60232791</v>
      </c>
      <c r="J7" s="16">
        <v>213539121.76654109</v>
      </c>
      <c r="K7" s="16">
        <v>213106216.45661554</v>
      </c>
      <c r="L7" s="18"/>
    </row>
    <row r="8" spans="1:12" x14ac:dyDescent="0.2">
      <c r="A8" s="15">
        <f t="shared" si="0"/>
        <v>2017</v>
      </c>
      <c r="B8" s="16">
        <v>102821053.75227968</v>
      </c>
      <c r="C8" s="16">
        <v>172533861.25222009</v>
      </c>
      <c r="D8" s="16">
        <v>194642848.85048831</v>
      </c>
      <c r="E8" s="16">
        <v>206574102.03814062</v>
      </c>
      <c r="F8" s="16">
        <v>213624125.18171287</v>
      </c>
      <c r="G8" s="16">
        <v>217611496.91328052</v>
      </c>
      <c r="H8" s="16">
        <v>219824162.72852731</v>
      </c>
      <c r="I8" s="16">
        <v>222741039.90375143</v>
      </c>
      <c r="J8" s="16">
        <v>223546353.48011523</v>
      </c>
      <c r="K8" s="18"/>
      <c r="L8" s="18"/>
    </row>
    <row r="9" spans="1:12" x14ac:dyDescent="0.2">
      <c r="A9" s="15">
        <f t="shared" si="0"/>
        <v>2018</v>
      </c>
      <c r="B9" s="16">
        <v>117310733.53288625</v>
      </c>
      <c r="C9" s="16">
        <v>184953896.09686759</v>
      </c>
      <c r="D9" s="16">
        <v>204981248.32439855</v>
      </c>
      <c r="E9" s="16">
        <v>215605015.89667892</v>
      </c>
      <c r="F9" s="16">
        <v>222150375.97555602</v>
      </c>
      <c r="G9" s="16">
        <v>228299303.55738124</v>
      </c>
      <c r="H9" s="16">
        <v>234521943.00224403</v>
      </c>
      <c r="I9" s="16">
        <v>233172789.30642751</v>
      </c>
      <c r="J9" s="18"/>
      <c r="K9" s="18"/>
      <c r="L9" s="18"/>
    </row>
    <row r="10" spans="1:12" x14ac:dyDescent="0.2">
      <c r="A10" s="15">
        <f t="shared" si="0"/>
        <v>2019</v>
      </c>
      <c r="B10" s="16">
        <v>130049940.00449663</v>
      </c>
      <c r="C10" s="16">
        <v>194963815.51312125</v>
      </c>
      <c r="D10" s="16">
        <v>212592144.89040172</v>
      </c>
      <c r="E10" s="16">
        <v>221311306.65308812</v>
      </c>
      <c r="F10" s="16">
        <v>227401203.24116454</v>
      </c>
      <c r="G10" s="16">
        <v>234003169.4857803</v>
      </c>
      <c r="H10" s="16">
        <v>236961264.09022418</v>
      </c>
      <c r="I10" s="18"/>
      <c r="J10" s="18"/>
      <c r="K10" s="18"/>
      <c r="L10" s="18"/>
    </row>
    <row r="11" spans="1:12" x14ac:dyDescent="0.2">
      <c r="A11" s="15">
        <f t="shared" si="0"/>
        <v>2020</v>
      </c>
      <c r="B11" s="16">
        <v>113941340.39294893</v>
      </c>
      <c r="C11" s="16">
        <v>164849760.18988514</v>
      </c>
      <c r="D11" s="16">
        <v>176559177.66184956</v>
      </c>
      <c r="E11" s="16">
        <v>181756595.58156675</v>
      </c>
      <c r="F11" s="16">
        <v>187619563.10823146</v>
      </c>
      <c r="G11" s="16">
        <v>189340963.75110412</v>
      </c>
      <c r="H11" s="18"/>
      <c r="I11" s="18"/>
      <c r="J11" s="18"/>
      <c r="K11" s="18"/>
      <c r="L11" s="18"/>
    </row>
    <row r="12" spans="1:12" x14ac:dyDescent="0.2">
      <c r="A12" s="15">
        <f t="shared" si="0"/>
        <v>2021</v>
      </c>
      <c r="B12" s="16">
        <v>135083373.06231174</v>
      </c>
      <c r="C12" s="16">
        <v>190787247.5690566</v>
      </c>
      <c r="D12" s="16">
        <v>204917916.12065464</v>
      </c>
      <c r="E12" s="16">
        <v>212976018.73296896</v>
      </c>
      <c r="F12" s="16">
        <v>219297822.47467962</v>
      </c>
      <c r="G12" s="18"/>
      <c r="H12" s="18"/>
      <c r="I12" s="18"/>
      <c r="J12" s="18"/>
      <c r="K12" s="18"/>
      <c r="L12" s="18"/>
    </row>
    <row r="13" spans="1:12" x14ac:dyDescent="0.2">
      <c r="A13" s="15">
        <f t="shared" si="0"/>
        <v>2022</v>
      </c>
      <c r="B13" s="16">
        <v>137326750.11253905</v>
      </c>
      <c r="C13" s="16">
        <v>200772305.93191031</v>
      </c>
      <c r="D13" s="16">
        <v>217959398.3577387</v>
      </c>
      <c r="E13" s="16">
        <v>228466165.26284897</v>
      </c>
      <c r="F13" s="18"/>
      <c r="G13" s="18"/>
      <c r="H13" s="18"/>
      <c r="I13" s="18"/>
      <c r="J13" s="18"/>
      <c r="K13" s="18"/>
      <c r="L13" s="18"/>
    </row>
    <row r="14" spans="1:12" x14ac:dyDescent="0.2">
      <c r="A14" s="15">
        <f t="shared" si="0"/>
        <v>2023</v>
      </c>
      <c r="B14" s="16">
        <v>148810571.57757759</v>
      </c>
      <c r="C14" s="16">
        <v>225655214.83584002</v>
      </c>
      <c r="D14" s="16">
        <v>241042174.1729432</v>
      </c>
      <c r="E14" s="18"/>
      <c r="F14" s="18"/>
      <c r="G14" s="18"/>
      <c r="H14" s="18"/>
      <c r="I14" s="18"/>
      <c r="J14" s="18"/>
      <c r="K14" s="18"/>
      <c r="L14" s="18"/>
    </row>
    <row r="15" spans="1:12" x14ac:dyDescent="0.2">
      <c r="A15" s="15">
        <f>A16-1</f>
        <v>2024</v>
      </c>
      <c r="B15" s="16">
        <v>170929126.03523412</v>
      </c>
      <c r="C15" s="16">
        <v>256749014.23946604</v>
      </c>
      <c r="D15" s="18"/>
      <c r="E15" s="18"/>
      <c r="F15" s="18"/>
      <c r="G15" s="18"/>
      <c r="H15" s="18"/>
      <c r="I15" s="18"/>
      <c r="J15" s="18"/>
      <c r="K15" s="18"/>
      <c r="L15" s="18"/>
    </row>
    <row r="16" spans="1:12" x14ac:dyDescent="0.2">
      <c r="A16" s="15">
        <f>'Описание на групите'!$B$1</f>
        <v>2025</v>
      </c>
      <c r="B16" s="16">
        <v>185168597.05579525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x14ac:dyDescent="0.2">
      <c r="A17" s="19"/>
      <c r="B17" s="20"/>
      <c r="C17" s="21"/>
      <c r="D17" s="12"/>
      <c r="E17" s="12"/>
      <c r="F17" s="12"/>
      <c r="G17" s="12"/>
      <c r="H17" s="12"/>
      <c r="I17" s="12"/>
      <c r="J17" s="12"/>
      <c r="K17" s="12"/>
      <c r="L17" s="12"/>
    </row>
    <row r="18" spans="1:12" ht="26.25" customHeight="1" x14ac:dyDescent="0.2">
      <c r="A18" s="23" t="s">
        <v>1</v>
      </c>
      <c r="B18" s="24"/>
      <c r="C18" s="44">
        <f>SUM(C6:C15)/SUM(B6:B15)</f>
        <v>1.5029009339231043</v>
      </c>
      <c r="D18" s="44">
        <f>SUM(D6:D14)/SUM(C6:C14)</f>
        <v>1.09847015267453</v>
      </c>
      <c r="E18" s="44">
        <f>SUM(E6:E13)/SUM(D6:D13)</f>
        <v>1.0505302318980656</v>
      </c>
      <c r="F18" s="44">
        <f>SUM(F6:F12)/SUM(E6:E12)</f>
        <v>1.0327909909257473</v>
      </c>
      <c r="G18" s="44">
        <f>SUM(G6:G11)/SUM(F6:F11)</f>
        <v>1.0220535234079349</v>
      </c>
      <c r="H18" s="44">
        <f>SUM(H6:H10)/SUM(G6:G10)</f>
        <v>1.0147447476583051</v>
      </c>
      <c r="I18" s="44">
        <f>SUM(I6:I9)/SUM(H6:H9)</f>
        <v>1.0068333627932078</v>
      </c>
      <c r="J18" s="44">
        <f>SUM(J6:J8)/SUM(I6:I8)</f>
        <v>1.0076159770932562</v>
      </c>
      <c r="K18" s="44">
        <f>SUM(K6:K7)/SUM(J6:J7)</f>
        <v>1.0000938835924014</v>
      </c>
      <c r="L18" s="44">
        <f>SUM(L6:L6)/SUM(K6:K6)</f>
        <v>1.005935005064909</v>
      </c>
    </row>
    <row r="19" spans="1:12" ht="15.75" customHeight="1" x14ac:dyDescent="0.25">
      <c r="A19" s="27"/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.75" customHeight="1" x14ac:dyDescent="0.2">
      <c r="A20" s="58" t="s">
        <v>13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2" ht="12.75" customHeight="1" x14ac:dyDescent="0.2">
      <c r="A21" s="54" t="s">
        <v>0</v>
      </c>
      <c r="B21" s="59" t="s">
        <v>28</v>
      </c>
      <c r="C21" s="60"/>
      <c r="D21" s="60"/>
      <c r="E21" s="60"/>
      <c r="F21" s="60"/>
      <c r="G21" s="60"/>
      <c r="H21" s="60"/>
      <c r="I21" s="60"/>
      <c r="J21" s="60"/>
      <c r="K21" s="60"/>
      <c r="L21" s="61"/>
    </row>
    <row r="22" spans="1:12" ht="39.75" customHeight="1" x14ac:dyDescent="0.2">
      <c r="A22" s="55"/>
      <c r="B22" s="13">
        <v>0</v>
      </c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</row>
    <row r="23" spans="1:12" x14ac:dyDescent="0.2">
      <c r="A23" s="15">
        <f t="shared" ref="A23:A31" si="1">A24-1</f>
        <v>2015</v>
      </c>
      <c r="B23" s="16">
        <v>44476330.628154099</v>
      </c>
      <c r="C23" s="16">
        <v>111212053.2761398</v>
      </c>
      <c r="D23" s="16">
        <v>148254463.04478648</v>
      </c>
      <c r="E23" s="16">
        <v>218646024.53177217</v>
      </c>
      <c r="F23" s="16">
        <v>258054378.91452581</v>
      </c>
      <c r="G23" s="16">
        <v>288769686.90518171</v>
      </c>
      <c r="H23" s="16">
        <v>298024193.84530932</v>
      </c>
      <c r="I23" s="16">
        <v>305176248.80238873</v>
      </c>
      <c r="J23" s="16">
        <v>305799909.3536948</v>
      </c>
      <c r="K23" s="16">
        <v>311973868.40792418</v>
      </c>
      <c r="L23" s="16">
        <v>315207713.37457585</v>
      </c>
    </row>
    <row r="24" spans="1:12" x14ac:dyDescent="0.2">
      <c r="A24" s="15">
        <f t="shared" si="1"/>
        <v>2016</v>
      </c>
      <c r="B24" s="16">
        <v>51837516.860777065</v>
      </c>
      <c r="C24" s="16">
        <v>108486855.28821498</v>
      </c>
      <c r="D24" s="16">
        <v>153566947.40019447</v>
      </c>
      <c r="E24" s="16">
        <v>199183465.67121792</v>
      </c>
      <c r="F24" s="16">
        <v>244216053.5595296</v>
      </c>
      <c r="G24" s="16">
        <v>276227123.3815462</v>
      </c>
      <c r="H24" s="16">
        <v>286171825.05883539</v>
      </c>
      <c r="I24" s="16">
        <v>293022193.22891134</v>
      </c>
      <c r="J24" s="16">
        <v>301621094.97786009</v>
      </c>
      <c r="K24" s="16">
        <v>302440329.85372061</v>
      </c>
      <c r="L24" s="18"/>
    </row>
    <row r="25" spans="1:12" x14ac:dyDescent="0.2">
      <c r="A25" s="15">
        <f t="shared" si="1"/>
        <v>2017</v>
      </c>
      <c r="B25" s="16">
        <v>51767430.809114121</v>
      </c>
      <c r="C25" s="16">
        <v>124999964.4758226</v>
      </c>
      <c r="D25" s="16">
        <v>162815489.82028899</v>
      </c>
      <c r="E25" s="16">
        <v>203477101.05940861</v>
      </c>
      <c r="F25" s="16">
        <v>238220204.30945176</v>
      </c>
      <c r="G25" s="16">
        <v>256873314.84062812</v>
      </c>
      <c r="H25" s="16">
        <v>262495042.82390937</v>
      </c>
      <c r="I25" s="16">
        <v>268202247.45349032</v>
      </c>
      <c r="J25" s="16">
        <v>263714677.19428205</v>
      </c>
      <c r="K25" s="18"/>
      <c r="L25" s="18"/>
    </row>
    <row r="26" spans="1:12" x14ac:dyDescent="0.2">
      <c r="A26" s="15">
        <f t="shared" si="1"/>
        <v>2018</v>
      </c>
      <c r="B26" s="16">
        <v>54774731.222602971</v>
      </c>
      <c r="C26" s="16">
        <v>114053123.25316103</v>
      </c>
      <c r="D26" s="16">
        <v>180621213.68739972</v>
      </c>
      <c r="E26" s="16">
        <v>225389097.39405894</v>
      </c>
      <c r="F26" s="16">
        <v>255411882.94053861</v>
      </c>
      <c r="G26" s="16">
        <v>270285921.91050971</v>
      </c>
      <c r="H26" s="16">
        <v>276503891.96900088</v>
      </c>
      <c r="I26" s="16">
        <v>280780381.88088405</v>
      </c>
      <c r="J26" s="18"/>
      <c r="K26" s="18"/>
      <c r="L26" s="18"/>
    </row>
    <row r="27" spans="1:12" x14ac:dyDescent="0.2">
      <c r="A27" s="15">
        <f t="shared" si="1"/>
        <v>2019</v>
      </c>
      <c r="B27" s="16">
        <v>68710344.061203286</v>
      </c>
      <c r="C27" s="16">
        <v>127222635.00100195</v>
      </c>
      <c r="D27" s="16">
        <v>168144637.74130473</v>
      </c>
      <c r="E27" s="16">
        <v>207066020.66823655</v>
      </c>
      <c r="F27" s="16">
        <v>230138324.40039691</v>
      </c>
      <c r="G27" s="16">
        <v>250129023.4897674</v>
      </c>
      <c r="H27" s="16">
        <v>257931559.82597479</v>
      </c>
      <c r="I27" s="18"/>
      <c r="J27" s="18"/>
      <c r="K27" s="18"/>
      <c r="L27" s="18"/>
    </row>
    <row r="28" spans="1:12" x14ac:dyDescent="0.2">
      <c r="A28" s="15">
        <f t="shared" si="1"/>
        <v>2020</v>
      </c>
      <c r="B28" s="16">
        <v>52652334.781149574</v>
      </c>
      <c r="C28" s="16">
        <v>106687748.69693966</v>
      </c>
      <c r="D28" s="16">
        <v>144691942.41216323</v>
      </c>
      <c r="E28" s="16">
        <v>188075978.84850457</v>
      </c>
      <c r="F28" s="16">
        <v>205449255.85751119</v>
      </c>
      <c r="G28" s="16">
        <v>225128293.92909527</v>
      </c>
      <c r="H28" s="18"/>
      <c r="I28" s="18"/>
      <c r="J28" s="18"/>
      <c r="K28" s="18"/>
      <c r="L28" s="18"/>
    </row>
    <row r="29" spans="1:12" x14ac:dyDescent="0.2">
      <c r="A29" s="15">
        <f t="shared" si="1"/>
        <v>2021</v>
      </c>
      <c r="B29" s="16">
        <v>53442866.017772585</v>
      </c>
      <c r="C29" s="16">
        <v>116789330.81889191</v>
      </c>
      <c r="D29" s="16">
        <v>156593428.24871606</v>
      </c>
      <c r="E29" s="16">
        <v>183000047.32352161</v>
      </c>
      <c r="F29" s="16">
        <v>203133601.92743343</v>
      </c>
      <c r="G29" s="18"/>
      <c r="H29" s="18"/>
      <c r="I29" s="18"/>
      <c r="J29" s="18"/>
      <c r="K29" s="18"/>
      <c r="L29" s="18"/>
    </row>
    <row r="30" spans="1:12" x14ac:dyDescent="0.2">
      <c r="A30" s="15">
        <f t="shared" si="1"/>
        <v>2022</v>
      </c>
      <c r="B30" s="16">
        <v>71814107.814337865</v>
      </c>
      <c r="C30" s="16">
        <v>144513347.56178707</v>
      </c>
      <c r="D30" s="16">
        <v>186867632.21704969</v>
      </c>
      <c r="E30" s="16">
        <v>243223698.24788624</v>
      </c>
      <c r="F30" s="18"/>
      <c r="G30" s="18"/>
      <c r="H30" s="18"/>
      <c r="I30" s="18"/>
      <c r="J30" s="18"/>
      <c r="K30" s="18"/>
      <c r="L30" s="18"/>
    </row>
    <row r="31" spans="1:12" x14ac:dyDescent="0.2">
      <c r="A31" s="15">
        <f t="shared" si="1"/>
        <v>2023</v>
      </c>
      <c r="B31" s="16">
        <v>87294208.012332305</v>
      </c>
      <c r="C31" s="16">
        <v>146037082.48127812</v>
      </c>
      <c r="D31" s="16">
        <v>210410630.82700884</v>
      </c>
      <c r="E31" s="18"/>
      <c r="F31" s="18"/>
      <c r="G31" s="18"/>
      <c r="H31" s="18"/>
      <c r="I31" s="18"/>
      <c r="J31" s="18"/>
      <c r="K31" s="18"/>
      <c r="L31" s="18"/>
    </row>
    <row r="32" spans="1:12" x14ac:dyDescent="0.2">
      <c r="A32" s="15">
        <f>A33-1</f>
        <v>2024</v>
      </c>
      <c r="B32" s="16">
        <v>84004481.259036317</v>
      </c>
      <c r="C32" s="16">
        <v>159404703.73230493</v>
      </c>
      <c r="D32" s="18"/>
      <c r="E32" s="18"/>
      <c r="F32" s="18"/>
      <c r="G32" s="18"/>
      <c r="H32" s="18"/>
      <c r="I32" s="18"/>
      <c r="J32" s="18"/>
      <c r="K32" s="18"/>
      <c r="L32" s="18"/>
    </row>
    <row r="33" spans="1:12" x14ac:dyDescent="0.2">
      <c r="A33" s="15">
        <f>'Описание на групите'!$B$1</f>
        <v>2025</v>
      </c>
      <c r="B33" s="16">
        <v>90775253.201734528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x14ac:dyDescent="0.2">
      <c r="A34" s="19"/>
      <c r="B34" s="20"/>
      <c r="C34" s="21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25.5" x14ac:dyDescent="0.2">
      <c r="A35" s="23" t="s">
        <v>1</v>
      </c>
      <c r="B35" s="24"/>
      <c r="C35" s="44">
        <f>SUM(C23:C32)/SUM(B23:B32)</f>
        <v>2.0287675249636119</v>
      </c>
      <c r="D35" s="44">
        <f>SUM(D23:D31)/SUM(C23:C31)</f>
        <v>1.3745122206999776</v>
      </c>
      <c r="E35" s="44">
        <f>SUM(E23:E30)/SUM(D23:D30)</f>
        <v>1.2815904565634615</v>
      </c>
      <c r="F35" s="44">
        <f>SUM(F23:F29)/SUM(E23:E29)</f>
        <v>1.1472349876665306</v>
      </c>
      <c r="G35" s="44">
        <f>SUM(G23:G28)/SUM(F23:F28)</f>
        <v>1.0949522909564571</v>
      </c>
      <c r="H35" s="44">
        <f>SUM(H23:H27)/SUM(G23:G27)</f>
        <v>1.028936806233067</v>
      </c>
      <c r="I35" s="44">
        <f>SUM(I23:I26)/SUM(H23:H26)</f>
        <v>1.0213552576867158</v>
      </c>
      <c r="J35" s="44">
        <f>SUM(J23:J25)/SUM(I23:I25)</f>
        <v>1.0054651295855528</v>
      </c>
      <c r="K35" s="44">
        <f>SUM(K23:K24)/SUM(J23:J24)</f>
        <v>1.0115129274098542</v>
      </c>
      <c r="L35" s="44">
        <f>SUM(L23:L23)/SUM(K23:K23)</f>
        <v>1.0103657558985781</v>
      </c>
    </row>
    <row r="36" spans="1:12" ht="15.75" x14ac:dyDescent="0.25">
      <c r="A36" s="27"/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7">
    <mergeCell ref="A2:L2"/>
    <mergeCell ref="B21:L21"/>
    <mergeCell ref="A21:A22"/>
    <mergeCell ref="A20:L20"/>
    <mergeCell ref="A3:L3"/>
    <mergeCell ref="A4:A5"/>
    <mergeCell ref="B4:L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/>
  <dimension ref="A1:M36"/>
  <sheetViews>
    <sheetView zoomScaleNormal="100" workbookViewId="0"/>
  </sheetViews>
  <sheetFormatPr defaultRowHeight="12.75" x14ac:dyDescent="0.2"/>
  <cols>
    <col min="1" max="1" width="11" style="11" customWidth="1"/>
    <col min="2" max="12" width="11.85546875" style="11" customWidth="1"/>
    <col min="13" max="13" width="15.7109375" style="11" customWidth="1"/>
    <col min="14" max="16384" width="9.140625" style="11"/>
  </cols>
  <sheetData>
    <row r="1" spans="1:13" ht="15.75" x14ac:dyDescent="0.25">
      <c r="A1" s="33" t="str">
        <f>'Описание на групите'!$B$5</f>
        <v>Леки автомобили и товарни автомобили с допустима максимална маса до 5 тона</v>
      </c>
      <c r="B1" s="28"/>
      <c r="D1" s="28"/>
      <c r="E1" s="28"/>
      <c r="F1" s="28"/>
      <c r="H1" s="28"/>
    </row>
    <row r="2" spans="1:13" ht="18.75" customHeight="1" x14ac:dyDescent="0.2">
      <c r="A2" s="47" t="s">
        <v>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6"/>
    </row>
    <row r="3" spans="1:13" ht="15.75" customHeight="1" x14ac:dyDescent="0.2">
      <c r="A3" s="63" t="s">
        <v>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</row>
    <row r="4" spans="1:13" ht="12.75" customHeight="1" x14ac:dyDescent="0.2">
      <c r="A4" s="54" t="s">
        <v>0</v>
      </c>
      <c r="B4" s="59" t="s">
        <v>28</v>
      </c>
      <c r="C4" s="60"/>
      <c r="D4" s="60"/>
      <c r="E4" s="60"/>
      <c r="F4" s="60"/>
      <c r="G4" s="60"/>
      <c r="H4" s="60"/>
      <c r="I4" s="60"/>
      <c r="J4" s="60"/>
      <c r="K4" s="60"/>
      <c r="L4" s="61"/>
    </row>
    <row r="5" spans="1:13" ht="39.75" customHeight="1" x14ac:dyDescent="0.2">
      <c r="A5" s="55"/>
      <c r="B5" s="13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</row>
    <row r="6" spans="1:13" x14ac:dyDescent="0.2">
      <c r="A6" s="15">
        <f t="shared" ref="A6:A14" si="0">A7-1</f>
        <v>2015</v>
      </c>
      <c r="B6" s="16">
        <v>69071801.774971753</v>
      </c>
      <c r="C6" s="16">
        <v>97950880.715432197</v>
      </c>
      <c r="D6" s="16">
        <v>110698747.6945692</v>
      </c>
      <c r="E6" s="16">
        <v>121775826.43074791</v>
      </c>
      <c r="F6" s="16">
        <v>128261765.20921719</v>
      </c>
      <c r="G6" s="16">
        <v>132441583.39178351</v>
      </c>
      <c r="H6" s="16">
        <v>133602233.75270545</v>
      </c>
      <c r="I6" s="16">
        <v>135768118.96126127</v>
      </c>
      <c r="J6" s="16">
        <v>137182267.42008981</v>
      </c>
      <c r="K6" s="16">
        <v>137349466.48955199</v>
      </c>
      <c r="L6" s="16">
        <v>137964796.73568779</v>
      </c>
    </row>
    <row r="7" spans="1:13" x14ac:dyDescent="0.2">
      <c r="A7" s="15">
        <f t="shared" si="0"/>
        <v>2016</v>
      </c>
      <c r="B7" s="16">
        <v>78932040.914565235</v>
      </c>
      <c r="C7" s="16">
        <v>110136237.65186754</v>
      </c>
      <c r="D7" s="16">
        <v>126709115.86957757</v>
      </c>
      <c r="E7" s="16">
        <v>132193727.03351215</v>
      </c>
      <c r="F7" s="16">
        <v>136201944.74584019</v>
      </c>
      <c r="G7" s="16">
        <v>138496034.13651359</v>
      </c>
      <c r="H7" s="16">
        <v>140183776.79718548</v>
      </c>
      <c r="I7" s="16">
        <v>140805028.05964261</v>
      </c>
      <c r="J7" s="16">
        <v>141600917.14385569</v>
      </c>
      <c r="K7" s="16">
        <v>141742772.72128552</v>
      </c>
      <c r="L7" s="18"/>
    </row>
    <row r="8" spans="1:13" x14ac:dyDescent="0.2">
      <c r="A8" s="15">
        <f t="shared" si="0"/>
        <v>2017</v>
      </c>
      <c r="B8" s="16">
        <v>73608914.785539463</v>
      </c>
      <c r="C8" s="16">
        <v>112833912.87138844</v>
      </c>
      <c r="D8" s="16">
        <v>123213354.11722557</v>
      </c>
      <c r="E8" s="16">
        <v>129831938.5162425</v>
      </c>
      <c r="F8" s="16">
        <v>134009372.12918738</v>
      </c>
      <c r="G8" s="16">
        <v>135840324.16108379</v>
      </c>
      <c r="H8" s="16">
        <v>137397574.3715528</v>
      </c>
      <c r="I8" s="16">
        <v>139582294.9424198</v>
      </c>
      <c r="J8" s="16">
        <v>140372984.04129609</v>
      </c>
      <c r="K8" s="18"/>
      <c r="L8" s="18"/>
    </row>
    <row r="9" spans="1:13" x14ac:dyDescent="0.2">
      <c r="A9" s="15">
        <f t="shared" si="0"/>
        <v>2018</v>
      </c>
      <c r="B9" s="16">
        <v>81803848.629881501</v>
      </c>
      <c r="C9" s="16">
        <v>119597006.27904843</v>
      </c>
      <c r="D9" s="16">
        <v>129289793.68958105</v>
      </c>
      <c r="E9" s="16">
        <v>135616208.03432062</v>
      </c>
      <c r="F9" s="16">
        <v>139071193.1501877</v>
      </c>
      <c r="G9" s="16">
        <v>140981948.12258825</v>
      </c>
      <c r="H9" s="16">
        <v>143114940.20345092</v>
      </c>
      <c r="I9" s="16">
        <v>144712831.01114333</v>
      </c>
      <c r="J9" s="18"/>
      <c r="K9" s="18"/>
      <c r="L9" s="18"/>
    </row>
    <row r="10" spans="1:13" x14ac:dyDescent="0.2">
      <c r="A10" s="15">
        <f t="shared" si="0"/>
        <v>2019</v>
      </c>
      <c r="B10" s="16">
        <v>88795874.688819632</v>
      </c>
      <c r="C10" s="16">
        <v>125553965.42863065</v>
      </c>
      <c r="D10" s="16">
        <v>135355902.19325092</v>
      </c>
      <c r="E10" s="16">
        <v>140472597.61193982</v>
      </c>
      <c r="F10" s="16">
        <v>144469194.97364643</v>
      </c>
      <c r="G10" s="16">
        <v>147161422.33753774</v>
      </c>
      <c r="H10" s="16">
        <v>150271223.00017372</v>
      </c>
      <c r="I10" s="18"/>
      <c r="J10" s="18"/>
      <c r="K10" s="18"/>
      <c r="L10" s="18"/>
    </row>
    <row r="11" spans="1:13" x14ac:dyDescent="0.2">
      <c r="A11" s="15">
        <f t="shared" si="0"/>
        <v>2020</v>
      </c>
      <c r="B11" s="16">
        <v>76086250.744273409</v>
      </c>
      <c r="C11" s="16">
        <v>107269253.96437995</v>
      </c>
      <c r="D11" s="16">
        <v>114337916.86162494</v>
      </c>
      <c r="E11" s="16">
        <v>116755998.62033826</v>
      </c>
      <c r="F11" s="16">
        <v>120823663.62985764</v>
      </c>
      <c r="G11" s="16">
        <v>121972960.92636117</v>
      </c>
      <c r="H11" s="18"/>
      <c r="I11" s="18"/>
      <c r="J11" s="18"/>
      <c r="K11" s="18"/>
      <c r="L11" s="18"/>
    </row>
    <row r="12" spans="1:13" x14ac:dyDescent="0.2">
      <c r="A12" s="15">
        <f t="shared" si="0"/>
        <v>2021</v>
      </c>
      <c r="B12" s="16">
        <v>89111791.310522273</v>
      </c>
      <c r="C12" s="16">
        <v>123717002.13314787</v>
      </c>
      <c r="D12" s="16">
        <v>130770746.49086362</v>
      </c>
      <c r="E12" s="16">
        <v>135017821.37268627</v>
      </c>
      <c r="F12" s="16">
        <v>137738145.05223382</v>
      </c>
      <c r="G12" s="18"/>
      <c r="H12" s="18"/>
      <c r="I12" s="18"/>
      <c r="J12" s="18"/>
      <c r="K12" s="18"/>
      <c r="L12" s="18"/>
    </row>
    <row r="13" spans="1:13" x14ac:dyDescent="0.2">
      <c r="A13" s="15">
        <f t="shared" si="0"/>
        <v>2022</v>
      </c>
      <c r="B13" s="16">
        <v>94930430.490164131</v>
      </c>
      <c r="C13" s="16">
        <v>134915465.63209325</v>
      </c>
      <c r="D13" s="16">
        <v>142760251.21969476</v>
      </c>
      <c r="E13" s="16">
        <v>147511191.70441961</v>
      </c>
      <c r="F13" s="18"/>
      <c r="G13" s="18"/>
      <c r="H13" s="18"/>
      <c r="I13" s="18"/>
      <c r="J13" s="18"/>
      <c r="K13" s="18"/>
      <c r="L13" s="18"/>
    </row>
    <row r="14" spans="1:13" x14ac:dyDescent="0.2">
      <c r="A14" s="15">
        <f t="shared" si="0"/>
        <v>2023</v>
      </c>
      <c r="B14" s="16">
        <v>101034506.51978348</v>
      </c>
      <c r="C14" s="16">
        <v>149244814.80416206</v>
      </c>
      <c r="D14" s="16">
        <v>159140563.89807773</v>
      </c>
      <c r="E14" s="18"/>
      <c r="F14" s="18"/>
      <c r="G14" s="18"/>
      <c r="H14" s="18"/>
      <c r="I14" s="18"/>
      <c r="J14" s="18"/>
      <c r="K14" s="18"/>
      <c r="L14" s="18"/>
    </row>
    <row r="15" spans="1:13" x14ac:dyDescent="0.2">
      <c r="A15" s="15">
        <f>A16-1</f>
        <v>2024</v>
      </c>
      <c r="B15" s="16">
        <v>119150652.63090619</v>
      </c>
      <c r="C15" s="16">
        <v>181296768.04949495</v>
      </c>
      <c r="D15" s="18"/>
      <c r="E15" s="18"/>
      <c r="F15" s="18"/>
      <c r="G15" s="18"/>
      <c r="H15" s="18"/>
      <c r="I15" s="18"/>
      <c r="J15" s="18"/>
      <c r="K15" s="18"/>
      <c r="L15" s="18"/>
    </row>
    <row r="16" spans="1:13" x14ac:dyDescent="0.2">
      <c r="A16" s="15">
        <f>'Описание на групите'!$B$1</f>
        <v>2025</v>
      </c>
      <c r="B16" s="16">
        <v>132767278.09156911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x14ac:dyDescent="0.2">
      <c r="A17" s="19"/>
      <c r="B17" s="20"/>
      <c r="C17" s="21"/>
      <c r="D17" s="12"/>
      <c r="E17" s="12"/>
      <c r="F17" s="12"/>
      <c r="G17" s="12"/>
      <c r="H17" s="12"/>
      <c r="I17" s="12"/>
      <c r="J17" s="12"/>
      <c r="K17" s="12"/>
      <c r="L17" s="12"/>
    </row>
    <row r="18" spans="1:12" ht="26.25" customHeight="1" x14ac:dyDescent="0.2">
      <c r="A18" s="23" t="s">
        <v>1</v>
      </c>
      <c r="B18" s="24"/>
      <c r="C18" s="44">
        <f>SUM(C6:C15)/SUM(B6:B15)</f>
        <v>1.4469656431571194</v>
      </c>
      <c r="D18" s="44">
        <f>SUM(D6:D14)/SUM(C6:C14)</f>
        <v>1.0842178054013907</v>
      </c>
      <c r="E18" s="44">
        <f>SUM(E6:E13)/SUM(D6:D13)</f>
        <v>1.0454425555875433</v>
      </c>
      <c r="F18" s="44">
        <f>SUM(F6:F12)/SUM(E6:E12)</f>
        <v>1.0317125141942245</v>
      </c>
      <c r="G18" s="44">
        <f>SUM(G6:G11)/SUM(F6:F11)</f>
        <v>1.0175093286613837</v>
      </c>
      <c r="H18" s="44">
        <f>SUM(H6:H10)/SUM(G6:G10)</f>
        <v>1.013884213661137</v>
      </c>
      <c r="I18" s="44">
        <f>SUM(I6:I9)/SUM(H6:H9)</f>
        <v>1.01185236393709</v>
      </c>
      <c r="J18" s="44">
        <f>SUM(J6:J8)/SUM(I6:I8)</f>
        <v>1.0072105908978655</v>
      </c>
      <c r="K18" s="44">
        <f>SUM(K6:K7)/SUM(J6:J7)</f>
        <v>1.0011085842475591</v>
      </c>
      <c r="L18" s="44">
        <f>SUM(L6:L6)/SUM(K6:K6)</f>
        <v>1.0044800337552284</v>
      </c>
    </row>
    <row r="19" spans="1:12" ht="15.75" customHeight="1" x14ac:dyDescent="0.25">
      <c r="A19" s="27"/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.75" customHeight="1" x14ac:dyDescent="0.2">
      <c r="A20" s="58" t="s">
        <v>13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2" ht="12.75" customHeight="1" x14ac:dyDescent="0.2">
      <c r="A21" s="54" t="s">
        <v>0</v>
      </c>
      <c r="B21" s="59" t="s">
        <v>28</v>
      </c>
      <c r="C21" s="60"/>
      <c r="D21" s="60"/>
      <c r="E21" s="60"/>
      <c r="F21" s="60"/>
      <c r="G21" s="60"/>
      <c r="H21" s="60"/>
      <c r="I21" s="60"/>
      <c r="J21" s="60"/>
      <c r="K21" s="60"/>
      <c r="L21" s="61"/>
    </row>
    <row r="22" spans="1:12" ht="39.75" customHeight="1" x14ac:dyDescent="0.2">
      <c r="A22" s="55"/>
      <c r="B22" s="13">
        <v>0</v>
      </c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</row>
    <row r="23" spans="1:12" x14ac:dyDescent="0.2">
      <c r="A23" s="15">
        <f t="shared" ref="A23:A31" si="1">A24-1</f>
        <v>2015</v>
      </c>
      <c r="B23" s="16">
        <v>41494240.978504293</v>
      </c>
      <c r="C23" s="16">
        <v>98261502.572969422</v>
      </c>
      <c r="D23" s="16">
        <v>128118520.5798471</v>
      </c>
      <c r="E23" s="16">
        <v>186344524.62462252</v>
      </c>
      <c r="F23" s="16">
        <v>219613245.42302966</v>
      </c>
      <c r="G23" s="16">
        <v>246175784.40357259</v>
      </c>
      <c r="H23" s="16">
        <v>250834299.47283268</v>
      </c>
      <c r="I23" s="16">
        <v>256776574.06672961</v>
      </c>
      <c r="J23" s="16">
        <v>257517824.2828224</v>
      </c>
      <c r="K23" s="16">
        <v>263061607.27622288</v>
      </c>
      <c r="L23" s="16">
        <v>265029243.05195776</v>
      </c>
    </row>
    <row r="24" spans="1:12" x14ac:dyDescent="0.2">
      <c r="A24" s="15">
        <f t="shared" si="1"/>
        <v>2016</v>
      </c>
      <c r="B24" s="16">
        <v>46965078.68830625</v>
      </c>
      <c r="C24" s="16">
        <v>96240373.442030281</v>
      </c>
      <c r="D24" s="16">
        <v>129199796.75002958</v>
      </c>
      <c r="E24" s="16">
        <v>171688511.33091918</v>
      </c>
      <c r="F24" s="16">
        <v>212717606.80016679</v>
      </c>
      <c r="G24" s="16">
        <v>243042885.78827664</v>
      </c>
      <c r="H24" s="16">
        <v>251623253.47194478</v>
      </c>
      <c r="I24" s="16">
        <v>257586532.40434778</v>
      </c>
      <c r="J24" s="16">
        <v>264675773.08777851</v>
      </c>
      <c r="K24" s="16">
        <v>264226273.93492723</v>
      </c>
      <c r="L24" s="18"/>
    </row>
    <row r="25" spans="1:12" x14ac:dyDescent="0.2">
      <c r="A25" s="15">
        <f t="shared" si="1"/>
        <v>2017</v>
      </c>
      <c r="B25" s="16">
        <v>47108613.138356023</v>
      </c>
      <c r="C25" s="16">
        <v>98011574.624956563</v>
      </c>
      <c r="D25" s="16">
        <v>129006002.99657351</v>
      </c>
      <c r="E25" s="16">
        <v>161962418.30333778</v>
      </c>
      <c r="F25" s="16">
        <v>189977416.6887975</v>
      </c>
      <c r="G25" s="16">
        <v>204883876.72076464</v>
      </c>
      <c r="H25" s="16">
        <v>208596311.41569069</v>
      </c>
      <c r="I25" s="16">
        <v>209445068.38912314</v>
      </c>
      <c r="J25" s="16">
        <v>211483575.47397575</v>
      </c>
      <c r="K25" s="18"/>
      <c r="L25" s="18"/>
    </row>
    <row r="26" spans="1:12" x14ac:dyDescent="0.2">
      <c r="A26" s="15">
        <f t="shared" si="1"/>
        <v>2018</v>
      </c>
      <c r="B26" s="16">
        <v>47658601.069534786</v>
      </c>
      <c r="C26" s="16">
        <v>100109454.6433734</v>
      </c>
      <c r="D26" s="16">
        <v>154181300.97844091</v>
      </c>
      <c r="E26" s="16">
        <v>191428690.88529149</v>
      </c>
      <c r="F26" s="16">
        <v>217000181.81617945</v>
      </c>
      <c r="G26" s="16">
        <v>229978533.74726772</v>
      </c>
      <c r="H26" s="16">
        <v>235040307.09172085</v>
      </c>
      <c r="I26" s="16">
        <v>238975526.97771844</v>
      </c>
      <c r="J26" s="18"/>
      <c r="K26" s="18"/>
      <c r="L26" s="18"/>
    </row>
    <row r="27" spans="1:12" x14ac:dyDescent="0.2">
      <c r="A27" s="15">
        <f t="shared" si="1"/>
        <v>2019</v>
      </c>
      <c r="B27" s="16">
        <v>60761591.097157292</v>
      </c>
      <c r="C27" s="16">
        <v>110160562.42081651</v>
      </c>
      <c r="D27" s="16">
        <v>144300722.41308957</v>
      </c>
      <c r="E27" s="16">
        <v>178376252.27205345</v>
      </c>
      <c r="F27" s="16">
        <v>194958068.40119693</v>
      </c>
      <c r="G27" s="16">
        <v>205490250.82056743</v>
      </c>
      <c r="H27" s="16">
        <v>210848849.71671107</v>
      </c>
      <c r="I27" s="18"/>
      <c r="J27" s="18"/>
      <c r="K27" s="18"/>
      <c r="L27" s="18"/>
    </row>
    <row r="28" spans="1:12" x14ac:dyDescent="0.2">
      <c r="A28" s="15">
        <f t="shared" si="1"/>
        <v>2020</v>
      </c>
      <c r="B28" s="16">
        <v>41555781.451149575</v>
      </c>
      <c r="C28" s="16">
        <v>87427053.630350783</v>
      </c>
      <c r="D28" s="16">
        <v>120360295.11620265</v>
      </c>
      <c r="E28" s="16">
        <v>158543170.13399154</v>
      </c>
      <c r="F28" s="16">
        <v>169467024.29329076</v>
      </c>
      <c r="G28" s="16">
        <v>184923699.77883208</v>
      </c>
      <c r="H28" s="18"/>
      <c r="I28" s="18"/>
      <c r="J28" s="18"/>
      <c r="K28" s="18"/>
      <c r="L28" s="18"/>
    </row>
    <row r="29" spans="1:12" x14ac:dyDescent="0.2">
      <c r="A29" s="15">
        <f t="shared" si="1"/>
        <v>2021</v>
      </c>
      <c r="B29" s="16">
        <v>49313092.053722583</v>
      </c>
      <c r="C29" s="16">
        <v>105286350.53364071</v>
      </c>
      <c r="D29" s="16">
        <v>139836652.70750776</v>
      </c>
      <c r="E29" s="16">
        <v>160362465.33522913</v>
      </c>
      <c r="F29" s="16">
        <v>177261586.47086534</v>
      </c>
      <c r="G29" s="18"/>
      <c r="H29" s="18"/>
      <c r="I29" s="18"/>
      <c r="J29" s="18"/>
      <c r="K29" s="18"/>
      <c r="L29" s="18"/>
    </row>
    <row r="30" spans="1:12" x14ac:dyDescent="0.2">
      <c r="A30" s="15">
        <f t="shared" si="1"/>
        <v>2022</v>
      </c>
      <c r="B30" s="16">
        <v>61136330.567337856</v>
      </c>
      <c r="C30" s="16">
        <v>121912347.27176389</v>
      </c>
      <c r="D30" s="16">
        <v>158928303.70414364</v>
      </c>
      <c r="E30" s="16">
        <v>208103003.12224081</v>
      </c>
      <c r="F30" s="18"/>
      <c r="G30" s="18"/>
      <c r="H30" s="18"/>
      <c r="I30" s="18"/>
      <c r="J30" s="18"/>
      <c r="K30" s="18"/>
      <c r="L30" s="18"/>
    </row>
    <row r="31" spans="1:12" x14ac:dyDescent="0.2">
      <c r="A31" s="15">
        <f t="shared" si="1"/>
        <v>2023</v>
      </c>
      <c r="B31" s="16">
        <v>77243484.192332298</v>
      </c>
      <c r="C31" s="16">
        <v>129052591.80276391</v>
      </c>
      <c r="D31" s="16">
        <v>186320827.19934765</v>
      </c>
      <c r="E31" s="18"/>
      <c r="F31" s="18"/>
      <c r="G31" s="18"/>
      <c r="H31" s="18"/>
      <c r="I31" s="18"/>
      <c r="J31" s="18"/>
      <c r="K31" s="18"/>
      <c r="L31" s="18"/>
    </row>
    <row r="32" spans="1:12" x14ac:dyDescent="0.2">
      <c r="A32" s="15">
        <f>A33-1</f>
        <v>2024</v>
      </c>
      <c r="B32" s="16">
        <v>77607648.158676296</v>
      </c>
      <c r="C32" s="16">
        <v>144346353.74876085</v>
      </c>
      <c r="D32" s="18"/>
      <c r="E32" s="18"/>
      <c r="F32" s="18"/>
      <c r="G32" s="18"/>
      <c r="H32" s="18"/>
      <c r="I32" s="18"/>
      <c r="J32" s="18"/>
      <c r="K32" s="18"/>
      <c r="L32" s="18"/>
    </row>
    <row r="33" spans="1:12" x14ac:dyDescent="0.2">
      <c r="A33" s="15">
        <f>'Описание на групите'!$B$1</f>
        <v>2025</v>
      </c>
      <c r="B33" s="16">
        <v>84272798.408091411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x14ac:dyDescent="0.2">
      <c r="A34" s="19"/>
      <c r="B34" s="20"/>
      <c r="C34" s="21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25.5" x14ac:dyDescent="0.2">
      <c r="A35" s="23" t="s">
        <v>1</v>
      </c>
      <c r="B35" s="24"/>
      <c r="C35" s="44">
        <f>SUM(C23:C32)/SUM(B23:B32)</f>
        <v>1.9802471317018036</v>
      </c>
      <c r="D35" s="44">
        <f>SUM(D23:D31)/SUM(C23:C31)</f>
        <v>1.3632377001667981</v>
      </c>
      <c r="E35" s="44">
        <f>SUM(E23:E30)/SUM(D23:D30)</f>
        <v>1.2834210399532742</v>
      </c>
      <c r="F35" s="44">
        <f>SUM(F23:F29)/SUM(E23:E29)</f>
        <v>1.1425401150656871</v>
      </c>
      <c r="G35" s="44">
        <f>SUM(G23:G28)/SUM(F23:F28)</f>
        <v>1.0920149550054772</v>
      </c>
      <c r="H35" s="44">
        <f>SUM(H23:H27)/SUM(G23:G27)</f>
        <v>1.0242319266837066</v>
      </c>
      <c r="I35" s="44">
        <f>SUM(I23:I26)/SUM(H23:H26)</f>
        <v>1.0176404536560169</v>
      </c>
      <c r="J35" s="44">
        <f>SUM(J23:J25)/SUM(I23:I25)</f>
        <v>1.0136348252577865</v>
      </c>
      <c r="K35" s="44">
        <f>SUM(K23:K24)/SUM(J23:J24)</f>
        <v>1.0097555463456473</v>
      </c>
      <c r="L35" s="44">
        <f>SUM(L23:L23)/SUM(K23:K23)</f>
        <v>1.0074797527320998</v>
      </c>
    </row>
    <row r="36" spans="1:12" ht="15.75" x14ac:dyDescent="0.25">
      <c r="A36" s="27"/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7">
    <mergeCell ref="A2:L2"/>
    <mergeCell ref="A4:A5"/>
    <mergeCell ref="B4:L4"/>
    <mergeCell ref="A21:A22"/>
    <mergeCell ref="A20:L20"/>
    <mergeCell ref="A3:L3"/>
    <mergeCell ref="B21:L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0"/>
  <sheetViews>
    <sheetView zoomScale="90" zoomScaleNormal="90" workbookViewId="0">
      <selection activeCell="B1" sqref="B1:C1"/>
    </sheetView>
  </sheetViews>
  <sheetFormatPr defaultRowHeight="15.75" x14ac:dyDescent="0.25"/>
  <cols>
    <col min="1" max="1" width="9.7109375" style="41" customWidth="1"/>
    <col min="2" max="2" width="30.42578125" style="41" customWidth="1"/>
    <col min="3" max="3" width="37" style="41" customWidth="1"/>
    <col min="4" max="4" width="10.140625" style="41" bestFit="1" customWidth="1"/>
    <col min="5" max="16384" width="9.140625" style="41"/>
  </cols>
  <sheetData>
    <row r="1" spans="2:4" s="37" customFormat="1" x14ac:dyDescent="0.25">
      <c r="B1" s="48" t="str">
        <f>'Описание на групите'!$B$2</f>
        <v>Общо за пазара</v>
      </c>
      <c r="C1" s="48"/>
      <c r="D1" s="36"/>
    </row>
    <row r="2" spans="2:4" s="39" customFormat="1" ht="18" customHeight="1" x14ac:dyDescent="0.3">
      <c r="B2" s="47" t="s">
        <v>15</v>
      </c>
      <c r="C2" s="47"/>
      <c r="D2" s="38"/>
    </row>
    <row r="3" spans="2:4" ht="15" customHeight="1" x14ac:dyDescent="0.25">
      <c r="B3" s="49" t="s">
        <v>0</v>
      </c>
      <c r="C3" s="51" t="s">
        <v>29</v>
      </c>
      <c r="D3" s="40"/>
    </row>
    <row r="4" spans="2:4" ht="61.5" customHeight="1" x14ac:dyDescent="0.25">
      <c r="B4" s="50"/>
      <c r="C4" s="52"/>
      <c r="D4" s="40"/>
    </row>
    <row r="5" spans="2:4" x14ac:dyDescent="0.25">
      <c r="B5" s="42">
        <f t="shared" ref="B5:B13" si="0">B6-1</f>
        <v>2015</v>
      </c>
      <c r="C5" s="43">
        <v>2534418.208333334</v>
      </c>
      <c r="D5" s="40"/>
    </row>
    <row r="6" spans="2:4" x14ac:dyDescent="0.25">
      <c r="B6" s="42">
        <f t="shared" si="0"/>
        <v>2016</v>
      </c>
      <c r="C6" s="43">
        <v>2662662.2499999995</v>
      </c>
      <c r="D6" s="40"/>
    </row>
    <row r="7" spans="2:4" x14ac:dyDescent="0.25">
      <c r="B7" s="42">
        <f t="shared" si="0"/>
        <v>2017</v>
      </c>
      <c r="C7" s="43">
        <v>2652594.208333333</v>
      </c>
      <c r="D7" s="40"/>
    </row>
    <row r="8" spans="2:4" x14ac:dyDescent="0.25">
      <c r="B8" s="42">
        <f t="shared" si="0"/>
        <v>2018</v>
      </c>
      <c r="C8" s="43">
        <v>2827932.0416666665</v>
      </c>
      <c r="D8" s="40"/>
    </row>
    <row r="9" spans="2:4" x14ac:dyDescent="0.25">
      <c r="B9" s="42">
        <f t="shared" si="0"/>
        <v>2019</v>
      </c>
      <c r="C9" s="43">
        <v>3041282.4166666665</v>
      </c>
      <c r="D9" s="40"/>
    </row>
    <row r="10" spans="2:4" x14ac:dyDescent="0.25">
      <c r="B10" s="42">
        <f t="shared" si="0"/>
        <v>2020</v>
      </c>
      <c r="C10" s="43">
        <v>3058876.8750000005</v>
      </c>
      <c r="D10" s="40"/>
    </row>
    <row r="11" spans="2:4" x14ac:dyDescent="0.25">
      <c r="B11" s="42">
        <f t="shared" si="0"/>
        <v>2021</v>
      </c>
      <c r="C11" s="43">
        <v>3153639.12</v>
      </c>
      <c r="D11" s="40"/>
    </row>
    <row r="12" spans="2:4" x14ac:dyDescent="0.25">
      <c r="B12" s="42">
        <f t="shared" si="0"/>
        <v>2022</v>
      </c>
      <c r="C12" s="43">
        <v>3243645.080000001</v>
      </c>
      <c r="D12" s="40"/>
    </row>
    <row r="13" spans="2:4" x14ac:dyDescent="0.25">
      <c r="B13" s="42">
        <f t="shared" si="0"/>
        <v>2023</v>
      </c>
      <c r="C13" s="43">
        <v>3372131.1199999996</v>
      </c>
      <c r="D13" s="40"/>
    </row>
    <row r="14" spans="2:4" x14ac:dyDescent="0.25">
      <c r="B14" s="42">
        <f>B15-1</f>
        <v>2024</v>
      </c>
      <c r="C14" s="43">
        <v>3518395.68</v>
      </c>
      <c r="D14" s="40"/>
    </row>
    <row r="15" spans="2:4" x14ac:dyDescent="0.25">
      <c r="B15" s="42">
        <f>'Описание на групите'!$B$1</f>
        <v>2025</v>
      </c>
      <c r="C15" s="43">
        <v>3686324.96</v>
      </c>
      <c r="D15" s="40"/>
    </row>
    <row r="16" spans="2:4" x14ac:dyDescent="0.25">
      <c r="B16" s="40"/>
      <c r="C16" s="40"/>
      <c r="D16" s="40"/>
    </row>
    <row r="17" spans="2:4" s="37" customFormat="1" ht="27.95" customHeight="1" x14ac:dyDescent="0.25">
      <c r="B17" s="48" t="str">
        <f>'Описание на групите'!$A$5&amp;" - "&amp;'Описание на групите'!$B$5</f>
        <v>Група 1 - Леки автомобили и товарни автомобили с допустима максимална маса до 5 тона</v>
      </c>
      <c r="C17" s="48" t="str">
        <f>'Описание на групите'!$A$5&amp;" - "&amp;'Описание на групите'!$B$5</f>
        <v>Група 1 - Леки автомобили и товарни автомобили с допустима максимална маса до 5 тона</v>
      </c>
      <c r="D17" s="36"/>
    </row>
    <row r="18" spans="2:4" s="39" customFormat="1" ht="18" customHeight="1" x14ac:dyDescent="0.3">
      <c r="B18" s="47" t="s">
        <v>15</v>
      </c>
      <c r="C18" s="47"/>
      <c r="D18" s="38"/>
    </row>
    <row r="19" spans="2:4" ht="15" customHeight="1" x14ac:dyDescent="0.25">
      <c r="B19" s="49" t="s">
        <v>0</v>
      </c>
      <c r="C19" s="51" t="s">
        <v>29</v>
      </c>
      <c r="D19" s="40"/>
    </row>
    <row r="20" spans="2:4" ht="61.5" customHeight="1" x14ac:dyDescent="0.25">
      <c r="B20" s="50"/>
      <c r="C20" s="52"/>
      <c r="D20" s="40"/>
    </row>
    <row r="21" spans="2:4" x14ac:dyDescent="0.25">
      <c r="B21" s="42">
        <f t="shared" ref="B21:B29" si="1">B22-1</f>
        <v>2015</v>
      </c>
      <c r="C21" s="43">
        <v>2292988.833333333</v>
      </c>
      <c r="D21" s="40"/>
    </row>
    <row r="22" spans="2:4" x14ac:dyDescent="0.25">
      <c r="B22" s="42">
        <f t="shared" si="1"/>
        <v>2016</v>
      </c>
      <c r="C22" s="43">
        <v>2408908.875</v>
      </c>
      <c r="D22" s="40"/>
    </row>
    <row r="23" spans="2:4" x14ac:dyDescent="0.25">
      <c r="B23" s="42">
        <f t="shared" si="1"/>
        <v>2017</v>
      </c>
      <c r="C23" s="43">
        <v>2393120.125</v>
      </c>
      <c r="D23" s="40"/>
    </row>
    <row r="24" spans="2:4" x14ac:dyDescent="0.25">
      <c r="B24" s="42">
        <f t="shared" si="1"/>
        <v>2018</v>
      </c>
      <c r="C24" s="43">
        <v>2556999.7083333335</v>
      </c>
      <c r="D24" s="40"/>
    </row>
    <row r="25" spans="2:4" x14ac:dyDescent="0.25">
      <c r="B25" s="42">
        <f t="shared" si="1"/>
        <v>2019</v>
      </c>
      <c r="C25" s="43">
        <v>2767946.333333333</v>
      </c>
      <c r="D25" s="40"/>
    </row>
    <row r="26" spans="2:4" x14ac:dyDescent="0.25">
      <c r="B26" s="42">
        <f t="shared" si="1"/>
        <v>2020</v>
      </c>
      <c r="C26" s="43">
        <v>2786659.666666667</v>
      </c>
      <c r="D26" s="40"/>
    </row>
    <row r="27" spans="2:4" x14ac:dyDescent="0.25">
      <c r="B27" s="42">
        <f t="shared" si="1"/>
        <v>2021</v>
      </c>
      <c r="C27" s="43">
        <v>2878939.3200000003</v>
      </c>
      <c r="D27" s="40"/>
    </row>
    <row r="28" spans="2:4" x14ac:dyDescent="0.25">
      <c r="B28" s="42">
        <f t="shared" si="1"/>
        <v>2022</v>
      </c>
      <c r="C28" s="43">
        <v>2952765.76</v>
      </c>
      <c r="D28" s="40"/>
    </row>
    <row r="29" spans="2:4" x14ac:dyDescent="0.25">
      <c r="B29" s="42">
        <f t="shared" si="1"/>
        <v>2023</v>
      </c>
      <c r="C29" s="43">
        <v>3061321.1599999992</v>
      </c>
      <c r="D29" s="40"/>
    </row>
    <row r="30" spans="2:4" x14ac:dyDescent="0.25">
      <c r="B30" s="42">
        <f>B31-1</f>
        <v>2024</v>
      </c>
      <c r="C30" s="43">
        <v>3191015.24</v>
      </c>
      <c r="D30" s="40"/>
    </row>
    <row r="31" spans="2:4" x14ac:dyDescent="0.25">
      <c r="B31" s="42">
        <f>$B$15</f>
        <v>2025</v>
      </c>
      <c r="C31" s="43">
        <v>3341085.590159731</v>
      </c>
      <c r="D31" s="40"/>
    </row>
    <row r="32" spans="2:4" x14ac:dyDescent="0.25">
      <c r="B32" s="40"/>
      <c r="C32" s="40"/>
      <c r="D32" s="40"/>
    </row>
    <row r="33" spans="2:4" s="37" customFormat="1" ht="27.95" customHeight="1" x14ac:dyDescent="0.25">
      <c r="B33" s="48" t="str">
        <f>'Описание на групите'!$A$6&amp;" - "&amp;'Описание на групите'!$B$6</f>
        <v>Група 2 - Товарни автомобили с допустима максимална маса над 5 тона и автобуси</v>
      </c>
      <c r="C33" s="48" t="str">
        <f>'Описание на групите'!$A$5&amp;" - "&amp;'Описание на групите'!$B$5</f>
        <v>Група 1 - Леки автомобили и товарни автомобили с допустима максимална маса до 5 тона</v>
      </c>
      <c r="D33" s="36"/>
    </row>
    <row r="34" spans="2:4" s="39" customFormat="1" ht="18" customHeight="1" x14ac:dyDescent="0.3">
      <c r="B34" s="47" t="s">
        <v>15</v>
      </c>
      <c r="C34" s="47"/>
      <c r="D34" s="38"/>
    </row>
    <row r="35" spans="2:4" ht="15" customHeight="1" x14ac:dyDescent="0.25">
      <c r="B35" s="49" t="s">
        <v>0</v>
      </c>
      <c r="C35" s="51" t="s">
        <v>29</v>
      </c>
      <c r="D35" s="40"/>
    </row>
    <row r="36" spans="2:4" ht="61.5" customHeight="1" x14ac:dyDescent="0.25">
      <c r="B36" s="50"/>
      <c r="C36" s="52"/>
      <c r="D36" s="40"/>
    </row>
    <row r="37" spans="2:4" x14ac:dyDescent="0.25">
      <c r="B37" s="42">
        <f t="shared" ref="B37:B45" si="2">B38-1</f>
        <v>2015</v>
      </c>
      <c r="C37" s="43">
        <v>22104.708333333332</v>
      </c>
      <c r="D37" s="40"/>
    </row>
    <row r="38" spans="2:4" x14ac:dyDescent="0.25">
      <c r="B38" s="42">
        <f t="shared" si="2"/>
        <v>2016</v>
      </c>
      <c r="C38" s="43">
        <v>35374.541666666664</v>
      </c>
      <c r="D38" s="40"/>
    </row>
    <row r="39" spans="2:4" x14ac:dyDescent="0.25">
      <c r="B39" s="42">
        <f t="shared" si="2"/>
        <v>2017</v>
      </c>
      <c r="C39" s="43">
        <v>41470.541666666664</v>
      </c>
      <c r="D39" s="40"/>
    </row>
    <row r="40" spans="2:4" x14ac:dyDescent="0.25">
      <c r="B40" s="42">
        <f t="shared" si="2"/>
        <v>2018</v>
      </c>
      <c r="C40" s="43">
        <v>42543.500000000007</v>
      </c>
      <c r="D40" s="40"/>
    </row>
    <row r="41" spans="2:4" x14ac:dyDescent="0.25">
      <c r="B41" s="42">
        <f t="shared" si="2"/>
        <v>2019</v>
      </c>
      <c r="C41" s="43">
        <v>42090.833333333328</v>
      </c>
      <c r="D41" s="40"/>
    </row>
    <row r="42" spans="2:4" x14ac:dyDescent="0.25">
      <c r="B42" s="42">
        <f t="shared" si="2"/>
        <v>2020</v>
      </c>
      <c r="C42" s="43">
        <v>39897.291666666664</v>
      </c>
      <c r="D42" s="40"/>
    </row>
    <row r="43" spans="2:4" x14ac:dyDescent="0.25">
      <c r="B43" s="42">
        <f t="shared" si="2"/>
        <v>2021</v>
      </c>
      <c r="C43" s="43">
        <v>38300.200000000004</v>
      </c>
      <c r="D43" s="40"/>
    </row>
    <row r="44" spans="2:4" x14ac:dyDescent="0.25">
      <c r="B44" s="42">
        <f t="shared" si="2"/>
        <v>2022</v>
      </c>
      <c r="C44" s="43">
        <v>39255.439999999995</v>
      </c>
      <c r="D44" s="40"/>
    </row>
    <row r="45" spans="2:4" x14ac:dyDescent="0.25">
      <c r="B45" s="42">
        <f t="shared" si="2"/>
        <v>2023</v>
      </c>
      <c r="C45" s="43">
        <v>40734.320000000007</v>
      </c>
      <c r="D45" s="40"/>
    </row>
    <row r="46" spans="2:4" x14ac:dyDescent="0.25">
      <c r="B46" s="42">
        <f>B47-1</f>
        <v>2024</v>
      </c>
      <c r="C46" s="43">
        <v>41531.56</v>
      </c>
      <c r="D46" s="40"/>
    </row>
    <row r="47" spans="2:4" x14ac:dyDescent="0.25">
      <c r="B47" s="42">
        <f>$B$15</f>
        <v>2025</v>
      </c>
      <c r="C47" s="43">
        <v>42977.710237090505</v>
      </c>
      <c r="D47" s="40"/>
    </row>
    <row r="48" spans="2:4" x14ac:dyDescent="0.25">
      <c r="B48" s="40"/>
      <c r="C48" s="40"/>
      <c r="D48" s="40"/>
    </row>
    <row r="49" spans="2:4" s="37" customFormat="1" x14ac:dyDescent="0.25">
      <c r="B49" s="48" t="str">
        <f>'Описание на групите'!$A$7&amp;" - "&amp;'Описание на групите'!$B$7</f>
        <v xml:space="preserve">Група 3 - Седлови влекачи </v>
      </c>
      <c r="C49" s="48" t="str">
        <f>'Описание на групите'!$A$5&amp;" - "&amp;'Описание на групите'!$B$5</f>
        <v>Група 1 - Леки автомобили и товарни автомобили с допустима максимална маса до 5 тона</v>
      </c>
      <c r="D49" s="36"/>
    </row>
    <row r="50" spans="2:4" s="39" customFormat="1" ht="18" customHeight="1" x14ac:dyDescent="0.3">
      <c r="B50" s="47" t="s">
        <v>15</v>
      </c>
      <c r="C50" s="47"/>
      <c r="D50" s="38"/>
    </row>
    <row r="51" spans="2:4" ht="15" customHeight="1" x14ac:dyDescent="0.25">
      <c r="B51" s="49" t="s">
        <v>0</v>
      </c>
      <c r="C51" s="51" t="s">
        <v>29</v>
      </c>
      <c r="D51" s="40"/>
    </row>
    <row r="52" spans="2:4" ht="61.5" customHeight="1" x14ac:dyDescent="0.25">
      <c r="B52" s="50"/>
      <c r="C52" s="52"/>
      <c r="D52" s="40"/>
    </row>
    <row r="53" spans="2:4" x14ac:dyDescent="0.25">
      <c r="B53" s="42">
        <f t="shared" ref="B53:B61" si="3">B54-1</f>
        <v>2015</v>
      </c>
      <c r="C53" s="43">
        <v>35408.958333333328</v>
      </c>
      <c r="D53" s="40"/>
    </row>
    <row r="54" spans="2:4" x14ac:dyDescent="0.25">
      <c r="B54" s="42">
        <f t="shared" si="3"/>
        <v>2016</v>
      </c>
      <c r="C54" s="43">
        <v>38497.041666666664</v>
      </c>
      <c r="D54" s="40"/>
    </row>
    <row r="55" spans="2:4" x14ac:dyDescent="0.25">
      <c r="B55" s="42">
        <f t="shared" si="3"/>
        <v>2017</v>
      </c>
      <c r="C55" s="43">
        <v>40865.999999999993</v>
      </c>
      <c r="D55" s="40"/>
    </row>
    <row r="56" spans="2:4" x14ac:dyDescent="0.25">
      <c r="B56" s="42">
        <f t="shared" si="3"/>
        <v>2018</v>
      </c>
      <c r="C56" s="43">
        <v>42924.708333333328</v>
      </c>
      <c r="D56" s="40"/>
    </row>
    <row r="57" spans="2:4" x14ac:dyDescent="0.25">
      <c r="B57" s="42">
        <f t="shared" si="3"/>
        <v>2019</v>
      </c>
      <c r="C57" s="43">
        <v>42483.500000000007</v>
      </c>
      <c r="D57" s="40"/>
    </row>
    <row r="58" spans="2:4" x14ac:dyDescent="0.25">
      <c r="B58" s="42">
        <f t="shared" si="3"/>
        <v>2020</v>
      </c>
      <c r="C58" s="43">
        <v>41302.708333333336</v>
      </c>
      <c r="D58" s="40"/>
    </row>
    <row r="59" spans="2:4" x14ac:dyDescent="0.25">
      <c r="B59" s="42">
        <f t="shared" si="3"/>
        <v>2021</v>
      </c>
      <c r="C59" s="43">
        <v>42184.079999999994</v>
      </c>
      <c r="D59" s="40"/>
    </row>
    <row r="60" spans="2:4" x14ac:dyDescent="0.25">
      <c r="B60" s="42">
        <f t="shared" si="3"/>
        <v>2022</v>
      </c>
      <c r="C60" s="43">
        <v>42861.280000000006</v>
      </c>
      <c r="D60" s="40"/>
    </row>
    <row r="61" spans="2:4" x14ac:dyDescent="0.25">
      <c r="B61" s="42">
        <f t="shared" si="3"/>
        <v>2023</v>
      </c>
      <c r="C61" s="43">
        <v>44060.679999999993</v>
      </c>
      <c r="D61" s="40"/>
    </row>
    <row r="62" spans="2:4" x14ac:dyDescent="0.25">
      <c r="B62" s="42">
        <f>B63-1</f>
        <v>2024</v>
      </c>
      <c r="C62" s="43">
        <v>43883.44000000001</v>
      </c>
      <c r="D62" s="40"/>
    </row>
    <row r="63" spans="2:4" x14ac:dyDescent="0.25">
      <c r="B63" s="42">
        <f>$B$15</f>
        <v>2025</v>
      </c>
      <c r="C63" s="43">
        <v>44357.710481657727</v>
      </c>
      <c r="D63" s="40"/>
    </row>
    <row r="64" spans="2:4" x14ac:dyDescent="0.25">
      <c r="B64" s="40"/>
      <c r="C64" s="40"/>
      <c r="D64" s="40"/>
    </row>
    <row r="65" spans="2:4" s="37" customFormat="1" ht="27.95" customHeight="1" x14ac:dyDescent="0.25">
      <c r="B65" s="48" t="str">
        <f>'Описание на групите'!$A$8&amp;" - "&amp;'Описание на групите'!$B$8</f>
        <v>Група 4 - Моторни превозни средства, различни от предходните рискови групи</v>
      </c>
      <c r="C65" s="48" t="str">
        <f>'Описание на групите'!$A$5&amp;" - "&amp;'Описание на групите'!$B$5</f>
        <v>Група 1 - Леки автомобили и товарни автомобили с допустима максимална маса до 5 тона</v>
      </c>
      <c r="D65" s="36"/>
    </row>
    <row r="66" spans="2:4" s="39" customFormat="1" ht="18" customHeight="1" x14ac:dyDescent="0.3">
      <c r="B66" s="47" t="s">
        <v>15</v>
      </c>
      <c r="C66" s="47"/>
      <c r="D66" s="38"/>
    </row>
    <row r="67" spans="2:4" ht="15" customHeight="1" x14ac:dyDescent="0.25">
      <c r="B67" s="49" t="s">
        <v>0</v>
      </c>
      <c r="C67" s="51" t="s">
        <v>29</v>
      </c>
      <c r="D67" s="40"/>
    </row>
    <row r="68" spans="2:4" ht="61.5" customHeight="1" x14ac:dyDescent="0.25">
      <c r="B68" s="50"/>
      <c r="C68" s="52"/>
      <c r="D68" s="40"/>
    </row>
    <row r="69" spans="2:4" x14ac:dyDescent="0.25">
      <c r="B69" s="42">
        <f t="shared" ref="B69:B77" si="4">B70-1</f>
        <v>2015</v>
      </c>
      <c r="C69" s="43">
        <v>183915.70833333331</v>
      </c>
      <c r="D69" s="40"/>
    </row>
    <row r="70" spans="2:4" x14ac:dyDescent="0.25">
      <c r="B70" s="42">
        <f t="shared" si="4"/>
        <v>2016</v>
      </c>
      <c r="C70" s="43">
        <v>179881.79166666669</v>
      </c>
      <c r="D70" s="40"/>
    </row>
    <row r="71" spans="2:4" x14ac:dyDescent="0.25">
      <c r="B71" s="42">
        <f t="shared" si="4"/>
        <v>2017</v>
      </c>
      <c r="C71" s="43">
        <v>177137.54166666666</v>
      </c>
      <c r="D71" s="40"/>
    </row>
    <row r="72" spans="2:4" x14ac:dyDescent="0.25">
      <c r="B72" s="42">
        <f t="shared" si="4"/>
        <v>2018</v>
      </c>
      <c r="C72" s="43">
        <v>185464.125</v>
      </c>
      <c r="D72" s="40"/>
    </row>
    <row r="73" spans="2:4" x14ac:dyDescent="0.25">
      <c r="B73" s="42">
        <f t="shared" si="4"/>
        <v>2019</v>
      </c>
      <c r="C73" s="43">
        <v>188761.75</v>
      </c>
      <c r="D73" s="40"/>
    </row>
    <row r="74" spans="2:4" x14ac:dyDescent="0.25">
      <c r="B74" s="42">
        <f t="shared" si="4"/>
        <v>2020</v>
      </c>
      <c r="C74" s="43">
        <v>189669.52</v>
      </c>
      <c r="D74" s="40"/>
    </row>
    <row r="75" spans="2:4" x14ac:dyDescent="0.25">
      <c r="B75" s="42">
        <f t="shared" si="4"/>
        <v>2021</v>
      </c>
      <c r="C75" s="43">
        <v>194215.52000000002</v>
      </c>
      <c r="D75" s="40"/>
    </row>
    <row r="76" spans="2:4" x14ac:dyDescent="0.25">
      <c r="B76" s="42">
        <f t="shared" si="4"/>
        <v>2022</v>
      </c>
      <c r="C76" s="43">
        <v>208762.59999999998</v>
      </c>
      <c r="D76" s="40"/>
    </row>
    <row r="77" spans="2:4" x14ac:dyDescent="0.25">
      <c r="B77" s="42">
        <f t="shared" si="4"/>
        <v>2023</v>
      </c>
      <c r="C77" s="43">
        <v>226014.96</v>
      </c>
      <c r="D77" s="40"/>
    </row>
    <row r="78" spans="2:4" x14ac:dyDescent="0.25">
      <c r="B78" s="42">
        <f>B79-1</f>
        <v>2024</v>
      </c>
      <c r="C78" s="43">
        <v>241965.44</v>
      </c>
      <c r="D78" s="40"/>
    </row>
    <row r="79" spans="2:4" x14ac:dyDescent="0.25">
      <c r="B79" s="42">
        <f>$B$15</f>
        <v>2025</v>
      </c>
      <c r="C79" s="43">
        <v>257904.10876206864</v>
      </c>
    </row>
    <row r="80" spans="2:4" ht="15" customHeight="1" x14ac:dyDescent="0.25">
      <c r="B80" s="53"/>
      <c r="C80" s="53"/>
      <c r="D80" s="53"/>
    </row>
  </sheetData>
  <mergeCells count="21">
    <mergeCell ref="B67:B68"/>
    <mergeCell ref="C67:C68"/>
    <mergeCell ref="B80:D80"/>
    <mergeCell ref="B35:B36"/>
    <mergeCell ref="C35:C36"/>
    <mergeCell ref="B51:B52"/>
    <mergeCell ref="C51:C52"/>
    <mergeCell ref="B50:C50"/>
    <mergeCell ref="B66:C66"/>
    <mergeCell ref="B65:C65"/>
    <mergeCell ref="B49:C49"/>
    <mergeCell ref="B34:C34"/>
    <mergeCell ref="B33:C33"/>
    <mergeCell ref="B17:C17"/>
    <mergeCell ref="B1:C1"/>
    <mergeCell ref="B3:B4"/>
    <mergeCell ref="C3:C4"/>
    <mergeCell ref="B19:B20"/>
    <mergeCell ref="C19:C20"/>
    <mergeCell ref="B2:C2"/>
    <mergeCell ref="B18:C18"/>
  </mergeCells>
  <pageMargins left="0.7" right="0.7" top="0.75" bottom="0.75" header="0.3" footer="0.3"/>
  <pageSetup paperSize="9" scale="79" orientation="portrait" r:id="rId1"/>
  <rowBreaks count="1" manualBreakCount="1">
    <brk id="32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M36"/>
  <sheetViews>
    <sheetView topLeftCell="D1" zoomScaleNormal="100" workbookViewId="0">
      <selection activeCell="N1" sqref="N1:XFD1048576"/>
    </sheetView>
  </sheetViews>
  <sheetFormatPr defaultRowHeight="12.75" x14ac:dyDescent="0.2"/>
  <cols>
    <col min="1" max="1" width="11.140625" style="11" customWidth="1"/>
    <col min="2" max="12" width="11.85546875" style="11" customWidth="1"/>
    <col min="13" max="13" width="15.7109375" style="11" customWidth="1"/>
    <col min="14" max="16384" width="9.140625" style="11"/>
  </cols>
  <sheetData>
    <row r="1" spans="1:13" ht="15.75" x14ac:dyDescent="0.25">
      <c r="A1" s="32" t="str">
        <f>'Описание на групите'!$B$6</f>
        <v>Товарни автомобили с допустима максимална маса над 5 тона и автобуси</v>
      </c>
    </row>
    <row r="2" spans="1:13" ht="18.75" customHeight="1" x14ac:dyDescent="0.2">
      <c r="A2" s="47" t="s">
        <v>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6"/>
    </row>
    <row r="3" spans="1:13" ht="15.75" customHeight="1" x14ac:dyDescent="0.2">
      <c r="A3" s="63" t="s">
        <v>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</row>
    <row r="4" spans="1:13" ht="12.75" customHeight="1" x14ac:dyDescent="0.2">
      <c r="A4" s="54" t="s">
        <v>0</v>
      </c>
      <c r="B4" s="59" t="s">
        <v>28</v>
      </c>
      <c r="C4" s="60"/>
      <c r="D4" s="60"/>
      <c r="E4" s="60"/>
      <c r="F4" s="60"/>
      <c r="G4" s="60"/>
      <c r="H4" s="60"/>
      <c r="I4" s="60"/>
      <c r="J4" s="60"/>
      <c r="K4" s="60"/>
      <c r="L4" s="61"/>
    </row>
    <row r="5" spans="1:13" ht="39.75" customHeight="1" x14ac:dyDescent="0.2">
      <c r="A5" s="55"/>
      <c r="B5" s="13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</row>
    <row r="6" spans="1:13" x14ac:dyDescent="0.2">
      <c r="A6" s="15">
        <f t="shared" ref="A6:A14" si="0">A7-1</f>
        <v>2015</v>
      </c>
      <c r="B6" s="16">
        <v>6227248.0829910794</v>
      </c>
      <c r="C6" s="16">
        <v>8337592.7477969686</v>
      </c>
      <c r="D6" s="16">
        <v>9021666.9749242794</v>
      </c>
      <c r="E6" s="16">
        <v>9530300.1044875775</v>
      </c>
      <c r="F6" s="16">
        <v>9862188.2339875791</v>
      </c>
      <c r="G6" s="16">
        <v>9934457.3939875793</v>
      </c>
      <c r="H6" s="16">
        <v>9958836.44398758</v>
      </c>
      <c r="I6" s="16">
        <v>9976807.6639875788</v>
      </c>
      <c r="J6" s="16">
        <v>9980648.0139875785</v>
      </c>
      <c r="K6" s="16">
        <v>9914760.0739875808</v>
      </c>
      <c r="L6" s="16">
        <v>9907971.8983479794</v>
      </c>
    </row>
    <row r="7" spans="1:13" x14ac:dyDescent="0.2">
      <c r="A7" s="15">
        <f t="shared" si="0"/>
        <v>2016</v>
      </c>
      <c r="B7" s="16">
        <v>5682349.7775851609</v>
      </c>
      <c r="C7" s="16">
        <v>9078159.1860946175</v>
      </c>
      <c r="D7" s="16">
        <v>9714532.6216503177</v>
      </c>
      <c r="E7" s="16">
        <v>10169077.681082848</v>
      </c>
      <c r="F7" s="16">
        <v>11776432.306082848</v>
      </c>
      <c r="G7" s="16">
        <v>10836892.40608285</v>
      </c>
      <c r="H7" s="16">
        <v>10864380.986082848</v>
      </c>
      <c r="I7" s="16">
        <v>10954016.506082844</v>
      </c>
      <c r="J7" s="16">
        <v>11021112.656082846</v>
      </c>
      <c r="K7" s="16">
        <v>11055277.133832548</v>
      </c>
      <c r="L7" s="18"/>
    </row>
    <row r="8" spans="1:13" x14ac:dyDescent="0.2">
      <c r="A8" s="15">
        <f t="shared" si="0"/>
        <v>2017</v>
      </c>
      <c r="B8" s="16">
        <v>5608678.2887498932</v>
      </c>
      <c r="C8" s="16">
        <v>8800980.7193281036</v>
      </c>
      <c r="D8" s="16">
        <v>10260943.948641304</v>
      </c>
      <c r="E8" s="16">
        <v>11093974.694641305</v>
      </c>
      <c r="F8" s="16">
        <v>11473705.4949906</v>
      </c>
      <c r="G8" s="16">
        <v>11669828.294990603</v>
      </c>
      <c r="H8" s="16">
        <v>11966106.4949906</v>
      </c>
      <c r="I8" s="16">
        <v>12211210.794990603</v>
      </c>
      <c r="J8" s="16">
        <v>12192262.847355302</v>
      </c>
      <c r="K8" s="18"/>
      <c r="L8" s="18"/>
    </row>
    <row r="9" spans="1:13" x14ac:dyDescent="0.2">
      <c r="A9" s="15">
        <f t="shared" si="0"/>
        <v>2018</v>
      </c>
      <c r="B9" s="16">
        <v>6154493.7918024808</v>
      </c>
      <c r="C9" s="16">
        <v>9661900.6814740803</v>
      </c>
      <c r="D9" s="16">
        <v>10939836.761780478</v>
      </c>
      <c r="E9" s="16">
        <v>11189630.63715638</v>
      </c>
      <c r="F9" s="16">
        <v>11841964.966656379</v>
      </c>
      <c r="G9" s="16">
        <v>11792795.07065638</v>
      </c>
      <c r="H9" s="16">
        <v>11794133.350656381</v>
      </c>
      <c r="I9" s="16">
        <v>11493417.900432479</v>
      </c>
      <c r="J9" s="18"/>
      <c r="K9" s="18"/>
      <c r="L9" s="18"/>
    </row>
    <row r="10" spans="1:13" x14ac:dyDescent="0.2">
      <c r="A10" s="15">
        <f t="shared" si="0"/>
        <v>2019</v>
      </c>
      <c r="B10" s="16">
        <v>6349648.4821682973</v>
      </c>
      <c r="C10" s="16">
        <v>9455082.7716099992</v>
      </c>
      <c r="D10" s="16">
        <v>10793765.035024</v>
      </c>
      <c r="E10" s="16">
        <v>11331448.755586701</v>
      </c>
      <c r="F10" s="16">
        <v>11517695.564956501</v>
      </c>
      <c r="G10" s="16">
        <v>14558546.257781001</v>
      </c>
      <c r="H10" s="16">
        <v>14159184.150864001</v>
      </c>
      <c r="I10" s="18"/>
      <c r="J10" s="18"/>
      <c r="K10" s="18"/>
      <c r="L10" s="18"/>
    </row>
    <row r="11" spans="1:13" x14ac:dyDescent="0.2">
      <c r="A11" s="15">
        <f t="shared" si="0"/>
        <v>2020</v>
      </c>
      <c r="B11" s="16">
        <v>5265475.3034280995</v>
      </c>
      <c r="C11" s="16">
        <v>7724723.9021980995</v>
      </c>
      <c r="D11" s="16">
        <v>8179546.8843981</v>
      </c>
      <c r="E11" s="16">
        <v>8381286.0622637002</v>
      </c>
      <c r="F11" s="16">
        <v>8559660.6101986989</v>
      </c>
      <c r="G11" s="16">
        <v>8590601.1014065985</v>
      </c>
      <c r="H11" s="18"/>
      <c r="I11" s="18"/>
      <c r="J11" s="18"/>
      <c r="K11" s="18"/>
      <c r="L11" s="18"/>
    </row>
    <row r="12" spans="1:13" x14ac:dyDescent="0.2">
      <c r="A12" s="15">
        <f t="shared" si="0"/>
        <v>2021</v>
      </c>
      <c r="B12" s="16">
        <v>6208354.9866423989</v>
      </c>
      <c r="C12" s="16">
        <v>8855495.7466117013</v>
      </c>
      <c r="D12" s="16">
        <v>9506067.2586940024</v>
      </c>
      <c r="E12" s="16">
        <v>9927555.4591856413</v>
      </c>
      <c r="F12" s="16">
        <v>10065021.84050674</v>
      </c>
      <c r="G12" s="18"/>
      <c r="H12" s="18"/>
      <c r="I12" s="18"/>
      <c r="J12" s="18"/>
      <c r="K12" s="18"/>
      <c r="L12" s="18"/>
    </row>
    <row r="13" spans="1:13" x14ac:dyDescent="0.2">
      <c r="A13" s="15">
        <f t="shared" si="0"/>
        <v>2022</v>
      </c>
      <c r="B13" s="16">
        <v>6803162.6579982014</v>
      </c>
      <c r="C13" s="16">
        <v>9837124.7035808209</v>
      </c>
      <c r="D13" s="16">
        <v>10969355.300311221</v>
      </c>
      <c r="E13" s="16">
        <v>12730998.376854319</v>
      </c>
      <c r="F13" s="18"/>
      <c r="G13" s="18"/>
      <c r="H13" s="18"/>
      <c r="I13" s="18"/>
      <c r="J13" s="18"/>
      <c r="K13" s="18"/>
      <c r="L13" s="18"/>
    </row>
    <row r="14" spans="1:13" x14ac:dyDescent="0.2">
      <c r="A14" s="15">
        <f t="shared" si="0"/>
        <v>2023</v>
      </c>
      <c r="B14" s="16">
        <v>7650281.0226244973</v>
      </c>
      <c r="C14" s="16">
        <v>11938784.214349298</v>
      </c>
      <c r="D14" s="16">
        <v>12652547.9079819</v>
      </c>
      <c r="E14" s="18"/>
      <c r="F14" s="18"/>
      <c r="G14" s="18"/>
      <c r="H14" s="18"/>
      <c r="I14" s="18"/>
      <c r="J14" s="18"/>
      <c r="K14" s="18"/>
      <c r="L14" s="18"/>
    </row>
    <row r="15" spans="1:13" x14ac:dyDescent="0.2">
      <c r="A15" s="15">
        <f>A16-1</f>
        <v>2024</v>
      </c>
      <c r="B15" s="16">
        <v>9108642.8401813023</v>
      </c>
      <c r="C15" s="16">
        <v>14799868.5154263</v>
      </c>
      <c r="D15" s="18"/>
      <c r="E15" s="18"/>
      <c r="F15" s="18"/>
      <c r="G15" s="18"/>
      <c r="H15" s="18"/>
      <c r="I15" s="18"/>
      <c r="J15" s="18"/>
      <c r="K15" s="18"/>
      <c r="L15" s="18"/>
    </row>
    <row r="16" spans="1:13" x14ac:dyDescent="0.2">
      <c r="A16" s="15">
        <f>'Описание на групите'!$B$1</f>
        <v>2025</v>
      </c>
      <c r="B16" s="16">
        <v>9686835.2354549989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x14ac:dyDescent="0.2">
      <c r="A17" s="19"/>
      <c r="B17" s="20"/>
      <c r="C17" s="21"/>
      <c r="D17" s="12"/>
      <c r="E17" s="12"/>
      <c r="F17" s="12"/>
      <c r="G17" s="12"/>
      <c r="H17" s="12"/>
      <c r="I17" s="12"/>
      <c r="J17" s="12"/>
      <c r="K17" s="12"/>
      <c r="L17" s="12"/>
    </row>
    <row r="18" spans="1:12" ht="26.25" customHeight="1" x14ac:dyDescent="0.2">
      <c r="A18" s="23" t="s">
        <v>1</v>
      </c>
      <c r="B18" s="24"/>
      <c r="C18" s="44">
        <f>SUM(C6:C15)/SUM(B6:B15)</f>
        <v>1.5138677132448202</v>
      </c>
      <c r="D18" s="44">
        <f>SUM(D6:D14)/SUM(C6:C14)</f>
        <v>1.0997542539716401</v>
      </c>
      <c r="E18" s="44">
        <f>SUM(E6:E13)/SUM(D6:D13)</f>
        <v>1.0625875448657804</v>
      </c>
      <c r="F18" s="44">
        <f>SUM(F6:F12)/SUM(E6:E12)</f>
        <v>1.0484953487653157</v>
      </c>
      <c r="G18" s="44">
        <f>SUM(G6:G11)/SUM(F6:F11)</f>
        <v>1.0361589080103857</v>
      </c>
      <c r="H18" s="44">
        <f>SUM(H6:H10)/SUM(G6:G10)</f>
        <v>0.9991516268156887</v>
      </c>
      <c r="I18" s="44">
        <f>SUM(I6:I9)/SUM(H6:H9)</f>
        <v>1.0011662529770748</v>
      </c>
      <c r="J18" s="44">
        <f>SUM(J6:J8)/SUM(I6:I8)</f>
        <v>1.0015686590283157</v>
      </c>
      <c r="K18" s="44">
        <f>SUM(K6:K7)/SUM(J6:J7)</f>
        <v>0.99848948558415362</v>
      </c>
      <c r="L18" s="44">
        <f>SUM(L6:L6)/SUM(K6:K6)</f>
        <v>0.99931534645428177</v>
      </c>
    </row>
    <row r="19" spans="1:12" ht="15.75" customHeight="1" x14ac:dyDescent="0.25">
      <c r="A19" s="27"/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.75" customHeight="1" x14ac:dyDescent="0.2">
      <c r="A20" s="58" t="s">
        <v>13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2" ht="12.75" customHeight="1" x14ac:dyDescent="0.2">
      <c r="A21" s="54" t="s">
        <v>0</v>
      </c>
      <c r="B21" s="59" t="s">
        <v>28</v>
      </c>
      <c r="C21" s="60"/>
      <c r="D21" s="60"/>
      <c r="E21" s="60"/>
      <c r="F21" s="60"/>
      <c r="G21" s="60"/>
      <c r="H21" s="60"/>
      <c r="I21" s="60"/>
      <c r="J21" s="60"/>
      <c r="K21" s="60"/>
      <c r="L21" s="61"/>
    </row>
    <row r="22" spans="1:12" ht="39.75" customHeight="1" x14ac:dyDescent="0.2">
      <c r="A22" s="55"/>
      <c r="B22" s="13">
        <v>0</v>
      </c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</row>
    <row r="23" spans="1:12" x14ac:dyDescent="0.2">
      <c r="A23" s="15">
        <f t="shared" ref="A23:A31" si="1">A24-1</f>
        <v>2015</v>
      </c>
      <c r="B23" s="16">
        <v>1256457.5379160002</v>
      </c>
      <c r="C23" s="16">
        <v>4260445.9613840645</v>
      </c>
      <c r="D23" s="16">
        <v>7047246.0067617735</v>
      </c>
      <c r="E23" s="16">
        <v>14060424.214936374</v>
      </c>
      <c r="F23" s="16">
        <v>16301928.557480855</v>
      </c>
      <c r="G23" s="16">
        <v>16260735.754298795</v>
      </c>
      <c r="H23" s="16">
        <v>16759396.771195309</v>
      </c>
      <c r="I23" s="16">
        <v>17126305.318210796</v>
      </c>
      <c r="J23" s="16">
        <v>17697442.43</v>
      </c>
      <c r="K23" s="16">
        <v>18584084.859999999</v>
      </c>
      <c r="L23" s="16">
        <v>19254095.961503796</v>
      </c>
    </row>
    <row r="24" spans="1:12" x14ac:dyDescent="0.2">
      <c r="A24" s="15">
        <f t="shared" si="1"/>
        <v>2016</v>
      </c>
      <c r="B24" s="16">
        <v>2319519.7310207989</v>
      </c>
      <c r="C24" s="16">
        <v>5571399.3727317583</v>
      </c>
      <c r="D24" s="16">
        <v>6831558.9888194101</v>
      </c>
      <c r="E24" s="16">
        <v>8066524.8134612683</v>
      </c>
      <c r="F24" s="16">
        <v>8175937.7240423486</v>
      </c>
      <c r="G24" s="16">
        <v>8820803.892463088</v>
      </c>
      <c r="H24" s="16">
        <v>8996408.9811370876</v>
      </c>
      <c r="I24" s="16">
        <v>8735794.790000001</v>
      </c>
      <c r="J24" s="16">
        <v>8782135.2100000009</v>
      </c>
      <c r="K24" s="16">
        <v>8725407.4112993013</v>
      </c>
      <c r="L24" s="18"/>
    </row>
    <row r="25" spans="1:12" x14ac:dyDescent="0.2">
      <c r="A25" s="15">
        <f t="shared" si="1"/>
        <v>2017</v>
      </c>
      <c r="B25" s="16">
        <v>1793753.0377292002</v>
      </c>
      <c r="C25" s="16">
        <v>6004770.7788075591</v>
      </c>
      <c r="D25" s="16">
        <v>7777327.6875141654</v>
      </c>
      <c r="E25" s="16">
        <v>11211544.264427079</v>
      </c>
      <c r="F25" s="16">
        <v>14660650.332609152</v>
      </c>
      <c r="G25" s="16">
        <v>16695552.142660389</v>
      </c>
      <c r="H25" s="16">
        <v>17074090.760000002</v>
      </c>
      <c r="I25" s="16">
        <v>18176928.380000003</v>
      </c>
      <c r="J25" s="16">
        <v>18008505.732688501</v>
      </c>
      <c r="K25" s="18"/>
      <c r="L25" s="18"/>
    </row>
    <row r="26" spans="1:12" x14ac:dyDescent="0.2">
      <c r="A26" s="15">
        <f t="shared" si="1"/>
        <v>2018</v>
      </c>
      <c r="B26" s="16">
        <v>3782761.1986141731</v>
      </c>
      <c r="C26" s="16">
        <v>5356750.1833566157</v>
      </c>
      <c r="D26" s="16">
        <v>11323098.721718784</v>
      </c>
      <c r="E26" s="16">
        <v>14268700.838152474</v>
      </c>
      <c r="F26" s="16">
        <v>16223015.842119174</v>
      </c>
      <c r="G26" s="16">
        <v>16490606.93</v>
      </c>
      <c r="H26" s="16">
        <v>17259489.620000001</v>
      </c>
      <c r="I26" s="16">
        <v>17579552.600662302</v>
      </c>
      <c r="J26" s="18"/>
      <c r="K26" s="18"/>
      <c r="L26" s="18"/>
    </row>
    <row r="27" spans="1:12" x14ac:dyDescent="0.2">
      <c r="A27" s="15">
        <f t="shared" si="1"/>
        <v>2019</v>
      </c>
      <c r="B27" s="16">
        <v>2022153.99</v>
      </c>
      <c r="C27" s="16">
        <v>6682116.3304554457</v>
      </c>
      <c r="D27" s="16">
        <v>9307593.0000902079</v>
      </c>
      <c r="E27" s="16">
        <v>11953910.784065057</v>
      </c>
      <c r="F27" s="16">
        <v>13878382.4</v>
      </c>
      <c r="G27" s="16">
        <v>14242396.130000001</v>
      </c>
      <c r="H27" s="16">
        <v>15212458.4997012</v>
      </c>
      <c r="I27" s="18"/>
      <c r="J27" s="18"/>
      <c r="K27" s="18"/>
      <c r="L27" s="18"/>
    </row>
    <row r="28" spans="1:12" x14ac:dyDescent="0.2">
      <c r="A28" s="15">
        <f t="shared" si="1"/>
        <v>2020</v>
      </c>
      <c r="B28" s="16">
        <v>2694955.3899999997</v>
      </c>
      <c r="C28" s="16">
        <v>4902466.7645889018</v>
      </c>
      <c r="D28" s="16">
        <v>7798032.1663364395</v>
      </c>
      <c r="E28" s="16">
        <v>9303937.3515469991</v>
      </c>
      <c r="F28" s="16">
        <v>11336358.796666401</v>
      </c>
      <c r="G28" s="16">
        <v>12416596.529937102</v>
      </c>
      <c r="H28" s="18"/>
      <c r="I28" s="18"/>
      <c r="J28" s="18"/>
      <c r="K28" s="18"/>
      <c r="L28" s="18"/>
    </row>
    <row r="29" spans="1:12" x14ac:dyDescent="0.2">
      <c r="A29" s="15">
        <f t="shared" si="1"/>
        <v>2021</v>
      </c>
      <c r="B29" s="16">
        <v>968738.66125</v>
      </c>
      <c r="C29" s="16">
        <v>3367831.4694511993</v>
      </c>
      <c r="D29" s="16">
        <v>5133965.3025082992</v>
      </c>
      <c r="E29" s="16">
        <v>7244647.2724924991</v>
      </c>
      <c r="F29" s="16">
        <v>7990262.8490411993</v>
      </c>
      <c r="G29" s="18"/>
      <c r="H29" s="18"/>
      <c r="I29" s="18"/>
      <c r="J29" s="18"/>
      <c r="K29" s="18"/>
      <c r="L29" s="18"/>
    </row>
    <row r="30" spans="1:12" x14ac:dyDescent="0.2">
      <c r="A30" s="15">
        <f t="shared" si="1"/>
        <v>2022</v>
      </c>
      <c r="B30" s="16">
        <v>3402163.4699999997</v>
      </c>
      <c r="C30" s="16">
        <v>6223186.7420231989</v>
      </c>
      <c r="D30" s="16">
        <v>8360348.6619199999</v>
      </c>
      <c r="E30" s="16">
        <v>11947001.766431801</v>
      </c>
      <c r="F30" s="18"/>
      <c r="G30" s="18"/>
      <c r="H30" s="18"/>
      <c r="I30" s="18"/>
      <c r="J30" s="18"/>
      <c r="K30" s="18"/>
      <c r="L30" s="18"/>
    </row>
    <row r="31" spans="1:12" x14ac:dyDescent="0.2">
      <c r="A31" s="15">
        <f t="shared" si="1"/>
        <v>2023</v>
      </c>
      <c r="B31" s="16">
        <v>4641205.4399999995</v>
      </c>
      <c r="C31" s="16">
        <v>7689686.7545141988</v>
      </c>
      <c r="D31" s="16">
        <v>8770090.5418100003</v>
      </c>
      <c r="E31" s="18"/>
      <c r="F31" s="18"/>
      <c r="G31" s="18"/>
      <c r="H31" s="18"/>
      <c r="I31" s="18"/>
      <c r="J31" s="18"/>
      <c r="K31" s="18"/>
      <c r="L31" s="18"/>
    </row>
    <row r="32" spans="1:12" x14ac:dyDescent="0.2">
      <c r="A32" s="15">
        <f>A33-1</f>
        <v>2024</v>
      </c>
      <c r="B32" s="16">
        <v>2055040.54036</v>
      </c>
      <c r="C32" s="16">
        <v>3564945.3825744996</v>
      </c>
      <c r="D32" s="18"/>
      <c r="E32" s="18"/>
      <c r="F32" s="18"/>
      <c r="G32" s="18"/>
      <c r="H32" s="18"/>
      <c r="I32" s="18"/>
      <c r="J32" s="18"/>
      <c r="K32" s="18"/>
      <c r="L32" s="18"/>
    </row>
    <row r="33" spans="1:12" x14ac:dyDescent="0.2">
      <c r="A33" s="15">
        <f>'Описание на групите'!$B$1</f>
        <v>2025</v>
      </c>
      <c r="B33" s="16">
        <v>2109690.5604602001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x14ac:dyDescent="0.2">
      <c r="A34" s="19"/>
      <c r="B34" s="20"/>
      <c r="C34" s="21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25.5" x14ac:dyDescent="0.2">
      <c r="A35" s="23" t="s">
        <v>1</v>
      </c>
      <c r="B35" s="24"/>
      <c r="C35" s="44">
        <f>SUM(C23:C32)/SUM(B23:B32)</f>
        <v>2.1503845487868025</v>
      </c>
      <c r="D35" s="44">
        <f>SUM(D23:D31)/SUM(C23:C31)</f>
        <v>1.4452897706969581</v>
      </c>
      <c r="E35" s="44">
        <f>SUM(E23:E30)/SUM(D23:D30)</f>
        <v>1.3849927667129933</v>
      </c>
      <c r="F35" s="44">
        <f>SUM(F23:F29)/SUM(E23:E29)</f>
        <v>1.1636696593865474</v>
      </c>
      <c r="G35" s="44">
        <f>SUM(G23:G28)/SUM(F23:F28)</f>
        <v>1.0539912995378871</v>
      </c>
      <c r="H35" s="44">
        <f>SUM(H23:H27)/SUM(G23:G27)</f>
        <v>1.0385015326267164</v>
      </c>
      <c r="I35" s="44">
        <f>SUM(I23:I26)/SUM(H23:H26)</f>
        <v>1.0254486699726475</v>
      </c>
      <c r="J35" s="44">
        <f>SUM(J23:J25)/SUM(I23:I25)</f>
        <v>1.010196748200245</v>
      </c>
      <c r="K35" s="44">
        <f>SUM(K23:K24)/SUM(J23:J24)</f>
        <v>1.0313416868872423</v>
      </c>
      <c r="L35" s="44">
        <f>SUM(L23:L23)/SUM(K23:K23)</f>
        <v>1.0360529510358574</v>
      </c>
    </row>
    <row r="36" spans="1:12" ht="15.75" x14ac:dyDescent="0.25">
      <c r="A36" s="27"/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7">
    <mergeCell ref="A2:L2"/>
    <mergeCell ref="A4:A5"/>
    <mergeCell ref="B4:L4"/>
    <mergeCell ref="A21:A22"/>
    <mergeCell ref="A20:L20"/>
    <mergeCell ref="A3:L3"/>
    <mergeCell ref="B21:L2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/>
  <dimension ref="A1:M36"/>
  <sheetViews>
    <sheetView topLeftCell="D13" zoomScaleNormal="100" workbookViewId="0">
      <selection activeCell="N13" sqref="N1:XFD1048576"/>
    </sheetView>
  </sheetViews>
  <sheetFormatPr defaultRowHeight="12.75" x14ac:dyDescent="0.2"/>
  <cols>
    <col min="1" max="1" width="11.140625" style="11" customWidth="1"/>
    <col min="2" max="12" width="11.85546875" style="11" customWidth="1"/>
    <col min="13" max="13" width="15.7109375" style="11" customWidth="1"/>
    <col min="14" max="16384" width="9.140625" style="11"/>
  </cols>
  <sheetData>
    <row r="1" spans="1:13" ht="15.75" x14ac:dyDescent="0.25">
      <c r="A1" s="33" t="str">
        <f>'Описание на групите'!$B$7</f>
        <v xml:space="preserve">Седлови влекачи </v>
      </c>
    </row>
    <row r="2" spans="1:13" ht="18.75" customHeight="1" x14ac:dyDescent="0.2">
      <c r="A2" s="47" t="s">
        <v>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6"/>
    </row>
    <row r="3" spans="1:13" ht="15.75" customHeight="1" x14ac:dyDescent="0.2">
      <c r="A3" s="63" t="s">
        <v>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</row>
    <row r="4" spans="1:13" ht="12.75" customHeight="1" x14ac:dyDescent="0.2">
      <c r="A4" s="54" t="s">
        <v>0</v>
      </c>
      <c r="B4" s="59" t="s">
        <v>28</v>
      </c>
      <c r="C4" s="60"/>
      <c r="D4" s="60"/>
      <c r="E4" s="60"/>
      <c r="F4" s="60"/>
      <c r="G4" s="60"/>
      <c r="H4" s="60"/>
      <c r="I4" s="60"/>
      <c r="J4" s="60"/>
      <c r="K4" s="60"/>
      <c r="L4" s="61"/>
    </row>
    <row r="5" spans="1:13" ht="39.75" customHeight="1" x14ac:dyDescent="0.2">
      <c r="A5" s="55"/>
      <c r="B5" s="13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</row>
    <row r="6" spans="1:13" x14ac:dyDescent="0.2">
      <c r="A6" s="15">
        <f t="shared" ref="A6:A14" si="0">A7-1</f>
        <v>2015</v>
      </c>
      <c r="B6" s="16">
        <v>22541277.144551139</v>
      </c>
      <c r="C6" s="16">
        <v>39541418.1287916</v>
      </c>
      <c r="D6" s="16">
        <v>42948480.327451505</v>
      </c>
      <c r="E6" s="16">
        <v>45824224.498431511</v>
      </c>
      <c r="F6" s="16">
        <v>46373854.228782006</v>
      </c>
      <c r="G6" s="16">
        <v>48831230.918781996</v>
      </c>
      <c r="H6" s="16">
        <v>49375125.668781996</v>
      </c>
      <c r="I6" s="16">
        <v>50806311.928782001</v>
      </c>
      <c r="J6" s="16">
        <v>51901424.488781996</v>
      </c>
      <c r="K6" s="16">
        <v>52239523.658781998</v>
      </c>
      <c r="L6" s="16">
        <v>52734155.626399003</v>
      </c>
    </row>
    <row r="7" spans="1:13" x14ac:dyDescent="0.2">
      <c r="A7" s="15">
        <f t="shared" si="0"/>
        <v>2016</v>
      </c>
      <c r="B7" s="16">
        <v>23425956.218969624</v>
      </c>
      <c r="C7" s="16">
        <v>40530138.099067576</v>
      </c>
      <c r="D7" s="16">
        <v>49312663.808004305</v>
      </c>
      <c r="E7" s="16">
        <v>52696677.861639604</v>
      </c>
      <c r="F7" s="16">
        <v>54090690.264302105</v>
      </c>
      <c r="G7" s="16">
        <v>55036449.461377099</v>
      </c>
      <c r="H7" s="16">
        <v>56151202.841377117</v>
      </c>
      <c r="I7" s="16">
        <v>56167143.825771503</v>
      </c>
      <c r="J7" s="16">
        <v>56920762.255771503</v>
      </c>
      <c r="K7" s="16">
        <v>56364389.955184206</v>
      </c>
      <c r="L7" s="18"/>
    </row>
    <row r="8" spans="1:13" x14ac:dyDescent="0.2">
      <c r="A8" s="15">
        <f t="shared" si="0"/>
        <v>2017</v>
      </c>
      <c r="B8" s="16">
        <v>21131880.62823033</v>
      </c>
      <c r="C8" s="16">
        <v>47276345.655456118</v>
      </c>
      <c r="D8" s="16">
        <v>57361469.735074021</v>
      </c>
      <c r="E8" s="16">
        <v>61665912.845682308</v>
      </c>
      <c r="F8" s="16">
        <v>63979039.558937013</v>
      </c>
      <c r="G8" s="16">
        <v>65870975.439392015</v>
      </c>
      <c r="H8" s="16">
        <v>66200185.798692018</v>
      </c>
      <c r="I8" s="16">
        <v>66612888.71427732</v>
      </c>
      <c r="J8" s="16">
        <v>66705082.993975222</v>
      </c>
      <c r="K8" s="18"/>
      <c r="L8" s="18"/>
    </row>
    <row r="9" spans="1:13" x14ac:dyDescent="0.2">
      <c r="A9" s="15">
        <f t="shared" si="0"/>
        <v>2018</v>
      </c>
      <c r="B9" s="16">
        <v>26341583.986843266</v>
      </c>
      <c r="C9" s="16">
        <v>51444579.450026393</v>
      </c>
      <c r="D9" s="16">
        <v>59726866.308655791</v>
      </c>
      <c r="E9" s="16">
        <v>63354931.389509402</v>
      </c>
      <c r="F9" s="16">
        <v>65742259.025883593</v>
      </c>
      <c r="G9" s="16">
        <v>69997178.567187399</v>
      </c>
      <c r="H9" s="16">
        <v>73830688.967187405</v>
      </c>
      <c r="I9" s="16">
        <v>71506215.603268921</v>
      </c>
      <c r="J9" s="18"/>
      <c r="K9" s="18"/>
      <c r="L9" s="18"/>
    </row>
    <row r="10" spans="1:13" x14ac:dyDescent="0.2">
      <c r="A10" s="15">
        <f t="shared" si="0"/>
        <v>2019</v>
      </c>
      <c r="B10" s="16">
        <v>31783699.792509608</v>
      </c>
      <c r="C10" s="16">
        <v>55514403.091791414</v>
      </c>
      <c r="D10" s="16">
        <v>61669516.221354306</v>
      </c>
      <c r="E10" s="16">
        <v>64184708.135472402</v>
      </c>
      <c r="F10" s="16">
        <v>65911291.051472411</v>
      </c>
      <c r="G10" s="16">
        <v>66727681.900372408</v>
      </c>
      <c r="H10" s="16">
        <v>67120057.324028209</v>
      </c>
      <c r="I10" s="18"/>
      <c r="J10" s="18"/>
      <c r="K10" s="18"/>
      <c r="L10" s="18"/>
    </row>
    <row r="11" spans="1:13" x14ac:dyDescent="0.2">
      <c r="A11" s="15">
        <f t="shared" si="0"/>
        <v>2020</v>
      </c>
      <c r="B11" s="16">
        <v>30024960.56372612</v>
      </c>
      <c r="C11" s="16">
        <v>46276362.208572105</v>
      </c>
      <c r="D11" s="16">
        <v>50287538.7115051</v>
      </c>
      <c r="E11" s="16">
        <v>52772224.827580109</v>
      </c>
      <c r="F11" s="16">
        <v>54178290.321880102</v>
      </c>
      <c r="G11" s="16">
        <v>54780356.627542809</v>
      </c>
      <c r="H11" s="18"/>
      <c r="I11" s="18"/>
      <c r="J11" s="18"/>
      <c r="K11" s="18"/>
      <c r="L11" s="18"/>
    </row>
    <row r="12" spans="1:13" x14ac:dyDescent="0.2">
      <c r="A12" s="15">
        <f t="shared" si="0"/>
        <v>2021</v>
      </c>
      <c r="B12" s="16">
        <v>37007075.453250065</v>
      </c>
      <c r="C12" s="16">
        <v>54665857.798800007</v>
      </c>
      <c r="D12" s="16">
        <v>60877353.58260002</v>
      </c>
      <c r="E12" s="16">
        <v>64093554.486600012</v>
      </c>
      <c r="F12" s="16">
        <v>67419140.629672617</v>
      </c>
      <c r="G12" s="18"/>
      <c r="H12" s="18"/>
      <c r="I12" s="18"/>
      <c r="J12" s="18"/>
      <c r="K12" s="18"/>
      <c r="L12" s="18"/>
    </row>
    <row r="13" spans="1:13" x14ac:dyDescent="0.2">
      <c r="A13" s="15">
        <f t="shared" si="0"/>
        <v>2022</v>
      </c>
      <c r="B13" s="16">
        <v>33180179.584700014</v>
      </c>
      <c r="C13" s="16">
        <v>52327425.031659506</v>
      </c>
      <c r="D13" s="16">
        <v>60733271.643432692</v>
      </c>
      <c r="E13" s="16">
        <v>64721002.403853796</v>
      </c>
      <c r="F13" s="18"/>
      <c r="G13" s="18"/>
      <c r="H13" s="18"/>
      <c r="I13" s="18"/>
      <c r="J13" s="18"/>
      <c r="K13" s="18"/>
      <c r="L13" s="18"/>
    </row>
    <row r="14" spans="1:13" x14ac:dyDescent="0.2">
      <c r="A14" s="15">
        <f t="shared" si="0"/>
        <v>2023</v>
      </c>
      <c r="B14" s="16">
        <v>37311488.035255045</v>
      </c>
      <c r="C14" s="16">
        <v>58091266.6174227</v>
      </c>
      <c r="D14" s="16">
        <v>62179251.622022793</v>
      </c>
      <c r="E14" s="18"/>
      <c r="F14" s="18"/>
      <c r="G14" s="18"/>
      <c r="H14" s="18"/>
      <c r="I14" s="18"/>
      <c r="J14" s="18"/>
      <c r="K14" s="18"/>
      <c r="L14" s="18"/>
    </row>
    <row r="15" spans="1:13" x14ac:dyDescent="0.2">
      <c r="A15" s="15">
        <f>A16-1</f>
        <v>2024</v>
      </c>
      <c r="B15" s="16">
        <v>40220943.471087217</v>
      </c>
      <c r="C15" s="16">
        <v>56213890.954130359</v>
      </c>
      <c r="D15" s="18"/>
      <c r="E15" s="18"/>
      <c r="F15" s="18"/>
      <c r="G15" s="18"/>
      <c r="H15" s="18"/>
      <c r="I15" s="18"/>
      <c r="J15" s="18"/>
      <c r="K15" s="18"/>
      <c r="L15" s="18"/>
    </row>
    <row r="16" spans="1:13" x14ac:dyDescent="0.2">
      <c r="A16" s="15">
        <f>'Описание на групите'!$B$1</f>
        <v>2025</v>
      </c>
      <c r="B16" s="16">
        <v>39502438.95190458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x14ac:dyDescent="0.2">
      <c r="A17" s="19"/>
      <c r="B17" s="20"/>
      <c r="C17" s="21"/>
      <c r="D17" s="12"/>
      <c r="E17" s="12"/>
      <c r="F17" s="12"/>
      <c r="G17" s="12"/>
      <c r="H17" s="12"/>
      <c r="I17" s="12"/>
      <c r="J17" s="12"/>
      <c r="K17" s="12"/>
      <c r="L17" s="12"/>
    </row>
    <row r="18" spans="1:12" ht="26.25" customHeight="1" x14ac:dyDescent="0.2">
      <c r="A18" s="23" t="s">
        <v>1</v>
      </c>
      <c r="B18" s="24"/>
      <c r="C18" s="44">
        <f>SUM(C6:C15)/SUM(B6:B15)</f>
        <v>1.6565444408221863</v>
      </c>
      <c r="D18" s="44">
        <f>SUM(D6:D14)/SUM(C6:C14)</f>
        <v>1.133347341676969</v>
      </c>
      <c r="E18" s="44">
        <f>SUM(E6:E13)/SUM(D6:D13)</f>
        <v>1.0595959661859642</v>
      </c>
      <c r="F18" s="44">
        <f>SUM(F6:F12)/SUM(E6:E12)</f>
        <v>1.0323840398640969</v>
      </c>
      <c r="G18" s="44">
        <f>SUM(G6:G11)/SUM(F6:F11)</f>
        <v>1.0313137825200831</v>
      </c>
      <c r="H18" s="44">
        <f>SUM(H6:H10)/SUM(G6:G10)</f>
        <v>1.0202756412516472</v>
      </c>
      <c r="I18" s="44">
        <f>SUM(I6:I9)/SUM(H6:H9)</f>
        <v>0.99810780055425019</v>
      </c>
      <c r="J18" s="44">
        <f>SUM(J6:J8)/SUM(I6:I8)</f>
        <v>1.0111813246349364</v>
      </c>
      <c r="K18" s="44">
        <f>SUM(K6:K7)/SUM(J6:J7)</f>
        <v>0.99799422216078348</v>
      </c>
      <c r="L18" s="44">
        <f>SUM(L6:L6)/SUM(K6:K6)</f>
        <v>1.0094685390098088</v>
      </c>
    </row>
    <row r="19" spans="1:12" ht="15.75" customHeight="1" x14ac:dyDescent="0.25">
      <c r="A19" s="27"/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.75" customHeight="1" x14ac:dyDescent="0.2">
      <c r="A20" s="58" t="s">
        <v>13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2" ht="12.75" customHeight="1" x14ac:dyDescent="0.2">
      <c r="A21" s="54" t="s">
        <v>0</v>
      </c>
      <c r="B21" s="59" t="s">
        <v>28</v>
      </c>
      <c r="C21" s="60"/>
      <c r="D21" s="60"/>
      <c r="E21" s="60"/>
      <c r="F21" s="60"/>
      <c r="G21" s="60"/>
      <c r="H21" s="60"/>
      <c r="I21" s="60"/>
      <c r="J21" s="60"/>
      <c r="K21" s="60"/>
      <c r="L21" s="61"/>
    </row>
    <row r="22" spans="1:12" ht="39.75" customHeight="1" x14ac:dyDescent="0.2">
      <c r="A22" s="55"/>
      <c r="B22" s="13">
        <v>0</v>
      </c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</row>
    <row r="23" spans="1:12" x14ac:dyDescent="0.2">
      <c r="A23" s="15">
        <f t="shared" ref="A23:A31" si="1">A24-1</f>
        <v>2015</v>
      </c>
      <c r="B23" s="16">
        <v>1024828.560128</v>
      </c>
      <c r="C23" s="16">
        <v>3483640.0619999999</v>
      </c>
      <c r="D23" s="16">
        <v>7306574.0618399996</v>
      </c>
      <c r="E23" s="16">
        <v>12716632.9</v>
      </c>
      <c r="F23" s="16">
        <v>16281081.720000001</v>
      </c>
      <c r="G23" s="16">
        <v>19494033.380000003</v>
      </c>
      <c r="H23" s="16">
        <v>23536803.880000003</v>
      </c>
      <c r="I23" s="16">
        <v>24844189.120000001</v>
      </c>
      <c r="J23" s="16">
        <v>24439823.020000003</v>
      </c>
      <c r="K23" s="16">
        <v>24272784.410000004</v>
      </c>
      <c r="L23" s="16">
        <v>25131898.327333003</v>
      </c>
    </row>
    <row r="24" spans="1:12" x14ac:dyDescent="0.2">
      <c r="A24" s="15">
        <f t="shared" si="1"/>
        <v>2016</v>
      </c>
      <c r="B24" s="16">
        <v>1218081.6814500003</v>
      </c>
      <c r="C24" s="16">
        <v>3870446.9356114999</v>
      </c>
      <c r="D24" s="16">
        <v>12815119.908825498</v>
      </c>
      <c r="E24" s="16">
        <v>14233001.916375501</v>
      </c>
      <c r="F24" s="16">
        <v>17709173.3470295</v>
      </c>
      <c r="G24" s="16">
        <v>18814503.157029502</v>
      </c>
      <c r="H24" s="16">
        <v>20246549.867029503</v>
      </c>
      <c r="I24" s="16">
        <v>21187615.337029502</v>
      </c>
      <c r="J24" s="16">
        <v>22390427.877029501</v>
      </c>
      <c r="K24" s="16">
        <v>24574329.1904101</v>
      </c>
      <c r="L24" s="18"/>
    </row>
    <row r="25" spans="1:12" x14ac:dyDescent="0.2">
      <c r="A25" s="15">
        <f t="shared" si="1"/>
        <v>2017</v>
      </c>
      <c r="B25" s="16">
        <v>2102646.6813888997</v>
      </c>
      <c r="C25" s="16">
        <v>19534082.904173497</v>
      </c>
      <c r="D25" s="16">
        <v>23347379.763555307</v>
      </c>
      <c r="E25" s="16">
        <v>27612022.973581586</v>
      </c>
      <c r="F25" s="16">
        <v>30675039.411204398</v>
      </c>
      <c r="G25" s="16">
        <v>32010928.124536403</v>
      </c>
      <c r="H25" s="16">
        <v>33355429.469079401</v>
      </c>
      <c r="I25" s="16">
        <v>37141424.839079402</v>
      </c>
      <c r="J25" s="16">
        <v>30631132.404625703</v>
      </c>
      <c r="K25" s="18"/>
      <c r="L25" s="18"/>
    </row>
    <row r="26" spans="1:12" x14ac:dyDescent="0.2">
      <c r="A26" s="15">
        <f t="shared" si="1"/>
        <v>2018</v>
      </c>
      <c r="B26" s="16">
        <v>1612981.0350000011</v>
      </c>
      <c r="C26" s="16">
        <v>6045781.4900000012</v>
      </c>
      <c r="D26" s="16">
        <v>10729525.930000002</v>
      </c>
      <c r="E26" s="16">
        <v>13936396.535000002</v>
      </c>
      <c r="F26" s="16">
        <v>15825295.83</v>
      </c>
      <c r="G26" s="16">
        <v>17473366.629999999</v>
      </c>
      <c r="H26" s="16">
        <v>17895788.329999998</v>
      </c>
      <c r="I26" s="16">
        <v>17532812.432901599</v>
      </c>
      <c r="J26" s="18"/>
      <c r="K26" s="18"/>
      <c r="L26" s="18"/>
    </row>
    <row r="27" spans="1:12" x14ac:dyDescent="0.2">
      <c r="A27" s="15">
        <f t="shared" si="1"/>
        <v>2019</v>
      </c>
      <c r="B27" s="16">
        <v>3698919.4699999997</v>
      </c>
      <c r="C27" s="16">
        <v>6873977.4200000009</v>
      </c>
      <c r="D27" s="16">
        <v>10497482.48</v>
      </c>
      <c r="E27" s="16">
        <v>12328060.760000002</v>
      </c>
      <c r="F27" s="16">
        <v>16556388.869200002</v>
      </c>
      <c r="G27" s="16">
        <v>25117944.8792</v>
      </c>
      <c r="H27" s="16">
        <v>26476723.797976002</v>
      </c>
      <c r="I27" s="18"/>
      <c r="J27" s="18"/>
      <c r="K27" s="18"/>
      <c r="L27" s="18"/>
    </row>
    <row r="28" spans="1:12" x14ac:dyDescent="0.2">
      <c r="A28" s="15">
        <f t="shared" si="1"/>
        <v>2020</v>
      </c>
      <c r="B28" s="16">
        <v>6718128.1900000023</v>
      </c>
      <c r="C28" s="16">
        <v>10723772.672000002</v>
      </c>
      <c r="D28" s="16">
        <v>12266718.289624102</v>
      </c>
      <c r="E28" s="16">
        <v>14477266.862966003</v>
      </c>
      <c r="F28" s="16">
        <v>18682983.7608875</v>
      </c>
      <c r="G28" s="16">
        <v>21175362.077979904</v>
      </c>
      <c r="H28" s="18"/>
      <c r="I28" s="18"/>
      <c r="J28" s="18"/>
      <c r="K28" s="18"/>
      <c r="L28" s="18"/>
    </row>
    <row r="29" spans="1:12" x14ac:dyDescent="0.2">
      <c r="A29" s="15">
        <f t="shared" si="1"/>
        <v>2021</v>
      </c>
      <c r="B29" s="16">
        <v>2842769.9428000003</v>
      </c>
      <c r="C29" s="16">
        <v>6638028.1258000014</v>
      </c>
      <c r="D29" s="16">
        <v>10033583.1887</v>
      </c>
      <c r="E29" s="16">
        <v>13377581.3958</v>
      </c>
      <c r="F29" s="16">
        <v>15725574.267668601</v>
      </c>
      <c r="G29" s="18"/>
      <c r="H29" s="18"/>
      <c r="I29" s="18"/>
      <c r="J29" s="18"/>
      <c r="K29" s="18"/>
      <c r="L29" s="18"/>
    </row>
    <row r="30" spans="1:12" x14ac:dyDescent="0.2">
      <c r="A30" s="15">
        <f t="shared" si="1"/>
        <v>2022</v>
      </c>
      <c r="B30" s="16">
        <v>4827065.9070000006</v>
      </c>
      <c r="C30" s="16">
        <v>12585904.628</v>
      </c>
      <c r="D30" s="16">
        <v>14799151.074000001</v>
      </c>
      <c r="E30" s="16">
        <v>17373671.988218497</v>
      </c>
      <c r="F30" s="18"/>
      <c r="G30" s="18"/>
      <c r="H30" s="18"/>
      <c r="I30" s="18"/>
      <c r="J30" s="18"/>
      <c r="K30" s="18"/>
      <c r="L30" s="18"/>
    </row>
    <row r="31" spans="1:12" x14ac:dyDescent="0.2">
      <c r="A31" s="15">
        <f t="shared" si="1"/>
        <v>2023</v>
      </c>
      <c r="B31" s="16">
        <v>4634678.1930000009</v>
      </c>
      <c r="C31" s="16">
        <v>7162243.4370000008</v>
      </c>
      <c r="D31" s="16">
        <v>12264129.452625502</v>
      </c>
      <c r="E31" s="18"/>
      <c r="F31" s="18"/>
      <c r="G31" s="18"/>
      <c r="H31" s="18"/>
      <c r="I31" s="18"/>
      <c r="J31" s="18"/>
      <c r="K31" s="18"/>
      <c r="L31" s="18"/>
    </row>
    <row r="32" spans="1:12" x14ac:dyDescent="0.2">
      <c r="A32" s="15">
        <f>A33-1</f>
        <v>2024</v>
      </c>
      <c r="B32" s="16">
        <v>2606477.9900000002</v>
      </c>
      <c r="C32" s="16">
        <v>5122487.6067808997</v>
      </c>
      <c r="D32" s="18"/>
      <c r="E32" s="18"/>
      <c r="F32" s="18"/>
      <c r="G32" s="18"/>
      <c r="H32" s="18"/>
      <c r="I32" s="18"/>
      <c r="J32" s="18"/>
      <c r="K32" s="18"/>
      <c r="L32" s="18"/>
    </row>
    <row r="33" spans="1:12" x14ac:dyDescent="0.2">
      <c r="A33" s="15">
        <f>'Описание на групите'!$B$1</f>
        <v>2025</v>
      </c>
      <c r="B33" s="16">
        <v>2882177.2552521997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x14ac:dyDescent="0.2">
      <c r="A34" s="19"/>
      <c r="B34" s="20"/>
      <c r="C34" s="21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25.5" x14ac:dyDescent="0.2">
      <c r="A35" s="23" t="s">
        <v>1</v>
      </c>
      <c r="B35" s="24"/>
      <c r="C35" s="44">
        <f>SUM(C23:C32)/SUM(B23:B32)</f>
        <v>2.6222224174575044</v>
      </c>
      <c r="D35" s="44">
        <f>SUM(D23:D31)/SUM(C23:C31)</f>
        <v>1.4828758618603652</v>
      </c>
      <c r="E35" s="44">
        <f>SUM(E23:E30)/SUM(D23:D30)</f>
        <v>1.238312031148652</v>
      </c>
      <c r="F35" s="44">
        <f>SUM(F23:F29)/SUM(E23:E29)</f>
        <v>1.2095543981353776</v>
      </c>
      <c r="G35" s="44">
        <f>SUM(G23:G28)/SUM(F23:F28)</f>
        <v>1.1586121246768857</v>
      </c>
      <c r="H35" s="44">
        <f>SUM(H23:H27)/SUM(G23:G27)</f>
        <v>1.0761709330587863</v>
      </c>
      <c r="I35" s="44">
        <f>SUM(I23:I26)/SUM(H23:H26)</f>
        <v>1.0596779686658544</v>
      </c>
      <c r="J35" s="44">
        <f>SUM(J23:J25)/SUM(I23:I25)</f>
        <v>0.93132590807411497</v>
      </c>
      <c r="K35" s="44">
        <f>SUM(K23:K24)/SUM(J23:J24)</f>
        <v>1.0430675186390796</v>
      </c>
      <c r="L35" s="44">
        <f>SUM(L23:L23)/SUM(K23:K23)</f>
        <v>1.035394123015366</v>
      </c>
    </row>
    <row r="36" spans="1:12" ht="15.75" x14ac:dyDescent="0.25">
      <c r="A36" s="27"/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7">
    <mergeCell ref="A2:L2"/>
    <mergeCell ref="A4:A5"/>
    <mergeCell ref="B4:L4"/>
    <mergeCell ref="A21:A22"/>
    <mergeCell ref="A20:L20"/>
    <mergeCell ref="A3:L3"/>
    <mergeCell ref="B21:L2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A1:M36"/>
  <sheetViews>
    <sheetView zoomScaleNormal="100" workbookViewId="0"/>
  </sheetViews>
  <sheetFormatPr defaultRowHeight="12.75" x14ac:dyDescent="0.2"/>
  <cols>
    <col min="1" max="1" width="11.28515625" style="11" customWidth="1"/>
    <col min="2" max="12" width="11.85546875" style="11" customWidth="1"/>
    <col min="13" max="13" width="15.7109375" style="11" customWidth="1"/>
    <col min="14" max="16384" width="9.140625" style="11"/>
  </cols>
  <sheetData>
    <row r="1" spans="1:13" ht="15.75" x14ac:dyDescent="0.25">
      <c r="A1" s="32" t="str">
        <f>'Описание на групите'!$B$8</f>
        <v>Моторни превозни средства, различни от предходните рискови групи</v>
      </c>
      <c r="G1" s="28"/>
    </row>
    <row r="2" spans="1:13" ht="18.75" customHeight="1" x14ac:dyDescent="0.2">
      <c r="A2" s="47" t="s">
        <v>25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6"/>
    </row>
    <row r="3" spans="1:13" ht="15.75" customHeight="1" x14ac:dyDescent="0.2">
      <c r="A3" s="63" t="s">
        <v>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</row>
    <row r="4" spans="1:13" ht="12.75" customHeight="1" x14ac:dyDescent="0.2">
      <c r="A4" s="54" t="s">
        <v>0</v>
      </c>
      <c r="B4" s="59" t="s">
        <v>28</v>
      </c>
      <c r="C4" s="60"/>
      <c r="D4" s="60"/>
      <c r="E4" s="60"/>
      <c r="F4" s="60"/>
      <c r="G4" s="60"/>
      <c r="H4" s="60"/>
      <c r="I4" s="60"/>
      <c r="J4" s="60"/>
      <c r="K4" s="60"/>
      <c r="L4" s="61"/>
    </row>
    <row r="5" spans="1:13" ht="39.75" customHeight="1" x14ac:dyDescent="0.2">
      <c r="A5" s="55"/>
      <c r="B5" s="13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</row>
    <row r="6" spans="1:13" x14ac:dyDescent="0.2">
      <c r="A6" s="15">
        <f t="shared" ref="A6:A14" si="0">A7-1</f>
        <v>2015</v>
      </c>
      <c r="B6" s="16">
        <v>2463156.634888099</v>
      </c>
      <c r="C6" s="16">
        <v>4354242.2485380312</v>
      </c>
      <c r="D6" s="16">
        <v>5643112.0636431333</v>
      </c>
      <c r="E6" s="16">
        <v>6083963.5763366949</v>
      </c>
      <c r="F6" s="16">
        <v>6329181.2077865144</v>
      </c>
      <c r="G6" s="16">
        <v>6306243.8214180563</v>
      </c>
      <c r="H6" s="16">
        <v>6311165.1714180559</v>
      </c>
      <c r="I6" s="16">
        <v>6380947.064418057</v>
      </c>
      <c r="J6" s="16">
        <v>6291134.5944180563</v>
      </c>
      <c r="K6" s="16">
        <v>6323956.9344180562</v>
      </c>
      <c r="L6" s="16">
        <v>6442371.3807787569</v>
      </c>
    </row>
    <row r="7" spans="1:13" x14ac:dyDescent="0.2">
      <c r="A7" s="15">
        <f t="shared" si="0"/>
        <v>2016</v>
      </c>
      <c r="B7" s="16">
        <v>2929071.6224958003</v>
      </c>
      <c r="C7" s="16">
        <v>3801968.1391415996</v>
      </c>
      <c r="D7" s="16">
        <v>3806618.5335875005</v>
      </c>
      <c r="E7" s="16">
        <v>3852257.3843612005</v>
      </c>
      <c r="F7" s="16">
        <v>3934601.5311677004</v>
      </c>
      <c r="G7" s="16">
        <v>4002647.5428309999</v>
      </c>
      <c r="H7" s="16">
        <v>4055257.3148310003</v>
      </c>
      <c r="I7" s="16">
        <v>3985702.2108310005</v>
      </c>
      <c r="J7" s="16">
        <v>3996329.710831</v>
      </c>
      <c r="K7" s="16">
        <v>3943776.6463133004</v>
      </c>
      <c r="L7" s="18"/>
    </row>
    <row r="8" spans="1:13" x14ac:dyDescent="0.2">
      <c r="A8" s="15">
        <f t="shared" si="0"/>
        <v>2017</v>
      </c>
      <c r="B8" s="16">
        <v>2471580.0497600003</v>
      </c>
      <c r="C8" s="16">
        <v>3622622.0060473997</v>
      </c>
      <c r="D8" s="16">
        <v>3807081.0495473999</v>
      </c>
      <c r="E8" s="16">
        <v>3982275.9815744995</v>
      </c>
      <c r="F8" s="16">
        <v>4162007.9985979008</v>
      </c>
      <c r="G8" s="16">
        <v>4230369.0178140998</v>
      </c>
      <c r="H8" s="16">
        <v>4260296.0632918999</v>
      </c>
      <c r="I8" s="16">
        <v>4334645.4520636993</v>
      </c>
      <c r="J8" s="16">
        <v>4276023.5974886008</v>
      </c>
      <c r="K8" s="18"/>
      <c r="L8" s="18"/>
    </row>
    <row r="9" spans="1:13" x14ac:dyDescent="0.2">
      <c r="A9" s="15">
        <f t="shared" si="0"/>
        <v>2018</v>
      </c>
      <c r="B9" s="16">
        <v>3010807.124359</v>
      </c>
      <c r="C9" s="16">
        <v>4250409.6863187002</v>
      </c>
      <c r="D9" s="16">
        <v>5024751.5643811999</v>
      </c>
      <c r="E9" s="16">
        <v>5444245.8356924998</v>
      </c>
      <c r="F9" s="16">
        <v>5494958.8328282991</v>
      </c>
      <c r="G9" s="16">
        <v>5527381.7969493</v>
      </c>
      <c r="H9" s="16">
        <v>5782180.4809493003</v>
      </c>
      <c r="I9" s="16">
        <v>5460324.7915827995</v>
      </c>
      <c r="J9" s="18"/>
      <c r="K9" s="18"/>
      <c r="L9" s="18"/>
    </row>
    <row r="10" spans="1:13" x14ac:dyDescent="0.2">
      <c r="A10" s="15">
        <f t="shared" si="0"/>
        <v>2019</v>
      </c>
      <c r="B10" s="16">
        <v>3120717.0409991001</v>
      </c>
      <c r="C10" s="16">
        <v>4440364.2210892001</v>
      </c>
      <c r="D10" s="16">
        <v>4772961.4407725008</v>
      </c>
      <c r="E10" s="16">
        <v>5322552.1500892006</v>
      </c>
      <c r="F10" s="16">
        <v>5503021.6510891998</v>
      </c>
      <c r="G10" s="16">
        <v>5555518.9900892004</v>
      </c>
      <c r="H10" s="16">
        <v>5410799.6151582003</v>
      </c>
      <c r="I10" s="18"/>
      <c r="J10" s="18"/>
      <c r="K10" s="18"/>
      <c r="L10" s="18"/>
    </row>
    <row r="11" spans="1:13" x14ac:dyDescent="0.2">
      <c r="A11" s="15">
        <f t="shared" si="0"/>
        <v>2020</v>
      </c>
      <c r="B11" s="16">
        <v>2564653.7815212999</v>
      </c>
      <c r="C11" s="16">
        <v>3579420.1147350008</v>
      </c>
      <c r="D11" s="16">
        <v>3754175.2043214003</v>
      </c>
      <c r="E11" s="16">
        <v>3847086.0713847005</v>
      </c>
      <c r="F11" s="16">
        <v>4057948.5462950007</v>
      </c>
      <c r="G11" s="16">
        <v>3997045.0957936002</v>
      </c>
      <c r="H11" s="18"/>
      <c r="I11" s="18"/>
      <c r="J11" s="18"/>
      <c r="K11" s="18"/>
      <c r="L11" s="18"/>
    </row>
    <row r="12" spans="1:13" x14ac:dyDescent="0.2">
      <c r="A12" s="15">
        <f t="shared" si="0"/>
        <v>2021</v>
      </c>
      <c r="B12" s="16">
        <v>2756151.3118970003</v>
      </c>
      <c r="C12" s="16">
        <v>3548891.890497</v>
      </c>
      <c r="D12" s="16">
        <v>3763748.788497</v>
      </c>
      <c r="E12" s="16">
        <v>3937087.4144970002</v>
      </c>
      <c r="F12" s="16">
        <v>4075514.9522664007</v>
      </c>
      <c r="G12" s="18"/>
      <c r="H12" s="18"/>
      <c r="I12" s="18"/>
      <c r="J12" s="18"/>
      <c r="K12" s="18"/>
      <c r="L12" s="18"/>
    </row>
    <row r="13" spans="1:13" x14ac:dyDescent="0.2">
      <c r="A13" s="15">
        <f t="shared" si="0"/>
        <v>2022</v>
      </c>
      <c r="B13" s="16">
        <v>2412977.3796767001</v>
      </c>
      <c r="C13" s="16">
        <v>3692290.5645766994</v>
      </c>
      <c r="D13" s="16">
        <v>3496520.1942999996</v>
      </c>
      <c r="E13" s="16">
        <v>3502972.7777212001</v>
      </c>
      <c r="F13" s="18"/>
      <c r="G13" s="18"/>
      <c r="H13" s="18"/>
      <c r="I13" s="18"/>
      <c r="J13" s="18"/>
      <c r="K13" s="18"/>
      <c r="L13" s="18"/>
    </row>
    <row r="14" spans="1:13" x14ac:dyDescent="0.2">
      <c r="A14" s="15">
        <f t="shared" si="0"/>
        <v>2023</v>
      </c>
      <c r="B14" s="16">
        <v>2814295.9999146</v>
      </c>
      <c r="C14" s="16">
        <v>6380349.1999059999</v>
      </c>
      <c r="D14" s="16">
        <v>7069810.7448608</v>
      </c>
      <c r="E14" s="18"/>
      <c r="F14" s="18"/>
      <c r="G14" s="18"/>
      <c r="H14" s="18"/>
      <c r="I14" s="18"/>
      <c r="J14" s="18"/>
      <c r="K14" s="18"/>
      <c r="L14" s="18"/>
    </row>
    <row r="15" spans="1:13" x14ac:dyDescent="0.2">
      <c r="A15" s="15">
        <f>A16-1</f>
        <v>2024</v>
      </c>
      <c r="B15" s="16">
        <v>2448887.0930594001</v>
      </c>
      <c r="C15" s="16">
        <v>4438486.7204144998</v>
      </c>
      <c r="D15" s="18"/>
      <c r="E15" s="18"/>
      <c r="F15" s="18"/>
      <c r="G15" s="18"/>
      <c r="H15" s="18"/>
      <c r="I15" s="18"/>
      <c r="J15" s="18"/>
      <c r="K15" s="18"/>
      <c r="L15" s="18"/>
    </row>
    <row r="16" spans="1:13" x14ac:dyDescent="0.2">
      <c r="A16" s="15">
        <f>'Описание на групите'!$B$1</f>
        <v>2025</v>
      </c>
      <c r="B16" s="16">
        <v>3212044.7768665007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x14ac:dyDescent="0.2">
      <c r="A17" s="19"/>
      <c r="B17" s="20"/>
      <c r="C17" s="21"/>
      <c r="D17" s="12"/>
      <c r="E17" s="12"/>
      <c r="F17" s="12"/>
      <c r="G17" s="12"/>
      <c r="H17" s="12"/>
      <c r="I17" s="12"/>
      <c r="J17" s="12"/>
      <c r="K17" s="12"/>
      <c r="L17" s="12"/>
    </row>
    <row r="18" spans="1:12" ht="26.25" customHeight="1" x14ac:dyDescent="0.2">
      <c r="A18" s="23" t="s">
        <v>1</v>
      </c>
      <c r="B18" s="24"/>
      <c r="C18" s="44">
        <f>SUM(C6:C15)/SUM(B6:B15)</f>
        <v>1.5600392649448316</v>
      </c>
      <c r="D18" s="44">
        <f>SUM(D6:D14)/SUM(C6:C14)</f>
        <v>1.0920671657302867</v>
      </c>
      <c r="E18" s="44">
        <f>SUM(E6:E13)/SUM(D6:D13)</f>
        <v>1.0558711466026258</v>
      </c>
      <c r="F18" s="44">
        <f>SUM(F6:F12)/SUM(E6:E12)</f>
        <v>1.0335012046464043</v>
      </c>
      <c r="G18" s="44">
        <f>SUM(G6:G11)/SUM(F6:F11)</f>
        <v>1.0046634490190416</v>
      </c>
      <c r="H18" s="44">
        <f>SUM(H6:H10)/SUM(G6:G10)</f>
        <v>1.0077096336738767</v>
      </c>
      <c r="I18" s="44">
        <f>SUM(I6:I9)/SUM(H6:H9)</f>
        <v>0.98788374075322372</v>
      </c>
      <c r="J18" s="44">
        <f>SUM(J6:J8)/SUM(I6:I8)</f>
        <v>0.99062621169555398</v>
      </c>
      <c r="K18" s="44">
        <f>SUM(K6:K7)/SUM(J6:J7)</f>
        <v>0.9980820614359136</v>
      </c>
      <c r="L18" s="44">
        <f>SUM(L6:L6)/SUM(K6:K6)</f>
        <v>1.0187247395244317</v>
      </c>
    </row>
    <row r="19" spans="1:12" ht="15.75" customHeight="1" x14ac:dyDescent="0.25">
      <c r="A19" s="27"/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.75" customHeight="1" x14ac:dyDescent="0.2">
      <c r="A20" s="58" t="s">
        <v>13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2" ht="12.75" customHeight="1" x14ac:dyDescent="0.2">
      <c r="A21" s="54" t="s">
        <v>0</v>
      </c>
      <c r="B21" s="59" t="s">
        <v>28</v>
      </c>
      <c r="C21" s="60"/>
      <c r="D21" s="60"/>
      <c r="E21" s="60"/>
      <c r="F21" s="60"/>
      <c r="G21" s="60"/>
      <c r="H21" s="60"/>
      <c r="I21" s="60"/>
      <c r="J21" s="60"/>
      <c r="K21" s="60"/>
      <c r="L21" s="61"/>
    </row>
    <row r="22" spans="1:12" ht="39.75" customHeight="1" x14ac:dyDescent="0.2">
      <c r="A22" s="55"/>
      <c r="B22" s="13">
        <v>0</v>
      </c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</row>
    <row r="23" spans="1:12" x14ac:dyDescent="0.2">
      <c r="A23" s="15">
        <f t="shared" ref="A23:A31" si="1">A24-1</f>
        <v>2015</v>
      </c>
      <c r="B23" s="16">
        <v>700803.55160579993</v>
      </c>
      <c r="C23" s="16">
        <v>5206464.6797863003</v>
      </c>
      <c r="D23" s="16">
        <v>5782122.3963376004</v>
      </c>
      <c r="E23" s="16">
        <v>5524442.7922132993</v>
      </c>
      <c r="F23" s="16">
        <v>5858123.2140152995</v>
      </c>
      <c r="G23" s="16">
        <v>6839133.3673103005</v>
      </c>
      <c r="H23" s="16">
        <v>6893693.7212812994</v>
      </c>
      <c r="I23" s="16">
        <v>6429180.2974483008</v>
      </c>
      <c r="J23" s="16">
        <v>6144819.620872301</v>
      </c>
      <c r="K23" s="16">
        <v>6055391.8617013013</v>
      </c>
      <c r="L23" s="16">
        <v>5792476.0337813003</v>
      </c>
    </row>
    <row r="24" spans="1:12" x14ac:dyDescent="0.2">
      <c r="A24" s="15">
        <f t="shared" si="1"/>
        <v>2016</v>
      </c>
      <c r="B24" s="16">
        <v>1334836.76</v>
      </c>
      <c r="C24" s="16">
        <v>2804635.5378414318</v>
      </c>
      <c r="D24" s="16">
        <v>4720471.7525200006</v>
      </c>
      <c r="E24" s="16">
        <v>5195427.6104620006</v>
      </c>
      <c r="F24" s="16">
        <v>5613335.6882910011</v>
      </c>
      <c r="G24" s="16">
        <v>5548930.5437770002</v>
      </c>
      <c r="H24" s="16">
        <v>5305612.7387240008</v>
      </c>
      <c r="I24" s="16">
        <v>5512250.6975340005</v>
      </c>
      <c r="J24" s="16">
        <v>5772758.8030520007</v>
      </c>
      <c r="K24" s="16">
        <v>4914319.3170840004</v>
      </c>
      <c r="L24" s="18"/>
    </row>
    <row r="25" spans="1:12" x14ac:dyDescent="0.2">
      <c r="A25" s="15">
        <f t="shared" si="1"/>
        <v>2017</v>
      </c>
      <c r="B25" s="16">
        <v>762417.9516400001</v>
      </c>
      <c r="C25" s="16">
        <v>1449536.1678849999</v>
      </c>
      <c r="D25" s="16">
        <v>2684779.3726459998</v>
      </c>
      <c r="E25" s="16">
        <v>2691115.5180621999</v>
      </c>
      <c r="F25" s="16">
        <v>2907097.8768406999</v>
      </c>
      <c r="G25" s="16">
        <v>3282957.8526667003</v>
      </c>
      <c r="H25" s="16">
        <v>3469211.1791392998</v>
      </c>
      <c r="I25" s="16">
        <v>3438825.8452877998</v>
      </c>
      <c r="J25" s="16">
        <v>3591463.5829920997</v>
      </c>
      <c r="K25" s="18"/>
      <c r="L25" s="18"/>
    </row>
    <row r="26" spans="1:12" x14ac:dyDescent="0.2">
      <c r="A26" s="15">
        <f t="shared" si="1"/>
        <v>2018</v>
      </c>
      <c r="B26" s="16">
        <v>1720387.919454</v>
      </c>
      <c r="C26" s="16">
        <v>2541136.936431</v>
      </c>
      <c r="D26" s="16">
        <v>4387288.05724</v>
      </c>
      <c r="E26" s="16">
        <v>5755309.1356149996</v>
      </c>
      <c r="F26" s="16">
        <v>6363389.4522399995</v>
      </c>
      <c r="G26" s="16">
        <v>6343414.6032419996</v>
      </c>
      <c r="H26" s="16">
        <v>6308306.9272800004</v>
      </c>
      <c r="I26" s="16">
        <v>6692489.8696016995</v>
      </c>
      <c r="J26" s="18"/>
      <c r="K26" s="18"/>
      <c r="L26" s="18"/>
    </row>
    <row r="27" spans="1:12" x14ac:dyDescent="0.2">
      <c r="A27" s="15">
        <f t="shared" si="1"/>
        <v>2019</v>
      </c>
      <c r="B27" s="16">
        <v>2227679.5040459996</v>
      </c>
      <c r="C27" s="16">
        <v>3505978.8297300003</v>
      </c>
      <c r="D27" s="16">
        <v>4038839.848125</v>
      </c>
      <c r="E27" s="16">
        <v>4407796.8521180004</v>
      </c>
      <c r="F27" s="16">
        <v>4745484.7300000004</v>
      </c>
      <c r="G27" s="16">
        <v>5278431.66</v>
      </c>
      <c r="H27" s="16">
        <v>5393527.8115865011</v>
      </c>
      <c r="I27" s="18"/>
      <c r="J27" s="18"/>
      <c r="K27" s="18"/>
      <c r="L27" s="18"/>
    </row>
    <row r="28" spans="1:12" x14ac:dyDescent="0.2">
      <c r="A28" s="15">
        <f t="shared" si="1"/>
        <v>2020</v>
      </c>
      <c r="B28" s="16">
        <v>1683469.75</v>
      </c>
      <c r="C28" s="16">
        <v>3634455.6300000004</v>
      </c>
      <c r="D28" s="16">
        <v>4266896.8400000008</v>
      </c>
      <c r="E28" s="16">
        <v>5751604.5</v>
      </c>
      <c r="F28" s="16">
        <v>5962889.0066665001</v>
      </c>
      <c r="G28" s="16">
        <v>6612635.542346199</v>
      </c>
      <c r="H28" s="18"/>
      <c r="I28" s="18"/>
      <c r="J28" s="18"/>
      <c r="K28" s="18"/>
      <c r="L28" s="18"/>
    </row>
    <row r="29" spans="1:12" x14ac:dyDescent="0.2">
      <c r="A29" s="15">
        <f t="shared" si="1"/>
        <v>2021</v>
      </c>
      <c r="B29" s="16">
        <v>318265.36</v>
      </c>
      <c r="C29" s="16">
        <v>1497120.6900000002</v>
      </c>
      <c r="D29" s="16">
        <v>1589227.05</v>
      </c>
      <c r="E29" s="16">
        <v>2015353.32</v>
      </c>
      <c r="F29" s="16">
        <v>2156178.3398583001</v>
      </c>
      <c r="G29" s="18"/>
      <c r="H29" s="18"/>
      <c r="I29" s="18"/>
      <c r="J29" s="18"/>
      <c r="K29" s="18"/>
      <c r="L29" s="18"/>
    </row>
    <row r="30" spans="1:12" x14ac:dyDescent="0.2">
      <c r="A30" s="15">
        <f t="shared" si="1"/>
        <v>2022</v>
      </c>
      <c r="B30" s="16">
        <v>2448547.87</v>
      </c>
      <c r="C30" s="16">
        <v>3791908.92</v>
      </c>
      <c r="D30" s="16">
        <v>4779828.7769860001</v>
      </c>
      <c r="E30" s="16">
        <v>5800021.3709950997</v>
      </c>
      <c r="F30" s="18"/>
      <c r="G30" s="18"/>
      <c r="H30" s="18"/>
      <c r="I30" s="18"/>
      <c r="J30" s="18"/>
      <c r="K30" s="18"/>
      <c r="L30" s="18"/>
    </row>
    <row r="31" spans="1:12" x14ac:dyDescent="0.2">
      <c r="A31" s="15">
        <f t="shared" si="1"/>
        <v>2023</v>
      </c>
      <c r="B31" s="16">
        <v>774840.18700000003</v>
      </c>
      <c r="C31" s="16">
        <v>2132560.4870000002</v>
      </c>
      <c r="D31" s="16">
        <v>3055583.6332256999</v>
      </c>
      <c r="E31" s="18"/>
      <c r="F31" s="18"/>
      <c r="G31" s="18"/>
      <c r="H31" s="18"/>
      <c r="I31" s="18"/>
      <c r="J31" s="18"/>
      <c r="K31" s="18"/>
      <c r="L31" s="18"/>
    </row>
    <row r="32" spans="1:12" x14ac:dyDescent="0.2">
      <c r="A32" s="15">
        <f>A33-1</f>
        <v>2024</v>
      </c>
      <c r="B32" s="16">
        <v>1735314.57</v>
      </c>
      <c r="C32" s="16">
        <v>6370916.9941886999</v>
      </c>
      <c r="D32" s="18"/>
      <c r="E32" s="18"/>
      <c r="F32" s="18"/>
      <c r="G32" s="18"/>
      <c r="H32" s="18"/>
      <c r="I32" s="18"/>
      <c r="J32" s="18"/>
      <c r="K32" s="18"/>
      <c r="L32" s="18"/>
    </row>
    <row r="33" spans="1:12" x14ac:dyDescent="0.2">
      <c r="A33" s="15">
        <f>'Описание на групите'!$B$1</f>
        <v>2025</v>
      </c>
      <c r="B33" s="16">
        <v>1510586.9779306999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x14ac:dyDescent="0.2">
      <c r="A34" s="19"/>
      <c r="B34" s="20"/>
      <c r="C34" s="21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25.5" x14ac:dyDescent="0.2">
      <c r="A35" s="23" t="s">
        <v>1</v>
      </c>
      <c r="B35" s="24"/>
      <c r="C35" s="44">
        <f>SUM(C23:C32)/SUM(B23:B32)</f>
        <v>2.4028426276279444</v>
      </c>
      <c r="D35" s="44">
        <f>SUM(D23:D31)/SUM(C23:C31)</f>
        <v>1.3290658921714018</v>
      </c>
      <c r="E35" s="44">
        <f>SUM(E23:E30)/SUM(D23:D30)</f>
        <v>1.151680614232262</v>
      </c>
      <c r="F35" s="44">
        <f>SUM(F23:F29)/SUM(E23:E29)</f>
        <v>1.0722837492384099</v>
      </c>
      <c r="G35" s="44">
        <f>SUM(G23:G28)/SUM(F23:F28)</f>
        <v>1.0780654570059263</v>
      </c>
      <c r="H35" s="44">
        <f>SUM(H23:H27)/SUM(G23:G27)</f>
        <v>1.0028389962879114</v>
      </c>
      <c r="I35" s="44">
        <f>SUM(I23:I26)/SUM(H23:H26)</f>
        <v>1.0043646953251721</v>
      </c>
      <c r="J35" s="44">
        <f>SUM(J23:J25)/SUM(I23:I25)</f>
        <v>1.0083734080635831</v>
      </c>
      <c r="K35" s="44">
        <f>SUM(K23:K24)/SUM(J23:J24)</f>
        <v>0.92046477804281324</v>
      </c>
      <c r="L35" s="44">
        <f>SUM(L23:L23)/SUM(K23:K23)</f>
        <v>0.95658153362743181</v>
      </c>
    </row>
    <row r="36" spans="1:12" ht="15.75" x14ac:dyDescent="0.25">
      <c r="A36" s="27"/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7">
    <mergeCell ref="A2:L2"/>
    <mergeCell ref="A4:A5"/>
    <mergeCell ref="B4:L4"/>
    <mergeCell ref="A21:A22"/>
    <mergeCell ref="A20:L20"/>
    <mergeCell ref="A3:L3"/>
    <mergeCell ref="B21:L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36"/>
  <sheetViews>
    <sheetView zoomScaleNormal="100" workbookViewId="0"/>
  </sheetViews>
  <sheetFormatPr defaultRowHeight="12.75" x14ac:dyDescent="0.2"/>
  <cols>
    <col min="1" max="1" width="10.7109375" style="11" customWidth="1"/>
    <col min="2" max="12" width="11.85546875" style="11" customWidth="1"/>
    <col min="13" max="16384" width="9.140625" style="11"/>
  </cols>
  <sheetData>
    <row r="1" spans="1:14" ht="15.75" x14ac:dyDescent="0.25">
      <c r="A1" s="31" t="str">
        <f>'Описание на групите'!$B$2</f>
        <v>Общо за пазара</v>
      </c>
      <c r="B1" s="30"/>
      <c r="C1" s="30"/>
      <c r="D1" s="29"/>
      <c r="E1" s="29"/>
      <c r="F1" s="29"/>
      <c r="G1" s="29"/>
      <c r="H1" s="29"/>
    </row>
    <row r="2" spans="1:14" ht="18.75" x14ac:dyDescent="0.2">
      <c r="A2" s="57" t="s">
        <v>24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15.75" customHeight="1" x14ac:dyDescent="0.2">
      <c r="A3" s="58" t="s">
        <v>10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4" x14ac:dyDescent="0.2">
      <c r="A4" s="54" t="s">
        <v>0</v>
      </c>
      <c r="B4" s="56" t="s">
        <v>4</v>
      </c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ht="39.75" customHeight="1" x14ac:dyDescent="0.2">
      <c r="A5" s="55"/>
      <c r="B5" s="13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</row>
    <row r="6" spans="1:14" x14ac:dyDescent="0.2">
      <c r="A6" s="15">
        <f t="shared" ref="A6:A14" si="0">A7-1</f>
        <v>2015</v>
      </c>
      <c r="B6" s="16">
        <v>60948.318745838689</v>
      </c>
      <c r="C6" s="16">
        <v>83278.869465909112</v>
      </c>
      <c r="D6" s="16">
        <v>91516.657751604507</v>
      </c>
      <c r="E6" s="16">
        <v>93988.615623181919</v>
      </c>
      <c r="F6" s="16">
        <v>95848.022559137957</v>
      </c>
      <c r="G6" s="16">
        <v>96639.756658527185</v>
      </c>
      <c r="H6" s="16">
        <v>97175.724118177051</v>
      </c>
      <c r="I6" s="16">
        <v>97511.985392559</v>
      </c>
      <c r="J6" s="16">
        <v>98250.729174735665</v>
      </c>
      <c r="K6" s="16">
        <v>98412.729174735665</v>
      </c>
      <c r="L6" s="16">
        <v>98541.729174735665</v>
      </c>
      <c r="N6" s="17"/>
    </row>
    <row r="7" spans="1:14" x14ac:dyDescent="0.2">
      <c r="A7" s="15">
        <f t="shared" si="0"/>
        <v>2016</v>
      </c>
      <c r="B7" s="16">
        <v>56195.156704342735</v>
      </c>
      <c r="C7" s="16">
        <v>88371.069721209933</v>
      </c>
      <c r="D7" s="16">
        <v>97726.731808830344</v>
      </c>
      <c r="E7" s="16">
        <v>101888.63945233892</v>
      </c>
      <c r="F7" s="16">
        <v>103937.32985716198</v>
      </c>
      <c r="G7" s="16">
        <v>104975.47265473261</v>
      </c>
      <c r="H7" s="16">
        <v>105659.26600055392</v>
      </c>
      <c r="I7" s="16">
        <v>106263.71738974824</v>
      </c>
      <c r="J7" s="16">
        <v>106504.60208714427</v>
      </c>
      <c r="K7" s="16">
        <v>106935.60208714427</v>
      </c>
      <c r="L7" s="18"/>
      <c r="N7" s="17"/>
    </row>
    <row r="8" spans="1:14" x14ac:dyDescent="0.2">
      <c r="A8" s="15">
        <f t="shared" si="0"/>
        <v>2017</v>
      </c>
      <c r="B8" s="16">
        <v>54175.987497623006</v>
      </c>
      <c r="C8" s="16">
        <v>88696.284623310261</v>
      </c>
      <c r="D8" s="16">
        <v>99286.392991537316</v>
      </c>
      <c r="E8" s="16">
        <v>102697.44382821872</v>
      </c>
      <c r="F8" s="16">
        <v>104490.60668823819</v>
      </c>
      <c r="G8" s="16">
        <v>105550.16175729615</v>
      </c>
      <c r="H8" s="16">
        <v>106723.45725225091</v>
      </c>
      <c r="I8" s="16">
        <v>107165.46488318064</v>
      </c>
      <c r="J8" s="16">
        <v>107775.46488318064</v>
      </c>
      <c r="K8" s="18"/>
      <c r="L8" s="18"/>
      <c r="N8" s="17"/>
    </row>
    <row r="9" spans="1:14" x14ac:dyDescent="0.2">
      <c r="A9" s="15">
        <f t="shared" si="0"/>
        <v>2018</v>
      </c>
      <c r="B9" s="16">
        <v>53229.575561730715</v>
      </c>
      <c r="C9" s="16">
        <v>93798.292238688242</v>
      </c>
      <c r="D9" s="16">
        <v>101343.00920385221</v>
      </c>
      <c r="E9" s="16">
        <v>104541.28543817988</v>
      </c>
      <c r="F9" s="16">
        <v>106352.01384189118</v>
      </c>
      <c r="G9" s="16">
        <v>107922.80450044808</v>
      </c>
      <c r="H9" s="16">
        <v>108550.59134299918</v>
      </c>
      <c r="I9" s="16">
        <v>108894.59134299918</v>
      </c>
      <c r="J9" s="18"/>
      <c r="K9" s="18"/>
      <c r="L9" s="18"/>
      <c r="N9" s="17"/>
    </row>
    <row r="10" spans="1:14" x14ac:dyDescent="0.2">
      <c r="A10" s="15">
        <f t="shared" si="0"/>
        <v>2019</v>
      </c>
      <c r="B10" s="16">
        <v>67140.968792999396</v>
      </c>
      <c r="C10" s="16">
        <v>101993.57930827975</v>
      </c>
      <c r="D10" s="16">
        <v>108341.94186381117</v>
      </c>
      <c r="E10" s="16">
        <v>110907.04086606044</v>
      </c>
      <c r="F10" s="16">
        <v>112747.79090959256</v>
      </c>
      <c r="G10" s="16">
        <v>113613.04719368515</v>
      </c>
      <c r="H10" s="16">
        <v>114124.04719368515</v>
      </c>
      <c r="I10" s="18"/>
      <c r="J10" s="18"/>
      <c r="K10" s="18"/>
      <c r="L10" s="18"/>
      <c r="N10" s="17"/>
    </row>
    <row r="11" spans="1:14" x14ac:dyDescent="0.2">
      <c r="A11" s="15">
        <f t="shared" si="0"/>
        <v>2020</v>
      </c>
      <c r="B11" s="16">
        <v>61328.418815988771</v>
      </c>
      <c r="C11" s="16">
        <v>89568.458197208776</v>
      </c>
      <c r="D11" s="16">
        <v>93850.37011219695</v>
      </c>
      <c r="E11" s="16">
        <v>95923.500254889354</v>
      </c>
      <c r="F11" s="16">
        <v>96819.913608531017</v>
      </c>
      <c r="G11" s="16">
        <v>97407.913608531017</v>
      </c>
      <c r="H11" s="18"/>
      <c r="I11" s="18"/>
      <c r="J11" s="18"/>
      <c r="K11" s="18"/>
      <c r="L11" s="18"/>
      <c r="N11" s="17"/>
    </row>
    <row r="12" spans="1:14" x14ac:dyDescent="0.2">
      <c r="A12" s="15">
        <f t="shared" si="0"/>
        <v>2021</v>
      </c>
      <c r="B12" s="16">
        <v>74259.150382987355</v>
      </c>
      <c r="C12" s="16">
        <v>103941.30024257695</v>
      </c>
      <c r="D12" s="16">
        <v>109083.24983849225</v>
      </c>
      <c r="E12" s="16">
        <v>111347.94550682987</v>
      </c>
      <c r="F12" s="16">
        <v>112623.16887406676</v>
      </c>
      <c r="G12" s="18"/>
      <c r="H12" s="18"/>
      <c r="I12" s="18"/>
      <c r="J12" s="18"/>
      <c r="K12" s="18"/>
      <c r="L12" s="18"/>
      <c r="N12" s="17"/>
    </row>
    <row r="13" spans="1:14" x14ac:dyDescent="0.2">
      <c r="A13" s="15">
        <f t="shared" si="0"/>
        <v>2022</v>
      </c>
      <c r="B13" s="16">
        <v>72627.019717134564</v>
      </c>
      <c r="C13" s="16">
        <v>103111.13361182985</v>
      </c>
      <c r="D13" s="16">
        <v>107992.02516490439</v>
      </c>
      <c r="E13" s="16">
        <v>110572.5439393355</v>
      </c>
      <c r="F13" s="18"/>
      <c r="G13" s="18"/>
      <c r="H13" s="18"/>
      <c r="I13" s="18"/>
      <c r="J13" s="18"/>
      <c r="K13" s="18"/>
      <c r="L13" s="18"/>
      <c r="N13" s="17"/>
    </row>
    <row r="14" spans="1:14" x14ac:dyDescent="0.2">
      <c r="A14" s="15">
        <f t="shared" si="0"/>
        <v>2023</v>
      </c>
      <c r="B14" s="16">
        <v>75469.388414221205</v>
      </c>
      <c r="C14" s="16">
        <v>106258.40796191531</v>
      </c>
      <c r="D14" s="16">
        <v>111902.21858857809</v>
      </c>
      <c r="E14" s="18"/>
      <c r="F14" s="18"/>
      <c r="G14" s="18"/>
      <c r="H14" s="18"/>
      <c r="I14" s="18"/>
      <c r="J14" s="18"/>
      <c r="K14" s="18"/>
      <c r="L14" s="18"/>
      <c r="N14" s="17"/>
    </row>
    <row r="15" spans="1:14" x14ac:dyDescent="0.2">
      <c r="A15" s="15">
        <f>A16-1</f>
        <v>2024</v>
      </c>
      <c r="B15" s="16">
        <v>80064.956798840372</v>
      </c>
      <c r="C15" s="16">
        <v>114140.6955876392</v>
      </c>
      <c r="D15" s="18"/>
      <c r="E15" s="18"/>
      <c r="F15" s="18"/>
      <c r="G15" s="18"/>
      <c r="H15" s="18"/>
      <c r="I15" s="18"/>
      <c r="J15" s="18"/>
      <c r="K15" s="18"/>
      <c r="L15" s="18"/>
      <c r="N15" s="17"/>
    </row>
    <row r="16" spans="1:14" x14ac:dyDescent="0.2">
      <c r="A16" s="15">
        <f>'Описание на групите'!$B$1</f>
        <v>2025</v>
      </c>
      <c r="B16" s="16">
        <v>83790.149316934228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N16" s="17"/>
    </row>
    <row r="17" spans="1:14" ht="15" x14ac:dyDescent="0.25">
      <c r="A17" s="19"/>
      <c r="B17" s="20"/>
      <c r="C17" s="21"/>
      <c r="D17" s="22"/>
      <c r="E17" s="22"/>
      <c r="F17" s="22"/>
      <c r="G17" s="22"/>
      <c r="H17" s="22"/>
      <c r="I17" s="22"/>
      <c r="J17" s="22"/>
      <c r="K17" s="22"/>
      <c r="L17" s="22"/>
      <c r="N17" s="17"/>
    </row>
    <row r="18" spans="1:14" ht="25.5" x14ac:dyDescent="0.2">
      <c r="A18" s="23" t="s">
        <v>1</v>
      </c>
      <c r="B18" s="24"/>
      <c r="C18" s="44">
        <f>SUM(C6:C15)/SUM(B6:B15)</f>
        <v>1.4847425586780842</v>
      </c>
      <c r="D18" s="44">
        <f>SUM(D6:D14)/SUM(C6:C14)</f>
        <v>1.0722048264530153</v>
      </c>
      <c r="E18" s="44">
        <f>SUM(E6:E13)/SUM(D6:D13)</f>
        <v>1.028087383562948</v>
      </c>
      <c r="F18" s="44">
        <f>SUM(F6:F12)/SUM(E6:E12)</f>
        <v>1.0159773515987545</v>
      </c>
      <c r="G18" s="44">
        <f>SUM(G6:G11)/SUM(F6:F11)</f>
        <v>1.0095348599216987</v>
      </c>
      <c r="H18" s="44">
        <f>SUM(H6:H10)/SUM(G6:G10)</f>
        <v>1.006680224779704</v>
      </c>
      <c r="I18" s="44">
        <f>SUM(I6:I9)/SUM(H6:H9)</f>
        <v>1.0041298324949324</v>
      </c>
      <c r="J18" s="44">
        <f>SUM(J6:J8)/SUM(I6:I8)</f>
        <v>1.0051123126973101</v>
      </c>
      <c r="K18" s="44">
        <f>SUM(K6:K7)/SUM(J6:J7)</f>
        <v>1.0028961394867983</v>
      </c>
      <c r="L18" s="44">
        <f>SUM(L6:L6)/SUM(K6:K6)</f>
        <v>1.0013108060418785</v>
      </c>
    </row>
    <row r="19" spans="1:14" x14ac:dyDescent="0.2">
      <c r="A19" s="23"/>
      <c r="B19" s="24"/>
      <c r="C19" s="44"/>
      <c r="D19" s="44"/>
      <c r="E19" s="44"/>
      <c r="F19" s="44"/>
      <c r="G19" s="44"/>
      <c r="H19" s="44"/>
      <c r="I19" s="44"/>
      <c r="J19" s="44"/>
      <c r="K19" s="44"/>
      <c r="L19" s="44"/>
    </row>
    <row r="20" spans="1:14" ht="15.75" customHeight="1" x14ac:dyDescent="0.2">
      <c r="A20" s="58" t="s">
        <v>12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4" x14ac:dyDescent="0.2">
      <c r="A21" s="54" t="s">
        <v>0</v>
      </c>
      <c r="B21" s="56" t="s">
        <v>4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</row>
    <row r="22" spans="1:14" ht="39.75" customHeight="1" x14ac:dyDescent="0.2">
      <c r="A22" s="55"/>
      <c r="B22" s="13">
        <v>0</v>
      </c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</row>
    <row r="23" spans="1:14" x14ac:dyDescent="0.2">
      <c r="A23" s="15">
        <f t="shared" ref="A23:A31" si="1">A24-1</f>
        <v>2015</v>
      </c>
      <c r="B23" s="16">
        <v>1403.546415836161</v>
      </c>
      <c r="C23" s="16">
        <v>2850.7303543974454</v>
      </c>
      <c r="D23" s="16">
        <v>4136.6858143939862</v>
      </c>
      <c r="E23" s="16">
        <v>5685.9902116746889</v>
      </c>
      <c r="F23" s="16">
        <v>7438.8122271587299</v>
      </c>
      <c r="G23" s="16">
        <v>8388.4770428915726</v>
      </c>
      <c r="H23" s="16">
        <v>9108.5411666083528</v>
      </c>
      <c r="I23" s="16">
        <v>9639.028570257844</v>
      </c>
      <c r="J23" s="16">
        <v>10095.954341027744</v>
      </c>
      <c r="K23" s="16">
        <v>10280.007191213597</v>
      </c>
      <c r="L23" s="16">
        <v>10446.061128470043</v>
      </c>
    </row>
    <row r="24" spans="1:14" x14ac:dyDescent="0.2">
      <c r="A24" s="15">
        <f t="shared" si="1"/>
        <v>2016</v>
      </c>
      <c r="B24" s="16">
        <v>834.46757176711401</v>
      </c>
      <c r="C24" s="16">
        <v>2583.5701275554652</v>
      </c>
      <c r="D24" s="16">
        <v>4385.4166682909508</v>
      </c>
      <c r="E24" s="16">
        <v>6459.6002183335859</v>
      </c>
      <c r="F24" s="16">
        <v>8263.9899967832862</v>
      </c>
      <c r="G24" s="16">
        <v>9513.7595166251049</v>
      </c>
      <c r="H24" s="16">
        <v>10437.31895877118</v>
      </c>
      <c r="I24" s="16">
        <v>11140.125790888664</v>
      </c>
      <c r="J24" s="16">
        <v>11515.446681537273</v>
      </c>
      <c r="K24" s="16">
        <v>11804.446681537273</v>
      </c>
      <c r="L24" s="18"/>
    </row>
    <row r="25" spans="1:14" x14ac:dyDescent="0.2">
      <c r="A25" s="15">
        <f t="shared" si="1"/>
        <v>2017</v>
      </c>
      <c r="B25" s="16">
        <v>660.30630595177195</v>
      </c>
      <c r="C25" s="16">
        <v>2475.9748954184379</v>
      </c>
      <c r="D25" s="16">
        <v>4267.407611659024</v>
      </c>
      <c r="E25" s="16">
        <v>5998.2724781101497</v>
      </c>
      <c r="F25" s="16">
        <v>7621.6048598802317</v>
      </c>
      <c r="G25" s="16">
        <v>8804.3367416703622</v>
      </c>
      <c r="H25" s="16">
        <v>9565.2209741782899</v>
      </c>
      <c r="I25" s="16">
        <v>10051.22097417829</v>
      </c>
      <c r="J25" s="16">
        <v>10303.22097417829</v>
      </c>
      <c r="K25" s="18"/>
      <c r="L25" s="18"/>
    </row>
    <row r="26" spans="1:14" x14ac:dyDescent="0.2">
      <c r="A26" s="15">
        <f t="shared" si="1"/>
        <v>2018</v>
      </c>
      <c r="B26" s="16">
        <v>887</v>
      </c>
      <c r="C26" s="16">
        <v>2913.3989898989898</v>
      </c>
      <c r="D26" s="16">
        <v>4895.5961488131034</v>
      </c>
      <c r="E26" s="16">
        <v>7015.8328630212854</v>
      </c>
      <c r="F26" s="16">
        <v>8795.2698399085639</v>
      </c>
      <c r="G26" s="16">
        <v>10055.914614412028</v>
      </c>
      <c r="H26" s="16">
        <v>10826.862381453029</v>
      </c>
      <c r="I26" s="16">
        <v>11273.862381453029</v>
      </c>
      <c r="J26" s="18"/>
      <c r="K26" s="18"/>
      <c r="L26" s="18"/>
    </row>
    <row r="27" spans="1:14" x14ac:dyDescent="0.2">
      <c r="A27" s="15">
        <f t="shared" si="1"/>
        <v>2019</v>
      </c>
      <c r="B27" s="16">
        <v>949</v>
      </c>
      <c r="C27" s="16">
        <v>2793.5791611631257</v>
      </c>
      <c r="D27" s="16">
        <v>4697.3527873571911</v>
      </c>
      <c r="E27" s="16">
        <v>6848.6160664421823</v>
      </c>
      <c r="F27" s="16">
        <v>8337.0395876493913</v>
      </c>
      <c r="G27" s="16">
        <v>9468.1861198323768</v>
      </c>
      <c r="H27" s="16">
        <v>10045.186119832377</v>
      </c>
      <c r="I27" s="18"/>
      <c r="J27" s="18"/>
      <c r="K27" s="18"/>
      <c r="L27" s="18"/>
    </row>
    <row r="28" spans="1:14" x14ac:dyDescent="0.2">
      <c r="A28" s="15">
        <f t="shared" si="1"/>
        <v>2020</v>
      </c>
      <c r="B28" s="16">
        <v>789.42857142857144</v>
      </c>
      <c r="C28" s="16">
        <v>2375.75</v>
      </c>
      <c r="D28" s="16">
        <v>4126.7474070307071</v>
      </c>
      <c r="E28" s="16">
        <v>5891.3187508802375</v>
      </c>
      <c r="F28" s="16">
        <v>7251.9025546295434</v>
      </c>
      <c r="G28" s="16">
        <v>8017.9025546295443</v>
      </c>
      <c r="H28" s="18"/>
      <c r="I28" s="18"/>
      <c r="J28" s="18"/>
      <c r="K28" s="18"/>
      <c r="L28" s="18"/>
    </row>
    <row r="29" spans="1:14" x14ac:dyDescent="0.2">
      <c r="A29" s="15">
        <f t="shared" si="1"/>
        <v>2021</v>
      </c>
      <c r="B29" s="16">
        <v>915</v>
      </c>
      <c r="C29" s="16">
        <v>2678.5509312411959</v>
      </c>
      <c r="D29" s="16">
        <v>4499.7374045894412</v>
      </c>
      <c r="E29" s="16">
        <v>6099.5121776801079</v>
      </c>
      <c r="F29" s="16">
        <v>7170.178844346774</v>
      </c>
      <c r="G29" s="18"/>
      <c r="H29" s="18"/>
      <c r="I29" s="18"/>
      <c r="J29" s="18"/>
      <c r="K29" s="18"/>
      <c r="L29" s="18"/>
    </row>
    <row r="30" spans="1:14" x14ac:dyDescent="0.2">
      <c r="A30" s="15">
        <f t="shared" si="1"/>
        <v>2022</v>
      </c>
      <c r="B30" s="16">
        <v>925</v>
      </c>
      <c r="C30" s="16">
        <v>2684</v>
      </c>
      <c r="D30" s="16">
        <v>4695.3269652901654</v>
      </c>
      <c r="E30" s="16">
        <v>6493.2575853139979</v>
      </c>
      <c r="F30" s="18"/>
      <c r="G30" s="18"/>
      <c r="H30" s="18"/>
      <c r="I30" s="18"/>
      <c r="J30" s="18"/>
      <c r="K30" s="18"/>
      <c r="L30" s="18"/>
    </row>
    <row r="31" spans="1:14" x14ac:dyDescent="0.2">
      <c r="A31" s="15">
        <f t="shared" si="1"/>
        <v>2023</v>
      </c>
      <c r="B31" s="16">
        <v>916</v>
      </c>
      <c r="C31" s="16">
        <v>2952</v>
      </c>
      <c r="D31" s="16">
        <v>5296.4372172134454</v>
      </c>
      <c r="E31" s="18"/>
      <c r="F31" s="18"/>
      <c r="G31" s="18"/>
      <c r="H31" s="18"/>
      <c r="I31" s="18"/>
      <c r="J31" s="18"/>
      <c r="K31" s="18"/>
      <c r="L31" s="18"/>
    </row>
    <row r="32" spans="1:14" x14ac:dyDescent="0.2">
      <c r="A32" s="15">
        <f>A33-1</f>
        <v>2024</v>
      </c>
      <c r="B32" s="16">
        <v>1067</v>
      </c>
      <c r="C32" s="16">
        <v>2939.7524637911583</v>
      </c>
      <c r="D32" s="18"/>
      <c r="E32" s="18"/>
      <c r="F32" s="18"/>
      <c r="G32" s="18"/>
      <c r="H32" s="18"/>
      <c r="I32" s="18"/>
      <c r="J32" s="18"/>
      <c r="K32" s="18"/>
      <c r="L32" s="18"/>
    </row>
    <row r="33" spans="1:12" x14ac:dyDescent="0.2">
      <c r="A33" s="15">
        <f>'Описание на групите'!$B$1</f>
        <v>2025</v>
      </c>
      <c r="B33" s="16">
        <v>955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5" x14ac:dyDescent="0.25">
      <c r="A34" s="19"/>
      <c r="B34" s="20"/>
      <c r="C34" s="21"/>
      <c r="D34" s="22"/>
      <c r="E34" s="22"/>
      <c r="F34" s="22"/>
      <c r="G34" s="22"/>
      <c r="H34" s="22"/>
      <c r="I34" s="22"/>
      <c r="J34" s="22"/>
      <c r="K34" s="22"/>
      <c r="L34" s="22"/>
    </row>
    <row r="35" spans="1:12" ht="25.5" x14ac:dyDescent="0.2">
      <c r="A35" s="23" t="s">
        <v>1</v>
      </c>
      <c r="B35" s="24"/>
      <c r="C35" s="44">
        <f>SUM(C23:C32)/SUM(B23:B32)</f>
        <v>2.915164119316858</v>
      </c>
      <c r="D35" s="44">
        <f>SUM(D23:D31)/SUM(C23:C31)</f>
        <v>1.6867475538379102</v>
      </c>
      <c r="E35" s="44">
        <f>SUM(E23:E30)/SUM(D23:D30)</f>
        <v>1.4141837715659646</v>
      </c>
      <c r="F35" s="44">
        <f>SUM(F23:F29)/SUM(E23:E29)</f>
        <v>1.2472697070949819</v>
      </c>
      <c r="G35" s="44">
        <f>SUM(G23:G28)/SUM(F23:F28)</f>
        <v>1.1370812581056378</v>
      </c>
      <c r="H35" s="44">
        <f>SUM(H23:H27)/SUM(G23:G27)</f>
        <v>1.0811680911798061</v>
      </c>
      <c r="I35" s="44">
        <f>SUM(I23:I26)/SUM(H23:H26)</f>
        <v>1.0542415068717041</v>
      </c>
      <c r="J35" s="44">
        <f>SUM(J23:J25)/SUM(I23:I25)</f>
        <v>1.0351681304436213</v>
      </c>
      <c r="K35" s="44">
        <f>SUM(K23:K24)/SUM(J23:J24)</f>
        <v>1.0218890413301722</v>
      </c>
      <c r="L35" s="44">
        <f>SUM(L23:L23)/SUM(K23:K23)</f>
        <v>1.0161530954373625</v>
      </c>
    </row>
    <row r="36" spans="1:12" ht="15.75" x14ac:dyDescent="0.25">
      <c r="A36" s="27"/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7">
    <mergeCell ref="A21:A22"/>
    <mergeCell ref="B21:L21"/>
    <mergeCell ref="A2:L2"/>
    <mergeCell ref="A3:L3"/>
    <mergeCell ref="A20:L20"/>
    <mergeCell ref="B4:L4"/>
    <mergeCell ref="A4:A5"/>
  </mergeCells>
  <pageMargins left="0.7" right="0.7" top="0.75" bottom="0.75" header="0.3" footer="0.3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36"/>
  <sheetViews>
    <sheetView zoomScaleNormal="100" workbookViewId="0"/>
  </sheetViews>
  <sheetFormatPr defaultRowHeight="12.75" x14ac:dyDescent="0.2"/>
  <cols>
    <col min="1" max="1" width="10.7109375" style="11" customWidth="1"/>
    <col min="2" max="12" width="11.85546875" style="11" customWidth="1"/>
    <col min="13" max="16384" width="9.140625" style="11"/>
  </cols>
  <sheetData>
    <row r="1" spans="1:12" ht="15.75" x14ac:dyDescent="0.25">
      <c r="A1" s="32" t="str">
        <f>'Описание на групите'!$B$5</f>
        <v>Леки автомобили и товарни автомобили с допустима максимална маса до 5 тона</v>
      </c>
    </row>
    <row r="2" spans="1:12" ht="18.75" x14ac:dyDescent="0.2">
      <c r="A2" s="57" t="s">
        <v>24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5.75" customHeight="1" x14ac:dyDescent="0.2">
      <c r="A3" s="58" t="s">
        <v>10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2.75" customHeight="1" x14ac:dyDescent="0.2">
      <c r="A4" s="54" t="s">
        <v>0</v>
      </c>
      <c r="B4" s="56" t="s">
        <v>4</v>
      </c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39.75" customHeight="1" x14ac:dyDescent="0.2">
      <c r="A5" s="55"/>
      <c r="B5" s="13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</row>
    <row r="6" spans="1:12" x14ac:dyDescent="0.2">
      <c r="A6" s="15">
        <f t="shared" ref="A6:A14" si="0">A7-1</f>
        <v>2015</v>
      </c>
      <c r="B6" s="16">
        <v>52988.541289024026</v>
      </c>
      <c r="C6" s="16">
        <v>70616.865181509551</v>
      </c>
      <c r="D6" s="16">
        <v>74723.653467204946</v>
      </c>
      <c r="E6" s="16">
        <v>76442.611338782357</v>
      </c>
      <c r="F6" s="16">
        <v>77947.530627232729</v>
      </c>
      <c r="G6" s="16">
        <v>78602.264726621943</v>
      </c>
      <c r="H6" s="16">
        <v>79042.232186271809</v>
      </c>
      <c r="I6" s="16">
        <v>79302.85776430642</v>
      </c>
      <c r="J6" s="16">
        <v>79910.601546483085</v>
      </c>
      <c r="K6" s="16">
        <v>80049.601546483085</v>
      </c>
      <c r="L6" s="16">
        <v>80158.601546483085</v>
      </c>
    </row>
    <row r="7" spans="1:12" x14ac:dyDescent="0.2">
      <c r="A7" s="15">
        <f t="shared" si="0"/>
        <v>2016</v>
      </c>
      <c r="B7" s="16">
        <v>50149.416922187695</v>
      </c>
      <c r="C7" s="16">
        <v>74177.696888840932</v>
      </c>
      <c r="D7" s="16">
        <v>80893.05093655645</v>
      </c>
      <c r="E7" s="16">
        <v>84101.29539512092</v>
      </c>
      <c r="F7" s="16">
        <v>85762.155860762578</v>
      </c>
      <c r="G7" s="16">
        <v>86584.79555365027</v>
      </c>
      <c r="H7" s="16">
        <v>87097.538228973601</v>
      </c>
      <c r="I7" s="16">
        <v>87449.989618167921</v>
      </c>
      <c r="J7" s="16">
        <v>87644.874315563953</v>
      </c>
      <c r="K7" s="16">
        <v>88021.874315563953</v>
      </c>
      <c r="L7" s="18"/>
    </row>
    <row r="8" spans="1:12" x14ac:dyDescent="0.2">
      <c r="A8" s="15">
        <f t="shared" si="0"/>
        <v>2017</v>
      </c>
      <c r="B8" s="16">
        <v>48309.285992965044</v>
      </c>
      <c r="C8" s="16">
        <v>75022.349987052454</v>
      </c>
      <c r="D8" s="16">
        <v>81901.611018707801</v>
      </c>
      <c r="E8" s="16">
        <v>84293.889394860424</v>
      </c>
      <c r="F8" s="16">
        <v>85557.168452452461</v>
      </c>
      <c r="G8" s="16">
        <v>86219.463888970058</v>
      </c>
      <c r="H8" s="16">
        <v>86891.7593839248</v>
      </c>
      <c r="I8" s="16">
        <v>87234.796516701696</v>
      </c>
      <c r="J8" s="16">
        <v>87748.796516701696</v>
      </c>
      <c r="K8" s="18"/>
      <c r="L8" s="18"/>
    </row>
    <row r="9" spans="1:12" x14ac:dyDescent="0.2">
      <c r="A9" s="15">
        <f t="shared" si="0"/>
        <v>2018</v>
      </c>
      <c r="B9" s="16">
        <v>47876.462241763293</v>
      </c>
      <c r="C9" s="16">
        <v>78536.342891138251</v>
      </c>
      <c r="D9" s="16">
        <v>83282.217752993543</v>
      </c>
      <c r="E9" s="16">
        <v>85434.805574692335</v>
      </c>
      <c r="F9" s="16">
        <v>86443.247992911973</v>
      </c>
      <c r="G9" s="16">
        <v>87359.038651468873</v>
      </c>
      <c r="H9" s="16">
        <v>87794.900897855929</v>
      </c>
      <c r="I9" s="16">
        <v>88070.900897855929</v>
      </c>
      <c r="J9" s="18"/>
      <c r="K9" s="18"/>
      <c r="L9" s="18"/>
    </row>
    <row r="10" spans="1:12" x14ac:dyDescent="0.2">
      <c r="A10" s="15">
        <f t="shared" si="0"/>
        <v>2019</v>
      </c>
      <c r="B10" s="16">
        <v>59899.940240491305</v>
      </c>
      <c r="C10" s="16">
        <v>85860.312642534773</v>
      </c>
      <c r="D10" s="16">
        <v>89766.710233709018</v>
      </c>
      <c r="E10" s="16">
        <v>91431.476125469984</v>
      </c>
      <c r="F10" s="16">
        <v>92588.63407352478</v>
      </c>
      <c r="G10" s="16">
        <v>93207.890357617376</v>
      </c>
      <c r="H10" s="16">
        <v>93620.890357617376</v>
      </c>
      <c r="I10" s="18"/>
      <c r="J10" s="18"/>
      <c r="K10" s="18"/>
      <c r="L10" s="18"/>
    </row>
    <row r="11" spans="1:12" x14ac:dyDescent="0.2">
      <c r="A11" s="15">
        <f t="shared" si="0"/>
        <v>2020</v>
      </c>
      <c r="B11" s="16">
        <v>53345.029013659354</v>
      </c>
      <c r="C11" s="16">
        <v>74466.910376693835</v>
      </c>
      <c r="D11" s="16">
        <v>77210.660935711741</v>
      </c>
      <c r="E11" s="16">
        <v>78645.187938928138</v>
      </c>
      <c r="F11" s="16">
        <v>79303.702856226941</v>
      </c>
      <c r="G11" s="16">
        <v>79759.702856226941</v>
      </c>
      <c r="H11" s="18"/>
      <c r="I11" s="18"/>
      <c r="J11" s="18"/>
      <c r="K11" s="18"/>
      <c r="L11" s="18"/>
    </row>
    <row r="12" spans="1:12" x14ac:dyDescent="0.2">
      <c r="A12" s="15">
        <f t="shared" si="0"/>
        <v>2021</v>
      </c>
      <c r="B12" s="16">
        <v>64846.150382987355</v>
      </c>
      <c r="C12" s="16">
        <v>86993.337902310072</v>
      </c>
      <c r="D12" s="16">
        <v>90421.787498225371</v>
      </c>
      <c r="E12" s="16">
        <v>92048.483166563004</v>
      </c>
      <c r="F12" s="16">
        <v>92937.706533799879</v>
      </c>
      <c r="G12" s="18"/>
      <c r="H12" s="18"/>
      <c r="I12" s="18"/>
      <c r="J12" s="18"/>
      <c r="K12" s="18"/>
      <c r="L12" s="18"/>
    </row>
    <row r="13" spans="1:12" x14ac:dyDescent="0.2">
      <c r="A13" s="15">
        <f t="shared" si="0"/>
        <v>2022</v>
      </c>
      <c r="B13" s="16">
        <v>64440.944173118747</v>
      </c>
      <c r="C13" s="16">
        <v>88447.48644880965</v>
      </c>
      <c r="D13" s="16">
        <v>91951.945158353381</v>
      </c>
      <c r="E13" s="16">
        <v>93817.463932784492</v>
      </c>
      <c r="F13" s="18"/>
      <c r="G13" s="18"/>
      <c r="H13" s="18"/>
      <c r="I13" s="18"/>
      <c r="J13" s="18"/>
      <c r="K13" s="18"/>
      <c r="L13" s="18"/>
    </row>
    <row r="14" spans="1:12" x14ac:dyDescent="0.2">
      <c r="A14" s="15">
        <f t="shared" si="0"/>
        <v>2023</v>
      </c>
      <c r="B14" s="16">
        <v>67772.905355044757</v>
      </c>
      <c r="C14" s="16">
        <v>92746.415684251609</v>
      </c>
      <c r="D14" s="16">
        <v>96882.334485238898</v>
      </c>
      <c r="E14" s="18"/>
      <c r="F14" s="18"/>
      <c r="G14" s="18"/>
      <c r="H14" s="18"/>
      <c r="I14" s="18"/>
      <c r="J14" s="18"/>
      <c r="K14" s="18"/>
      <c r="L14" s="18"/>
    </row>
    <row r="15" spans="1:12" x14ac:dyDescent="0.2">
      <c r="A15" s="15">
        <f>A16-1</f>
        <v>2024</v>
      </c>
      <c r="B15" s="16">
        <v>72034.257983217947</v>
      </c>
      <c r="C15" s="16">
        <v>99892.099677937338</v>
      </c>
      <c r="D15" s="18"/>
      <c r="E15" s="18"/>
      <c r="F15" s="18"/>
      <c r="G15" s="18"/>
      <c r="H15" s="18"/>
      <c r="I15" s="18"/>
      <c r="J15" s="18"/>
      <c r="K15" s="18"/>
      <c r="L15" s="18"/>
    </row>
    <row r="16" spans="1:12" x14ac:dyDescent="0.2">
      <c r="A16" s="15">
        <f>'Описание на групите'!$B$1</f>
        <v>2025</v>
      </c>
      <c r="B16" s="16">
        <v>75419.492277646117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5" x14ac:dyDescent="0.25">
      <c r="A17" s="19"/>
      <c r="B17" s="20"/>
      <c r="C17" s="21"/>
      <c r="D17" s="22"/>
      <c r="E17" s="22"/>
      <c r="F17" s="22"/>
      <c r="G17" s="22"/>
      <c r="H17" s="22"/>
      <c r="I17" s="22"/>
      <c r="J17" s="22"/>
      <c r="K17" s="22"/>
      <c r="L17" s="22"/>
    </row>
    <row r="18" spans="1:12" ht="25.5" x14ac:dyDescent="0.2">
      <c r="A18" s="23" t="s">
        <v>1</v>
      </c>
      <c r="B18" s="24"/>
      <c r="C18" s="25">
        <f>SUM(C6:C15)/SUM(B6:B15)</f>
        <v>1.4213727056183758</v>
      </c>
      <c r="D18" s="25">
        <f>SUM(D6:D14)/SUM(C6:C14)</f>
        <v>1.0552593718068883</v>
      </c>
      <c r="E18" s="25">
        <f>SUM(E6:E13)/SUM(D6:D13)</f>
        <v>1.0239700613694156</v>
      </c>
      <c r="F18" s="25">
        <f>SUM(F6:F12)/SUM(E6:E12)</f>
        <v>1.0137448149948922</v>
      </c>
      <c r="G18" s="25">
        <f>SUM(G6:G11)/SUM(F6:F11)</f>
        <v>1.0081376995992337</v>
      </c>
      <c r="H18" s="25">
        <f>SUM(H6:H10)/SUM(G6:G10)</f>
        <v>1.0057268979334562</v>
      </c>
      <c r="I18" s="25">
        <f>SUM(I6:I9)/SUM(H6:H9)</f>
        <v>1.0036150779077961</v>
      </c>
      <c r="J18" s="25">
        <f>SUM(J6:J8)/SUM(I6:I8)</f>
        <v>1.0051838288641135</v>
      </c>
      <c r="K18" s="25">
        <f>SUM(K6:K7)/SUM(J6:J7)</f>
        <v>1.0030795770615388</v>
      </c>
      <c r="L18" s="25">
        <f>SUM(L6:L6)/SUM(K6:K6)</f>
        <v>1.0013616557471146</v>
      </c>
    </row>
    <row r="19" spans="1:12" ht="15.75" x14ac:dyDescent="0.25">
      <c r="A19" s="27"/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.75" customHeight="1" x14ac:dyDescent="0.2">
      <c r="A20" s="58" t="s">
        <v>12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2" ht="12.75" customHeight="1" x14ac:dyDescent="0.2">
      <c r="A21" s="54" t="s">
        <v>0</v>
      </c>
      <c r="B21" s="56" t="s">
        <v>4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</row>
    <row r="22" spans="1:12" ht="39.75" customHeight="1" x14ac:dyDescent="0.2">
      <c r="A22" s="55"/>
      <c r="B22" s="13">
        <v>0</v>
      </c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</row>
    <row r="23" spans="1:12" x14ac:dyDescent="0.2">
      <c r="A23" s="15">
        <f t="shared" ref="A23:A31" si="1">A24-1</f>
        <v>2015</v>
      </c>
      <c r="B23" s="16">
        <v>1290.2851753489185</v>
      </c>
      <c r="C23" s="16">
        <v>2426.4698500316972</v>
      </c>
      <c r="D23" s="16">
        <v>3381.0696241980427</v>
      </c>
      <c r="E23" s="16">
        <v>4646.3016353567873</v>
      </c>
      <c r="F23" s="16">
        <v>6174.1527582130893</v>
      </c>
      <c r="G23" s="16">
        <v>7027.8175739459321</v>
      </c>
      <c r="H23" s="16">
        <v>7678.9557717367861</v>
      </c>
      <c r="I23" s="16">
        <v>8142.225537117929</v>
      </c>
      <c r="J23" s="16">
        <v>8545.1513078878306</v>
      </c>
      <c r="K23" s="16">
        <v>8713.2041580736804</v>
      </c>
      <c r="L23" s="16">
        <v>8865.2580953301258</v>
      </c>
    </row>
    <row r="24" spans="1:12" x14ac:dyDescent="0.2">
      <c r="A24" s="15">
        <f t="shared" si="1"/>
        <v>2016</v>
      </c>
      <c r="B24" s="16">
        <v>743.46757176711401</v>
      </c>
      <c r="C24" s="16">
        <v>2184.0218076615979</v>
      </c>
      <c r="D24" s="16">
        <v>3618.5307213837946</v>
      </c>
      <c r="E24" s="16">
        <v>5426.8110451539014</v>
      </c>
      <c r="F24" s="16">
        <v>7096.2008236035999</v>
      </c>
      <c r="G24" s="16">
        <v>8266.9354226195464</v>
      </c>
      <c r="H24" s="16">
        <v>9093.4948647656202</v>
      </c>
      <c r="I24" s="16">
        <v>9751.3016968831053</v>
      </c>
      <c r="J24" s="16">
        <v>10103.622587531714</v>
      </c>
      <c r="K24" s="16">
        <v>10362.622587531714</v>
      </c>
      <c r="L24" s="18"/>
    </row>
    <row r="25" spans="1:12" x14ac:dyDescent="0.2">
      <c r="A25" s="15">
        <f t="shared" si="1"/>
        <v>2017</v>
      </c>
      <c r="B25" s="16">
        <v>599.30630595177195</v>
      </c>
      <c r="C25" s="16">
        <v>2090.9748954184379</v>
      </c>
      <c r="D25" s="16">
        <v>3530.407611659024</v>
      </c>
      <c r="E25" s="16">
        <v>5030.2724781101497</v>
      </c>
      <c r="F25" s="16">
        <v>6466.9916408713625</v>
      </c>
      <c r="G25" s="16">
        <v>7523.7235226614912</v>
      </c>
      <c r="H25" s="16">
        <v>8185.7665327803434</v>
      </c>
      <c r="I25" s="16">
        <v>8608.7665327803443</v>
      </c>
      <c r="J25" s="16">
        <v>8816.7665327803443</v>
      </c>
      <c r="K25" s="18"/>
      <c r="L25" s="18"/>
    </row>
    <row r="26" spans="1:12" x14ac:dyDescent="0.2">
      <c r="A26" s="15">
        <f t="shared" si="1"/>
        <v>2018</v>
      </c>
      <c r="B26" s="16">
        <v>791</v>
      </c>
      <c r="C26" s="16">
        <v>2477.3989898989898</v>
      </c>
      <c r="D26" s="16">
        <v>4096.2278348461477</v>
      </c>
      <c r="E26" s="16">
        <v>5923.0665870754046</v>
      </c>
      <c r="F26" s="16">
        <v>7504.6341731824969</v>
      </c>
      <c r="G26" s="16">
        <v>8623.2789476859598</v>
      </c>
      <c r="H26" s="16">
        <v>9285.2267147269631</v>
      </c>
      <c r="I26" s="16">
        <v>9635.2267147269631</v>
      </c>
      <c r="J26" s="18"/>
      <c r="K26" s="18"/>
      <c r="L26" s="18"/>
    </row>
    <row r="27" spans="1:12" x14ac:dyDescent="0.2">
      <c r="A27" s="15">
        <f t="shared" si="1"/>
        <v>2019</v>
      </c>
      <c r="B27" s="16">
        <v>844</v>
      </c>
      <c r="C27" s="16">
        <v>2397.5791611631257</v>
      </c>
      <c r="D27" s="16">
        <v>4021.3527873571907</v>
      </c>
      <c r="E27" s="16">
        <v>5965.6160664421823</v>
      </c>
      <c r="F27" s="16">
        <v>7221.0395876493913</v>
      </c>
      <c r="G27" s="16">
        <v>8166.1861198323768</v>
      </c>
      <c r="H27" s="16">
        <v>8648.1861198323768</v>
      </c>
      <c r="I27" s="18"/>
      <c r="J27" s="18"/>
      <c r="K27" s="18"/>
      <c r="L27" s="18"/>
    </row>
    <row r="28" spans="1:12" x14ac:dyDescent="0.2">
      <c r="A28" s="15">
        <f t="shared" si="1"/>
        <v>2020</v>
      </c>
      <c r="B28" s="16">
        <v>717.42857142857144</v>
      </c>
      <c r="C28" s="16">
        <v>2039.75</v>
      </c>
      <c r="D28" s="16">
        <v>3577.7474070307067</v>
      </c>
      <c r="E28" s="16">
        <v>5165.3187508802375</v>
      </c>
      <c r="F28" s="16">
        <v>6410.3187508802375</v>
      </c>
      <c r="G28" s="16">
        <v>7098.3187508802375</v>
      </c>
      <c r="H28" s="18"/>
      <c r="I28" s="18"/>
      <c r="J28" s="18"/>
      <c r="K28" s="18"/>
      <c r="L28" s="18"/>
    </row>
    <row r="29" spans="1:12" x14ac:dyDescent="0.2">
      <c r="A29" s="15">
        <f t="shared" si="1"/>
        <v>2021</v>
      </c>
      <c r="B29" s="16">
        <v>837</v>
      </c>
      <c r="C29" s="16">
        <v>2372.5509312411959</v>
      </c>
      <c r="D29" s="16">
        <v>4030.7374045894408</v>
      </c>
      <c r="E29" s="16">
        <v>5456.5121776801079</v>
      </c>
      <c r="F29" s="16">
        <v>6440.178844346774</v>
      </c>
      <c r="G29" s="18"/>
      <c r="H29" s="18"/>
      <c r="I29" s="18"/>
      <c r="J29" s="18"/>
      <c r="K29" s="18"/>
      <c r="L29" s="18"/>
    </row>
    <row r="30" spans="1:12" x14ac:dyDescent="0.2">
      <c r="A30" s="15">
        <f t="shared" si="1"/>
        <v>2022</v>
      </c>
      <c r="B30" s="16">
        <v>837</v>
      </c>
      <c r="C30" s="16">
        <v>2376</v>
      </c>
      <c r="D30" s="16">
        <v>4166.3269652901654</v>
      </c>
      <c r="E30" s="16">
        <v>5742.8367940605312</v>
      </c>
      <c r="F30" s="18"/>
      <c r="G30" s="18"/>
      <c r="H30" s="18"/>
      <c r="I30" s="18"/>
      <c r="J30" s="18"/>
      <c r="K30" s="18"/>
      <c r="L30" s="18"/>
    </row>
    <row r="31" spans="1:12" x14ac:dyDescent="0.2">
      <c r="A31" s="15">
        <f t="shared" si="1"/>
        <v>2023</v>
      </c>
      <c r="B31" s="16">
        <v>845</v>
      </c>
      <c r="C31" s="16">
        <v>2649</v>
      </c>
      <c r="D31" s="16">
        <v>4732.9685318600823</v>
      </c>
      <c r="E31" s="18"/>
      <c r="F31" s="18"/>
      <c r="G31" s="18"/>
      <c r="H31" s="18"/>
      <c r="I31" s="18"/>
      <c r="J31" s="18"/>
      <c r="K31" s="18"/>
      <c r="L31" s="18"/>
    </row>
    <row r="32" spans="1:12" x14ac:dyDescent="0.2">
      <c r="A32" s="15">
        <f>A33-1</f>
        <v>2024</v>
      </c>
      <c r="B32" s="16">
        <v>997</v>
      </c>
      <c r="C32" s="16">
        <v>2648.7524637911583</v>
      </c>
      <c r="D32" s="18"/>
      <c r="E32" s="18"/>
      <c r="F32" s="18"/>
      <c r="G32" s="18"/>
      <c r="H32" s="18"/>
      <c r="I32" s="18"/>
      <c r="J32" s="18"/>
      <c r="K32" s="18"/>
      <c r="L32" s="18"/>
    </row>
    <row r="33" spans="1:12" x14ac:dyDescent="0.2">
      <c r="A33" s="15">
        <f>'Описание на групите'!$B$1</f>
        <v>2025</v>
      </c>
      <c r="B33" s="16">
        <v>855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5" x14ac:dyDescent="0.25">
      <c r="A34" s="19"/>
      <c r="B34" s="20"/>
      <c r="C34" s="21"/>
      <c r="D34" s="22"/>
      <c r="E34" s="22"/>
      <c r="F34" s="22"/>
      <c r="G34" s="22"/>
      <c r="H34" s="22"/>
      <c r="I34" s="22"/>
      <c r="J34" s="22"/>
      <c r="K34" s="22"/>
      <c r="L34" s="22"/>
    </row>
    <row r="35" spans="1:12" ht="25.5" x14ac:dyDescent="0.2">
      <c r="A35" s="23" t="s">
        <v>1</v>
      </c>
      <c r="B35" s="24"/>
      <c r="C35" s="44">
        <f>SUM(C23:C32)/SUM(B23:B32)</f>
        <v>2.7833361811907547</v>
      </c>
      <c r="D35" s="44">
        <f>SUM(D23:D31)/SUM(C23:C31)</f>
        <v>1.6729701357461129</v>
      </c>
      <c r="E35" s="44">
        <f>SUM(E23:E30)/SUM(D23:D30)</f>
        <v>1.4251582724209044</v>
      </c>
      <c r="F35" s="44">
        <f>SUM(F23:F29)/SUM(E23:E29)</f>
        <v>1.2578732373614079</v>
      </c>
      <c r="G35" s="44">
        <f>SUM(G23:G28)/SUM(F23:F28)</f>
        <v>1.1427072738989017</v>
      </c>
      <c r="H35" s="44">
        <f>SUM(H23:H27)/SUM(G23:G27)</f>
        <v>1.0829047985214071</v>
      </c>
      <c r="I35" s="44">
        <f>SUM(I23:I26)/SUM(H23:H26)</f>
        <v>1.0553120943067027</v>
      </c>
      <c r="J35" s="44">
        <f>SUM(J23:J25)/SUM(I23:I25)</f>
        <v>1.0363457846288711</v>
      </c>
      <c r="K35" s="44">
        <f>SUM(K23:K24)/SUM(J23:J24)</f>
        <v>1.0228997816468106</v>
      </c>
      <c r="L35" s="44">
        <f>SUM(L23:L23)/SUM(K23:K23)</f>
        <v>1.0174509783654675</v>
      </c>
    </row>
    <row r="36" spans="1:12" ht="15.75" x14ac:dyDescent="0.25">
      <c r="A36" s="27"/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7">
    <mergeCell ref="A4:A5"/>
    <mergeCell ref="A21:A22"/>
    <mergeCell ref="A2:L2"/>
    <mergeCell ref="A3:L3"/>
    <mergeCell ref="A20:L20"/>
    <mergeCell ref="B21:L21"/>
    <mergeCell ref="B4:L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36"/>
  <sheetViews>
    <sheetView zoomScaleNormal="100" workbookViewId="0"/>
  </sheetViews>
  <sheetFormatPr defaultRowHeight="12.75" x14ac:dyDescent="0.2"/>
  <cols>
    <col min="1" max="1" width="10.7109375" style="11" customWidth="1"/>
    <col min="2" max="12" width="11.85546875" style="11" customWidth="1"/>
    <col min="13" max="16384" width="9.140625" style="11"/>
  </cols>
  <sheetData>
    <row r="1" spans="1:12" ht="15.75" x14ac:dyDescent="0.25">
      <c r="A1" s="32" t="str">
        <f>'Описание на групите'!$B$6</f>
        <v>Товарни автомобили с допустима максимална маса над 5 тона и автобуси</v>
      </c>
    </row>
    <row r="2" spans="1:12" ht="18.75" x14ac:dyDescent="0.2">
      <c r="A2" s="57" t="s">
        <v>24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5.75" customHeight="1" x14ac:dyDescent="0.2">
      <c r="A3" s="58" t="s">
        <v>10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2.75" customHeight="1" x14ac:dyDescent="0.2">
      <c r="A4" s="54" t="s">
        <v>0</v>
      </c>
      <c r="B4" s="56" t="s">
        <v>4</v>
      </c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39.75" customHeight="1" x14ac:dyDescent="0.2">
      <c r="A5" s="55"/>
      <c r="B5" s="13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</row>
    <row r="6" spans="1:12" x14ac:dyDescent="0.2">
      <c r="A6" s="15">
        <f t="shared" ref="A6:A14" si="0">A7-1</f>
        <v>2015</v>
      </c>
      <c r="B6" s="16">
        <v>2271</v>
      </c>
      <c r="C6" s="16">
        <v>3216</v>
      </c>
      <c r="D6" s="16">
        <v>4352</v>
      </c>
      <c r="E6" s="16">
        <v>4461</v>
      </c>
      <c r="F6" s="16">
        <v>4516</v>
      </c>
      <c r="G6" s="16">
        <v>4550</v>
      </c>
      <c r="H6" s="16">
        <v>4576</v>
      </c>
      <c r="I6" s="16">
        <v>4594</v>
      </c>
      <c r="J6" s="16">
        <v>4607</v>
      </c>
      <c r="K6" s="16">
        <v>4611</v>
      </c>
      <c r="L6" s="16">
        <v>4615</v>
      </c>
    </row>
    <row r="7" spans="1:12" x14ac:dyDescent="0.2">
      <c r="A7" s="15">
        <f t="shared" si="0"/>
        <v>2016</v>
      </c>
      <c r="B7" s="16">
        <v>2580.5</v>
      </c>
      <c r="C7" s="16">
        <v>4595.2080188190394</v>
      </c>
      <c r="D7" s="16">
        <v>4912.2080188190394</v>
      </c>
      <c r="E7" s="16">
        <v>5088.2080188190394</v>
      </c>
      <c r="F7" s="16">
        <v>5169.9651770302507</v>
      </c>
      <c r="G7" s="16">
        <v>5220.4682817131907</v>
      </c>
      <c r="H7" s="16">
        <v>5234.4682817131907</v>
      </c>
      <c r="I7" s="16">
        <v>5260.4682817131907</v>
      </c>
      <c r="J7" s="16">
        <v>5268.4682817131907</v>
      </c>
      <c r="K7" s="16">
        <v>5302.4682817131907</v>
      </c>
      <c r="L7" s="18"/>
    </row>
    <row r="8" spans="1:12" x14ac:dyDescent="0.2">
      <c r="A8" s="15">
        <f t="shared" si="0"/>
        <v>2017</v>
      </c>
      <c r="B8" s="16">
        <v>2729</v>
      </c>
      <c r="C8" s="16">
        <v>4183.2331315998454</v>
      </c>
      <c r="D8" s="16">
        <v>4802.0804681715563</v>
      </c>
      <c r="E8" s="16">
        <v>4968.8091950900889</v>
      </c>
      <c r="F8" s="16">
        <v>5059.7280989318206</v>
      </c>
      <c r="G8" s="16">
        <v>5109.9877314722198</v>
      </c>
      <c r="H8" s="16">
        <v>5149.9877314722198</v>
      </c>
      <c r="I8" s="16">
        <v>5167.9877314722198</v>
      </c>
      <c r="J8" s="16">
        <v>5219.9877314722198</v>
      </c>
      <c r="K8" s="18"/>
      <c r="L8" s="18"/>
    </row>
    <row r="9" spans="1:12" x14ac:dyDescent="0.2">
      <c r="A9" s="15">
        <f t="shared" si="0"/>
        <v>2018</v>
      </c>
      <c r="B9" s="16">
        <v>2366</v>
      </c>
      <c r="C9" s="16">
        <v>4413.3177258670439</v>
      </c>
      <c r="D9" s="16">
        <v>4783.6775948334989</v>
      </c>
      <c r="E9" s="16">
        <v>4941.4372099837583</v>
      </c>
      <c r="F9" s="16">
        <v>5024.2756389150145</v>
      </c>
      <c r="G9" s="16">
        <v>5072.2756389150145</v>
      </c>
      <c r="H9" s="16">
        <v>5091.2756389150145</v>
      </c>
      <c r="I9" s="16">
        <v>5100.2756389150145</v>
      </c>
      <c r="J9" s="18"/>
      <c r="K9" s="18"/>
      <c r="L9" s="18"/>
    </row>
    <row r="10" spans="1:12" x14ac:dyDescent="0.2">
      <c r="A10" s="15">
        <f t="shared" si="0"/>
        <v>2019</v>
      </c>
      <c r="B10" s="16">
        <v>2809.8685131648508</v>
      </c>
      <c r="C10" s="16">
        <v>4440.9164119208617</v>
      </c>
      <c r="D10" s="16">
        <v>4749.6844681187076</v>
      </c>
      <c r="E10" s="16">
        <v>4856.839881164371</v>
      </c>
      <c r="F10" s="16">
        <v>4934.839881164371</v>
      </c>
      <c r="G10" s="16">
        <v>4977.839881164371</v>
      </c>
      <c r="H10" s="16">
        <v>4995.839881164371</v>
      </c>
      <c r="I10" s="18"/>
      <c r="J10" s="18"/>
      <c r="K10" s="18"/>
      <c r="L10" s="18"/>
    </row>
    <row r="11" spans="1:12" x14ac:dyDescent="0.2">
      <c r="A11" s="15">
        <f t="shared" si="0"/>
        <v>2020</v>
      </c>
      <c r="B11" s="16">
        <v>2548</v>
      </c>
      <c r="C11" s="16">
        <v>3699.6943184056163</v>
      </c>
      <c r="D11" s="16">
        <v>3879.6943184056163</v>
      </c>
      <c r="E11" s="16">
        <v>3943.6943184056163</v>
      </c>
      <c r="F11" s="16">
        <v>3970.6943184056163</v>
      </c>
      <c r="G11" s="16">
        <v>3990.6943184056163</v>
      </c>
      <c r="H11" s="18"/>
      <c r="I11" s="18"/>
      <c r="J11" s="18"/>
      <c r="K11" s="18"/>
      <c r="L11" s="18"/>
    </row>
    <row r="12" spans="1:12" x14ac:dyDescent="0.2">
      <c r="A12" s="15">
        <f t="shared" si="0"/>
        <v>2021</v>
      </c>
      <c r="B12" s="16">
        <v>3026</v>
      </c>
      <c r="C12" s="16">
        <v>4266</v>
      </c>
      <c r="D12" s="16">
        <v>4490.5</v>
      </c>
      <c r="E12" s="16">
        <v>4588.5</v>
      </c>
      <c r="F12" s="16">
        <v>4676.5</v>
      </c>
      <c r="G12" s="18"/>
      <c r="H12" s="18"/>
      <c r="I12" s="18"/>
      <c r="J12" s="18"/>
      <c r="K12" s="18"/>
      <c r="L12" s="18"/>
    </row>
    <row r="13" spans="1:12" x14ac:dyDescent="0.2">
      <c r="A13" s="15">
        <f t="shared" si="0"/>
        <v>2022</v>
      </c>
      <c r="B13" s="16">
        <v>2915.1401645387514</v>
      </c>
      <c r="C13" s="16">
        <v>4312.1401645387514</v>
      </c>
      <c r="D13" s="16">
        <v>4519.1401645387514</v>
      </c>
      <c r="E13" s="16">
        <v>4619.1401645387514</v>
      </c>
      <c r="F13" s="18"/>
      <c r="G13" s="18"/>
      <c r="H13" s="18"/>
      <c r="I13" s="18"/>
      <c r="J13" s="18"/>
      <c r="K13" s="18"/>
      <c r="L13" s="18"/>
    </row>
    <row r="14" spans="1:12" x14ac:dyDescent="0.2">
      <c r="A14" s="15">
        <f t="shared" si="0"/>
        <v>2023</v>
      </c>
      <c r="B14" s="16">
        <v>3009.7221853152382</v>
      </c>
      <c r="C14" s="16">
        <v>4347.2314038024988</v>
      </c>
      <c r="D14" s="16">
        <v>4636.1232294779984</v>
      </c>
      <c r="E14" s="18"/>
      <c r="F14" s="18"/>
      <c r="G14" s="18"/>
      <c r="H14" s="18"/>
      <c r="I14" s="18"/>
      <c r="J14" s="18"/>
      <c r="K14" s="18"/>
      <c r="L14" s="18"/>
    </row>
    <row r="15" spans="1:12" x14ac:dyDescent="0.2">
      <c r="A15" s="15">
        <f>A16-1</f>
        <v>2024</v>
      </c>
      <c r="B15" s="16">
        <v>3197.6988156224229</v>
      </c>
      <c r="C15" s="16">
        <v>4940.595909701864</v>
      </c>
      <c r="D15" s="18"/>
      <c r="E15" s="18"/>
      <c r="F15" s="18"/>
      <c r="G15" s="18"/>
      <c r="H15" s="18"/>
      <c r="I15" s="18"/>
      <c r="J15" s="18"/>
      <c r="K15" s="18"/>
      <c r="L15" s="18"/>
    </row>
    <row r="16" spans="1:12" x14ac:dyDescent="0.2">
      <c r="A16" s="15">
        <f>'Описание на групите'!$B$1</f>
        <v>2025</v>
      </c>
      <c r="B16" s="16">
        <v>3599.8381083049371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5" x14ac:dyDescent="0.25">
      <c r="A17" s="19"/>
      <c r="B17" s="20"/>
      <c r="C17" s="21"/>
      <c r="D17" s="22"/>
      <c r="E17" s="22"/>
      <c r="F17" s="22"/>
      <c r="G17" s="22"/>
      <c r="H17" s="22"/>
      <c r="I17" s="22"/>
      <c r="J17" s="22"/>
      <c r="K17" s="22"/>
      <c r="L17" s="22"/>
    </row>
    <row r="18" spans="1:12" ht="25.5" x14ac:dyDescent="0.2">
      <c r="A18" s="23" t="s">
        <v>1</v>
      </c>
      <c r="B18" s="24"/>
      <c r="C18" s="44">
        <f>SUM(C6:C15)/SUM(B6:B15)</f>
        <v>1.5449839991997076</v>
      </c>
      <c r="D18" s="44">
        <f>SUM(D6:D14)/SUM(C6:C14)</f>
        <v>1.097438018541153</v>
      </c>
      <c r="E18" s="44">
        <f>SUM(E6:E13)/SUM(D6:D13)</f>
        <v>1.0268202514877411</v>
      </c>
      <c r="F18" s="44">
        <f>SUM(F6:F12)/SUM(E6:E12)</f>
        <v>1.0153283914141653</v>
      </c>
      <c r="G18" s="44">
        <f>SUM(G6:G11)/SUM(F6:F11)</f>
        <v>1.0085704769064547</v>
      </c>
      <c r="H18" s="44">
        <f>SUM(H6:H10)/SUM(G6:G10)</f>
        <v>1.0046930332039876</v>
      </c>
      <c r="I18" s="44">
        <f>SUM(I6:I9)/SUM(H6:H9)</f>
        <v>1.0035408413214308</v>
      </c>
      <c r="J18" s="44">
        <f>SUM(J6:J8)/SUM(I6:I8)</f>
        <v>1.004859391828868</v>
      </c>
      <c r="K18" s="44">
        <f>SUM(K6:K7)/SUM(J6:J7)</f>
        <v>1.0038479187939235</v>
      </c>
      <c r="L18" s="44">
        <f>SUM(L6:L6)/SUM(K6:K6)</f>
        <v>1.0008674907829105</v>
      </c>
    </row>
    <row r="19" spans="1:12" ht="15.75" x14ac:dyDescent="0.25">
      <c r="A19" s="27"/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.75" customHeight="1" x14ac:dyDescent="0.2">
      <c r="A20" s="58" t="s">
        <v>12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2" ht="12.75" customHeight="1" x14ac:dyDescent="0.2">
      <c r="A21" s="54" t="s">
        <v>0</v>
      </c>
      <c r="B21" s="56" t="s">
        <v>4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</row>
    <row r="22" spans="1:12" ht="39.75" customHeight="1" x14ac:dyDescent="0.2">
      <c r="A22" s="55"/>
      <c r="B22" s="13">
        <v>0</v>
      </c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</row>
    <row r="23" spans="1:12" x14ac:dyDescent="0.2">
      <c r="A23" s="15">
        <f t="shared" ref="A23:A31" si="1">A24-1</f>
        <v>2015</v>
      </c>
      <c r="B23" s="16">
        <v>47</v>
      </c>
      <c r="C23" s="16">
        <v>107.77106143782477</v>
      </c>
      <c r="D23" s="16">
        <v>157.04661816777354</v>
      </c>
      <c r="E23" s="16">
        <v>250.3722594012109</v>
      </c>
      <c r="F23" s="16">
        <v>351.3722594012109</v>
      </c>
      <c r="G23" s="16">
        <v>396.3722594012109</v>
      </c>
      <c r="H23" s="16">
        <v>437.29818532713682</v>
      </c>
      <c r="I23" s="16">
        <v>465.29818532713682</v>
      </c>
      <c r="J23" s="16">
        <v>483.29818532713682</v>
      </c>
      <c r="K23" s="16">
        <v>489.29818532713682</v>
      </c>
      <c r="L23" s="16">
        <v>495.29818532713682</v>
      </c>
    </row>
    <row r="24" spans="1:12" x14ac:dyDescent="0.2">
      <c r="A24" s="15">
        <f t="shared" si="1"/>
        <v>2016</v>
      </c>
      <c r="B24" s="16">
        <v>59</v>
      </c>
      <c r="C24" s="16">
        <v>163.54831989386741</v>
      </c>
      <c r="D24" s="16">
        <v>232.54831989386741</v>
      </c>
      <c r="E24" s="16">
        <v>286.73213983344419</v>
      </c>
      <c r="F24" s="16">
        <v>322.73213983344419</v>
      </c>
      <c r="G24" s="16">
        <v>346.67727354988853</v>
      </c>
      <c r="H24" s="16">
        <v>375.67727354988853</v>
      </c>
      <c r="I24" s="16">
        <v>383.67727354988853</v>
      </c>
      <c r="J24" s="16">
        <v>387.67727354988853</v>
      </c>
      <c r="K24" s="16">
        <v>387.67727354988853</v>
      </c>
      <c r="L24" s="18"/>
    </row>
    <row r="25" spans="1:12" x14ac:dyDescent="0.2">
      <c r="A25" s="15">
        <f t="shared" si="1"/>
        <v>2017</v>
      </c>
      <c r="B25" s="16">
        <v>33</v>
      </c>
      <c r="C25" s="16">
        <v>141</v>
      </c>
      <c r="D25" s="16">
        <v>222</v>
      </c>
      <c r="E25" s="16">
        <v>307</v>
      </c>
      <c r="F25" s="16">
        <v>400</v>
      </c>
      <c r="G25" s="16">
        <v>449</v>
      </c>
      <c r="H25" s="16">
        <v>482</v>
      </c>
      <c r="I25" s="16">
        <v>516</v>
      </c>
      <c r="J25" s="16">
        <v>532</v>
      </c>
      <c r="K25" s="18"/>
      <c r="L25" s="18"/>
    </row>
    <row r="26" spans="1:12" x14ac:dyDescent="0.2">
      <c r="A26" s="15">
        <f t="shared" si="1"/>
        <v>2018</v>
      </c>
      <c r="B26" s="16">
        <v>39</v>
      </c>
      <c r="C26" s="16">
        <v>153</v>
      </c>
      <c r="D26" s="16">
        <v>306.36831396695567</v>
      </c>
      <c r="E26" s="16">
        <v>442.76627594588047</v>
      </c>
      <c r="F26" s="16">
        <v>533.63566672606748</v>
      </c>
      <c r="G26" s="16">
        <v>582.63566672606748</v>
      </c>
      <c r="H26" s="16">
        <v>635.63566672606748</v>
      </c>
      <c r="I26" s="16">
        <v>694.63566672606748</v>
      </c>
      <c r="J26" s="18"/>
      <c r="K26" s="18"/>
      <c r="L26" s="18"/>
    </row>
    <row r="27" spans="1:12" x14ac:dyDescent="0.2">
      <c r="A27" s="15">
        <f t="shared" si="1"/>
        <v>2019</v>
      </c>
      <c r="B27" s="16">
        <v>35</v>
      </c>
      <c r="C27" s="16">
        <v>114</v>
      </c>
      <c r="D27" s="16">
        <v>199</v>
      </c>
      <c r="E27" s="16">
        <v>278</v>
      </c>
      <c r="F27" s="16">
        <v>384</v>
      </c>
      <c r="G27" s="16">
        <v>464</v>
      </c>
      <c r="H27" s="16">
        <v>511</v>
      </c>
      <c r="I27" s="18"/>
      <c r="J27" s="18"/>
      <c r="K27" s="18"/>
      <c r="L27" s="18"/>
    </row>
    <row r="28" spans="1:12" x14ac:dyDescent="0.2">
      <c r="A28" s="15">
        <f t="shared" si="1"/>
        <v>2020</v>
      </c>
      <c r="B28" s="16">
        <v>23</v>
      </c>
      <c r="C28" s="16">
        <v>79</v>
      </c>
      <c r="D28" s="16">
        <v>134</v>
      </c>
      <c r="E28" s="16">
        <v>194</v>
      </c>
      <c r="F28" s="16">
        <v>253.58380374930638</v>
      </c>
      <c r="G28" s="16">
        <v>276.58380374930641</v>
      </c>
      <c r="H28" s="18"/>
      <c r="I28" s="18"/>
      <c r="J28" s="18"/>
      <c r="K28" s="18"/>
      <c r="L28" s="18"/>
    </row>
    <row r="29" spans="1:12" x14ac:dyDescent="0.2">
      <c r="A29" s="15">
        <f t="shared" si="1"/>
        <v>2021</v>
      </c>
      <c r="B29" s="16">
        <v>27</v>
      </c>
      <c r="C29" s="16">
        <v>81</v>
      </c>
      <c r="D29" s="16">
        <v>113</v>
      </c>
      <c r="E29" s="16">
        <v>172</v>
      </c>
      <c r="F29" s="16">
        <v>198</v>
      </c>
      <c r="G29" s="18"/>
      <c r="H29" s="18"/>
      <c r="I29" s="18"/>
      <c r="J29" s="18"/>
      <c r="K29" s="18"/>
      <c r="L29" s="18"/>
    </row>
    <row r="30" spans="1:12" x14ac:dyDescent="0.2">
      <c r="A30" s="15">
        <f t="shared" si="1"/>
        <v>2022</v>
      </c>
      <c r="B30" s="16">
        <v>41</v>
      </c>
      <c r="C30" s="16">
        <v>107</v>
      </c>
      <c r="D30" s="16">
        <v>164</v>
      </c>
      <c r="E30" s="16">
        <v>239.42079125346692</v>
      </c>
      <c r="F30" s="18"/>
      <c r="G30" s="18"/>
      <c r="H30" s="18"/>
      <c r="I30" s="18"/>
      <c r="J30" s="18"/>
      <c r="K30" s="18"/>
      <c r="L30" s="18"/>
    </row>
    <row r="31" spans="1:12" x14ac:dyDescent="0.2">
      <c r="A31" s="15">
        <f t="shared" si="1"/>
        <v>2023</v>
      </c>
      <c r="B31" s="16">
        <v>41</v>
      </c>
      <c r="C31" s="16">
        <v>121</v>
      </c>
      <c r="D31" s="16">
        <v>222</v>
      </c>
      <c r="E31" s="18"/>
      <c r="F31" s="18"/>
      <c r="G31" s="18"/>
      <c r="H31" s="18"/>
      <c r="I31" s="18"/>
      <c r="J31" s="18"/>
      <c r="K31" s="18"/>
      <c r="L31" s="18"/>
    </row>
    <row r="32" spans="1:12" x14ac:dyDescent="0.2">
      <c r="A32" s="15">
        <f>A33-1</f>
        <v>2024</v>
      </c>
      <c r="B32" s="16">
        <v>23</v>
      </c>
      <c r="C32" s="16">
        <v>118</v>
      </c>
      <c r="D32" s="18"/>
      <c r="E32" s="18"/>
      <c r="F32" s="18"/>
      <c r="G32" s="18"/>
      <c r="H32" s="18"/>
      <c r="I32" s="18"/>
      <c r="J32" s="18"/>
      <c r="K32" s="18"/>
      <c r="L32" s="18"/>
    </row>
    <row r="33" spans="1:12" x14ac:dyDescent="0.2">
      <c r="A33" s="15">
        <f>'Описание на групите'!$B$1</f>
        <v>2025</v>
      </c>
      <c r="B33" s="16">
        <v>60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5" x14ac:dyDescent="0.25">
      <c r="A34" s="19"/>
      <c r="B34" s="20"/>
      <c r="C34" s="21"/>
      <c r="D34" s="22"/>
      <c r="E34" s="22"/>
      <c r="F34" s="22"/>
      <c r="G34" s="22"/>
      <c r="H34" s="22"/>
      <c r="I34" s="22"/>
      <c r="J34" s="22"/>
      <c r="K34" s="22"/>
      <c r="L34" s="22"/>
    </row>
    <row r="35" spans="1:12" ht="25.5" x14ac:dyDescent="0.2">
      <c r="A35" s="23" t="s">
        <v>1</v>
      </c>
      <c r="B35" s="24"/>
      <c r="C35" s="44">
        <f>SUM(C23:C32)/SUM(B23:B32)</f>
        <v>3.2209765797056851</v>
      </c>
      <c r="D35" s="44">
        <f>SUM(D23:D31)/SUM(C23:C31)</f>
        <v>1.6395872525477531</v>
      </c>
      <c r="E35" s="44">
        <f>SUM(E23:E30)/SUM(D23:D30)</f>
        <v>1.4203819781350244</v>
      </c>
      <c r="F35" s="44">
        <f>SUM(F23:F29)/SUM(E23:E29)</f>
        <v>1.2654000607687406</v>
      </c>
      <c r="G35" s="44">
        <f>SUM(G23:G28)/SUM(F23:F28)</f>
        <v>1.1202254772053468</v>
      </c>
      <c r="H35" s="44">
        <f>SUM(H23:H27)/SUM(G23:G27)</f>
        <v>1.0906451366879044</v>
      </c>
      <c r="I35" s="44">
        <f>SUM(I23:I26)/SUM(H23:H26)</f>
        <v>1.0668182205568209</v>
      </c>
      <c r="J35" s="44">
        <f>SUM(J23:J25)/SUM(I23:I25)</f>
        <v>1.027839328357788</v>
      </c>
      <c r="K35" s="44">
        <f>SUM(K23:K24)/SUM(J23:J24)</f>
        <v>1.0068888278525505</v>
      </c>
      <c r="L35" s="44">
        <f>SUM(L23:L23)/SUM(K23:K23)</f>
        <v>1.0122624611738311</v>
      </c>
    </row>
    <row r="36" spans="1:12" ht="15.75" x14ac:dyDescent="0.25">
      <c r="A36" s="27"/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7">
    <mergeCell ref="A4:A5"/>
    <mergeCell ref="A21:A22"/>
    <mergeCell ref="A2:L2"/>
    <mergeCell ref="A3:L3"/>
    <mergeCell ref="A20:L20"/>
    <mergeCell ref="B21:L21"/>
    <mergeCell ref="B4:L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36"/>
  <sheetViews>
    <sheetView zoomScaleNormal="100" workbookViewId="0"/>
  </sheetViews>
  <sheetFormatPr defaultRowHeight="12.75" x14ac:dyDescent="0.2"/>
  <cols>
    <col min="1" max="1" width="10.7109375" style="11" customWidth="1"/>
    <col min="2" max="12" width="11.85546875" style="11" customWidth="1"/>
    <col min="13" max="16384" width="9.140625" style="11"/>
  </cols>
  <sheetData>
    <row r="1" spans="1:12" ht="15.75" x14ac:dyDescent="0.25">
      <c r="A1" s="33" t="str">
        <f>'Описание на групите'!$B$7</f>
        <v xml:space="preserve">Седлови влекачи </v>
      </c>
      <c r="C1" s="28"/>
      <c r="D1" s="28"/>
      <c r="F1" s="28"/>
      <c r="G1" s="28"/>
      <c r="I1" s="28"/>
    </row>
    <row r="2" spans="1:12" ht="18.75" x14ac:dyDescent="0.2">
      <c r="A2" s="57" t="s">
        <v>24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5.75" customHeight="1" x14ac:dyDescent="0.2">
      <c r="A3" s="58" t="s">
        <v>10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2.75" customHeight="1" x14ac:dyDescent="0.2">
      <c r="A4" s="54" t="s">
        <v>0</v>
      </c>
      <c r="B4" s="56" t="s">
        <v>4</v>
      </c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39.75" customHeight="1" x14ac:dyDescent="0.2">
      <c r="A5" s="55"/>
      <c r="B5" s="13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</row>
    <row r="6" spans="1:12" x14ac:dyDescent="0.2">
      <c r="A6" s="15">
        <f t="shared" ref="A6:A14" si="0">A7-1</f>
        <v>2015</v>
      </c>
      <c r="B6" s="16">
        <v>3652.3155782473355</v>
      </c>
      <c r="C6" s="16">
        <v>6392.2498194615628</v>
      </c>
      <c r="D6" s="16">
        <v>9013.2498194615619</v>
      </c>
      <c r="E6" s="16">
        <v>9585.2498194615619</v>
      </c>
      <c r="F6" s="16">
        <v>9835.2353502537026</v>
      </c>
      <c r="G6" s="16">
        <v>9934.2353502537026</v>
      </c>
      <c r="H6" s="16">
        <v>9994.2353502537026</v>
      </c>
      <c r="I6" s="16">
        <v>10044.235350253703</v>
      </c>
      <c r="J6" s="16">
        <v>10148.235350253703</v>
      </c>
      <c r="K6" s="16">
        <v>10162.235350253703</v>
      </c>
      <c r="L6" s="16">
        <v>10171.235350253703</v>
      </c>
    </row>
    <row r="7" spans="1:12" x14ac:dyDescent="0.2">
      <c r="A7" s="15">
        <f t="shared" si="0"/>
        <v>2016</v>
      </c>
      <c r="B7" s="16">
        <v>2409.5623969589551</v>
      </c>
      <c r="C7" s="16">
        <v>7985.4874283538875</v>
      </c>
      <c r="D7" s="16">
        <v>10169.795468258755</v>
      </c>
      <c r="E7" s="16">
        <v>10902.458653202873</v>
      </c>
      <c r="F7" s="16">
        <v>11179.493268661447</v>
      </c>
      <c r="G7" s="16">
        <v>11322.493268661447</v>
      </c>
      <c r="H7" s="16">
        <v>11465.493268661447</v>
      </c>
      <c r="I7" s="16">
        <v>11671.493268661447</v>
      </c>
      <c r="J7" s="16">
        <v>11698.493268661447</v>
      </c>
      <c r="K7" s="16">
        <v>11715.493268661447</v>
      </c>
      <c r="L7" s="18"/>
    </row>
    <row r="8" spans="1:12" x14ac:dyDescent="0.2">
      <c r="A8" s="15">
        <f t="shared" si="0"/>
        <v>2017</v>
      </c>
      <c r="B8" s="16">
        <v>2081.7015046579636</v>
      </c>
      <c r="C8" s="16">
        <v>7893.7015046579636</v>
      </c>
      <c r="D8" s="16">
        <v>10822.701504657964</v>
      </c>
      <c r="E8" s="16">
        <v>11587.74523826821</v>
      </c>
      <c r="F8" s="16">
        <v>11976.942629098408</v>
      </c>
      <c r="G8" s="16">
        <v>12298.942629098408</v>
      </c>
      <c r="H8" s="16">
        <v>12735.942629098408</v>
      </c>
      <c r="I8" s="16">
        <v>12799.942629098408</v>
      </c>
      <c r="J8" s="16">
        <v>12831.942629098408</v>
      </c>
      <c r="K8" s="18"/>
      <c r="L8" s="18"/>
    </row>
    <row r="9" spans="1:12" x14ac:dyDescent="0.2">
      <c r="A9" s="15">
        <f t="shared" si="0"/>
        <v>2018</v>
      </c>
      <c r="B9" s="16">
        <v>2038.30832747879</v>
      </c>
      <c r="C9" s="16">
        <v>9236.7211358673012</v>
      </c>
      <c r="D9" s="16">
        <v>11481.748168197753</v>
      </c>
      <c r="E9" s="16">
        <v>12275.748168197753</v>
      </c>
      <c r="F9" s="16">
        <v>12947.714851471239</v>
      </c>
      <c r="G9" s="16">
        <v>13475.714851471239</v>
      </c>
      <c r="H9" s="16">
        <v>13606.714851471239</v>
      </c>
      <c r="I9" s="16">
        <v>13645.714851471239</v>
      </c>
      <c r="J9" s="18"/>
      <c r="K9" s="18"/>
      <c r="L9" s="18"/>
    </row>
    <row r="10" spans="1:12" x14ac:dyDescent="0.2">
      <c r="A10" s="15">
        <f t="shared" si="0"/>
        <v>2019</v>
      </c>
      <c r="B10" s="16">
        <v>3520.316111976585</v>
      </c>
      <c r="C10" s="16">
        <v>10163.754642830507</v>
      </c>
      <c r="D10" s="16">
        <v>12138.708241062563</v>
      </c>
      <c r="E10" s="16">
        <v>12857.88736333188</v>
      </c>
      <c r="F10" s="16">
        <v>13418.88736333188</v>
      </c>
      <c r="G10" s="16">
        <v>13585.88736333188</v>
      </c>
      <c r="H10" s="16">
        <v>13647.88736333188</v>
      </c>
      <c r="I10" s="18"/>
      <c r="J10" s="18"/>
      <c r="K10" s="18"/>
      <c r="L10" s="18"/>
    </row>
    <row r="11" spans="1:12" x14ac:dyDescent="0.2">
      <c r="A11" s="15">
        <f t="shared" si="0"/>
        <v>2020</v>
      </c>
      <c r="B11" s="16">
        <v>4669.9889280783755</v>
      </c>
      <c r="C11" s="16">
        <v>10153.546368280626</v>
      </c>
      <c r="D11" s="16">
        <v>11403.707724250897</v>
      </c>
      <c r="E11" s="16">
        <v>11934.707724250897</v>
      </c>
      <c r="F11" s="16">
        <v>12122.707724250897</v>
      </c>
      <c r="G11" s="16">
        <v>12216.707724250897</v>
      </c>
      <c r="H11" s="18"/>
      <c r="I11" s="18"/>
      <c r="J11" s="18"/>
      <c r="K11" s="18"/>
      <c r="L11" s="18"/>
    </row>
    <row r="12" spans="1:12" x14ac:dyDescent="0.2">
      <c r="A12" s="15">
        <f t="shared" si="0"/>
        <v>2021</v>
      </c>
      <c r="B12" s="16">
        <v>5476</v>
      </c>
      <c r="C12" s="16">
        <v>11348</v>
      </c>
      <c r="D12" s="16">
        <v>12738</v>
      </c>
      <c r="E12" s="16">
        <v>13236</v>
      </c>
      <c r="F12" s="16">
        <v>13512</v>
      </c>
      <c r="G12" s="18"/>
      <c r="H12" s="18"/>
      <c r="I12" s="18"/>
      <c r="J12" s="18"/>
      <c r="K12" s="18"/>
      <c r="L12" s="18"/>
    </row>
    <row r="13" spans="1:12" x14ac:dyDescent="0.2">
      <c r="A13" s="15">
        <f t="shared" si="0"/>
        <v>2022</v>
      </c>
      <c r="B13" s="16">
        <v>4519.935379477065</v>
      </c>
      <c r="C13" s="16">
        <v>9218.8995894725158</v>
      </c>
      <c r="D13" s="16">
        <v>10314.33243300333</v>
      </c>
      <c r="E13" s="16">
        <v>10890.33243300333</v>
      </c>
      <c r="F13" s="18"/>
      <c r="G13" s="18"/>
      <c r="H13" s="18"/>
      <c r="I13" s="18"/>
      <c r="J13" s="18"/>
      <c r="K13" s="18"/>
      <c r="L13" s="18"/>
    </row>
    <row r="14" spans="1:12" x14ac:dyDescent="0.2">
      <c r="A14" s="15">
        <f t="shared" si="0"/>
        <v>2023</v>
      </c>
      <c r="B14" s="16">
        <v>3832.7608738611934</v>
      </c>
      <c r="C14" s="16">
        <v>7937.7608738611934</v>
      </c>
      <c r="D14" s="16">
        <v>9058.7608738611925</v>
      </c>
      <c r="E14" s="18"/>
      <c r="F14" s="18"/>
      <c r="G14" s="18"/>
      <c r="H14" s="18"/>
      <c r="I14" s="18"/>
      <c r="J14" s="18"/>
      <c r="K14" s="18"/>
      <c r="L14" s="18"/>
    </row>
    <row r="15" spans="1:12" x14ac:dyDescent="0.2">
      <c r="A15" s="15">
        <f>A16-1</f>
        <v>2024</v>
      </c>
      <c r="B15" s="16">
        <v>3942</v>
      </c>
      <c r="C15" s="16">
        <v>7966</v>
      </c>
      <c r="D15" s="18"/>
      <c r="E15" s="18"/>
      <c r="F15" s="18"/>
      <c r="G15" s="18"/>
      <c r="H15" s="18"/>
      <c r="I15" s="18"/>
      <c r="J15" s="18"/>
      <c r="K15" s="18"/>
      <c r="L15" s="18"/>
    </row>
    <row r="16" spans="1:12" x14ac:dyDescent="0.2">
      <c r="A16" s="15">
        <f>'Описание на групите'!$B$1</f>
        <v>2025</v>
      </c>
      <c r="B16" s="16">
        <v>3708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5" x14ac:dyDescent="0.25">
      <c r="A17" s="19"/>
      <c r="B17" s="20"/>
      <c r="C17" s="21"/>
      <c r="D17" s="22"/>
      <c r="E17" s="22"/>
      <c r="F17" s="22"/>
      <c r="G17" s="22"/>
      <c r="H17" s="22"/>
      <c r="I17" s="22"/>
      <c r="J17" s="22"/>
      <c r="K17" s="22"/>
      <c r="L17" s="22"/>
    </row>
    <row r="18" spans="1:12" ht="25.5" x14ac:dyDescent="0.2">
      <c r="A18" s="23" t="s">
        <v>1</v>
      </c>
      <c r="B18" s="24"/>
      <c r="C18" s="44">
        <f>SUM(C6:C15)/SUM(B6:B15)</f>
        <v>2.4429735297775874</v>
      </c>
      <c r="D18" s="44">
        <f>SUM(D6:D14)/SUM(C6:C14)</f>
        <v>1.2092724694644419</v>
      </c>
      <c r="E18" s="44">
        <f>SUM(E6:E13)/SUM(D6:D13)</f>
        <v>1.0588982051658875</v>
      </c>
      <c r="F18" s="44">
        <f>SUM(F6:F12)/SUM(E6:E12)</f>
        <v>1.0317211782084179</v>
      </c>
      <c r="G18" s="44">
        <f>SUM(G6:G11)/SUM(F6:F11)</f>
        <v>1.0189281117512805</v>
      </c>
      <c r="H18" s="44">
        <f>SUM(H6:H10)/SUM(G6:G10)</f>
        <v>1.0137419575710704</v>
      </c>
      <c r="I18" s="44">
        <f>SUM(I6:I9)/SUM(H6:H9)</f>
        <v>1.0075100853596066</v>
      </c>
      <c r="J18" s="44">
        <f>SUM(J6:J8)/SUM(I6:I8)</f>
        <v>1.0047224925405263</v>
      </c>
      <c r="K18" s="44">
        <f>SUM(K6:K7)/SUM(J6:J7)</f>
        <v>1.0014189767511992</v>
      </c>
      <c r="L18" s="44">
        <f>SUM(L6:L6)/SUM(K6:K6)</f>
        <v>1.0008856319195338</v>
      </c>
    </row>
    <row r="19" spans="1:12" ht="15.75" x14ac:dyDescent="0.25">
      <c r="A19" s="27"/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.75" customHeight="1" x14ac:dyDescent="0.2">
      <c r="A20" s="58" t="s">
        <v>12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2" ht="12.75" customHeight="1" x14ac:dyDescent="0.2">
      <c r="A21" s="54" t="s">
        <v>0</v>
      </c>
      <c r="B21" s="56" t="s">
        <v>4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</row>
    <row r="22" spans="1:12" ht="39.75" customHeight="1" x14ac:dyDescent="0.2">
      <c r="A22" s="55"/>
      <c r="B22" s="13">
        <v>0</v>
      </c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</row>
    <row r="23" spans="1:12" x14ac:dyDescent="0.2">
      <c r="A23" s="15">
        <f t="shared" ref="A23:A31" si="1">A24-1</f>
        <v>2015</v>
      </c>
      <c r="B23" s="16">
        <v>29.261240487242333</v>
      </c>
      <c r="C23" s="16">
        <v>211.11456469640643</v>
      </c>
      <c r="D23" s="16">
        <v>453.98765472193571</v>
      </c>
      <c r="E23" s="16">
        <v>625.73439961045665</v>
      </c>
      <c r="F23" s="16">
        <v>729.70529223819585</v>
      </c>
      <c r="G23" s="16">
        <v>769.70529223819585</v>
      </c>
      <c r="H23" s="16">
        <v>794.70529223819585</v>
      </c>
      <c r="I23" s="16">
        <v>831.70529223819585</v>
      </c>
      <c r="J23" s="16">
        <v>862.70529223819585</v>
      </c>
      <c r="K23" s="16">
        <v>871.70529223819585</v>
      </c>
      <c r="L23" s="16">
        <v>877.70529223819585</v>
      </c>
    </row>
    <row r="24" spans="1:12" x14ac:dyDescent="0.2">
      <c r="A24" s="15">
        <f t="shared" si="1"/>
        <v>2016</v>
      </c>
      <c r="B24" s="16">
        <v>15</v>
      </c>
      <c r="C24" s="16">
        <v>178</v>
      </c>
      <c r="D24" s="16">
        <v>443</v>
      </c>
      <c r="E24" s="16">
        <v>629.77265723574033</v>
      </c>
      <c r="F24" s="16">
        <v>715.77265723574033</v>
      </c>
      <c r="G24" s="16">
        <v>761.77265723574033</v>
      </c>
      <c r="H24" s="16">
        <v>817.77265723574033</v>
      </c>
      <c r="I24" s="16">
        <v>850.77265723574033</v>
      </c>
      <c r="J24" s="16">
        <v>860.77265723574033</v>
      </c>
      <c r="K24" s="16">
        <v>889.77265723574033</v>
      </c>
      <c r="L24" s="18"/>
    </row>
    <row r="25" spans="1:12" x14ac:dyDescent="0.2">
      <c r="A25" s="15">
        <f t="shared" si="1"/>
        <v>2017</v>
      </c>
      <c r="B25" s="16">
        <v>15</v>
      </c>
      <c r="C25" s="16">
        <v>204</v>
      </c>
      <c r="D25" s="16">
        <v>446</v>
      </c>
      <c r="E25" s="16">
        <v>539</v>
      </c>
      <c r="F25" s="16">
        <v>603.61321900886946</v>
      </c>
      <c r="G25" s="16">
        <v>666.61321900886946</v>
      </c>
      <c r="H25" s="16">
        <v>713.45444139794722</v>
      </c>
      <c r="I25" s="16">
        <v>733.45444139794722</v>
      </c>
      <c r="J25" s="16">
        <v>747.45444139794722</v>
      </c>
      <c r="K25" s="18"/>
      <c r="L25" s="18"/>
    </row>
    <row r="26" spans="1:12" x14ac:dyDescent="0.2">
      <c r="A26" s="15">
        <f t="shared" si="1"/>
        <v>2018</v>
      </c>
      <c r="B26" s="16">
        <v>16</v>
      </c>
      <c r="C26" s="16">
        <v>209</v>
      </c>
      <c r="D26" s="16">
        <v>377</v>
      </c>
      <c r="E26" s="16">
        <v>493</v>
      </c>
      <c r="F26" s="16">
        <v>577</v>
      </c>
      <c r="G26" s="16">
        <v>627</v>
      </c>
      <c r="H26" s="16">
        <v>664</v>
      </c>
      <c r="I26" s="16">
        <v>679</v>
      </c>
      <c r="J26" s="18"/>
      <c r="K26" s="18"/>
      <c r="L26" s="18"/>
    </row>
    <row r="27" spans="1:12" x14ac:dyDescent="0.2">
      <c r="A27" s="15">
        <f t="shared" si="1"/>
        <v>2019</v>
      </c>
      <c r="B27" s="16">
        <v>42</v>
      </c>
      <c r="C27" s="16">
        <v>207</v>
      </c>
      <c r="D27" s="16">
        <v>380</v>
      </c>
      <c r="E27" s="16">
        <v>481</v>
      </c>
      <c r="F27" s="16">
        <v>584</v>
      </c>
      <c r="G27" s="16">
        <v>670</v>
      </c>
      <c r="H27" s="16">
        <v>709</v>
      </c>
      <c r="I27" s="18"/>
      <c r="J27" s="18"/>
      <c r="K27" s="18"/>
      <c r="L27" s="18"/>
    </row>
    <row r="28" spans="1:12" x14ac:dyDescent="0.2">
      <c r="A28" s="15">
        <f t="shared" si="1"/>
        <v>2020</v>
      </c>
      <c r="B28" s="16">
        <v>36</v>
      </c>
      <c r="C28" s="16">
        <v>215</v>
      </c>
      <c r="D28" s="16">
        <v>338</v>
      </c>
      <c r="E28" s="16">
        <v>425</v>
      </c>
      <c r="F28" s="16">
        <v>460</v>
      </c>
      <c r="G28" s="16">
        <v>501</v>
      </c>
      <c r="H28" s="18"/>
      <c r="I28" s="18"/>
      <c r="J28" s="18"/>
      <c r="K28" s="18"/>
      <c r="L28" s="18"/>
    </row>
    <row r="29" spans="1:12" x14ac:dyDescent="0.2">
      <c r="A29" s="15">
        <f t="shared" si="1"/>
        <v>2021</v>
      </c>
      <c r="B29" s="16">
        <v>43</v>
      </c>
      <c r="C29" s="16">
        <v>208</v>
      </c>
      <c r="D29" s="16">
        <v>318</v>
      </c>
      <c r="E29" s="16">
        <v>403</v>
      </c>
      <c r="F29" s="16">
        <v>455</v>
      </c>
      <c r="G29" s="18"/>
      <c r="H29" s="18"/>
      <c r="I29" s="18"/>
      <c r="J29" s="18"/>
      <c r="K29" s="18"/>
      <c r="L29" s="18"/>
    </row>
    <row r="30" spans="1:12" x14ac:dyDescent="0.2">
      <c r="A30" s="15">
        <f t="shared" si="1"/>
        <v>2022</v>
      </c>
      <c r="B30" s="16">
        <v>33</v>
      </c>
      <c r="C30" s="16">
        <v>168</v>
      </c>
      <c r="D30" s="16">
        <v>298</v>
      </c>
      <c r="E30" s="16">
        <v>395</v>
      </c>
      <c r="F30" s="18"/>
      <c r="G30" s="18"/>
      <c r="H30" s="18"/>
      <c r="I30" s="18"/>
      <c r="J30" s="18"/>
      <c r="K30" s="18"/>
      <c r="L30" s="18"/>
    </row>
    <row r="31" spans="1:12" x14ac:dyDescent="0.2">
      <c r="A31" s="15">
        <f t="shared" si="1"/>
        <v>2023</v>
      </c>
      <c r="B31" s="16">
        <v>17</v>
      </c>
      <c r="C31" s="16">
        <v>148</v>
      </c>
      <c r="D31" s="16">
        <v>270</v>
      </c>
      <c r="E31" s="18"/>
      <c r="F31" s="18"/>
      <c r="G31" s="18"/>
      <c r="H31" s="18"/>
      <c r="I31" s="18"/>
      <c r="J31" s="18"/>
      <c r="K31" s="18"/>
      <c r="L31" s="18"/>
    </row>
    <row r="32" spans="1:12" x14ac:dyDescent="0.2">
      <c r="A32" s="15">
        <f>A33-1</f>
        <v>2024</v>
      </c>
      <c r="B32" s="16">
        <v>33</v>
      </c>
      <c r="C32" s="16">
        <v>143</v>
      </c>
      <c r="D32" s="18"/>
      <c r="E32" s="18"/>
      <c r="F32" s="18"/>
      <c r="G32" s="18"/>
      <c r="H32" s="18"/>
      <c r="I32" s="18"/>
      <c r="J32" s="18"/>
      <c r="K32" s="18"/>
      <c r="L32" s="18"/>
    </row>
    <row r="33" spans="1:12" x14ac:dyDescent="0.2">
      <c r="A33" s="15">
        <f>'Описание на групите'!$B$1</f>
        <v>2025</v>
      </c>
      <c r="B33" s="16">
        <v>25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5" x14ac:dyDescent="0.25">
      <c r="A34" s="19"/>
      <c r="B34" s="20"/>
      <c r="C34" s="21"/>
      <c r="D34" s="22"/>
      <c r="E34" s="22"/>
      <c r="F34" s="22"/>
      <c r="G34" s="22"/>
      <c r="H34" s="22"/>
      <c r="I34" s="22"/>
      <c r="J34" s="22"/>
      <c r="K34" s="22"/>
      <c r="L34" s="22"/>
    </row>
    <row r="35" spans="1:12" ht="25.5" x14ac:dyDescent="0.2">
      <c r="A35" s="23" t="s">
        <v>1</v>
      </c>
      <c r="B35" s="24"/>
      <c r="C35" s="44">
        <f>SUM(C23:C32)/SUM(B23:B32)</f>
        <v>6.7718476126399629</v>
      </c>
      <c r="D35" s="44">
        <f>SUM(D23:D31)/SUM(C23:C31)</f>
        <v>1.9014701449496874</v>
      </c>
      <c r="E35" s="44">
        <f>SUM(E23:E30)/SUM(D23:D30)</f>
        <v>1.3069820536683283</v>
      </c>
      <c r="F35" s="44">
        <f>SUM(F23:F29)/SUM(E23:E29)</f>
        <v>1.146971520778866</v>
      </c>
      <c r="G35" s="44">
        <f>SUM(G23:G28)/SUM(F23:F28)</f>
        <v>1.0888261312960152</v>
      </c>
      <c r="H35" s="44">
        <f>SUM(H23:H27)/SUM(G23:G27)</f>
        <v>1.058322147424144</v>
      </c>
      <c r="I35" s="44">
        <f>SUM(I23:I26)/SUM(H23:H26)</f>
        <v>1.0351178509322017</v>
      </c>
      <c r="J35" s="44">
        <f>SUM(J23:J25)/SUM(I23:I25)</f>
        <v>1.0227655377310252</v>
      </c>
      <c r="K35" s="44">
        <f>SUM(K23:K24)/SUM(J23:J24)</f>
        <v>1.0220484399069909</v>
      </c>
      <c r="L35" s="44">
        <f>SUM(L23:L23)/SUM(K23:K23)</f>
        <v>1.0068830601964047</v>
      </c>
    </row>
    <row r="36" spans="1:12" ht="15.75" x14ac:dyDescent="0.25">
      <c r="A36" s="27"/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7">
    <mergeCell ref="A4:A5"/>
    <mergeCell ref="A21:A22"/>
    <mergeCell ref="A2:L2"/>
    <mergeCell ref="A3:L3"/>
    <mergeCell ref="A20:L20"/>
    <mergeCell ref="B21:L21"/>
    <mergeCell ref="B4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36"/>
  <sheetViews>
    <sheetView zoomScaleNormal="100" workbookViewId="0"/>
  </sheetViews>
  <sheetFormatPr defaultRowHeight="12.75" x14ac:dyDescent="0.2"/>
  <cols>
    <col min="1" max="1" width="10.7109375" style="11" customWidth="1"/>
    <col min="2" max="12" width="11.85546875" style="11" customWidth="1"/>
    <col min="13" max="16384" width="9.140625" style="11"/>
  </cols>
  <sheetData>
    <row r="1" spans="1:12" ht="15.75" x14ac:dyDescent="0.25">
      <c r="A1" s="32" t="str">
        <f>'Описание на групите'!$B$8</f>
        <v>Моторни превозни средства, различни от предходните рискови групи</v>
      </c>
      <c r="C1" s="66"/>
    </row>
    <row r="2" spans="1:12" ht="18.75" x14ac:dyDescent="0.2">
      <c r="A2" s="57" t="s">
        <v>24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15.75" customHeight="1" x14ac:dyDescent="0.2">
      <c r="A3" s="58" t="s">
        <v>10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2.75" customHeight="1" x14ac:dyDescent="0.2">
      <c r="A4" s="54" t="s">
        <v>0</v>
      </c>
      <c r="B4" s="56" t="s">
        <v>4</v>
      </c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2" ht="39.75" customHeight="1" x14ac:dyDescent="0.2">
      <c r="A5" s="55"/>
      <c r="B5" s="13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</row>
    <row r="6" spans="1:12" x14ac:dyDescent="0.2">
      <c r="A6" s="15">
        <f t="shared" ref="A6:A14" si="0">A7-1</f>
        <v>2015</v>
      </c>
      <c r="B6" s="16">
        <v>2036.4618785673204</v>
      </c>
      <c r="C6" s="16">
        <v>3053.7544649379952</v>
      </c>
      <c r="D6" s="16">
        <v>3427.7544649379952</v>
      </c>
      <c r="E6" s="16">
        <v>3499.7544649379952</v>
      </c>
      <c r="F6" s="16">
        <v>3549.256581651523</v>
      </c>
      <c r="G6" s="16">
        <v>3553.256581651523</v>
      </c>
      <c r="H6" s="16">
        <v>3563.256581651523</v>
      </c>
      <c r="I6" s="16">
        <v>3570.8922779988766</v>
      </c>
      <c r="J6" s="16">
        <v>3584.8922779988766</v>
      </c>
      <c r="K6" s="16">
        <v>3589.8922779988766</v>
      </c>
      <c r="L6" s="16">
        <v>3596.8922779988766</v>
      </c>
    </row>
    <row r="7" spans="1:12" x14ac:dyDescent="0.2">
      <c r="A7" s="15">
        <f t="shared" si="0"/>
        <v>2016</v>
      </c>
      <c r="B7" s="16">
        <v>1055.6773851960834</v>
      </c>
      <c r="C7" s="16">
        <v>1612.6773851960834</v>
      </c>
      <c r="D7" s="16">
        <v>1751.6773851960834</v>
      </c>
      <c r="E7" s="16">
        <v>1796.6773851960834</v>
      </c>
      <c r="F7" s="16">
        <v>1825.7155507077123</v>
      </c>
      <c r="G7" s="16">
        <v>1847.7155507077123</v>
      </c>
      <c r="H7" s="16">
        <v>1861.7662212056803</v>
      </c>
      <c r="I7" s="16">
        <v>1881.7662212056803</v>
      </c>
      <c r="J7" s="16">
        <v>1892.7662212056803</v>
      </c>
      <c r="K7" s="16">
        <v>1895.7662212056803</v>
      </c>
      <c r="L7" s="18"/>
    </row>
    <row r="8" spans="1:12" x14ac:dyDescent="0.2">
      <c r="A8" s="15">
        <f t="shared" si="0"/>
        <v>2017</v>
      </c>
      <c r="B8" s="16">
        <v>1056</v>
      </c>
      <c r="C8" s="16">
        <v>1597</v>
      </c>
      <c r="D8" s="16">
        <v>1760</v>
      </c>
      <c r="E8" s="16">
        <v>1847</v>
      </c>
      <c r="F8" s="16">
        <v>1896.7675077554798</v>
      </c>
      <c r="G8" s="16">
        <v>1921.7675077554798</v>
      </c>
      <c r="H8" s="16">
        <v>1945.7675077554798</v>
      </c>
      <c r="I8" s="16">
        <v>1962.7380059083252</v>
      </c>
      <c r="J8" s="16">
        <v>1974.7380059083252</v>
      </c>
      <c r="K8" s="18"/>
      <c r="L8" s="18"/>
    </row>
    <row r="9" spans="1:12" x14ac:dyDescent="0.2">
      <c r="A9" s="15">
        <f t="shared" si="0"/>
        <v>2018</v>
      </c>
      <c r="B9" s="16">
        <v>948.80499248863009</v>
      </c>
      <c r="C9" s="16">
        <v>1611.9104858156413</v>
      </c>
      <c r="D9" s="16">
        <v>1795.365687827426</v>
      </c>
      <c r="E9" s="16">
        <v>1889.2944853060278</v>
      </c>
      <c r="F9" s="16">
        <v>1936.7753585929497</v>
      </c>
      <c r="G9" s="16">
        <v>2015.7753585929497</v>
      </c>
      <c r="H9" s="16">
        <v>2057.6999547569931</v>
      </c>
      <c r="I9" s="16">
        <v>2077.6999547569931</v>
      </c>
      <c r="J9" s="18"/>
      <c r="K9" s="18"/>
      <c r="L9" s="18"/>
    </row>
    <row r="10" spans="1:12" x14ac:dyDescent="0.2">
      <c r="A10" s="15">
        <f t="shared" si="0"/>
        <v>2019</v>
      </c>
      <c r="B10" s="16">
        <v>910.84392736664688</v>
      </c>
      <c r="C10" s="16">
        <v>1528.5956109936005</v>
      </c>
      <c r="D10" s="16">
        <v>1686.8389209208942</v>
      </c>
      <c r="E10" s="16">
        <v>1760.8374960942024</v>
      </c>
      <c r="F10" s="16">
        <v>1805.4295915715256</v>
      </c>
      <c r="G10" s="16">
        <v>1841.4295915715256</v>
      </c>
      <c r="H10" s="16">
        <v>1859.4295915715256</v>
      </c>
      <c r="I10" s="18"/>
      <c r="J10" s="18"/>
      <c r="K10" s="18"/>
      <c r="L10" s="18"/>
    </row>
    <row r="11" spans="1:12" x14ac:dyDescent="0.2">
      <c r="A11" s="15">
        <f t="shared" si="0"/>
        <v>2020</v>
      </c>
      <c r="B11" s="16">
        <v>765.40087425104571</v>
      </c>
      <c r="C11" s="16">
        <v>1248.3071338286945</v>
      </c>
      <c r="D11" s="16">
        <v>1356.3071338286945</v>
      </c>
      <c r="E11" s="16">
        <v>1399.9102733046984</v>
      </c>
      <c r="F11" s="16">
        <v>1422.8087096475601</v>
      </c>
      <c r="G11" s="16">
        <v>1440.8087096475601</v>
      </c>
      <c r="H11" s="18"/>
      <c r="I11" s="18"/>
      <c r="J11" s="18"/>
      <c r="K11" s="18"/>
      <c r="L11" s="18"/>
    </row>
    <row r="12" spans="1:12" x14ac:dyDescent="0.2">
      <c r="A12" s="15">
        <f t="shared" si="0"/>
        <v>2021</v>
      </c>
      <c r="B12" s="16">
        <v>911</v>
      </c>
      <c r="C12" s="16">
        <v>1333.9623402668763</v>
      </c>
      <c r="D12" s="16">
        <v>1432.9623402668763</v>
      </c>
      <c r="E12" s="16">
        <v>1474.9623402668763</v>
      </c>
      <c r="F12" s="16">
        <v>1496.9623402668763</v>
      </c>
      <c r="G12" s="18"/>
      <c r="H12" s="18"/>
      <c r="I12" s="18"/>
      <c r="J12" s="18"/>
      <c r="K12" s="18"/>
      <c r="L12" s="18"/>
    </row>
    <row r="13" spans="1:12" x14ac:dyDescent="0.2">
      <c r="A13" s="15">
        <f t="shared" si="0"/>
        <v>2022</v>
      </c>
      <c r="B13" s="16">
        <v>751</v>
      </c>
      <c r="C13" s="16">
        <v>1132.6074090089292</v>
      </c>
      <c r="D13" s="16">
        <v>1206.6074090089292</v>
      </c>
      <c r="E13" s="16">
        <v>1245.6074090089292</v>
      </c>
      <c r="F13" s="18"/>
      <c r="G13" s="18"/>
      <c r="H13" s="18"/>
      <c r="I13" s="18"/>
      <c r="J13" s="18"/>
      <c r="K13" s="18"/>
      <c r="L13" s="18"/>
    </row>
    <row r="14" spans="1:12" x14ac:dyDescent="0.2">
      <c r="A14" s="15">
        <f t="shared" si="0"/>
        <v>2023</v>
      </c>
      <c r="B14" s="16">
        <v>854</v>
      </c>
      <c r="C14" s="16">
        <v>1227</v>
      </c>
      <c r="D14" s="16">
        <v>1325</v>
      </c>
      <c r="E14" s="18"/>
      <c r="F14" s="18"/>
      <c r="G14" s="18"/>
      <c r="H14" s="18"/>
      <c r="I14" s="18"/>
      <c r="J14" s="18"/>
      <c r="K14" s="18"/>
      <c r="L14" s="18"/>
    </row>
    <row r="15" spans="1:12" x14ac:dyDescent="0.2">
      <c r="A15" s="15">
        <f>A16-1</f>
        <v>2024</v>
      </c>
      <c r="B15" s="16">
        <v>891</v>
      </c>
      <c r="C15" s="16">
        <v>1342</v>
      </c>
      <c r="D15" s="18"/>
      <c r="E15" s="18"/>
      <c r="F15" s="18"/>
      <c r="G15" s="18"/>
      <c r="H15" s="18"/>
      <c r="I15" s="18"/>
      <c r="J15" s="18"/>
      <c r="K15" s="18"/>
      <c r="L15" s="18"/>
    </row>
    <row r="16" spans="1:12" x14ac:dyDescent="0.2">
      <c r="A16" s="15">
        <f>'Описание на групите'!$B$1</f>
        <v>2025</v>
      </c>
      <c r="B16" s="16">
        <v>1062.8189309831751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5" x14ac:dyDescent="0.25">
      <c r="A17" s="19"/>
      <c r="B17" s="20"/>
      <c r="C17" s="21"/>
      <c r="D17" s="22"/>
      <c r="E17" s="22"/>
      <c r="F17" s="22"/>
      <c r="G17" s="22"/>
      <c r="H17" s="22"/>
      <c r="I17" s="22"/>
      <c r="J17" s="22"/>
      <c r="K17" s="22"/>
      <c r="L17" s="22"/>
    </row>
    <row r="18" spans="1:12" ht="25.5" x14ac:dyDescent="0.2">
      <c r="A18" s="23" t="s">
        <v>1</v>
      </c>
      <c r="B18" s="24"/>
      <c r="C18" s="44">
        <f>SUM(C6:C15)/SUM(B6:B15)</f>
        <v>1.541014095206853</v>
      </c>
      <c r="D18" s="44">
        <f>SUM(D6:D14)/SUM(C6:C14)</f>
        <v>1.0973593015444227</v>
      </c>
      <c r="E18" s="44">
        <f>SUM(E6:E13)/SUM(D6:D13)</f>
        <v>1.0344394002176442</v>
      </c>
      <c r="F18" s="44">
        <f>SUM(F6:F12)/SUM(E6:E12)</f>
        <v>1.0194081595325946</v>
      </c>
      <c r="G18" s="44">
        <f>SUM(G6:G11)/SUM(F6:F11)</f>
        <v>1.0147948580761093</v>
      </c>
      <c r="H18" s="44">
        <f>SUM(H6:H10)/SUM(G6:G10)</f>
        <v>1.0096579429164523</v>
      </c>
      <c r="I18" s="44">
        <f>SUM(I6:I9)/SUM(H6:H9)</f>
        <v>1.0068522311294623</v>
      </c>
      <c r="J18" s="44">
        <f>SUM(J6:J8)/SUM(I6:I8)</f>
        <v>1.0049896185557292</v>
      </c>
      <c r="K18" s="44">
        <f>SUM(K6:K7)/SUM(J6:J7)</f>
        <v>1.0014604780493639</v>
      </c>
      <c r="L18" s="44">
        <f>SUM(L6:L6)/SUM(K6:K6)</f>
        <v>1.0019499192337609</v>
      </c>
    </row>
    <row r="19" spans="1:12" ht="15.75" x14ac:dyDescent="0.25">
      <c r="A19" s="27"/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2" ht="15.75" customHeight="1" x14ac:dyDescent="0.2">
      <c r="A20" s="58" t="s">
        <v>12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2" ht="12.75" customHeight="1" x14ac:dyDescent="0.2">
      <c r="A21" s="54" t="s">
        <v>0</v>
      </c>
      <c r="B21" s="56" t="s">
        <v>4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</row>
    <row r="22" spans="1:12" ht="39.75" customHeight="1" x14ac:dyDescent="0.2">
      <c r="A22" s="55"/>
      <c r="B22" s="13">
        <v>0</v>
      </c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</row>
    <row r="23" spans="1:12" x14ac:dyDescent="0.2">
      <c r="A23" s="15">
        <f t="shared" ref="A23:A31" si="1">A24-1</f>
        <v>2015</v>
      </c>
      <c r="B23" s="16">
        <v>37</v>
      </c>
      <c r="C23" s="16">
        <v>105.3748782315173</v>
      </c>
      <c r="D23" s="16">
        <v>144.58191730623429</v>
      </c>
      <c r="E23" s="16">
        <v>163.58191730623429</v>
      </c>
      <c r="F23" s="16">
        <v>183.58191730623429</v>
      </c>
      <c r="G23" s="16">
        <v>194.58191730623429</v>
      </c>
      <c r="H23" s="16">
        <v>197.58191730623429</v>
      </c>
      <c r="I23" s="16">
        <v>199.79955557458237</v>
      </c>
      <c r="J23" s="16">
        <v>204.79955557458237</v>
      </c>
      <c r="K23" s="16">
        <v>205.79955557458237</v>
      </c>
      <c r="L23" s="16">
        <v>207.79955557458237</v>
      </c>
    </row>
    <row r="24" spans="1:12" x14ac:dyDescent="0.2">
      <c r="A24" s="15">
        <f t="shared" si="1"/>
        <v>2016</v>
      </c>
      <c r="B24" s="16">
        <v>17</v>
      </c>
      <c r="C24" s="16">
        <v>58</v>
      </c>
      <c r="D24" s="16">
        <v>91.337627013289307</v>
      </c>
      <c r="E24" s="16">
        <v>116.2843761105005</v>
      </c>
      <c r="F24" s="16">
        <v>129.28437611050049</v>
      </c>
      <c r="G24" s="16">
        <v>138.37416321993032</v>
      </c>
      <c r="H24" s="16">
        <v>150.37416321993032</v>
      </c>
      <c r="I24" s="16">
        <v>154.37416321993032</v>
      </c>
      <c r="J24" s="16">
        <v>163.37416321993032</v>
      </c>
      <c r="K24" s="16">
        <v>164.37416321993032</v>
      </c>
      <c r="L24" s="18"/>
    </row>
    <row r="25" spans="1:12" x14ac:dyDescent="0.2">
      <c r="A25" s="15">
        <f t="shared" si="1"/>
        <v>2017</v>
      </c>
      <c r="B25" s="16">
        <v>13</v>
      </c>
      <c r="C25" s="16">
        <v>40</v>
      </c>
      <c r="D25" s="16">
        <v>69</v>
      </c>
      <c r="E25" s="16">
        <v>122</v>
      </c>
      <c r="F25" s="16">
        <v>151</v>
      </c>
      <c r="G25" s="16">
        <v>165</v>
      </c>
      <c r="H25" s="16">
        <v>184</v>
      </c>
      <c r="I25" s="16">
        <v>193</v>
      </c>
      <c r="J25" s="16">
        <v>207</v>
      </c>
      <c r="K25" s="18"/>
      <c r="L25" s="18"/>
    </row>
    <row r="26" spans="1:12" x14ac:dyDescent="0.2">
      <c r="A26" s="15">
        <f t="shared" si="1"/>
        <v>2018</v>
      </c>
      <c r="B26" s="16">
        <v>41</v>
      </c>
      <c r="C26" s="16">
        <v>74</v>
      </c>
      <c r="D26" s="16">
        <v>116</v>
      </c>
      <c r="E26" s="16">
        <v>157</v>
      </c>
      <c r="F26" s="16">
        <v>180</v>
      </c>
      <c r="G26" s="16">
        <v>223</v>
      </c>
      <c r="H26" s="16">
        <v>242</v>
      </c>
      <c r="I26" s="16">
        <v>265</v>
      </c>
      <c r="J26" s="18"/>
      <c r="K26" s="18"/>
      <c r="L26" s="18"/>
    </row>
    <row r="27" spans="1:12" x14ac:dyDescent="0.2">
      <c r="A27" s="15">
        <f t="shared" si="1"/>
        <v>2019</v>
      </c>
      <c r="B27" s="16">
        <v>28</v>
      </c>
      <c r="C27" s="16">
        <v>75</v>
      </c>
      <c r="D27" s="16">
        <v>97</v>
      </c>
      <c r="E27" s="16">
        <v>124</v>
      </c>
      <c r="F27" s="16">
        <v>148</v>
      </c>
      <c r="G27" s="16">
        <v>168</v>
      </c>
      <c r="H27" s="16">
        <v>177</v>
      </c>
      <c r="I27" s="18"/>
      <c r="J27" s="18"/>
      <c r="K27" s="18"/>
      <c r="L27" s="18"/>
    </row>
    <row r="28" spans="1:12" x14ac:dyDescent="0.2">
      <c r="A28" s="15">
        <f t="shared" si="1"/>
        <v>2020</v>
      </c>
      <c r="B28" s="16">
        <v>13</v>
      </c>
      <c r="C28" s="16">
        <v>42</v>
      </c>
      <c r="D28" s="16">
        <v>77</v>
      </c>
      <c r="E28" s="16">
        <v>107</v>
      </c>
      <c r="F28" s="16">
        <v>128</v>
      </c>
      <c r="G28" s="16">
        <v>142</v>
      </c>
      <c r="H28" s="18"/>
      <c r="I28" s="18"/>
      <c r="J28" s="18"/>
      <c r="K28" s="18"/>
      <c r="L28" s="18"/>
    </row>
    <row r="29" spans="1:12" x14ac:dyDescent="0.2">
      <c r="A29" s="15">
        <f t="shared" si="1"/>
        <v>2021</v>
      </c>
      <c r="B29" s="16">
        <v>8</v>
      </c>
      <c r="C29" s="16">
        <v>17</v>
      </c>
      <c r="D29" s="16">
        <v>38</v>
      </c>
      <c r="E29" s="16">
        <v>68</v>
      </c>
      <c r="F29" s="16">
        <v>77</v>
      </c>
      <c r="G29" s="18"/>
      <c r="H29" s="18"/>
      <c r="I29" s="18"/>
      <c r="J29" s="18"/>
      <c r="K29" s="18"/>
      <c r="L29" s="18"/>
    </row>
    <row r="30" spans="1:12" x14ac:dyDescent="0.2">
      <c r="A30" s="15">
        <f t="shared" si="1"/>
        <v>2022</v>
      </c>
      <c r="B30" s="16">
        <v>14</v>
      </c>
      <c r="C30" s="16">
        <v>33</v>
      </c>
      <c r="D30" s="16">
        <v>67</v>
      </c>
      <c r="E30" s="16">
        <v>116</v>
      </c>
      <c r="F30" s="18"/>
      <c r="G30" s="18"/>
      <c r="H30" s="18"/>
      <c r="I30" s="18"/>
      <c r="J30" s="18"/>
      <c r="K30" s="18"/>
      <c r="L30" s="18"/>
    </row>
    <row r="31" spans="1:12" x14ac:dyDescent="0.2">
      <c r="A31" s="15">
        <f t="shared" si="1"/>
        <v>2023</v>
      </c>
      <c r="B31" s="16">
        <v>13</v>
      </c>
      <c r="C31" s="16">
        <v>34</v>
      </c>
      <c r="D31" s="16">
        <v>71.468685353362631</v>
      </c>
      <c r="E31" s="18"/>
      <c r="F31" s="18"/>
      <c r="G31" s="18"/>
      <c r="H31" s="18"/>
      <c r="I31" s="18"/>
      <c r="J31" s="18"/>
      <c r="K31" s="18"/>
      <c r="L31" s="18"/>
    </row>
    <row r="32" spans="1:12" x14ac:dyDescent="0.2">
      <c r="A32" s="15">
        <f>A33-1</f>
        <v>2024</v>
      </c>
      <c r="B32" s="16">
        <v>14</v>
      </c>
      <c r="C32" s="16">
        <v>30</v>
      </c>
      <c r="D32" s="18"/>
      <c r="E32" s="18"/>
      <c r="F32" s="18"/>
      <c r="G32" s="18"/>
      <c r="H32" s="18"/>
      <c r="I32" s="18"/>
      <c r="J32" s="18"/>
      <c r="K32" s="18"/>
      <c r="L32" s="18"/>
    </row>
    <row r="33" spans="1:12" x14ac:dyDescent="0.2">
      <c r="A33" s="15">
        <f>'Описание на групите'!$B$1</f>
        <v>2025</v>
      </c>
      <c r="B33" s="16">
        <v>15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5" x14ac:dyDescent="0.25">
      <c r="A34" s="19"/>
      <c r="B34" s="20"/>
      <c r="C34" s="21"/>
      <c r="D34" s="22"/>
      <c r="E34" s="22"/>
      <c r="F34" s="22"/>
      <c r="G34" s="22"/>
      <c r="H34" s="22"/>
      <c r="I34" s="22"/>
      <c r="J34" s="22"/>
      <c r="K34" s="22"/>
      <c r="L34" s="22"/>
    </row>
    <row r="35" spans="1:12" ht="25.5" x14ac:dyDescent="0.2">
      <c r="A35" s="23" t="s">
        <v>1</v>
      </c>
      <c r="B35" s="24"/>
      <c r="C35" s="44">
        <f>SUM(C23:C32)/SUM(B23:B32)</f>
        <v>2.5675498900581681</v>
      </c>
      <c r="D35" s="44">
        <f>SUM(D23:D31)/SUM(C23:C31)</f>
        <v>1.6125182671059082</v>
      </c>
      <c r="E35" s="44">
        <f>SUM(E23:E30)/SUM(D23:D30)</f>
        <v>1.3913974846402497</v>
      </c>
      <c r="F35" s="44">
        <f>SUM(F23:F29)/SUM(E23:E29)</f>
        <v>1.1620299119649367</v>
      </c>
      <c r="G35" s="44">
        <f>SUM(G23:G28)/SUM(F23:F28)</f>
        <v>1.1207673201034467</v>
      </c>
      <c r="H35" s="44">
        <f>SUM(H23:H27)/SUM(G23:G27)</f>
        <v>1.0697447279547296</v>
      </c>
      <c r="I35" s="44">
        <f>SUM(I23:I26)/SUM(H23:H26)</f>
        <v>1.049379595599748</v>
      </c>
      <c r="J35" s="44">
        <f>SUM(J23:J25)/SUM(I23:I25)</f>
        <v>1.0511720483609617</v>
      </c>
      <c r="K35" s="44">
        <f>SUM(K23:K24)/SUM(J23:J24)</f>
        <v>1.005432218265194</v>
      </c>
      <c r="L35" s="44">
        <f>SUM(L23:L23)/SUM(K23:K23)</f>
        <v>1.009718193969934</v>
      </c>
    </row>
    <row r="36" spans="1:12" ht="15.75" x14ac:dyDescent="0.25">
      <c r="A36" s="27"/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7">
    <mergeCell ref="A21:A22"/>
    <mergeCell ref="B21:L21"/>
    <mergeCell ref="A2:L2"/>
    <mergeCell ref="A3:L3"/>
    <mergeCell ref="A20:L20"/>
    <mergeCell ref="B4:L4"/>
    <mergeCell ref="A4:A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36"/>
  <sheetViews>
    <sheetView zoomScaleNormal="100" workbookViewId="0"/>
  </sheetViews>
  <sheetFormatPr defaultRowHeight="12.75" x14ac:dyDescent="0.2"/>
  <cols>
    <col min="1" max="1" width="10.7109375" style="11" customWidth="1"/>
    <col min="2" max="12" width="11.85546875" style="11" customWidth="1"/>
    <col min="13" max="13" width="15.7109375" style="11" customWidth="1"/>
    <col min="14" max="16384" width="9.140625" style="11"/>
  </cols>
  <sheetData>
    <row r="1" spans="1:13" ht="15.75" x14ac:dyDescent="0.25">
      <c r="A1" s="31" t="str">
        <f>'Описание на групите'!$B$2</f>
        <v>Общо за пазара</v>
      </c>
      <c r="B1" s="30"/>
      <c r="C1" s="30"/>
      <c r="D1" s="34"/>
      <c r="E1" s="34"/>
      <c r="F1" s="34"/>
      <c r="G1" s="34"/>
      <c r="H1" s="34"/>
    </row>
    <row r="2" spans="1:13" ht="18.75" x14ac:dyDescent="0.2">
      <c r="A2" s="57" t="s">
        <v>27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45"/>
    </row>
    <row r="3" spans="1:13" ht="15.75" customHeight="1" x14ac:dyDescent="0.2">
      <c r="A3" s="58" t="s">
        <v>11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3" ht="12.75" customHeight="1" x14ac:dyDescent="0.2">
      <c r="A4" s="54" t="s">
        <v>0</v>
      </c>
      <c r="B4" s="59" t="s">
        <v>28</v>
      </c>
      <c r="C4" s="60"/>
      <c r="D4" s="60"/>
      <c r="E4" s="60"/>
      <c r="F4" s="60"/>
      <c r="G4" s="60"/>
      <c r="H4" s="60"/>
      <c r="I4" s="60"/>
      <c r="J4" s="60"/>
      <c r="K4" s="60"/>
      <c r="L4" s="61"/>
    </row>
    <row r="5" spans="1:13" ht="39.75" customHeight="1" x14ac:dyDescent="0.2">
      <c r="A5" s="55"/>
      <c r="B5" s="13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</row>
    <row r="6" spans="1:13" x14ac:dyDescent="0.2">
      <c r="A6" s="15">
        <f t="shared" ref="A6:A14" si="0">A7-1</f>
        <v>2015</v>
      </c>
      <c r="B6" s="16">
        <v>77972</v>
      </c>
      <c r="C6" s="16">
        <v>93297.318745838682</v>
      </c>
      <c r="D6" s="16">
        <v>95891.694382372982</v>
      </c>
      <c r="E6" s="16">
        <v>98976.657751604507</v>
      </c>
      <c r="F6" s="16">
        <v>100023.61562318192</v>
      </c>
      <c r="G6" s="16">
        <v>100037.02255913796</v>
      </c>
      <c r="H6" s="16">
        <v>100301.75665852719</v>
      </c>
      <c r="I6" s="16">
        <v>100560.72411817705</v>
      </c>
      <c r="J6" s="16">
        <v>101144.985392559</v>
      </c>
      <c r="K6" s="16">
        <v>101295.72917473566</v>
      </c>
      <c r="L6" s="16">
        <v>101365.72917473566</v>
      </c>
      <c r="M6" s="12"/>
    </row>
    <row r="7" spans="1:13" x14ac:dyDescent="0.2">
      <c r="A7" s="15">
        <f t="shared" si="0"/>
        <v>2016</v>
      </c>
      <c r="B7" s="16">
        <v>86114</v>
      </c>
      <c r="C7" s="16">
        <v>100615.15670434273</v>
      </c>
      <c r="D7" s="16">
        <v>107464.06972120993</v>
      </c>
      <c r="E7" s="16">
        <v>109494.73180883034</v>
      </c>
      <c r="F7" s="16">
        <v>110898.63945233892</v>
      </c>
      <c r="G7" s="16">
        <v>111039.32985716198</v>
      </c>
      <c r="H7" s="16">
        <v>110410.47265473261</v>
      </c>
      <c r="I7" s="16">
        <v>110647.26600055392</v>
      </c>
      <c r="J7" s="16">
        <v>111128.71738974824</v>
      </c>
      <c r="K7" s="16">
        <v>111511.60208714427</v>
      </c>
      <c r="L7" s="18"/>
      <c r="M7" s="12"/>
    </row>
    <row r="8" spans="1:13" x14ac:dyDescent="0.2">
      <c r="A8" s="15">
        <f t="shared" si="0"/>
        <v>2017</v>
      </c>
      <c r="B8" s="16">
        <v>83433</v>
      </c>
      <c r="C8" s="16">
        <v>105294.98749762301</v>
      </c>
      <c r="D8" s="16">
        <v>109892.28462331026</v>
      </c>
      <c r="E8" s="16">
        <v>111609.21239918869</v>
      </c>
      <c r="F8" s="16">
        <v>112690.44382821872</v>
      </c>
      <c r="G8" s="16">
        <v>112994.60668823819</v>
      </c>
      <c r="H8" s="16">
        <v>113232.16175729615</v>
      </c>
      <c r="I8" s="16">
        <v>113976.45725225091</v>
      </c>
      <c r="J8" s="16">
        <v>114600.46488318064</v>
      </c>
      <c r="K8" s="18"/>
      <c r="L8" s="18"/>
      <c r="M8" s="12"/>
    </row>
    <row r="9" spans="1:13" x14ac:dyDescent="0.2">
      <c r="A9" s="15">
        <f t="shared" si="0"/>
        <v>2018</v>
      </c>
      <c r="B9" s="16">
        <v>86764</v>
      </c>
      <c r="C9" s="16">
        <v>106944.57556173071</v>
      </c>
      <c r="D9" s="16">
        <v>110741.29223868824</v>
      </c>
      <c r="E9" s="16">
        <v>112701.00920385221</v>
      </c>
      <c r="F9" s="16">
        <v>113681.28543817988</v>
      </c>
      <c r="G9" s="16">
        <v>113982.01384189118</v>
      </c>
      <c r="H9" s="16">
        <v>114803.80450044808</v>
      </c>
      <c r="I9" s="16">
        <v>115566.59134299918</v>
      </c>
      <c r="J9" s="18"/>
      <c r="K9" s="18"/>
      <c r="L9" s="18"/>
      <c r="M9" s="12"/>
    </row>
    <row r="10" spans="1:13" x14ac:dyDescent="0.2">
      <c r="A10" s="15">
        <f t="shared" si="0"/>
        <v>2019</v>
      </c>
      <c r="B10" s="16">
        <v>92091</v>
      </c>
      <c r="C10" s="16">
        <v>111485.9687929994</v>
      </c>
      <c r="D10" s="16">
        <v>115161.87465240278</v>
      </c>
      <c r="E10" s="16">
        <v>116804.94186381117</v>
      </c>
      <c r="F10" s="16">
        <v>117899.04086606044</v>
      </c>
      <c r="G10" s="16">
        <v>118486.79090959256</v>
      </c>
      <c r="H10" s="16">
        <v>119058.04719368515</v>
      </c>
      <c r="I10" s="18"/>
      <c r="J10" s="18"/>
      <c r="K10" s="18"/>
      <c r="L10" s="18"/>
      <c r="M10" s="12"/>
    </row>
    <row r="11" spans="1:13" x14ac:dyDescent="0.2">
      <c r="A11" s="15">
        <f t="shared" si="0"/>
        <v>2020</v>
      </c>
      <c r="B11" s="16">
        <v>80768</v>
      </c>
      <c r="C11" s="16">
        <v>95671.418815988771</v>
      </c>
      <c r="D11" s="16">
        <v>98707.458197208776</v>
      </c>
      <c r="E11" s="16">
        <v>99948.37011219695</v>
      </c>
      <c r="F11" s="16">
        <v>100765.50025488935</v>
      </c>
      <c r="G11" s="16">
        <v>100755.91360853102</v>
      </c>
      <c r="H11" s="18"/>
      <c r="I11" s="18"/>
      <c r="J11" s="18"/>
      <c r="K11" s="18"/>
      <c r="L11" s="18"/>
      <c r="M11" s="12"/>
    </row>
    <row r="12" spans="1:13" x14ac:dyDescent="0.2">
      <c r="A12" s="15">
        <f t="shared" si="0"/>
        <v>2021</v>
      </c>
      <c r="B12" s="16">
        <v>92883</v>
      </c>
      <c r="C12" s="16">
        <v>111538.15038298735</v>
      </c>
      <c r="D12" s="16">
        <v>114755.30024257695</v>
      </c>
      <c r="E12" s="16">
        <v>116762.24983849225</v>
      </c>
      <c r="F12" s="16">
        <v>117825.94550682987</v>
      </c>
      <c r="G12" s="18"/>
      <c r="H12" s="18"/>
      <c r="I12" s="18"/>
      <c r="J12" s="18"/>
      <c r="K12" s="18"/>
      <c r="L12" s="18"/>
      <c r="M12" s="12"/>
    </row>
    <row r="13" spans="1:13" x14ac:dyDescent="0.2">
      <c r="A13" s="15">
        <f t="shared" si="0"/>
        <v>2022</v>
      </c>
      <c r="B13" s="16">
        <v>92106</v>
      </c>
      <c r="C13" s="16">
        <v>110035.01971713456</v>
      </c>
      <c r="D13" s="16">
        <v>113683.13361182985</v>
      </c>
      <c r="E13" s="16">
        <v>115683.02516490439</v>
      </c>
      <c r="F13" s="18"/>
      <c r="G13" s="18"/>
      <c r="H13" s="18"/>
      <c r="I13" s="18"/>
      <c r="J13" s="18"/>
      <c r="K13" s="18"/>
      <c r="L13" s="18"/>
      <c r="M13" s="12"/>
    </row>
    <row r="14" spans="1:13" x14ac:dyDescent="0.2">
      <c r="A14" s="15">
        <f t="shared" si="0"/>
        <v>2023</v>
      </c>
      <c r="B14" s="16">
        <v>94528</v>
      </c>
      <c r="C14" s="16">
        <v>114268.3884142212</v>
      </c>
      <c r="D14" s="16">
        <v>118271.40796191531</v>
      </c>
      <c r="E14" s="18"/>
      <c r="F14" s="18"/>
      <c r="G14" s="18"/>
      <c r="H14" s="18"/>
      <c r="I14" s="18"/>
      <c r="J14" s="18"/>
      <c r="K14" s="18"/>
      <c r="L14" s="18"/>
      <c r="M14" s="12"/>
    </row>
    <row r="15" spans="1:13" x14ac:dyDescent="0.2">
      <c r="A15" s="15">
        <f>A16-1</f>
        <v>2024</v>
      </c>
      <c r="B15" s="16">
        <v>98883</v>
      </c>
      <c r="C15" s="16">
        <v>121801.95679884037</v>
      </c>
      <c r="D15" s="18"/>
      <c r="E15" s="18"/>
      <c r="F15" s="18"/>
      <c r="G15" s="18"/>
      <c r="H15" s="18"/>
      <c r="I15" s="18"/>
      <c r="J15" s="18"/>
      <c r="K15" s="18"/>
      <c r="L15" s="18"/>
      <c r="M15" s="12"/>
    </row>
    <row r="16" spans="1:13" x14ac:dyDescent="0.2">
      <c r="A16" s="15">
        <f>'Описание на групите'!$B$1</f>
        <v>2025</v>
      </c>
      <c r="B16" s="16">
        <v>101688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2"/>
    </row>
    <row r="17" spans="1:13" ht="15" x14ac:dyDescent="0.25">
      <c r="A17" s="19"/>
      <c r="B17" s="20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12"/>
    </row>
    <row r="18" spans="1:13" ht="25.5" x14ac:dyDescent="0.2">
      <c r="A18" s="23" t="s">
        <v>1</v>
      </c>
      <c r="B18" s="24"/>
      <c r="C18" s="44">
        <f>SUM(C6:C15)/SUM(B6:B15)</f>
        <v>1.2093756608175634</v>
      </c>
      <c r="D18" s="44">
        <f>SUM(D6:D14)/SUM(C6:C14)</f>
        <v>1.0373149599716722</v>
      </c>
      <c r="E18" s="44">
        <f>SUM(E6:E13)/SUM(D6:D13)</f>
        <v>1.018103593252746</v>
      </c>
      <c r="F18" s="44">
        <f>SUM(F6:F12)/SUM(E6:E12)</f>
        <v>1.0097707498549497</v>
      </c>
      <c r="G18" s="44">
        <f>SUM(G6:G11)/SUM(F6:F11)</f>
        <v>1.0020384703449658</v>
      </c>
      <c r="H18" s="44">
        <f>SUM(H6:H10)/SUM(G6:G10)</f>
        <v>1.0022756305854816</v>
      </c>
      <c r="I18" s="44">
        <f>SUM(I6:I9)/SUM(H6:H9)</f>
        <v>1.0045649034302477</v>
      </c>
      <c r="J18" s="44">
        <f>SUM(J6:J8)/SUM(I6:I8)</f>
        <v>1.0051961903718545</v>
      </c>
      <c r="K18" s="44">
        <f>SUM(K6:K7)/SUM(J6:J7)</f>
        <v>1.0025138699357403</v>
      </c>
      <c r="L18" s="44">
        <f>SUM(L6:L6)/SUM(K6:K6)</f>
        <v>1.0006910459164498</v>
      </c>
    </row>
    <row r="19" spans="1:13" ht="15.75" x14ac:dyDescent="0.25">
      <c r="A19" s="27"/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3" ht="15.75" customHeight="1" x14ac:dyDescent="0.2">
      <c r="A20" s="58" t="s">
        <v>14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3" ht="12.75" customHeight="1" x14ac:dyDescent="0.2">
      <c r="A21" s="54" t="s">
        <v>0</v>
      </c>
      <c r="B21" s="59" t="s">
        <v>28</v>
      </c>
      <c r="C21" s="60"/>
      <c r="D21" s="60"/>
      <c r="E21" s="60"/>
      <c r="F21" s="60"/>
      <c r="G21" s="60"/>
      <c r="H21" s="60"/>
      <c r="I21" s="60"/>
      <c r="J21" s="60"/>
      <c r="K21" s="60"/>
      <c r="L21" s="61"/>
    </row>
    <row r="22" spans="1:13" ht="39.75" customHeight="1" x14ac:dyDescent="0.2">
      <c r="A22" s="55"/>
      <c r="B22" s="13">
        <v>0</v>
      </c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</row>
    <row r="23" spans="1:13" x14ac:dyDescent="0.2">
      <c r="A23" s="15">
        <f t="shared" ref="A23:A31" si="1">A24-1</f>
        <v>2015</v>
      </c>
      <c r="B23" s="16">
        <v>2686</v>
      </c>
      <c r="C23" s="16">
        <v>4870.546415836161</v>
      </c>
      <c r="D23" s="16">
        <v>5586.7303543974449</v>
      </c>
      <c r="E23" s="16">
        <v>7144.6858143939862</v>
      </c>
      <c r="F23" s="16">
        <v>8668.9902116746889</v>
      </c>
      <c r="G23" s="16">
        <v>9707.8122271587308</v>
      </c>
      <c r="H23" s="16">
        <v>10227.477042891573</v>
      </c>
      <c r="I23" s="16">
        <v>10631.541166608353</v>
      </c>
      <c r="J23" s="16">
        <v>10990.028570257844</v>
      </c>
      <c r="K23" s="16">
        <v>11199.954341027744</v>
      </c>
      <c r="L23" s="16">
        <v>11312.007191213597</v>
      </c>
      <c r="M23" s="12"/>
    </row>
    <row r="24" spans="1:13" x14ac:dyDescent="0.2">
      <c r="A24" s="15">
        <f t="shared" si="1"/>
        <v>2016</v>
      </c>
      <c r="B24" s="16">
        <v>3049</v>
      </c>
      <c r="C24" s="16">
        <v>5097.4675717671144</v>
      </c>
      <c r="D24" s="16">
        <v>6766.5701275554657</v>
      </c>
      <c r="E24" s="16">
        <v>8483.4166682909527</v>
      </c>
      <c r="F24" s="16">
        <v>10089.600218333586</v>
      </c>
      <c r="G24" s="16">
        <v>11131.989996783286</v>
      </c>
      <c r="H24" s="16">
        <v>11868.759516625105</v>
      </c>
      <c r="I24" s="16">
        <v>12391.31895877118</v>
      </c>
      <c r="J24" s="16">
        <v>12809.125790888664</v>
      </c>
      <c r="K24" s="16">
        <v>13018.446681537273</v>
      </c>
      <c r="L24" s="18"/>
      <c r="M24" s="12"/>
    </row>
    <row r="25" spans="1:13" x14ac:dyDescent="0.2">
      <c r="A25" s="15">
        <f t="shared" si="1"/>
        <v>2017</v>
      </c>
      <c r="B25" s="16">
        <v>2824</v>
      </c>
      <c r="C25" s="16">
        <v>5162.3063059517717</v>
      </c>
      <c r="D25" s="16">
        <v>6631.9748954184379</v>
      </c>
      <c r="E25" s="16">
        <v>8043.407611659024</v>
      </c>
      <c r="F25" s="16">
        <v>9351.2724781101497</v>
      </c>
      <c r="G25" s="16">
        <v>10377.604859880232</v>
      </c>
      <c r="H25" s="16">
        <v>10892.336741670362</v>
      </c>
      <c r="I25" s="16">
        <v>11628.22097417829</v>
      </c>
      <c r="J25" s="16">
        <v>11790.22097417829</v>
      </c>
      <c r="K25" s="18"/>
      <c r="L25" s="18"/>
      <c r="M25" s="12"/>
    </row>
    <row r="26" spans="1:13" x14ac:dyDescent="0.2">
      <c r="A26" s="15">
        <f t="shared" si="1"/>
        <v>2018</v>
      </c>
      <c r="B26" s="16">
        <v>3391</v>
      </c>
      <c r="C26" s="16">
        <v>5829</v>
      </c>
      <c r="D26" s="16">
        <v>7596.3989898989894</v>
      </c>
      <c r="E26" s="16">
        <v>9320.5961488131034</v>
      </c>
      <c r="F26" s="16">
        <v>10958.832863021285</v>
      </c>
      <c r="G26" s="16">
        <v>12008.269839908564</v>
      </c>
      <c r="H26" s="16">
        <v>12966.914614412028</v>
      </c>
      <c r="I26" s="16">
        <v>13238.862381453029</v>
      </c>
      <c r="J26" s="18"/>
      <c r="K26" s="18"/>
      <c r="L26" s="18"/>
      <c r="M26" s="12"/>
    </row>
    <row r="27" spans="1:13" x14ac:dyDescent="0.2">
      <c r="A27" s="15">
        <f t="shared" si="1"/>
        <v>2019</v>
      </c>
      <c r="B27" s="16">
        <v>3219</v>
      </c>
      <c r="C27" s="16">
        <v>5424</v>
      </c>
      <c r="D27" s="16">
        <v>7096.5791611631257</v>
      </c>
      <c r="E27" s="16">
        <v>9043.3527873571911</v>
      </c>
      <c r="F27" s="16">
        <v>10303.616066442182</v>
      </c>
      <c r="G27" s="16">
        <v>11558.039587649391</v>
      </c>
      <c r="H27" s="16">
        <v>11919.186119832377</v>
      </c>
      <c r="I27" s="18"/>
      <c r="J27" s="18"/>
      <c r="K27" s="18"/>
      <c r="L27" s="18"/>
      <c r="M27" s="12"/>
    </row>
    <row r="28" spans="1:13" x14ac:dyDescent="0.2">
      <c r="A28" s="15">
        <f t="shared" si="1"/>
        <v>2020</v>
      </c>
      <c r="B28" s="16">
        <v>2724</v>
      </c>
      <c r="C28" s="16">
        <v>4610.4285714285716</v>
      </c>
      <c r="D28" s="16">
        <v>6258.75</v>
      </c>
      <c r="E28" s="16">
        <v>7746.7474070307071</v>
      </c>
      <c r="F28" s="16">
        <v>8938.3187508802366</v>
      </c>
      <c r="G28" s="16">
        <v>9561.9025546295452</v>
      </c>
      <c r="H28" s="18"/>
      <c r="I28" s="18"/>
      <c r="J28" s="18"/>
      <c r="K28" s="18"/>
      <c r="L28" s="18"/>
      <c r="M28" s="12"/>
    </row>
    <row r="29" spans="1:13" x14ac:dyDescent="0.2">
      <c r="A29" s="15">
        <f t="shared" si="1"/>
        <v>2021</v>
      </c>
      <c r="B29" s="16">
        <v>3034</v>
      </c>
      <c r="C29" s="16">
        <v>5276</v>
      </c>
      <c r="D29" s="16">
        <v>6779.5509312411959</v>
      </c>
      <c r="E29" s="16">
        <v>8145.7374045894412</v>
      </c>
      <c r="F29" s="16">
        <v>9055.5121776801079</v>
      </c>
      <c r="G29" s="18"/>
      <c r="H29" s="18"/>
      <c r="I29" s="18"/>
      <c r="J29" s="18"/>
      <c r="K29" s="18"/>
      <c r="L29" s="18"/>
      <c r="M29" s="12"/>
    </row>
    <row r="30" spans="1:13" x14ac:dyDescent="0.2">
      <c r="A30" s="15">
        <f t="shared" si="1"/>
        <v>2022</v>
      </c>
      <c r="B30" s="16">
        <v>3056</v>
      </c>
      <c r="C30" s="16">
        <v>5340</v>
      </c>
      <c r="D30" s="16">
        <v>7211</v>
      </c>
      <c r="E30" s="16">
        <v>8709.3269652901654</v>
      </c>
      <c r="F30" s="18"/>
      <c r="G30" s="18"/>
      <c r="H30" s="18"/>
      <c r="I30" s="18"/>
      <c r="J30" s="18"/>
      <c r="K30" s="18"/>
      <c r="L30" s="18"/>
      <c r="M30" s="12"/>
    </row>
    <row r="31" spans="1:13" x14ac:dyDescent="0.2">
      <c r="A31" s="15">
        <f t="shared" si="1"/>
        <v>2023</v>
      </c>
      <c r="B31" s="16">
        <v>3479</v>
      </c>
      <c r="C31" s="16">
        <v>5995</v>
      </c>
      <c r="D31" s="16">
        <v>8014</v>
      </c>
      <c r="E31" s="18"/>
      <c r="F31" s="18"/>
      <c r="G31" s="18"/>
      <c r="H31" s="18"/>
      <c r="I31" s="18"/>
      <c r="J31" s="18"/>
      <c r="K31" s="18"/>
      <c r="L31" s="18"/>
      <c r="M31" s="12"/>
    </row>
    <row r="32" spans="1:13" x14ac:dyDescent="0.2">
      <c r="A32" s="15">
        <f>A33-1</f>
        <v>2024</v>
      </c>
      <c r="B32" s="16">
        <v>3384</v>
      </c>
      <c r="C32" s="16">
        <v>5535</v>
      </c>
      <c r="D32" s="18"/>
      <c r="E32" s="18"/>
      <c r="F32" s="18"/>
      <c r="G32" s="18"/>
      <c r="H32" s="18"/>
      <c r="I32" s="18"/>
      <c r="J32" s="18"/>
      <c r="K32" s="18"/>
      <c r="L32" s="18"/>
      <c r="M32" s="12"/>
    </row>
    <row r="33" spans="1:13" x14ac:dyDescent="0.2">
      <c r="A33" s="15">
        <f>'Описание на групите'!$B$1</f>
        <v>2025</v>
      </c>
      <c r="B33" s="16">
        <v>3132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2"/>
    </row>
    <row r="34" spans="1:13" ht="15" x14ac:dyDescent="0.25">
      <c r="A34" s="19"/>
      <c r="B34" s="20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12"/>
    </row>
    <row r="35" spans="1:13" ht="25.5" x14ac:dyDescent="0.2">
      <c r="A35" s="23" t="s">
        <v>1</v>
      </c>
      <c r="B35" s="24"/>
      <c r="C35" s="44">
        <f>SUM(C23:C32)/SUM(B23:B32)</f>
        <v>1.7227435928478123</v>
      </c>
      <c r="D35" s="44">
        <f>SUM(D23:D31)/SUM(C23:C31)</f>
        <v>1.30116334896237</v>
      </c>
      <c r="E35" s="44">
        <f>SUM(E23:E30)/SUM(D23:D30)</f>
        <v>1.2356813038361276</v>
      </c>
      <c r="F35" s="44">
        <f>SUM(F23:F29)/SUM(E23:E29)</f>
        <v>1.1629299833208111</v>
      </c>
      <c r="G35" s="44">
        <f>SUM(G23:G28)/SUM(F23:F28)</f>
        <v>1.1034972254054436</v>
      </c>
      <c r="H35" s="44">
        <f>SUM(H23:H27)/SUM(G23:G27)</f>
        <v>1.0564210995690508</v>
      </c>
      <c r="I35" s="44">
        <f>SUM(I23:I26)/SUM(H23:H26)</f>
        <v>1.042094114395316</v>
      </c>
      <c r="J35" s="44">
        <f>SUM(J23:J25)/SUM(I23:I25)</f>
        <v>1.0270783538635091</v>
      </c>
      <c r="K35" s="44">
        <f>SUM(K23:K24)/SUM(J23:J24)</f>
        <v>1.0176160318579617</v>
      </c>
      <c r="L35" s="44">
        <f>SUM(L23:L23)/SUM(K23:K23)</f>
        <v>1.0100047595529369</v>
      </c>
    </row>
    <row r="36" spans="1:13" ht="15.75" x14ac:dyDescent="0.25">
      <c r="A36" s="27"/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7">
    <mergeCell ref="A21:A22"/>
    <mergeCell ref="B21:L21"/>
    <mergeCell ref="A2:L2"/>
    <mergeCell ref="A3:L3"/>
    <mergeCell ref="A20:L20"/>
    <mergeCell ref="B4:L4"/>
    <mergeCell ref="A4:A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36"/>
  <sheetViews>
    <sheetView zoomScaleNormal="100" workbookViewId="0"/>
  </sheetViews>
  <sheetFormatPr defaultRowHeight="12.75" x14ac:dyDescent="0.2"/>
  <cols>
    <col min="1" max="1" width="10.7109375" style="11" customWidth="1"/>
    <col min="2" max="12" width="11.85546875" style="11" customWidth="1"/>
    <col min="13" max="13" width="15.7109375" style="11" customWidth="1"/>
    <col min="14" max="16384" width="9.140625" style="11"/>
  </cols>
  <sheetData>
    <row r="1" spans="1:13" ht="15.75" x14ac:dyDescent="0.25">
      <c r="A1" s="33" t="str">
        <f>'Описание на групите'!$B$5</f>
        <v>Леки автомобили и товарни автомобили с допустима максимална маса до 5 тона</v>
      </c>
      <c r="B1" s="28"/>
      <c r="C1" s="28"/>
      <c r="E1" s="28"/>
      <c r="F1" s="28"/>
      <c r="G1" s="28"/>
      <c r="H1" s="28"/>
    </row>
    <row r="2" spans="1:13" ht="18.75" x14ac:dyDescent="0.2">
      <c r="A2" s="57" t="s">
        <v>27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45"/>
    </row>
    <row r="3" spans="1:13" ht="15.75" customHeight="1" x14ac:dyDescent="0.2">
      <c r="A3" s="58" t="s">
        <v>11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3" ht="12.75" customHeight="1" x14ac:dyDescent="0.2">
      <c r="A4" s="54" t="s">
        <v>0</v>
      </c>
      <c r="B4" s="59" t="s">
        <v>28</v>
      </c>
      <c r="C4" s="60"/>
      <c r="D4" s="60"/>
      <c r="E4" s="60"/>
      <c r="F4" s="60"/>
      <c r="G4" s="60"/>
      <c r="H4" s="60"/>
      <c r="I4" s="60"/>
      <c r="J4" s="60"/>
      <c r="K4" s="60"/>
      <c r="L4" s="61"/>
    </row>
    <row r="5" spans="1:13" ht="39.75" customHeight="1" x14ac:dyDescent="0.2">
      <c r="A5" s="55"/>
      <c r="B5" s="13">
        <v>0</v>
      </c>
      <c r="C5" s="14">
        <v>1</v>
      </c>
      <c r="D5" s="14">
        <v>2</v>
      </c>
      <c r="E5" s="14">
        <v>3</v>
      </c>
      <c r="F5" s="14">
        <v>4</v>
      </c>
      <c r="G5" s="14">
        <v>5</v>
      </c>
      <c r="H5" s="14">
        <v>6</v>
      </c>
      <c r="I5" s="14">
        <v>7</v>
      </c>
      <c r="J5" s="14">
        <v>8</v>
      </c>
      <c r="K5" s="14">
        <v>9</v>
      </c>
      <c r="L5" s="14">
        <v>10</v>
      </c>
    </row>
    <row r="6" spans="1:13" x14ac:dyDescent="0.2">
      <c r="A6" s="15">
        <f t="shared" ref="A6:A14" si="0">A7-1</f>
        <v>2015</v>
      </c>
      <c r="B6" s="16">
        <v>65825</v>
      </c>
      <c r="C6" s="16">
        <v>77071.541289024026</v>
      </c>
      <c r="D6" s="16">
        <v>77971.69009797342</v>
      </c>
      <c r="E6" s="16">
        <v>80363.653467204946</v>
      </c>
      <c r="F6" s="16">
        <v>81321.611338782357</v>
      </c>
      <c r="G6" s="16">
        <v>81267.530627232729</v>
      </c>
      <c r="H6" s="16">
        <v>81490.264726621943</v>
      </c>
      <c r="I6" s="16">
        <v>81681.232186271809</v>
      </c>
      <c r="J6" s="16">
        <v>82175.85776430642</v>
      </c>
      <c r="K6" s="16">
        <v>82298.601546483085</v>
      </c>
      <c r="L6" s="16">
        <v>82363.601546483085</v>
      </c>
      <c r="M6" s="12"/>
    </row>
    <row r="7" spans="1:13" x14ac:dyDescent="0.2">
      <c r="A7" s="15">
        <f t="shared" si="0"/>
        <v>2016</v>
      </c>
      <c r="B7" s="16">
        <v>72800</v>
      </c>
      <c r="C7" s="16">
        <v>83635.416922187695</v>
      </c>
      <c r="D7" s="16">
        <v>88759.696888840932</v>
      </c>
      <c r="E7" s="16">
        <v>90307.05093655645</v>
      </c>
      <c r="F7" s="16">
        <v>91393.29539512092</v>
      </c>
      <c r="G7" s="16">
        <v>91369.155860762578</v>
      </c>
      <c r="H7" s="16">
        <v>90624.79555365027</v>
      </c>
      <c r="I7" s="16">
        <v>90690.538228973601</v>
      </c>
      <c r="J7" s="16">
        <v>91141.989618167921</v>
      </c>
      <c r="K7" s="16">
        <v>91526.874315563953</v>
      </c>
      <c r="L7" s="18"/>
      <c r="M7" s="12"/>
    </row>
    <row r="8" spans="1:13" x14ac:dyDescent="0.2">
      <c r="A8" s="15">
        <f t="shared" si="0"/>
        <v>2017</v>
      </c>
      <c r="B8" s="16">
        <v>68568</v>
      </c>
      <c r="C8" s="16">
        <v>85709.285992965044</v>
      </c>
      <c r="D8" s="16">
        <v>88949.349987052454</v>
      </c>
      <c r="E8" s="16">
        <v>90056.430426359177</v>
      </c>
      <c r="F8" s="16">
        <v>90796.889394860424</v>
      </c>
      <c r="G8" s="16">
        <v>90910.168452452461</v>
      </c>
      <c r="H8" s="16">
        <v>90919.463888970058</v>
      </c>
      <c r="I8" s="16">
        <v>91602.7593839248</v>
      </c>
      <c r="J8" s="16">
        <v>92243.796516701696</v>
      </c>
      <c r="K8" s="18"/>
      <c r="L8" s="18"/>
      <c r="M8" s="12"/>
    </row>
    <row r="9" spans="1:13" x14ac:dyDescent="0.2">
      <c r="A9" s="15">
        <f t="shared" si="0"/>
        <v>2018</v>
      </c>
      <c r="B9" s="16">
        <v>71955</v>
      </c>
      <c r="C9" s="16">
        <v>87169.462241763293</v>
      </c>
      <c r="D9" s="16">
        <v>89712.342891138251</v>
      </c>
      <c r="E9" s="16">
        <v>91115.217752993543</v>
      </c>
      <c r="F9" s="16">
        <v>91737.805574692335</v>
      </c>
      <c r="G9" s="16">
        <v>91688.247992911973</v>
      </c>
      <c r="H9" s="16">
        <v>92424.038651468873</v>
      </c>
      <c r="I9" s="16">
        <v>93165.900897855929</v>
      </c>
      <c r="J9" s="18"/>
      <c r="K9" s="18"/>
      <c r="L9" s="18"/>
      <c r="M9" s="12"/>
    </row>
    <row r="10" spans="1:13" x14ac:dyDescent="0.2">
      <c r="A10" s="15">
        <f t="shared" si="0"/>
        <v>2019</v>
      </c>
      <c r="B10" s="16">
        <v>77500</v>
      </c>
      <c r="C10" s="16">
        <v>91889.940240491298</v>
      </c>
      <c r="D10" s="16">
        <v>94394.312642534773</v>
      </c>
      <c r="E10" s="16">
        <v>95576.710233709018</v>
      </c>
      <c r="F10" s="16">
        <v>96223.476125469984</v>
      </c>
      <c r="G10" s="16">
        <v>96682.63407352478</v>
      </c>
      <c r="H10" s="16">
        <v>97230.890357617376</v>
      </c>
      <c r="I10" s="18"/>
      <c r="J10" s="18"/>
      <c r="K10" s="18"/>
      <c r="L10" s="18"/>
      <c r="M10" s="12"/>
    </row>
    <row r="11" spans="1:13" x14ac:dyDescent="0.2">
      <c r="A11" s="15">
        <f t="shared" si="0"/>
        <v>2020</v>
      </c>
      <c r="B11" s="16">
        <v>67507</v>
      </c>
      <c r="C11" s="16">
        <v>78530.029013659354</v>
      </c>
      <c r="D11" s="16">
        <v>80595.910376693835</v>
      </c>
      <c r="E11" s="16">
        <v>81462.660935711741</v>
      </c>
      <c r="F11" s="16">
        <v>82117.187938928138</v>
      </c>
      <c r="G11" s="16">
        <v>82121.702856226941</v>
      </c>
      <c r="H11" s="18"/>
      <c r="I11" s="18"/>
      <c r="J11" s="18"/>
      <c r="K11" s="18"/>
      <c r="L11" s="18"/>
      <c r="M11" s="12"/>
    </row>
    <row r="12" spans="1:13" x14ac:dyDescent="0.2">
      <c r="A12" s="15">
        <f t="shared" si="0"/>
        <v>2021</v>
      </c>
      <c r="B12" s="16">
        <v>78018</v>
      </c>
      <c r="C12" s="16">
        <v>91844.150382987355</v>
      </c>
      <c r="D12" s="16">
        <v>94196.337902310072</v>
      </c>
      <c r="E12" s="16">
        <v>95765.787498225371</v>
      </c>
      <c r="F12" s="16">
        <v>96648.483166563004</v>
      </c>
      <c r="G12" s="18"/>
      <c r="H12" s="18"/>
      <c r="I12" s="18"/>
      <c r="J12" s="18"/>
      <c r="K12" s="18"/>
      <c r="L12" s="18"/>
      <c r="M12" s="12"/>
    </row>
    <row r="13" spans="1:13" x14ac:dyDescent="0.2">
      <c r="A13" s="15">
        <f t="shared" si="0"/>
        <v>2022</v>
      </c>
      <c r="B13" s="16">
        <v>78588</v>
      </c>
      <c r="C13" s="16">
        <v>93049.94417311874</v>
      </c>
      <c r="D13" s="16">
        <v>95917.48644880965</v>
      </c>
      <c r="E13" s="16">
        <v>97546.945158353381</v>
      </c>
      <c r="F13" s="18"/>
      <c r="G13" s="18"/>
      <c r="H13" s="18"/>
      <c r="I13" s="18"/>
      <c r="J13" s="18"/>
      <c r="K13" s="18"/>
      <c r="L13" s="18"/>
      <c r="M13" s="12"/>
    </row>
    <row r="14" spans="1:13" x14ac:dyDescent="0.2">
      <c r="A14" s="15">
        <f t="shared" si="0"/>
        <v>2023</v>
      </c>
      <c r="B14" s="16">
        <v>81915</v>
      </c>
      <c r="C14" s="16">
        <v>98251.905355044757</v>
      </c>
      <c r="D14" s="16">
        <v>101494.41568425161</v>
      </c>
      <c r="E14" s="18"/>
      <c r="F14" s="18"/>
      <c r="G14" s="18"/>
      <c r="H14" s="18"/>
      <c r="I14" s="18"/>
      <c r="J14" s="18"/>
      <c r="K14" s="18"/>
      <c r="L14" s="18"/>
      <c r="M14" s="12"/>
    </row>
    <row r="15" spans="1:13" x14ac:dyDescent="0.2">
      <c r="A15" s="15">
        <f>A16-1</f>
        <v>2024</v>
      </c>
      <c r="B15" s="16">
        <v>86176</v>
      </c>
      <c r="C15" s="16">
        <v>105431.25798321795</v>
      </c>
      <c r="D15" s="18"/>
      <c r="E15" s="18"/>
      <c r="F15" s="18"/>
      <c r="G15" s="18"/>
      <c r="H15" s="18"/>
      <c r="I15" s="18"/>
      <c r="J15" s="18"/>
      <c r="K15" s="18"/>
      <c r="L15" s="18"/>
      <c r="M15" s="12"/>
    </row>
    <row r="16" spans="1:13" x14ac:dyDescent="0.2">
      <c r="A16" s="15">
        <f>'Описание на групите'!$B$1</f>
        <v>2025</v>
      </c>
      <c r="B16" s="16">
        <v>88904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2"/>
    </row>
    <row r="17" spans="1:13" ht="15" x14ac:dyDescent="0.25">
      <c r="A17" s="19"/>
      <c r="B17" s="20"/>
      <c r="C17" s="21"/>
      <c r="D17" s="22"/>
      <c r="E17" s="22"/>
      <c r="F17" s="22"/>
      <c r="G17" s="22"/>
      <c r="H17" s="22"/>
      <c r="I17" s="22"/>
      <c r="J17" s="22"/>
      <c r="K17" s="22"/>
      <c r="L17" s="22"/>
      <c r="M17" s="12"/>
    </row>
    <row r="18" spans="1:13" ht="25.5" x14ac:dyDescent="0.2">
      <c r="A18" s="23" t="s">
        <v>1</v>
      </c>
      <c r="B18" s="24"/>
      <c r="C18" s="44">
        <f>SUM(C6:C15)/SUM(B6:B15)</f>
        <v>1.1919350333503276</v>
      </c>
      <c r="D18" s="44">
        <f>SUM(D6:D14)/SUM(C6:C14)</f>
        <v>1.0315566466768613</v>
      </c>
      <c r="E18" s="44">
        <f>SUM(E6:E13)/SUM(D6:D13)</f>
        <v>1.0164635840531491</v>
      </c>
      <c r="F18" s="44">
        <f>SUM(F6:F12)/SUM(E6:E12)</f>
        <v>1.0089510285128029</v>
      </c>
      <c r="G18" s="44">
        <f>SUM(G6:G11)/SUM(F6:F11)</f>
        <v>1.0008417958948537</v>
      </c>
      <c r="H18" s="44">
        <f>SUM(H6:H10)/SUM(G6:G10)</f>
        <v>1.0017076474505187</v>
      </c>
      <c r="I18" s="44">
        <f>SUM(I6:I9)/SUM(H6:H9)</f>
        <v>1.0047315441298381</v>
      </c>
      <c r="J18" s="44">
        <f>SUM(J6:J8)/SUM(I6:I8)</f>
        <v>1.0060123758955581</v>
      </c>
      <c r="K18" s="44">
        <f>SUM(K6:K7)/SUM(J6:J7)</f>
        <v>1.0029288875164279</v>
      </c>
      <c r="L18" s="44">
        <f>SUM(L6:L6)/SUM(K6:K6)</f>
        <v>1.0007898068591516</v>
      </c>
    </row>
    <row r="19" spans="1:13" ht="15.75" x14ac:dyDescent="0.25">
      <c r="A19" s="27"/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3" ht="15.75" customHeight="1" x14ac:dyDescent="0.2">
      <c r="A20" s="58" t="s">
        <v>14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</row>
    <row r="21" spans="1:13" ht="12.75" customHeight="1" x14ac:dyDescent="0.2">
      <c r="A21" s="54" t="s">
        <v>0</v>
      </c>
      <c r="B21" s="59" t="s">
        <v>28</v>
      </c>
      <c r="C21" s="60"/>
      <c r="D21" s="60"/>
      <c r="E21" s="60"/>
      <c r="F21" s="60"/>
      <c r="G21" s="60"/>
      <c r="H21" s="60"/>
      <c r="I21" s="60"/>
      <c r="J21" s="60"/>
      <c r="K21" s="60"/>
      <c r="L21" s="61"/>
    </row>
    <row r="22" spans="1:13" ht="39.75" customHeight="1" x14ac:dyDescent="0.2">
      <c r="A22" s="55"/>
      <c r="B22" s="13">
        <v>0</v>
      </c>
      <c r="C22" s="14">
        <v>1</v>
      </c>
      <c r="D22" s="14">
        <v>2</v>
      </c>
      <c r="E22" s="14">
        <v>3</v>
      </c>
      <c r="F22" s="14">
        <v>4</v>
      </c>
      <c r="G22" s="14">
        <v>5</v>
      </c>
      <c r="H22" s="14">
        <v>6</v>
      </c>
      <c r="I22" s="14">
        <v>7</v>
      </c>
      <c r="J22" s="14">
        <v>8</v>
      </c>
      <c r="K22" s="14">
        <v>9</v>
      </c>
      <c r="L22" s="14">
        <v>10</v>
      </c>
    </row>
    <row r="23" spans="1:13" x14ac:dyDescent="0.2">
      <c r="A23" s="15">
        <f t="shared" ref="A23:A31" si="1">A24-1</f>
        <v>2015</v>
      </c>
      <c r="B23" s="16">
        <v>2380</v>
      </c>
      <c r="C23" s="16">
        <v>4217.2851753489185</v>
      </c>
      <c r="D23" s="16">
        <v>4606.4698500316972</v>
      </c>
      <c r="E23" s="16">
        <v>5904.0696241980422</v>
      </c>
      <c r="F23" s="16">
        <v>7246.3016353567873</v>
      </c>
      <c r="G23" s="16">
        <v>8179.1527582130884</v>
      </c>
      <c r="H23" s="16">
        <v>8637.817573945933</v>
      </c>
      <c r="I23" s="16">
        <v>9005.9557717367861</v>
      </c>
      <c r="J23" s="16">
        <v>9330.225537117929</v>
      </c>
      <c r="K23" s="16">
        <v>9489.1513078878306</v>
      </c>
      <c r="L23" s="16">
        <v>9594.2041580736804</v>
      </c>
      <c r="M23" s="12"/>
    </row>
    <row r="24" spans="1:13" x14ac:dyDescent="0.2">
      <c r="A24" s="15">
        <f t="shared" si="1"/>
        <v>2016</v>
      </c>
      <c r="B24" s="16">
        <v>2700</v>
      </c>
      <c r="C24" s="16">
        <v>4365.4675717671144</v>
      </c>
      <c r="D24" s="16">
        <v>5705.0218076615984</v>
      </c>
      <c r="E24" s="16">
        <v>7232.530721383795</v>
      </c>
      <c r="F24" s="16">
        <v>8693.8110451538996</v>
      </c>
      <c r="G24" s="16">
        <v>9686.2008236035999</v>
      </c>
      <c r="H24" s="16">
        <v>10363.935422619546</v>
      </c>
      <c r="I24" s="16">
        <v>10868.49486476562</v>
      </c>
      <c r="J24" s="16">
        <v>11210.301696883105</v>
      </c>
      <c r="K24" s="16">
        <v>11395.622587531714</v>
      </c>
      <c r="L24" s="18"/>
      <c r="M24" s="12"/>
    </row>
    <row r="25" spans="1:13" x14ac:dyDescent="0.2">
      <c r="A25" s="15">
        <f t="shared" si="1"/>
        <v>2017</v>
      </c>
      <c r="B25" s="16">
        <v>2447</v>
      </c>
      <c r="C25" s="16">
        <v>4315.3063059517717</v>
      </c>
      <c r="D25" s="16">
        <v>5500.9748954184379</v>
      </c>
      <c r="E25" s="16">
        <v>6722.407611659024</v>
      </c>
      <c r="F25" s="16">
        <v>7861.2724781101497</v>
      </c>
      <c r="G25" s="16">
        <v>8790.9916408713616</v>
      </c>
      <c r="H25" s="16">
        <v>9242.7235226614903</v>
      </c>
      <c r="I25" s="16">
        <v>9790.7665327803443</v>
      </c>
      <c r="J25" s="16">
        <v>9922.7665327803443</v>
      </c>
      <c r="K25" s="18"/>
      <c r="L25" s="18"/>
      <c r="M25" s="12"/>
    </row>
    <row r="26" spans="1:13" x14ac:dyDescent="0.2">
      <c r="A26" s="15">
        <f t="shared" si="1"/>
        <v>2018</v>
      </c>
      <c r="B26" s="16">
        <v>2857</v>
      </c>
      <c r="C26" s="16">
        <v>4866</v>
      </c>
      <c r="D26" s="16">
        <v>6314.3989898989894</v>
      </c>
      <c r="E26" s="16">
        <v>7813.2278348461477</v>
      </c>
      <c r="F26" s="16">
        <v>9269.0665870754056</v>
      </c>
      <c r="G26" s="16">
        <v>10193.634173182498</v>
      </c>
      <c r="H26" s="16">
        <v>11023.27894768596</v>
      </c>
      <c r="I26" s="16">
        <v>11225.226714726963</v>
      </c>
      <c r="J26" s="18"/>
      <c r="K26" s="18"/>
      <c r="L26" s="18"/>
      <c r="M26" s="12"/>
    </row>
    <row r="27" spans="1:13" x14ac:dyDescent="0.2">
      <c r="A27" s="15">
        <f t="shared" si="1"/>
        <v>2019</v>
      </c>
      <c r="B27" s="16">
        <v>2712</v>
      </c>
      <c r="C27" s="16">
        <v>4520</v>
      </c>
      <c r="D27" s="16">
        <v>5940.5791611631257</v>
      </c>
      <c r="E27" s="16">
        <v>7721.3527873571902</v>
      </c>
      <c r="F27" s="16">
        <v>8790.6160664421823</v>
      </c>
      <c r="G27" s="16">
        <v>9851.0395876493913</v>
      </c>
      <c r="H27" s="16">
        <v>10143.186119832377</v>
      </c>
      <c r="I27" s="18"/>
      <c r="J27" s="18"/>
      <c r="K27" s="18"/>
      <c r="L27" s="18"/>
      <c r="M27" s="12"/>
    </row>
    <row r="28" spans="1:13" x14ac:dyDescent="0.2">
      <c r="A28" s="15">
        <f t="shared" si="1"/>
        <v>2020</v>
      </c>
      <c r="B28" s="16">
        <v>2265</v>
      </c>
      <c r="C28" s="16">
        <v>3907.4285714285716</v>
      </c>
      <c r="D28" s="16">
        <v>5366.75</v>
      </c>
      <c r="E28" s="16">
        <v>6721.7474070307071</v>
      </c>
      <c r="F28" s="16">
        <v>7814.3187508802375</v>
      </c>
      <c r="G28" s="16">
        <v>8356.3187508802366</v>
      </c>
      <c r="H28" s="18"/>
      <c r="I28" s="18"/>
      <c r="J28" s="18"/>
      <c r="K28" s="18"/>
      <c r="L28" s="18"/>
      <c r="M28" s="12"/>
    </row>
    <row r="29" spans="1:13" x14ac:dyDescent="0.2">
      <c r="A29" s="15">
        <f t="shared" si="1"/>
        <v>2021</v>
      </c>
      <c r="B29" s="16">
        <v>2698</v>
      </c>
      <c r="C29" s="16">
        <v>4620</v>
      </c>
      <c r="D29" s="16">
        <v>5984.5509312411959</v>
      </c>
      <c r="E29" s="16">
        <v>7196.7374045894412</v>
      </c>
      <c r="F29" s="16">
        <v>8041.5121776801079</v>
      </c>
      <c r="G29" s="18"/>
      <c r="H29" s="18"/>
      <c r="I29" s="18"/>
      <c r="J29" s="18"/>
      <c r="K29" s="18"/>
      <c r="L29" s="18"/>
      <c r="M29" s="12"/>
    </row>
    <row r="30" spans="1:13" x14ac:dyDescent="0.2">
      <c r="A30" s="15">
        <f t="shared" si="1"/>
        <v>2022</v>
      </c>
      <c r="B30" s="16">
        <v>2661</v>
      </c>
      <c r="C30" s="16">
        <v>4619</v>
      </c>
      <c r="D30" s="16">
        <v>6243</v>
      </c>
      <c r="E30" s="16">
        <v>7596.3269652901654</v>
      </c>
      <c r="F30" s="18"/>
      <c r="G30" s="18"/>
      <c r="H30" s="18"/>
      <c r="I30" s="18"/>
      <c r="J30" s="18"/>
      <c r="K30" s="18"/>
      <c r="L30" s="18"/>
      <c r="M30" s="12"/>
    </row>
    <row r="31" spans="1:13" x14ac:dyDescent="0.2">
      <c r="A31" s="15">
        <f t="shared" si="1"/>
        <v>2023</v>
      </c>
      <c r="B31" s="16">
        <v>3082</v>
      </c>
      <c r="C31" s="16">
        <v>5281</v>
      </c>
      <c r="D31" s="16">
        <v>7086</v>
      </c>
      <c r="E31" s="18"/>
      <c r="F31" s="18"/>
      <c r="G31" s="18"/>
      <c r="H31" s="18"/>
      <c r="I31" s="18"/>
      <c r="J31" s="18"/>
      <c r="K31" s="18"/>
      <c r="L31" s="18"/>
      <c r="M31" s="12"/>
    </row>
    <row r="32" spans="1:13" x14ac:dyDescent="0.2">
      <c r="A32" s="15">
        <f>A33-1</f>
        <v>2024</v>
      </c>
      <c r="B32" s="16">
        <v>3010</v>
      </c>
      <c r="C32" s="16">
        <v>4931</v>
      </c>
      <c r="D32" s="18"/>
      <c r="E32" s="18"/>
      <c r="F32" s="18"/>
      <c r="G32" s="18"/>
      <c r="H32" s="18"/>
      <c r="I32" s="18"/>
      <c r="J32" s="18"/>
      <c r="K32" s="18"/>
      <c r="L32" s="18"/>
      <c r="M32" s="12"/>
    </row>
    <row r="33" spans="1:13" x14ac:dyDescent="0.2">
      <c r="A33" s="15">
        <f>'Описание на групите'!$B$1</f>
        <v>2025</v>
      </c>
      <c r="B33" s="16">
        <v>2773</v>
      </c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2"/>
    </row>
    <row r="34" spans="1:13" ht="15" x14ac:dyDescent="0.25">
      <c r="A34" s="19"/>
      <c r="B34" s="20"/>
      <c r="C34" s="21"/>
      <c r="D34" s="22"/>
      <c r="E34" s="22"/>
      <c r="F34" s="22"/>
      <c r="G34" s="22"/>
      <c r="H34" s="22"/>
      <c r="I34" s="22"/>
      <c r="J34" s="22"/>
      <c r="K34" s="22"/>
      <c r="L34" s="22"/>
      <c r="M34" s="12"/>
    </row>
    <row r="35" spans="1:13" ht="25.5" x14ac:dyDescent="0.2">
      <c r="A35" s="23" t="s">
        <v>1</v>
      </c>
      <c r="B35" s="24"/>
      <c r="C35" s="44">
        <f>SUM(C23:C32)/SUM(B23:B32)</f>
        <v>1.7023156655414133</v>
      </c>
      <c r="D35" s="44">
        <f>SUM(D23:D31)/SUM(C23:C31)</f>
        <v>1.2956477081342606</v>
      </c>
      <c r="E35" s="44">
        <f>SUM(E23:E30)/SUM(D23:D30)</f>
        <v>1.2463036523118953</v>
      </c>
      <c r="F35" s="44">
        <f>SUM(F23:F29)/SUM(E23:E29)</f>
        <v>1.1704415322994193</v>
      </c>
      <c r="G35" s="44">
        <f>SUM(G23:G28)/SUM(F23:F28)</f>
        <v>1.1083424114788503</v>
      </c>
      <c r="H35" s="44">
        <f>SUM(H23:H27)/SUM(G23:G27)</f>
        <v>1.0580270551308881</v>
      </c>
      <c r="I35" s="44">
        <f>SUM(I23:I26)/SUM(H23:H26)</f>
        <v>1.0413236865158759</v>
      </c>
      <c r="J35" s="44">
        <f>SUM(J23:J25)/SUM(I23:I25)</f>
        <v>1.0269027727976658</v>
      </c>
      <c r="K35" s="44">
        <f>SUM(K23:K24)/SUM(J23:J24)</f>
        <v>1.0167593877945194</v>
      </c>
      <c r="L35" s="44">
        <f>SUM(L23:L23)/SUM(K23:K23)</f>
        <v>1.0110708372937973</v>
      </c>
    </row>
    <row r="36" spans="1:13" ht="15.75" x14ac:dyDescent="0.25">
      <c r="A36" s="27"/>
      <c r="B36" s="28"/>
      <c r="C36" s="26"/>
      <c r="D36" s="26"/>
      <c r="E36" s="26"/>
      <c r="F36" s="26"/>
      <c r="G36" s="26"/>
      <c r="H36" s="26"/>
      <c r="I36" s="26"/>
      <c r="J36" s="26"/>
      <c r="K36" s="26"/>
      <c r="L36" s="26"/>
    </row>
  </sheetData>
  <mergeCells count="7">
    <mergeCell ref="A21:A22"/>
    <mergeCell ref="B21:L21"/>
    <mergeCell ref="A2:L2"/>
    <mergeCell ref="A3:L3"/>
    <mergeCell ref="A20:L20"/>
    <mergeCell ref="B4:L4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Описание на групите</vt:lpstr>
      <vt:lpstr>изложеност</vt:lpstr>
      <vt:lpstr>платени-брой</vt:lpstr>
      <vt:lpstr>платени-брой(1)</vt:lpstr>
      <vt:lpstr>платени-брой(2)</vt:lpstr>
      <vt:lpstr>платени-брой(3)</vt:lpstr>
      <vt:lpstr>платени-брой(4)</vt:lpstr>
      <vt:lpstr>предявени-брой</vt:lpstr>
      <vt:lpstr>предявени-брой(1)</vt:lpstr>
      <vt:lpstr>предявени-брой(2)</vt:lpstr>
      <vt:lpstr>предявени-брой(3)</vt:lpstr>
      <vt:lpstr>предявени-брой(4)</vt:lpstr>
      <vt:lpstr>платени</vt:lpstr>
      <vt:lpstr>платени(1)</vt:lpstr>
      <vt:lpstr>платени(2)</vt:lpstr>
      <vt:lpstr>платени(3)</vt:lpstr>
      <vt:lpstr>платени(4)</vt:lpstr>
      <vt:lpstr>предявени</vt:lpstr>
      <vt:lpstr>предявени(1)</vt:lpstr>
      <vt:lpstr>предявени(2)</vt:lpstr>
      <vt:lpstr>предявени(3)</vt:lpstr>
      <vt:lpstr>предявени(4)</vt:lpstr>
      <vt:lpstr>изложеност!Print_Area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Milchev</dc:creator>
  <cp:lastModifiedBy>VS</cp:lastModifiedBy>
  <cp:lastPrinted>2021-02-03T09:09:16Z</cp:lastPrinted>
  <dcterms:created xsi:type="dcterms:W3CDTF">2017-03-27T14:48:46Z</dcterms:created>
  <dcterms:modified xsi:type="dcterms:W3CDTF">2026-01-22T10:39:06Z</dcterms:modified>
</cp:coreProperties>
</file>