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.hristova\Documents\BIOMETR_TABLIZI\БМТ 2025\"/>
    </mc:Choice>
  </mc:AlternateContent>
  <bookViews>
    <workbookView xWindow="0" yWindow="0" windowWidth="21900" windowHeight="11700"/>
  </bookViews>
  <sheets>
    <sheet name="ДПФ - старост" sheetId="10" r:id="rId1"/>
    <sheet name="ДПФ - инвалидност" sheetId="8" r:id="rId2"/>
    <sheet name="НСИ 2022-2024" sheetId="11" state="hidden" r:id="rId3"/>
  </sheets>
  <definedNames>
    <definedName name="_xlnm.Print_Titles" localSheetId="1">'ДПФ - инвалидност'!$6:$6</definedName>
    <definedName name="_xlnm.Print_Titles" localSheetId="0">'ДПФ - старост'!$6:$6</definedName>
  </definedNames>
  <calcPr calcId="162913"/>
</workbook>
</file>

<file path=xl/calcChain.xml><?xml version="1.0" encoding="utf-8"?>
<calcChain xmlns="http://schemas.openxmlformats.org/spreadsheetml/2006/main">
  <c r="F108" i="10" l="1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7" i="10" l="1"/>
  <c r="C7" i="8" l="1"/>
  <c r="D108" i="10" l="1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G7" i="10"/>
  <c r="C7" i="10"/>
  <c r="B8" i="10" l="1"/>
  <c r="C8" i="10" s="1"/>
  <c r="D7" i="10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7" i="8"/>
  <c r="G7" i="8"/>
  <c r="B8" i="8"/>
  <c r="G8" i="10" l="1"/>
  <c r="B9" i="10"/>
  <c r="C8" i="8"/>
  <c r="G9" i="10"/>
  <c r="G8" i="8"/>
  <c r="B9" i="8" l="1"/>
  <c r="C9" i="10"/>
  <c r="G9" i="8" l="1"/>
  <c r="C9" i="8"/>
  <c r="B10" i="8" s="1"/>
  <c r="B10" i="10"/>
  <c r="G10" i="8" l="1"/>
  <c r="C10" i="10"/>
  <c r="B11" i="10" s="1"/>
  <c r="G10" i="10"/>
  <c r="C10" i="8"/>
  <c r="C11" i="10" l="1"/>
  <c r="G11" i="10"/>
  <c r="B11" i="8"/>
  <c r="B12" i="10" l="1"/>
  <c r="C11" i="8"/>
  <c r="G11" i="8"/>
  <c r="B12" i="8" l="1"/>
  <c r="C12" i="10"/>
  <c r="B13" i="10" s="1"/>
  <c r="G12" i="10"/>
  <c r="C13" i="10" l="1"/>
  <c r="B14" i="10" s="1"/>
  <c r="G13" i="10"/>
  <c r="C12" i="8"/>
  <c r="G12" i="8"/>
  <c r="B13" i="8" l="1"/>
  <c r="C13" i="8"/>
  <c r="B14" i="8" s="1"/>
  <c r="G13" i="8"/>
  <c r="C14" i="10"/>
  <c r="B15" i="10" s="1"/>
  <c r="G14" i="10"/>
  <c r="C15" i="10" l="1"/>
  <c r="B16" i="10" s="1"/>
  <c r="G15" i="10"/>
  <c r="C14" i="8"/>
  <c r="G14" i="8"/>
  <c r="B15" i="8" l="1"/>
  <c r="C16" i="10"/>
  <c r="G16" i="10"/>
  <c r="B17" i="10"/>
  <c r="C17" i="10" l="1"/>
  <c r="B18" i="10" s="1"/>
  <c r="G17" i="10"/>
  <c r="C15" i="8"/>
  <c r="B16" i="8" s="1"/>
  <c r="G15" i="8"/>
  <c r="C18" i="10" l="1"/>
  <c r="B19" i="10" s="1"/>
  <c r="G18" i="10"/>
  <c r="C16" i="8"/>
  <c r="G16" i="8"/>
  <c r="B17" i="8" l="1"/>
  <c r="C19" i="10"/>
  <c r="B20" i="10" s="1"/>
  <c r="G19" i="10"/>
  <c r="G17" i="8" l="1"/>
  <c r="C17" i="8"/>
  <c r="C20" i="10"/>
  <c r="B21" i="10" s="1"/>
  <c r="G20" i="10"/>
  <c r="B18" i="8" l="1"/>
  <c r="C21" i="10"/>
  <c r="B22" i="10" s="1"/>
  <c r="G21" i="10"/>
  <c r="C18" i="8" l="1"/>
  <c r="B19" i="8" s="1"/>
  <c r="G18" i="8"/>
  <c r="C22" i="10"/>
  <c r="B23" i="10" s="1"/>
  <c r="G22" i="10"/>
  <c r="C19" i="8" l="1"/>
  <c r="B20" i="8" s="1"/>
  <c r="G19" i="8"/>
  <c r="C23" i="10"/>
  <c r="B24" i="10" s="1"/>
  <c r="G23" i="10"/>
  <c r="C20" i="8" l="1"/>
  <c r="B21" i="8" s="1"/>
  <c r="G20" i="8"/>
  <c r="C24" i="10"/>
  <c r="B25" i="10" s="1"/>
  <c r="G24" i="10"/>
  <c r="C21" i="8" l="1"/>
  <c r="G21" i="8"/>
  <c r="B22" i="8"/>
  <c r="C25" i="10"/>
  <c r="B26" i="10" s="1"/>
  <c r="G25" i="10"/>
  <c r="G22" i="8" l="1"/>
  <c r="C22" i="8"/>
  <c r="C26" i="10"/>
  <c r="B27" i="10" s="1"/>
  <c r="G26" i="10"/>
  <c r="B23" i="8" l="1"/>
  <c r="C27" i="10"/>
  <c r="B28" i="10" s="1"/>
  <c r="G27" i="10"/>
  <c r="C23" i="8" l="1"/>
  <c r="B24" i="8" s="1"/>
  <c r="G23" i="8"/>
  <c r="C28" i="10"/>
  <c r="B29" i="10" s="1"/>
  <c r="G28" i="10"/>
  <c r="C24" i="8" l="1"/>
  <c r="B25" i="8" s="1"/>
  <c r="G24" i="8"/>
  <c r="C29" i="10"/>
  <c r="B30" i="10" s="1"/>
  <c r="G29" i="10"/>
  <c r="G25" i="8" l="1"/>
  <c r="C25" i="8"/>
  <c r="C30" i="10"/>
  <c r="B31" i="10" s="1"/>
  <c r="G30" i="10"/>
  <c r="B26" i="8" l="1"/>
  <c r="C31" i="10"/>
  <c r="B32" i="10" s="1"/>
  <c r="G31" i="10"/>
  <c r="C26" i="8" l="1"/>
  <c r="B27" i="8" s="1"/>
  <c r="G26" i="8"/>
  <c r="C32" i="10"/>
  <c r="B33" i="10" s="1"/>
  <c r="G32" i="10"/>
  <c r="G27" i="8" l="1"/>
  <c r="C27" i="8"/>
  <c r="C33" i="10"/>
  <c r="B34" i="10" s="1"/>
  <c r="G33" i="10"/>
  <c r="B28" i="8" l="1"/>
  <c r="C34" i="10"/>
  <c r="B35" i="10" s="1"/>
  <c r="G34" i="10"/>
  <c r="C28" i="8" l="1"/>
  <c r="B29" i="8" s="1"/>
  <c r="G28" i="8"/>
  <c r="C35" i="10"/>
  <c r="B36" i="10" s="1"/>
  <c r="G35" i="10"/>
  <c r="G29" i="8" l="1"/>
  <c r="C29" i="8"/>
  <c r="C36" i="10"/>
  <c r="B37" i="10" s="1"/>
  <c r="G36" i="10"/>
  <c r="B30" i="8" l="1"/>
  <c r="C37" i="10"/>
  <c r="B38" i="10" s="1"/>
  <c r="G37" i="10"/>
  <c r="G30" i="8" l="1"/>
  <c r="C30" i="8"/>
  <c r="B31" i="8" s="1"/>
  <c r="C38" i="10"/>
  <c r="B39" i="10" s="1"/>
  <c r="G38" i="10"/>
  <c r="C31" i="8" l="1"/>
  <c r="G31" i="8"/>
  <c r="C39" i="10"/>
  <c r="B40" i="10" s="1"/>
  <c r="G39" i="10"/>
  <c r="B32" i="8" l="1"/>
  <c r="G32" i="8"/>
  <c r="C32" i="8"/>
  <c r="C40" i="10"/>
  <c r="G40" i="10"/>
  <c r="B33" i="8" l="1"/>
  <c r="B41" i="10"/>
  <c r="G33" i="8" l="1"/>
  <c r="C33" i="8"/>
  <c r="B34" i="8"/>
  <c r="C41" i="10"/>
  <c r="G41" i="10"/>
  <c r="G34" i="8" l="1"/>
  <c r="C34" i="8"/>
  <c r="B42" i="10"/>
  <c r="B35" i="8" l="1"/>
  <c r="C42" i="10"/>
  <c r="B43" i="10" s="1"/>
  <c r="G42" i="10"/>
  <c r="C35" i="8" l="1"/>
  <c r="G35" i="8"/>
  <c r="B36" i="8"/>
  <c r="C43" i="10"/>
  <c r="B44" i="10" s="1"/>
  <c r="G43" i="10"/>
  <c r="C36" i="8" l="1"/>
  <c r="G36" i="8"/>
  <c r="C44" i="10"/>
  <c r="B45" i="10" s="1"/>
  <c r="G44" i="10"/>
  <c r="B37" i="8" l="1"/>
  <c r="C45" i="10"/>
  <c r="B46" i="10" s="1"/>
  <c r="G45" i="10"/>
  <c r="C37" i="8" l="1"/>
  <c r="G37" i="8"/>
  <c r="C46" i="10"/>
  <c r="B47" i="10" s="1"/>
  <c r="G46" i="10"/>
  <c r="B38" i="8" l="1"/>
  <c r="C38" i="8" s="1"/>
  <c r="C47" i="10"/>
  <c r="B48" i="10" s="1"/>
  <c r="G47" i="10"/>
  <c r="G38" i="8" l="1"/>
  <c r="B39" i="8"/>
  <c r="G39" i="8" s="1"/>
  <c r="C48" i="10"/>
  <c r="B49" i="10" s="1"/>
  <c r="G48" i="10"/>
  <c r="C39" i="8" l="1"/>
  <c r="B40" i="8" s="1"/>
  <c r="C40" i="8" s="1"/>
  <c r="C49" i="10"/>
  <c r="B50" i="10" s="1"/>
  <c r="G49" i="10"/>
  <c r="G40" i="8" l="1"/>
  <c r="B41" i="8"/>
  <c r="C50" i="10"/>
  <c r="G50" i="10"/>
  <c r="G41" i="8" l="1"/>
  <c r="C41" i="8"/>
  <c r="B42" i="8"/>
  <c r="C42" i="8" s="1"/>
  <c r="B51" i="10"/>
  <c r="G42" i="8" l="1"/>
  <c r="B43" i="8"/>
  <c r="G43" i="8" s="1"/>
  <c r="C51" i="10"/>
  <c r="B52" i="10" s="1"/>
  <c r="G51" i="10"/>
  <c r="C43" i="8" l="1"/>
  <c r="B44" i="8"/>
  <c r="C52" i="10"/>
  <c r="B53" i="10" s="1"/>
  <c r="G52" i="10"/>
  <c r="G44" i="8" l="1"/>
  <c r="C44" i="8"/>
  <c r="C53" i="10"/>
  <c r="B54" i="10" s="1"/>
  <c r="G53" i="10"/>
  <c r="B45" i="8" l="1"/>
  <c r="C54" i="10"/>
  <c r="B55" i="10" s="1"/>
  <c r="G54" i="10"/>
  <c r="G45" i="8" l="1"/>
  <c r="C45" i="8"/>
  <c r="C55" i="10"/>
  <c r="B56" i="10" s="1"/>
  <c r="G55" i="10"/>
  <c r="B46" i="8" l="1"/>
  <c r="C56" i="10"/>
  <c r="B57" i="10" s="1"/>
  <c r="G56" i="10"/>
  <c r="G46" i="8" l="1"/>
  <c r="C46" i="8"/>
  <c r="C57" i="10"/>
  <c r="B58" i="10" s="1"/>
  <c r="G57" i="10"/>
  <c r="B47" i="8" l="1"/>
  <c r="C58" i="10"/>
  <c r="B59" i="10" s="1"/>
  <c r="G58" i="10"/>
  <c r="C47" i="8" l="1"/>
  <c r="B48" i="8" s="1"/>
  <c r="G47" i="8"/>
  <c r="C59" i="10"/>
  <c r="B60" i="10" s="1"/>
  <c r="G59" i="10"/>
  <c r="C48" i="8" l="1"/>
  <c r="B49" i="8" s="1"/>
  <c r="G48" i="8"/>
  <c r="C60" i="10"/>
  <c r="B61" i="10" s="1"/>
  <c r="G60" i="10"/>
  <c r="C49" i="8" l="1"/>
  <c r="B50" i="8" s="1"/>
  <c r="G49" i="8"/>
  <c r="C61" i="10"/>
  <c r="B62" i="10" s="1"/>
  <c r="G61" i="10"/>
  <c r="G50" i="8" l="1"/>
  <c r="C50" i="8"/>
  <c r="C62" i="10"/>
  <c r="B63" i="10" s="1"/>
  <c r="G62" i="10"/>
  <c r="B51" i="8" l="1"/>
  <c r="C63" i="10"/>
  <c r="B64" i="10" s="1"/>
  <c r="G63" i="10"/>
  <c r="G51" i="8" l="1"/>
  <c r="C51" i="8"/>
  <c r="C64" i="10"/>
  <c r="B65" i="10" s="1"/>
  <c r="G64" i="10"/>
  <c r="B52" i="8" l="1"/>
  <c r="G52" i="8"/>
  <c r="C52" i="8"/>
  <c r="C65" i="10"/>
  <c r="B66" i="10" s="1"/>
  <c r="G65" i="10"/>
  <c r="B53" i="8" l="1"/>
  <c r="C66" i="10"/>
  <c r="B67" i="10" s="1"/>
  <c r="G66" i="10"/>
  <c r="G53" i="8" l="1"/>
  <c r="C53" i="8"/>
  <c r="C67" i="10"/>
  <c r="B68" i="10" s="1"/>
  <c r="G67" i="10"/>
  <c r="B54" i="8" l="1"/>
  <c r="G54" i="8" s="1"/>
  <c r="C54" i="8"/>
  <c r="C68" i="10"/>
  <c r="B69" i="10" s="1"/>
  <c r="G68" i="10"/>
  <c r="B55" i="8" l="1"/>
  <c r="C69" i="10"/>
  <c r="B70" i="10" s="1"/>
  <c r="G69" i="10"/>
  <c r="C55" i="8" l="1"/>
  <c r="G55" i="8"/>
  <c r="C70" i="10"/>
  <c r="B71" i="10" s="1"/>
  <c r="G70" i="10"/>
  <c r="B56" i="8" l="1"/>
  <c r="C71" i="10"/>
  <c r="G71" i="10"/>
  <c r="G56" i="8" l="1"/>
  <c r="C56" i="8"/>
  <c r="B72" i="10"/>
  <c r="B57" i="8" l="1"/>
  <c r="C72" i="10"/>
  <c r="B73" i="10" s="1"/>
  <c r="G72" i="10"/>
  <c r="G57" i="8" l="1"/>
  <c r="C57" i="8"/>
  <c r="C73" i="10"/>
  <c r="B74" i="10" s="1"/>
  <c r="G73" i="10"/>
  <c r="B58" i="8" l="1"/>
  <c r="G58" i="8" s="1"/>
  <c r="C74" i="10"/>
  <c r="B75" i="10" s="1"/>
  <c r="G74" i="10"/>
  <c r="C58" i="8" l="1"/>
  <c r="B59" i="8"/>
  <c r="C75" i="10"/>
  <c r="B76" i="10" s="1"/>
  <c r="G75" i="10"/>
  <c r="G59" i="8" l="1"/>
  <c r="C59" i="8"/>
  <c r="C76" i="10"/>
  <c r="B77" i="10" s="1"/>
  <c r="G76" i="10"/>
  <c r="B60" i="8" l="1"/>
  <c r="C60" i="8"/>
  <c r="G60" i="8"/>
  <c r="C77" i="10"/>
  <c r="B78" i="10" s="1"/>
  <c r="G77" i="10"/>
  <c r="B61" i="8" l="1"/>
  <c r="C78" i="10"/>
  <c r="G78" i="10"/>
  <c r="C61" i="8" l="1"/>
  <c r="G61" i="8"/>
  <c r="B79" i="10"/>
  <c r="B62" i="8" l="1"/>
  <c r="C62" i="8"/>
  <c r="G62" i="8"/>
  <c r="C79" i="10"/>
  <c r="B80" i="10" s="1"/>
  <c r="G79" i="10"/>
  <c r="B63" i="8" l="1"/>
  <c r="C80" i="10"/>
  <c r="B81" i="10" s="1"/>
  <c r="G80" i="10"/>
  <c r="G63" i="8" l="1"/>
  <c r="C63" i="8"/>
  <c r="C81" i="10"/>
  <c r="B82" i="10" s="1"/>
  <c r="G81" i="10"/>
  <c r="B64" i="8" l="1"/>
  <c r="C82" i="10"/>
  <c r="B83" i="10" s="1"/>
  <c r="G82" i="10"/>
  <c r="G64" i="8" l="1"/>
  <c r="C64" i="8"/>
  <c r="B65" i="8" s="1"/>
  <c r="C83" i="10"/>
  <c r="B84" i="10" s="1"/>
  <c r="G83" i="10"/>
  <c r="C65" i="8" l="1"/>
  <c r="G65" i="8"/>
  <c r="C84" i="10"/>
  <c r="B85" i="10" s="1"/>
  <c r="G84" i="10"/>
  <c r="B66" i="8" l="1"/>
  <c r="C85" i="10"/>
  <c r="B86" i="10" s="1"/>
  <c r="G85" i="10"/>
  <c r="C66" i="8" l="1"/>
  <c r="G66" i="8"/>
  <c r="C86" i="10"/>
  <c r="B87" i="10" s="1"/>
  <c r="G86" i="10"/>
  <c r="B67" i="8" l="1"/>
  <c r="C87" i="10"/>
  <c r="B88" i="10" s="1"/>
  <c r="G87" i="10"/>
  <c r="G67" i="8" l="1"/>
  <c r="C67" i="8"/>
  <c r="C88" i="10"/>
  <c r="B89" i="10" s="1"/>
  <c r="G88" i="10"/>
  <c r="B68" i="8" l="1"/>
  <c r="C89" i="10"/>
  <c r="B90" i="10" s="1"/>
  <c r="G89" i="10"/>
  <c r="C68" i="8" l="1"/>
  <c r="G68" i="8"/>
  <c r="C90" i="10"/>
  <c r="G90" i="10"/>
  <c r="B69" i="8" l="1"/>
  <c r="B91" i="10"/>
  <c r="G69" i="8" l="1"/>
  <c r="C69" i="8"/>
  <c r="C91" i="10"/>
  <c r="B92" i="10" s="1"/>
  <c r="G91" i="10"/>
  <c r="B70" i="8" l="1"/>
  <c r="C92" i="10"/>
  <c r="B93" i="10" s="1"/>
  <c r="G92" i="10"/>
  <c r="C70" i="8" l="1"/>
  <c r="G70" i="8"/>
  <c r="C93" i="10"/>
  <c r="B94" i="10" s="1"/>
  <c r="G93" i="10"/>
  <c r="B71" i="8" l="1"/>
  <c r="C94" i="10"/>
  <c r="B95" i="10" s="1"/>
  <c r="G94" i="10"/>
  <c r="G71" i="8" l="1"/>
  <c r="C71" i="8"/>
  <c r="C95" i="10"/>
  <c r="B96" i="10" s="1"/>
  <c r="G95" i="10"/>
  <c r="B72" i="8" l="1"/>
  <c r="C96" i="10"/>
  <c r="B97" i="10" s="1"/>
  <c r="G96" i="10"/>
  <c r="C72" i="8" l="1"/>
  <c r="B73" i="8" s="1"/>
  <c r="G72" i="8"/>
  <c r="C97" i="10"/>
  <c r="B98" i="10" s="1"/>
  <c r="G97" i="10"/>
  <c r="G73" i="8" l="1"/>
  <c r="C73" i="8"/>
  <c r="C98" i="10"/>
  <c r="B99" i="10" s="1"/>
  <c r="G98" i="10"/>
  <c r="B74" i="8" l="1"/>
  <c r="C99" i="10"/>
  <c r="B100" i="10" s="1"/>
  <c r="G99" i="10"/>
  <c r="G74" i="8" l="1"/>
  <c r="C74" i="8"/>
  <c r="C100" i="10"/>
  <c r="B101" i="10" s="1"/>
  <c r="G100" i="10"/>
  <c r="B75" i="8" l="1"/>
  <c r="C101" i="10"/>
  <c r="B102" i="10" s="1"/>
  <c r="G101" i="10"/>
  <c r="C75" i="8" l="1"/>
  <c r="B76" i="8" s="1"/>
  <c r="G75" i="8"/>
  <c r="C102" i="10"/>
  <c r="B103" i="10" s="1"/>
  <c r="G102" i="10"/>
  <c r="G76" i="8" l="1"/>
  <c r="C76" i="8"/>
  <c r="C103" i="10"/>
  <c r="B104" i="10" s="1"/>
  <c r="G103" i="10"/>
  <c r="B77" i="8" l="1"/>
  <c r="C104" i="10"/>
  <c r="G104" i="10"/>
  <c r="C77" i="8" l="1"/>
  <c r="B78" i="8" s="1"/>
  <c r="G77" i="8"/>
  <c r="B105" i="10"/>
  <c r="C78" i="8" l="1"/>
  <c r="G78" i="8"/>
  <c r="C105" i="10"/>
  <c r="G105" i="10"/>
  <c r="B79" i="8" l="1"/>
  <c r="B106" i="10"/>
  <c r="G79" i="8" l="1"/>
  <c r="C79" i="8"/>
  <c r="C106" i="10"/>
  <c r="B107" i="10" s="1"/>
  <c r="G106" i="10"/>
  <c r="B80" i="8" l="1"/>
  <c r="C107" i="10"/>
  <c r="B108" i="10" s="1"/>
  <c r="G107" i="10"/>
  <c r="C80" i="8" l="1"/>
  <c r="G80" i="8"/>
  <c r="C108" i="10"/>
  <c r="G108" i="10"/>
  <c r="B81" i="8" l="1"/>
  <c r="C81" i="8" s="1"/>
  <c r="H108" i="10"/>
  <c r="G81" i="8" l="1"/>
  <c r="B82" i="8"/>
  <c r="H107" i="10"/>
  <c r="C82" i="8" l="1"/>
  <c r="G82" i="8"/>
  <c r="H106" i="10"/>
  <c r="B83" i="8" l="1"/>
  <c r="H105" i="10"/>
  <c r="C83" i="8" l="1"/>
  <c r="G83" i="8"/>
  <c r="H104" i="10"/>
  <c r="B84" i="8" l="1"/>
  <c r="C84" i="8" s="1"/>
  <c r="H103" i="10"/>
  <c r="G84" i="8" l="1"/>
  <c r="B85" i="8"/>
  <c r="H102" i="10"/>
  <c r="C85" i="8" l="1"/>
  <c r="G85" i="8"/>
  <c r="H101" i="10"/>
  <c r="B86" i="8" l="1"/>
  <c r="G86" i="8"/>
  <c r="C86" i="8"/>
  <c r="H100" i="10"/>
  <c r="B87" i="8" l="1"/>
  <c r="H99" i="10"/>
  <c r="C87" i="8" l="1"/>
  <c r="G87" i="8"/>
  <c r="H98" i="10"/>
  <c r="B88" i="8" l="1"/>
  <c r="H97" i="10"/>
  <c r="C88" i="8" l="1"/>
  <c r="B89" i="8" s="1"/>
  <c r="G88" i="8"/>
  <c r="H96" i="10"/>
  <c r="C89" i="8" l="1"/>
  <c r="B90" i="8" s="1"/>
  <c r="G89" i="8"/>
  <c r="H95" i="10"/>
  <c r="C90" i="8" l="1"/>
  <c r="G90" i="8"/>
  <c r="H94" i="10"/>
  <c r="B91" i="8" l="1"/>
  <c r="H93" i="10"/>
  <c r="C91" i="8" l="1"/>
  <c r="B92" i="8"/>
  <c r="G91" i="8"/>
  <c r="H92" i="10"/>
  <c r="C92" i="8" l="1"/>
  <c r="B93" i="8" s="1"/>
  <c r="G92" i="8"/>
  <c r="H91" i="10"/>
  <c r="C93" i="8" l="1"/>
  <c r="G93" i="8"/>
  <c r="H90" i="10"/>
  <c r="B94" i="8" l="1"/>
  <c r="C94" i="8" s="1"/>
  <c r="H89" i="10"/>
  <c r="G94" i="8" l="1"/>
  <c r="B95" i="8"/>
  <c r="H88" i="10"/>
  <c r="G95" i="8" l="1"/>
  <c r="C95" i="8"/>
  <c r="H87" i="10"/>
  <c r="B96" i="8" l="1"/>
  <c r="H86" i="10"/>
  <c r="C96" i="8" l="1"/>
  <c r="B97" i="8" s="1"/>
  <c r="G96" i="8"/>
  <c r="H85" i="10"/>
  <c r="G97" i="8" l="1"/>
  <c r="C97" i="8"/>
  <c r="H84" i="10"/>
  <c r="B98" i="8" l="1"/>
  <c r="G98" i="8"/>
  <c r="C98" i="8"/>
  <c r="H83" i="10"/>
  <c r="B99" i="8" l="1"/>
  <c r="H82" i="10"/>
  <c r="G99" i="8" l="1"/>
  <c r="C99" i="8"/>
  <c r="B100" i="8" s="1"/>
  <c r="H81" i="10"/>
  <c r="G100" i="8" l="1"/>
  <c r="C100" i="8"/>
  <c r="H80" i="10"/>
  <c r="B101" i="8" l="1"/>
  <c r="C101" i="8" s="1"/>
  <c r="B102" i="8" s="1"/>
  <c r="G101" i="8"/>
  <c r="H79" i="10"/>
  <c r="C102" i="8" l="1"/>
  <c r="G102" i="8"/>
  <c r="H78" i="10"/>
  <c r="B103" i="8" l="1"/>
  <c r="H77" i="10"/>
  <c r="C103" i="8" l="1"/>
  <c r="B104" i="8" s="1"/>
  <c r="G103" i="8"/>
  <c r="H76" i="10"/>
  <c r="C104" i="8" l="1"/>
  <c r="G104" i="8"/>
  <c r="H75" i="10"/>
  <c r="B105" i="8" l="1"/>
  <c r="G105" i="8" s="1"/>
  <c r="H74" i="10"/>
  <c r="C105" i="8" l="1"/>
  <c r="B106" i="8" s="1"/>
  <c r="C106" i="8" s="1"/>
  <c r="H73" i="10"/>
  <c r="G106" i="8" l="1"/>
  <c r="B107" i="8"/>
  <c r="H72" i="10"/>
  <c r="G107" i="8" l="1"/>
  <c r="C107" i="8"/>
  <c r="B108" i="8" s="1"/>
  <c r="H71" i="10"/>
  <c r="F104" i="8" l="1"/>
  <c r="C108" i="8"/>
  <c r="F107" i="8"/>
  <c r="F108" i="8"/>
  <c r="F7" i="8"/>
  <c r="F8" i="8"/>
  <c r="F9" i="8"/>
  <c r="F10" i="8"/>
  <c r="F13" i="8"/>
  <c r="F11" i="8"/>
  <c r="F12" i="8"/>
  <c r="F14" i="8"/>
  <c r="F15" i="8"/>
  <c r="F16" i="8"/>
  <c r="F17" i="8"/>
  <c r="F18" i="8"/>
  <c r="F19" i="8"/>
  <c r="F21" i="8"/>
  <c r="F20" i="8"/>
  <c r="F22" i="8"/>
  <c r="F23" i="8"/>
  <c r="F24" i="8"/>
  <c r="F26" i="8"/>
  <c r="F25" i="8"/>
  <c r="F27" i="8"/>
  <c r="F28" i="8"/>
  <c r="F30" i="8"/>
  <c r="F29" i="8"/>
  <c r="F32" i="8"/>
  <c r="F31" i="8"/>
  <c r="F33" i="8"/>
  <c r="F35" i="8"/>
  <c r="F34" i="8"/>
  <c r="F37" i="8"/>
  <c r="F36" i="8"/>
  <c r="F38" i="8"/>
  <c r="F40" i="8"/>
  <c r="F39" i="8"/>
  <c r="F41" i="8"/>
  <c r="F43" i="8"/>
  <c r="F42" i="8"/>
  <c r="F44" i="8"/>
  <c r="F45" i="8"/>
  <c r="F47" i="8"/>
  <c r="F46" i="8"/>
  <c r="F48" i="8"/>
  <c r="F49" i="8"/>
  <c r="F51" i="8"/>
  <c r="F50" i="8"/>
  <c r="F52" i="8"/>
  <c r="F53" i="8"/>
  <c r="F54" i="8"/>
  <c r="F55" i="8"/>
  <c r="F56" i="8"/>
  <c r="F58" i="8"/>
  <c r="F57" i="8"/>
  <c r="F60" i="8"/>
  <c r="F62" i="8"/>
  <c r="F61" i="8"/>
  <c r="F59" i="8"/>
  <c r="F63" i="8"/>
  <c r="F64" i="8"/>
  <c r="F65" i="8"/>
  <c r="F66" i="8"/>
  <c r="F67" i="8"/>
  <c r="F68" i="8"/>
  <c r="F69" i="8"/>
  <c r="F70" i="8"/>
  <c r="F72" i="8"/>
  <c r="F71" i="8"/>
  <c r="F75" i="8"/>
  <c r="F73" i="8"/>
  <c r="F74" i="8"/>
  <c r="F77" i="8"/>
  <c r="F76" i="8"/>
  <c r="F79" i="8"/>
  <c r="F78" i="8"/>
  <c r="F80" i="8"/>
  <c r="F81" i="8"/>
  <c r="F82" i="8"/>
  <c r="F83" i="8"/>
  <c r="F84" i="8"/>
  <c r="F86" i="8"/>
  <c r="F85" i="8"/>
  <c r="F89" i="8"/>
  <c r="F87" i="8"/>
  <c r="F88" i="8"/>
  <c r="F91" i="8"/>
  <c r="F90" i="8"/>
  <c r="F94" i="8"/>
  <c r="F92" i="8"/>
  <c r="F93" i="8"/>
  <c r="F96" i="8"/>
  <c r="F98" i="8"/>
  <c r="F97" i="8"/>
  <c r="F95" i="8"/>
  <c r="F99" i="8"/>
  <c r="F101" i="8"/>
  <c r="F100" i="8"/>
  <c r="F103" i="8"/>
  <c r="F105" i="8"/>
  <c r="F102" i="8"/>
  <c r="F106" i="8"/>
  <c r="G108" i="8"/>
  <c r="H108" i="8" s="1"/>
  <c r="H70" i="10"/>
  <c r="H107" i="8" l="1"/>
  <c r="H69" i="10"/>
  <c r="H106" i="8" l="1"/>
  <c r="H68" i="10"/>
  <c r="H105" i="8" l="1"/>
  <c r="H67" i="10"/>
  <c r="H104" i="8" l="1"/>
  <c r="H66" i="10"/>
  <c r="H103" i="8" l="1"/>
  <c r="H65" i="10"/>
  <c r="H102" i="8" l="1"/>
  <c r="H64" i="10"/>
  <c r="H101" i="8" l="1"/>
  <c r="H63" i="10"/>
  <c r="H100" i="8" l="1"/>
  <c r="H62" i="10"/>
  <c r="H99" i="8" l="1"/>
  <c r="H61" i="10"/>
  <c r="H98" i="8" l="1"/>
  <c r="H60" i="10"/>
  <c r="H97" i="8" l="1"/>
  <c r="H59" i="10"/>
  <c r="H96" i="8" l="1"/>
  <c r="H58" i="10"/>
  <c r="H95" i="8" l="1"/>
  <c r="H57" i="10"/>
  <c r="H94" i="8" l="1"/>
  <c r="H56" i="10"/>
  <c r="H93" i="8" l="1"/>
  <c r="H55" i="10"/>
  <c r="H92" i="8" l="1"/>
  <c r="H54" i="10"/>
  <c r="H91" i="8" l="1"/>
  <c r="H53" i="10"/>
  <c r="H90" i="8" l="1"/>
  <c r="H52" i="10"/>
  <c r="H89" i="8" l="1"/>
  <c r="H51" i="10"/>
  <c r="H88" i="8" l="1"/>
  <c r="H50" i="10"/>
  <c r="H87" i="8" l="1"/>
  <c r="H49" i="10"/>
  <c r="H86" i="8" l="1"/>
  <c r="H48" i="10"/>
  <c r="H85" i="8" l="1"/>
  <c r="H47" i="10"/>
  <c r="H84" i="8" l="1"/>
  <c r="H46" i="10"/>
  <c r="H83" i="8" l="1"/>
  <c r="H45" i="10"/>
  <c r="H82" i="8" l="1"/>
  <c r="H44" i="10"/>
  <c r="H81" i="8" l="1"/>
  <c r="H43" i="10"/>
  <c r="H80" i="8" l="1"/>
  <c r="H42" i="10"/>
  <c r="H79" i="8" l="1"/>
  <c r="H41" i="10"/>
  <c r="H78" i="8" l="1"/>
  <c r="H40" i="10"/>
  <c r="H77" i="8" l="1"/>
  <c r="H39" i="10"/>
  <c r="H76" i="8" l="1"/>
  <c r="H38" i="10"/>
  <c r="H75" i="8" l="1"/>
  <c r="H37" i="10"/>
  <c r="H74" i="8" l="1"/>
  <c r="H36" i="10"/>
  <c r="H73" i="8" l="1"/>
  <c r="H35" i="10"/>
  <c r="H72" i="8" l="1"/>
  <c r="H34" i="10"/>
  <c r="H71" i="8" l="1"/>
  <c r="H33" i="10"/>
  <c r="H70" i="8" l="1"/>
  <c r="H32" i="10"/>
  <c r="H69" i="8" l="1"/>
  <c r="H31" i="10"/>
  <c r="H68" i="8" l="1"/>
  <c r="H30" i="10"/>
  <c r="H67" i="8" l="1"/>
  <c r="H29" i="10"/>
  <c r="H66" i="8" l="1"/>
  <c r="H28" i="10"/>
  <c r="H65" i="8" l="1"/>
  <c r="H27" i="10"/>
  <c r="H64" i="8" l="1"/>
  <c r="H26" i="10"/>
  <c r="H63" i="8" l="1"/>
  <c r="H25" i="10"/>
  <c r="H62" i="8" l="1"/>
  <c r="H24" i="10"/>
  <c r="H61" i="8" l="1"/>
  <c r="H23" i="10"/>
  <c r="H60" i="8" l="1"/>
  <c r="H22" i="10"/>
  <c r="H59" i="8" l="1"/>
  <c r="H21" i="10"/>
  <c r="H58" i="8" l="1"/>
  <c r="H20" i="10"/>
  <c r="H57" i="8" l="1"/>
  <c r="H19" i="10"/>
  <c r="H56" i="8" l="1"/>
  <c r="H18" i="10"/>
  <c r="H55" i="8" l="1"/>
  <c r="H17" i="10"/>
  <c r="H54" i="8" l="1"/>
  <c r="H16" i="10"/>
  <c r="H53" i="8" l="1"/>
  <c r="H15" i="10"/>
  <c r="H52" i="8" l="1"/>
  <c r="H14" i="10"/>
  <c r="H51" i="8" l="1"/>
  <c r="H13" i="10"/>
  <c r="H50" i="8" l="1"/>
  <c r="H12" i="10"/>
  <c r="H49" i="8" l="1"/>
  <c r="H11" i="10"/>
  <c r="H48" i="8" l="1"/>
  <c r="H10" i="10"/>
  <c r="H47" i="8" l="1"/>
  <c r="H9" i="10"/>
  <c r="H46" i="8" l="1"/>
  <c r="H8" i="10"/>
  <c r="H45" i="8" l="1"/>
  <c r="H7" i="10"/>
  <c r="H44" i="8" l="1"/>
  <c r="H43" i="8" l="1"/>
  <c r="H42" i="8" l="1"/>
  <c r="H41" i="8" l="1"/>
  <c r="H40" i="8" l="1"/>
  <c r="H39" i="8" l="1"/>
  <c r="H38" i="8" l="1"/>
  <c r="H37" i="8" l="1"/>
  <c r="H36" i="8" l="1"/>
  <c r="H35" i="8" l="1"/>
  <c r="H34" i="8" l="1"/>
  <c r="H33" i="8" l="1"/>
  <c r="H32" i="8" l="1"/>
  <c r="H31" i="8" l="1"/>
  <c r="H30" i="8" l="1"/>
  <c r="H29" i="8" l="1"/>
  <c r="H28" i="8" l="1"/>
  <c r="H27" i="8" l="1"/>
  <c r="H26" i="8" l="1"/>
  <c r="H25" i="8" l="1"/>
  <c r="H24" i="8" l="1"/>
  <c r="H23" i="8" l="1"/>
  <c r="H22" i="8" l="1"/>
  <c r="H21" i="8" l="1"/>
  <c r="H20" i="8" l="1"/>
  <c r="H19" i="8" l="1"/>
  <c r="H18" i="8" l="1"/>
  <c r="H17" i="8" l="1"/>
  <c r="H16" i="8" l="1"/>
  <c r="H15" i="8" l="1"/>
  <c r="H14" i="8" l="1"/>
  <c r="H13" i="8" l="1"/>
  <c r="H12" i="8" l="1"/>
  <c r="H11" i="8" l="1"/>
  <c r="H10" i="8" l="1"/>
  <c r="H9" i="8" l="1"/>
  <c r="H8" i="8" l="1"/>
  <c r="H7" i="8" l="1"/>
</calcChain>
</file>

<file path=xl/sharedStrings.xml><?xml version="1.0" encoding="utf-8"?>
<sst xmlns="http://schemas.openxmlformats.org/spreadsheetml/2006/main" count="69" uniqueCount="41">
  <si>
    <t>x</t>
  </si>
  <si>
    <t>Възраст</t>
  </si>
  <si>
    <t>жени</t>
  </si>
  <si>
    <t xml:space="preserve">Брой на преживелите лица </t>
  </si>
  <si>
    <t xml:space="preserve">Брой на починалите лица </t>
  </si>
  <si>
    <t xml:space="preserve">Вероятност за преживяване </t>
  </si>
  <si>
    <t xml:space="preserve">Вероятност за смърт </t>
  </si>
  <si>
    <t>Очаквана продължителност на бъдещия живот</t>
  </si>
  <si>
    <t>Дисконтирани числа</t>
  </si>
  <si>
    <t>Комутативни числа</t>
  </si>
  <si>
    <t>мъже</t>
  </si>
  <si>
    <r>
      <t>l</t>
    </r>
    <r>
      <rPr>
        <i/>
        <vertAlign val="subscript"/>
        <sz val="12"/>
        <rFont val="Times New Roman"/>
        <family val="1"/>
        <charset val="204"/>
      </rPr>
      <t>x</t>
    </r>
  </si>
  <si>
    <r>
      <t>d</t>
    </r>
    <r>
      <rPr>
        <i/>
        <vertAlign val="subscript"/>
        <sz val="12"/>
        <rFont val="Times New Roman"/>
        <family val="1"/>
        <charset val="204"/>
      </rPr>
      <t>x</t>
    </r>
  </si>
  <si>
    <r>
      <t>p</t>
    </r>
    <r>
      <rPr>
        <i/>
        <vertAlign val="subscript"/>
        <sz val="12"/>
        <rFont val="Times New Roman"/>
        <family val="1"/>
        <charset val="204"/>
      </rPr>
      <t>x</t>
    </r>
  </si>
  <si>
    <r>
      <t>q</t>
    </r>
    <r>
      <rPr>
        <i/>
        <vertAlign val="subscript"/>
        <sz val="12"/>
        <rFont val="Times New Roman"/>
        <family val="1"/>
        <charset val="204"/>
      </rPr>
      <t>x</t>
    </r>
  </si>
  <si>
    <r>
      <t>e</t>
    </r>
    <r>
      <rPr>
        <i/>
        <vertAlign val="subscript"/>
        <sz val="12"/>
        <rFont val="Times New Roman"/>
        <family val="1"/>
        <charset val="204"/>
      </rPr>
      <t>x</t>
    </r>
  </si>
  <si>
    <r>
      <t>D</t>
    </r>
    <r>
      <rPr>
        <i/>
        <vertAlign val="subscript"/>
        <sz val="12"/>
        <rFont val="Times New Roman"/>
        <family val="1"/>
        <charset val="204"/>
      </rPr>
      <t>x</t>
    </r>
  </si>
  <si>
    <r>
      <t>N</t>
    </r>
    <r>
      <rPr>
        <i/>
        <vertAlign val="subscript"/>
        <sz val="12"/>
        <rFont val="Times New Roman"/>
        <family val="1"/>
        <charset val="204"/>
      </rPr>
      <t>x</t>
    </r>
  </si>
  <si>
    <t xml:space="preserve">Възраст </t>
  </si>
  <si>
    <t>Вероятност за</t>
  </si>
  <si>
    <t>Средна продължителност</t>
  </si>
  <si>
    <t>(в навършени</t>
  </si>
  <si>
    <t>умиране в интервала</t>
  </si>
  <si>
    <t>доживяване до възраст</t>
  </si>
  <si>
    <t>на предстоящия живот</t>
  </si>
  <si>
    <t>години)</t>
  </si>
  <si>
    <t>от х до х+1 години</t>
  </si>
  <si>
    <t>x+1 години</t>
  </si>
  <si>
    <t>qx</t>
  </si>
  <si>
    <t>px</t>
  </si>
  <si>
    <r>
      <t>e</t>
    </r>
    <r>
      <rPr>
        <vertAlign val="superscript"/>
        <sz val="8"/>
        <rFont val="Tahoma"/>
        <family val="2"/>
        <charset val="204"/>
      </rPr>
      <t>o</t>
    </r>
    <r>
      <rPr>
        <sz val="8"/>
        <rFont val="Tahoma"/>
        <family val="2"/>
      </rPr>
      <t xml:space="preserve"> x</t>
    </r>
  </si>
  <si>
    <t>общо</t>
  </si>
  <si>
    <t>Общо за страната</t>
  </si>
  <si>
    <t>100+</t>
  </si>
  <si>
    <t xml:space="preserve">Технически лихвен процент - 1,75%       </t>
  </si>
  <si>
    <t>101+</t>
  </si>
  <si>
    <t>В градовете</t>
  </si>
  <si>
    <t>В селата</t>
  </si>
  <si>
    <t>СМЪРТНОСТ И СРЕДНА ПРОДЪЛЖИТЕЛНОСТ НА ПРЕДСТОЯЩИЯ ЖИВОТ НА НАСЕЛЕНИЕТО ПО ПОЛ И МЕСТОЖИВЕЕНЕ ПРЕЗ ПЕРИОДА 2022-2024 ГОДИНА</t>
  </si>
  <si>
    <t xml:space="preserve">Приложение № 2 към Решение № 773 - ПОД / 16.12.2025 г. 
на заместник-председателя на Комисията за финансов надзор,
ръководещ управление “Осигурителен надзор”                                                                                                           </t>
  </si>
  <si>
    <t xml:space="preserve">Приложение № 1 към Решение № 773 - ПОД / 16.12.2025 г. 
на заместник-председателя на Комисията за финансов надзор,
ръководещ управление “Осигурителен надзор”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</si>
</sst>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"/>
    <numFmt numFmtId="165" formatCode="0.00000"/>
  </numFmts>
  <fonts count="18" x14ac:knownFonts="1">
    <font>
      <sz val="10"/>
      <name val="Arial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1"/>
      <name val="Tahoma"/>
      <family val="2"/>
    </font>
    <font>
      <sz val="8"/>
      <name val="Tahoma"/>
      <family val="2"/>
    </font>
    <font>
      <vertAlign val="superscript"/>
      <sz val="8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0" fontId="16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4" fontId="2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7" fillId="0" borderId="0" xfId="0" applyFont="1"/>
    <xf numFmtId="3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/>
    <xf numFmtId="3" fontId="16" fillId="0" borderId="0" xfId="0" applyNumberFormat="1" applyFont="1"/>
    <xf numFmtId="0" fontId="16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6" fillId="0" borderId="0" xfId="0" applyNumberFormat="1" applyFont="1"/>
    <xf numFmtId="0" fontId="12" fillId="0" borderId="0" xfId="1" applyFont="1"/>
    <xf numFmtId="0" fontId="12" fillId="0" borderId="0" xfId="1" applyFont="1" applyBorder="1"/>
    <xf numFmtId="0" fontId="12" fillId="2" borderId="2" xfId="1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/>
    </xf>
    <xf numFmtId="0" fontId="12" fillId="2" borderId="9" xfId="1" applyNumberFormat="1" applyFont="1" applyFill="1" applyBorder="1" applyAlignment="1">
      <alignment horizontal="center"/>
    </xf>
    <xf numFmtId="0" fontId="12" fillId="2" borderId="10" xfId="1" applyFont="1" applyFill="1" applyBorder="1" applyAlignment="1">
      <alignment horizontal="center"/>
    </xf>
    <xf numFmtId="0" fontId="12" fillId="2" borderId="11" xfId="1" applyFont="1" applyFill="1" applyBorder="1"/>
    <xf numFmtId="0" fontId="12" fillId="2" borderId="12" xfId="1" applyFont="1" applyFill="1" applyBorder="1"/>
    <xf numFmtId="0" fontId="12" fillId="2" borderId="13" xfId="1" applyNumberFormat="1" applyFont="1" applyFill="1" applyBorder="1" applyAlignment="1">
      <alignment horizontal="center"/>
    </xf>
    <xf numFmtId="0" fontId="12" fillId="2" borderId="13" xfId="1" applyFont="1" applyFill="1" applyBorder="1"/>
    <xf numFmtId="1" fontId="12" fillId="2" borderId="13" xfId="1" applyNumberFormat="1" applyFont="1" applyFill="1" applyBorder="1" applyAlignment="1">
      <alignment horizontal="right" vertical="center"/>
    </xf>
    <xf numFmtId="0" fontId="12" fillId="2" borderId="13" xfId="1" applyFont="1" applyFill="1" applyBorder="1" applyAlignment="1">
      <alignment horizontal="right" vertical="center"/>
    </xf>
    <xf numFmtId="0" fontId="12" fillId="0" borderId="13" xfId="1" applyNumberFormat="1" applyFont="1" applyBorder="1" applyAlignment="1">
      <alignment horizontal="left"/>
    </xf>
    <xf numFmtId="165" fontId="12" fillId="0" borderId="13" xfId="1" applyNumberFormat="1" applyFont="1" applyFill="1" applyBorder="1"/>
    <xf numFmtId="165" fontId="15" fillId="0" borderId="13" xfId="1" applyNumberFormat="1" applyFont="1" applyFill="1" applyBorder="1"/>
    <xf numFmtId="2" fontId="15" fillId="0" borderId="13" xfId="1" applyNumberFormat="1" applyFont="1" applyFill="1" applyBorder="1"/>
    <xf numFmtId="2" fontId="12" fillId="0" borderId="13" xfId="1" applyNumberFormat="1" applyFont="1" applyFill="1" applyBorder="1"/>
    <xf numFmtId="2" fontId="1" fillId="0" borderId="13" xfId="1" applyNumberFormat="1" applyFont="1" applyFill="1" applyBorder="1"/>
    <xf numFmtId="0" fontId="12" fillId="0" borderId="13" xfId="1" applyFont="1" applyBorder="1" applyAlignment="1">
      <alignment horizontal="left"/>
    </xf>
    <xf numFmtId="165" fontId="12" fillId="0" borderId="13" xfId="1" applyNumberFormat="1" applyFont="1" applyBorder="1"/>
    <xf numFmtId="2" fontId="12" fillId="0" borderId="13" xfId="1" applyNumberFormat="1" applyFont="1" applyBorder="1"/>
    <xf numFmtId="165" fontId="12" fillId="0" borderId="2" xfId="1" applyNumberFormat="1" applyFont="1" applyFill="1" applyBorder="1"/>
    <xf numFmtId="165" fontId="12" fillId="0" borderId="14" xfId="1" applyNumberFormat="1" applyFont="1" applyFill="1" applyBorder="1"/>
    <xf numFmtId="165" fontId="12" fillId="0" borderId="1" xfId="1" applyNumberFormat="1" applyFont="1" applyFill="1" applyBorder="1"/>
    <xf numFmtId="2" fontId="12" fillId="0" borderId="16" xfId="1" applyNumberFormat="1" applyFont="1" applyBorder="1"/>
    <xf numFmtId="0" fontId="12" fillId="0" borderId="0" xfId="1" applyFont="1" applyBorder="1" applyAlignment="1">
      <alignment horizontal="left"/>
    </xf>
    <xf numFmtId="165" fontId="12" fillId="0" borderId="0" xfId="1" applyNumberFormat="1" applyFont="1"/>
    <xf numFmtId="0" fontId="16" fillId="0" borderId="0" xfId="1"/>
    <xf numFmtId="0" fontId="4" fillId="0" borderId="1" xfId="0" applyFont="1" applyFill="1" applyBorder="1" applyAlignment="1">
      <alignment horizontal="center" vertical="center" wrapText="1"/>
    </xf>
    <xf numFmtId="4" fontId="10" fillId="0" borderId="0" xfId="1" applyNumberFormat="1" applyFont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7" fillId="0" borderId="14" xfId="1" applyNumberFormat="1" applyFont="1" applyBorder="1" applyAlignment="1">
      <alignment horizontal="center"/>
    </xf>
    <xf numFmtId="165" fontId="17" fillId="0" borderId="15" xfId="1" applyNumberFormat="1" applyFont="1" applyBorder="1" applyAlignment="1">
      <alignment horizontal="center"/>
    </xf>
    <xf numFmtId="165" fontId="17" fillId="0" borderId="16" xfId="1" applyNumberFormat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1" fontId="12" fillId="2" borderId="9" xfId="1" applyNumberFormat="1" applyFont="1" applyFill="1" applyBorder="1" applyAlignment="1">
      <alignment horizontal="center"/>
    </xf>
    <xf numFmtId="0" fontId="12" fillId="2" borderId="9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4" fillId="0" borderId="14" xfId="1" applyNumberFormat="1" applyFont="1" applyBorder="1" applyAlignment="1">
      <alignment horizontal="center"/>
    </xf>
    <xf numFmtId="0" fontId="14" fillId="0" borderId="15" xfId="1" applyNumberFormat="1" applyFont="1" applyBorder="1" applyAlignment="1">
      <alignment horizontal="center"/>
    </xf>
    <xf numFmtId="0" fontId="14" fillId="0" borderId="16" xfId="1" applyNumberFormat="1" applyFont="1" applyBorder="1" applyAlignment="1">
      <alignment horizontal="center"/>
    </xf>
    <xf numFmtId="1" fontId="11" fillId="0" borderId="0" xfId="1" applyNumberFormat="1" applyFont="1" applyAlignment="1">
      <alignment horizontal="left" vertical="center" wrapText="1"/>
    </xf>
    <xf numFmtId="0" fontId="16" fillId="0" borderId="0" xfId="1" applyAlignment="1">
      <alignment wrapText="1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08"/>
  <sheetViews>
    <sheetView showGridLines="0" tabSelected="1" zoomScaleNormal="100" workbookViewId="0"/>
  </sheetViews>
  <sheetFormatPr defaultRowHeight="15.75" x14ac:dyDescent="0.25"/>
  <cols>
    <col min="1" max="1" width="6.5703125" style="2" customWidth="1"/>
    <col min="2" max="2" width="13.28515625" style="22" customWidth="1"/>
    <col min="3" max="3" width="11.42578125" style="22" customWidth="1"/>
    <col min="4" max="4" width="14.85546875" style="23" customWidth="1"/>
    <col min="5" max="5" width="12.28515625" style="23" customWidth="1"/>
    <col min="6" max="6" width="17.42578125" style="23" customWidth="1"/>
    <col min="7" max="7" width="13.7109375" style="26" customWidth="1"/>
    <col min="8" max="8" width="14.42578125" style="26" customWidth="1"/>
    <col min="9" max="16384" width="9.140625" style="23"/>
  </cols>
  <sheetData>
    <row r="1" spans="1:8" ht="18.75" x14ac:dyDescent="0.25">
      <c r="G1" s="56"/>
      <c r="H1" s="56"/>
    </row>
    <row r="2" spans="1:8" ht="58.5" customHeight="1" x14ac:dyDescent="0.2">
      <c r="A2" s="57" t="s">
        <v>40</v>
      </c>
      <c r="B2" s="57"/>
      <c r="C2" s="57"/>
      <c r="D2" s="57"/>
      <c r="E2" s="57"/>
      <c r="F2" s="57"/>
      <c r="G2" s="57"/>
      <c r="H2" s="57"/>
    </row>
    <row r="3" spans="1:8" ht="18.75" x14ac:dyDescent="0.2">
      <c r="A3" s="58" t="s">
        <v>34</v>
      </c>
      <c r="B3" s="58"/>
      <c r="C3" s="58"/>
      <c r="D3" s="58"/>
      <c r="E3" s="58"/>
      <c r="F3" s="58"/>
      <c r="G3" s="58"/>
      <c r="H3" s="58"/>
    </row>
    <row r="4" spans="1:8" s="13" customFormat="1" ht="18.75" x14ac:dyDescent="0.3">
      <c r="A4" s="1"/>
      <c r="B4" s="12"/>
      <c r="C4" s="12"/>
      <c r="E4" s="1"/>
      <c r="G4" s="14"/>
      <c r="H4" s="14"/>
    </row>
    <row r="5" spans="1:8" s="17" customFormat="1" ht="45" customHeight="1" x14ac:dyDescent="0.2">
      <c r="A5" s="10" t="s">
        <v>1</v>
      </c>
      <c r="B5" s="18" t="s">
        <v>3</v>
      </c>
      <c r="C5" s="18" t="s">
        <v>4</v>
      </c>
      <c r="D5" s="15" t="s">
        <v>5</v>
      </c>
      <c r="E5" s="15" t="s">
        <v>6</v>
      </c>
      <c r="F5" s="15" t="s">
        <v>7</v>
      </c>
      <c r="G5" s="16" t="s">
        <v>8</v>
      </c>
      <c r="H5" s="16" t="s">
        <v>9</v>
      </c>
    </row>
    <row r="6" spans="1:8" s="11" customFormat="1" ht="17.25" customHeight="1" x14ac:dyDescent="0.2">
      <c r="A6" s="4" t="s">
        <v>0</v>
      </c>
      <c r="B6" s="9" t="s">
        <v>11</v>
      </c>
      <c r="C6" s="9" t="s">
        <v>12</v>
      </c>
      <c r="D6" s="5" t="s">
        <v>13</v>
      </c>
      <c r="E6" s="55" t="s">
        <v>14</v>
      </c>
      <c r="F6" s="55" t="s">
        <v>15</v>
      </c>
      <c r="G6" s="6" t="s">
        <v>16</v>
      </c>
      <c r="H6" s="6" t="s">
        <v>17</v>
      </c>
    </row>
    <row r="7" spans="1:8" x14ac:dyDescent="0.25">
      <c r="A7" s="24">
        <v>0</v>
      </c>
      <c r="B7" s="3">
        <v>1000000</v>
      </c>
      <c r="C7" s="20">
        <f>ROUND(B7*E7,0)</f>
        <v>4510</v>
      </c>
      <c r="D7" s="7">
        <f>1-E7</f>
        <v>0.99548999999999999</v>
      </c>
      <c r="E7" s="21">
        <f>'НСИ 2022-2024'!B10</f>
        <v>4.5100000000000001E-3</v>
      </c>
      <c r="F7" s="19">
        <f>'НСИ 2022-2024'!H10</f>
        <v>75.55</v>
      </c>
      <c r="G7" s="8">
        <f>$B7*1.0175^(-$A7)</f>
        <v>1000000</v>
      </c>
      <c r="H7" s="8">
        <f t="shared" ref="H7:H70" si="0">H8+G7</f>
        <v>41932242.359699704</v>
      </c>
    </row>
    <row r="8" spans="1:8" x14ac:dyDescent="0.25">
      <c r="A8" s="25">
        <v>1</v>
      </c>
      <c r="B8" s="3">
        <f>B7-C7</f>
        <v>995490</v>
      </c>
      <c r="C8" s="20">
        <f t="shared" ref="C8:C71" si="1">ROUND(B8*E8,0)</f>
        <v>627</v>
      </c>
      <c r="D8" s="7">
        <f t="shared" ref="D8:D71" si="2">1-E8</f>
        <v>0.99936999999999998</v>
      </c>
      <c r="E8" s="21">
        <f>'НСИ 2022-2024'!B11</f>
        <v>6.3000000000000003E-4</v>
      </c>
      <c r="F8" s="19">
        <f>'НСИ 2022-2024'!H11</f>
        <v>74.89</v>
      </c>
      <c r="G8" s="8">
        <f t="shared" ref="G8:G71" si="3">$B8*1.0175^(-$A8)</f>
        <v>978368.55036855023</v>
      </c>
      <c r="H8" s="8">
        <f t="shared" si="0"/>
        <v>40932242.359699704</v>
      </c>
    </row>
    <row r="9" spans="1:8" x14ac:dyDescent="0.25">
      <c r="A9" s="25">
        <v>2</v>
      </c>
      <c r="B9" s="3">
        <f t="shared" ref="B9:B72" si="4">B8-C8</f>
        <v>994863</v>
      </c>
      <c r="C9" s="20">
        <f t="shared" si="1"/>
        <v>328</v>
      </c>
      <c r="D9" s="7">
        <f t="shared" si="2"/>
        <v>0.99966999999999995</v>
      </c>
      <c r="E9" s="21">
        <f>'НСИ 2022-2024'!B12</f>
        <v>3.3E-4</v>
      </c>
      <c r="F9" s="19">
        <f>'НСИ 2022-2024'!H12</f>
        <v>73.94</v>
      </c>
      <c r="G9" s="8">
        <f t="shared" si="3"/>
        <v>960935.95494086889</v>
      </c>
      <c r="H9" s="8">
        <f t="shared" si="0"/>
        <v>39953873.809331156</v>
      </c>
    </row>
    <row r="10" spans="1:8" x14ac:dyDescent="0.25">
      <c r="A10" s="25">
        <v>3</v>
      </c>
      <c r="B10" s="3">
        <f t="shared" si="4"/>
        <v>994535</v>
      </c>
      <c r="C10" s="20">
        <f t="shared" si="1"/>
        <v>328</v>
      </c>
      <c r="D10" s="7">
        <f t="shared" si="2"/>
        <v>0.99966999999999995</v>
      </c>
      <c r="E10" s="21">
        <f>'НСИ 2022-2024'!B13</f>
        <v>3.3E-4</v>
      </c>
      <c r="F10" s="19">
        <f>'НСИ 2022-2024'!H13</f>
        <v>72.959999999999994</v>
      </c>
      <c r="G10" s="8">
        <f t="shared" si="3"/>
        <v>944097.43535304198</v>
      </c>
      <c r="H10" s="8">
        <f t="shared" si="0"/>
        <v>38992937.854390286</v>
      </c>
    </row>
    <row r="11" spans="1:8" x14ac:dyDescent="0.25">
      <c r="A11" s="25">
        <v>4</v>
      </c>
      <c r="B11" s="3">
        <f t="shared" si="4"/>
        <v>994207</v>
      </c>
      <c r="C11" s="20">
        <f t="shared" si="1"/>
        <v>229</v>
      </c>
      <c r="D11" s="7">
        <f t="shared" si="2"/>
        <v>0.99977000000000005</v>
      </c>
      <c r="E11" s="21">
        <f>'НСИ 2022-2024'!B14</f>
        <v>2.3000000000000001E-4</v>
      </c>
      <c r="F11" s="19">
        <f>'НСИ 2022-2024'!H14</f>
        <v>71.989999999999995</v>
      </c>
      <c r="G11" s="8">
        <f t="shared" si="3"/>
        <v>927553.87693503394</v>
      </c>
      <c r="H11" s="8">
        <f t="shared" si="0"/>
        <v>38048840.419037245</v>
      </c>
    </row>
    <row r="12" spans="1:8" x14ac:dyDescent="0.25">
      <c r="A12" s="25">
        <v>5</v>
      </c>
      <c r="B12" s="3">
        <f t="shared" si="4"/>
        <v>993978</v>
      </c>
      <c r="C12" s="20">
        <f t="shared" si="1"/>
        <v>189</v>
      </c>
      <c r="D12" s="7">
        <f t="shared" si="2"/>
        <v>0.99980999999999998</v>
      </c>
      <c r="E12" s="21">
        <f>'НСИ 2022-2024'!B15</f>
        <v>1.9000000000000001E-4</v>
      </c>
      <c r="F12" s="19">
        <f>'НСИ 2022-2024'!H15</f>
        <v>71</v>
      </c>
      <c r="G12" s="8">
        <f t="shared" si="3"/>
        <v>911390.8888818291</v>
      </c>
      <c r="H12" s="8">
        <f t="shared" si="0"/>
        <v>37121286.54210221</v>
      </c>
    </row>
    <row r="13" spans="1:8" x14ac:dyDescent="0.25">
      <c r="A13" s="25">
        <v>6</v>
      </c>
      <c r="B13" s="3">
        <f t="shared" si="4"/>
        <v>993789</v>
      </c>
      <c r="C13" s="20">
        <f t="shared" si="1"/>
        <v>99</v>
      </c>
      <c r="D13" s="7">
        <f t="shared" si="2"/>
        <v>0.99990000000000001</v>
      </c>
      <c r="E13" s="21">
        <f>'НСИ 2022-2024'!B16</f>
        <v>1E-4</v>
      </c>
      <c r="F13" s="19">
        <f>'НСИ 2022-2024'!H16</f>
        <v>70.02</v>
      </c>
      <c r="G13" s="8">
        <f t="shared" si="3"/>
        <v>895545.54536854255</v>
      </c>
      <c r="H13" s="8">
        <f t="shared" si="0"/>
        <v>36209895.653220378</v>
      </c>
    </row>
    <row r="14" spans="1:8" x14ac:dyDescent="0.25">
      <c r="A14" s="25">
        <v>7</v>
      </c>
      <c r="B14" s="3">
        <f t="shared" si="4"/>
        <v>993690</v>
      </c>
      <c r="C14" s="20">
        <f t="shared" si="1"/>
        <v>109</v>
      </c>
      <c r="D14" s="7">
        <f t="shared" si="2"/>
        <v>0.99988999999999995</v>
      </c>
      <c r="E14" s="21">
        <f>'НСИ 2022-2024'!B17</f>
        <v>1.1E-4</v>
      </c>
      <c r="F14" s="19">
        <f>'НСИ 2022-2024'!H17</f>
        <v>69.02</v>
      </c>
      <c r="G14" s="8">
        <f t="shared" si="3"/>
        <v>880055.36339745927</v>
      </c>
      <c r="H14" s="8">
        <f t="shared" si="0"/>
        <v>35314350.107851833</v>
      </c>
    </row>
    <row r="15" spans="1:8" x14ac:dyDescent="0.25">
      <c r="A15" s="25">
        <v>8</v>
      </c>
      <c r="B15" s="3">
        <f t="shared" si="4"/>
        <v>993581</v>
      </c>
      <c r="C15" s="20">
        <f t="shared" si="1"/>
        <v>109</v>
      </c>
      <c r="D15" s="7">
        <f t="shared" si="2"/>
        <v>0.99988999999999995</v>
      </c>
      <c r="E15" s="21">
        <f>'НСИ 2022-2024'!B18</f>
        <v>1.1E-4</v>
      </c>
      <c r="F15" s="19">
        <f>'НСИ 2022-2024'!H18</f>
        <v>68.03</v>
      </c>
      <c r="G15" s="8">
        <f t="shared" si="3"/>
        <v>864824.40120483178</v>
      </c>
      <c r="H15" s="8">
        <f t="shared" si="0"/>
        <v>34434294.744454376</v>
      </c>
    </row>
    <row r="16" spans="1:8" x14ac:dyDescent="0.25">
      <c r="A16" s="25">
        <v>9</v>
      </c>
      <c r="B16" s="3">
        <f t="shared" si="4"/>
        <v>993472</v>
      </c>
      <c r="C16" s="20">
        <f t="shared" si="1"/>
        <v>129</v>
      </c>
      <c r="D16" s="7">
        <f t="shared" si="2"/>
        <v>0.99987000000000004</v>
      </c>
      <c r="E16" s="21">
        <f>'НСИ 2022-2024'!B19</f>
        <v>1.2999999999999999E-4</v>
      </c>
      <c r="F16" s="19">
        <f>'НСИ 2022-2024'!H19</f>
        <v>67.040000000000006</v>
      </c>
      <c r="G16" s="8">
        <f t="shared" si="3"/>
        <v>849857.02834728709</v>
      </c>
      <c r="H16" s="8">
        <f t="shared" si="0"/>
        <v>33569470.343249545</v>
      </c>
    </row>
    <row r="17" spans="1:8" x14ac:dyDescent="0.25">
      <c r="A17" s="25">
        <v>10</v>
      </c>
      <c r="B17" s="3">
        <f t="shared" si="4"/>
        <v>993343</v>
      </c>
      <c r="C17" s="20">
        <f t="shared" si="1"/>
        <v>159</v>
      </c>
      <c r="D17" s="7">
        <f t="shared" si="2"/>
        <v>0.99983999999999995</v>
      </c>
      <c r="E17" s="21">
        <f>'НСИ 2022-2024'!B20</f>
        <v>1.6000000000000001E-4</v>
      </c>
      <c r="F17" s="19">
        <f>'НСИ 2022-2024'!H20</f>
        <v>66.05</v>
      </c>
      <c r="G17" s="8">
        <f t="shared" si="3"/>
        <v>835131.86871076608</v>
      </c>
      <c r="H17" s="8">
        <f t="shared" si="0"/>
        <v>32719613.314902261</v>
      </c>
    </row>
    <row r="18" spans="1:8" x14ac:dyDescent="0.25">
      <c r="A18" s="25">
        <v>11</v>
      </c>
      <c r="B18" s="3">
        <f t="shared" si="4"/>
        <v>993184</v>
      </c>
      <c r="C18" s="20">
        <f t="shared" si="1"/>
        <v>179</v>
      </c>
      <c r="D18" s="7">
        <f t="shared" si="2"/>
        <v>0.99982000000000004</v>
      </c>
      <c r="E18" s="21">
        <f>'НСИ 2022-2024'!B21</f>
        <v>1.8000000000000001E-4</v>
      </c>
      <c r="F18" s="19">
        <f>'НСИ 2022-2024'!H21</f>
        <v>65.06</v>
      </c>
      <c r="G18" s="8">
        <f t="shared" si="3"/>
        <v>820637.04458331806</v>
      </c>
      <c r="H18" s="8">
        <f t="shared" si="0"/>
        <v>31884481.446191493</v>
      </c>
    </row>
    <row r="19" spans="1:8" x14ac:dyDescent="0.25">
      <c r="A19" s="25">
        <v>12</v>
      </c>
      <c r="B19" s="3">
        <f t="shared" si="4"/>
        <v>993005</v>
      </c>
      <c r="C19" s="20">
        <f t="shared" si="1"/>
        <v>139</v>
      </c>
      <c r="D19" s="7">
        <f t="shared" si="2"/>
        <v>0.99985999999999997</v>
      </c>
      <c r="E19" s="21">
        <f>'НСИ 2022-2024'!B22</f>
        <v>1.3999999999999999E-4</v>
      </c>
      <c r="F19" s="19">
        <f>'НСИ 2022-2024'!H22</f>
        <v>64.069999999999993</v>
      </c>
      <c r="G19" s="8">
        <f t="shared" si="3"/>
        <v>806377.53557877766</v>
      </c>
      <c r="H19" s="8">
        <f t="shared" si="0"/>
        <v>31063844.401608177</v>
      </c>
    </row>
    <row r="20" spans="1:8" x14ac:dyDescent="0.25">
      <c r="A20" s="24">
        <v>13</v>
      </c>
      <c r="B20" s="3">
        <f t="shared" si="4"/>
        <v>992866</v>
      </c>
      <c r="C20" s="20">
        <f t="shared" si="1"/>
        <v>228</v>
      </c>
      <c r="D20" s="7">
        <f t="shared" si="2"/>
        <v>0.99977000000000005</v>
      </c>
      <c r="E20" s="21">
        <f>'НСИ 2022-2024'!B23</f>
        <v>2.3000000000000001E-4</v>
      </c>
      <c r="F20" s="19">
        <f>'НСИ 2022-2024'!H23</f>
        <v>63.08</v>
      </c>
      <c r="G20" s="8">
        <f t="shared" si="3"/>
        <v>792397.69978712022</v>
      </c>
      <c r="H20" s="8">
        <f t="shared" si="0"/>
        <v>30257466.8660294</v>
      </c>
    </row>
    <row r="21" spans="1:8" x14ac:dyDescent="0.25">
      <c r="A21" s="25">
        <v>14</v>
      </c>
      <c r="B21" s="3">
        <f t="shared" si="4"/>
        <v>992638</v>
      </c>
      <c r="C21" s="20">
        <f t="shared" si="1"/>
        <v>258</v>
      </c>
      <c r="D21" s="7">
        <f t="shared" si="2"/>
        <v>0.99973999999999996</v>
      </c>
      <c r="E21" s="21">
        <f>'НСИ 2022-2024'!B24</f>
        <v>2.5999999999999998E-4</v>
      </c>
      <c r="F21" s="19">
        <f>'НСИ 2022-2024'!H24</f>
        <v>62.09</v>
      </c>
      <c r="G21" s="8">
        <f t="shared" si="3"/>
        <v>778590.4029234359</v>
      </c>
      <c r="H21" s="8">
        <f t="shared" si="0"/>
        <v>29465069.166242279</v>
      </c>
    </row>
    <row r="22" spans="1:8" x14ac:dyDescent="0.25">
      <c r="A22" s="25">
        <v>15</v>
      </c>
      <c r="B22" s="3">
        <f t="shared" si="4"/>
        <v>992380</v>
      </c>
      <c r="C22" s="20">
        <f t="shared" si="1"/>
        <v>189</v>
      </c>
      <c r="D22" s="7">
        <f t="shared" si="2"/>
        <v>0.99980999999999998</v>
      </c>
      <c r="E22" s="21">
        <f>'НСИ 2022-2024'!B25</f>
        <v>1.9000000000000001E-4</v>
      </c>
      <c r="F22" s="19">
        <f>'НСИ 2022-2024'!H25</f>
        <v>61.11</v>
      </c>
      <c r="G22" s="8">
        <f t="shared" si="3"/>
        <v>765000.52754784608</v>
      </c>
      <c r="H22" s="8">
        <f t="shared" si="0"/>
        <v>28686478.763318844</v>
      </c>
    </row>
    <row r="23" spans="1:8" x14ac:dyDescent="0.25">
      <c r="A23" s="25">
        <v>16</v>
      </c>
      <c r="B23" s="3">
        <f t="shared" si="4"/>
        <v>992191</v>
      </c>
      <c r="C23" s="20">
        <f t="shared" si="1"/>
        <v>278</v>
      </c>
      <c r="D23" s="7">
        <f t="shared" si="2"/>
        <v>0.99972000000000005</v>
      </c>
      <c r="E23" s="21">
        <f>'НСИ 2022-2024'!B26</f>
        <v>2.7999999999999998E-4</v>
      </c>
      <c r="F23" s="19">
        <f>'НСИ 2022-2024'!H26</f>
        <v>60.12</v>
      </c>
      <c r="G23" s="8">
        <f t="shared" si="3"/>
        <v>751700.08083535079</v>
      </c>
      <c r="H23" s="8">
        <f t="shared" si="0"/>
        <v>27921478.235770997</v>
      </c>
    </row>
    <row r="24" spans="1:8" x14ac:dyDescent="0.25">
      <c r="A24" s="25">
        <v>17</v>
      </c>
      <c r="B24" s="3">
        <f t="shared" si="4"/>
        <v>991913</v>
      </c>
      <c r="C24" s="20">
        <f t="shared" si="1"/>
        <v>397</v>
      </c>
      <c r="D24" s="7">
        <f t="shared" si="2"/>
        <v>0.99960000000000004</v>
      </c>
      <c r="E24" s="21">
        <f>'НСИ 2022-2024'!B27</f>
        <v>4.0000000000000002E-4</v>
      </c>
      <c r="F24" s="19">
        <f>'НСИ 2022-2024'!H27</f>
        <v>59.14</v>
      </c>
      <c r="G24" s="8">
        <f t="shared" si="3"/>
        <v>738564.58329447021</v>
      </c>
      <c r="H24" s="8">
        <f t="shared" si="0"/>
        <v>27169778.154935647</v>
      </c>
    </row>
    <row r="25" spans="1:8" x14ac:dyDescent="0.25">
      <c r="A25" s="25">
        <v>18</v>
      </c>
      <c r="B25" s="3">
        <f t="shared" si="4"/>
        <v>991516</v>
      </c>
      <c r="C25" s="20">
        <f t="shared" si="1"/>
        <v>446</v>
      </c>
      <c r="D25" s="7">
        <f t="shared" si="2"/>
        <v>0.99955000000000005</v>
      </c>
      <c r="E25" s="21">
        <f>'НСИ 2022-2024'!B28</f>
        <v>4.4999999999999999E-4</v>
      </c>
      <c r="F25" s="19">
        <f>'НСИ 2022-2024'!H28</f>
        <v>58.16</v>
      </c>
      <c r="G25" s="8">
        <f t="shared" si="3"/>
        <v>725571.48170255288</v>
      </c>
      <c r="H25" s="8">
        <f t="shared" si="0"/>
        <v>26431213.571641177</v>
      </c>
    </row>
    <row r="26" spans="1:8" x14ac:dyDescent="0.25">
      <c r="A26" s="25">
        <v>19</v>
      </c>
      <c r="B26" s="3">
        <f t="shared" si="4"/>
        <v>991070</v>
      </c>
      <c r="C26" s="20">
        <f t="shared" si="1"/>
        <v>634</v>
      </c>
      <c r="D26" s="7">
        <f t="shared" si="2"/>
        <v>0.99936000000000003</v>
      </c>
      <c r="E26" s="21">
        <f>'НСИ 2022-2024'!B29</f>
        <v>6.4000000000000005E-4</v>
      </c>
      <c r="F26" s="19">
        <f>'НСИ 2022-2024'!H29</f>
        <v>57.19</v>
      </c>
      <c r="G26" s="8">
        <f t="shared" si="3"/>
        <v>712771.60478239309</v>
      </c>
      <c r="H26" s="8">
        <f t="shared" si="0"/>
        <v>25705642.089938626</v>
      </c>
    </row>
    <row r="27" spans="1:8" x14ac:dyDescent="0.25">
      <c r="A27" s="25">
        <v>20</v>
      </c>
      <c r="B27" s="3">
        <f t="shared" si="4"/>
        <v>990436</v>
      </c>
      <c r="C27" s="20">
        <f t="shared" si="1"/>
        <v>525</v>
      </c>
      <c r="D27" s="7">
        <f t="shared" si="2"/>
        <v>0.99946999999999997</v>
      </c>
      <c r="E27" s="21">
        <f>'НСИ 2022-2024'!B30</f>
        <v>5.2999999999999998E-4</v>
      </c>
      <c r="F27" s="19">
        <f>'НСИ 2022-2024'!H30</f>
        <v>56.22</v>
      </c>
      <c r="G27" s="8">
        <f t="shared" si="3"/>
        <v>700064.50691084575</v>
      </c>
      <c r="H27" s="8">
        <f t="shared" si="0"/>
        <v>24992870.485156234</v>
      </c>
    </row>
    <row r="28" spans="1:8" x14ac:dyDescent="0.25">
      <c r="A28" s="25">
        <v>21</v>
      </c>
      <c r="B28" s="3">
        <f t="shared" si="4"/>
        <v>989911</v>
      </c>
      <c r="C28" s="20">
        <f t="shared" si="1"/>
        <v>614</v>
      </c>
      <c r="D28" s="7">
        <f t="shared" si="2"/>
        <v>0.99938000000000005</v>
      </c>
      <c r="E28" s="21">
        <f>'НСИ 2022-2024'!B31</f>
        <v>6.2E-4</v>
      </c>
      <c r="F28" s="19">
        <f>'НСИ 2022-2024'!H31</f>
        <v>55.25</v>
      </c>
      <c r="G28" s="8">
        <f t="shared" si="3"/>
        <v>687659.38477428316</v>
      </c>
      <c r="H28" s="8">
        <f t="shared" si="0"/>
        <v>24292805.978245389</v>
      </c>
    </row>
    <row r="29" spans="1:8" x14ac:dyDescent="0.25">
      <c r="A29" s="25">
        <v>22</v>
      </c>
      <c r="B29" s="3">
        <f t="shared" si="4"/>
        <v>989297</v>
      </c>
      <c r="C29" s="20">
        <f t="shared" si="1"/>
        <v>693</v>
      </c>
      <c r="D29" s="7">
        <f t="shared" si="2"/>
        <v>0.99929999999999997</v>
      </c>
      <c r="E29" s="21">
        <f>'НСИ 2022-2024'!B32</f>
        <v>6.9999999999999999E-4</v>
      </c>
      <c r="F29" s="19">
        <f>'НСИ 2022-2024'!H32</f>
        <v>54.29</v>
      </c>
      <c r="G29" s="8">
        <f t="shared" si="3"/>
        <v>675413.12893402565</v>
      </c>
      <c r="H29" s="8">
        <f t="shared" si="0"/>
        <v>23605146.593471106</v>
      </c>
    </row>
    <row r="30" spans="1:8" x14ac:dyDescent="0.25">
      <c r="A30" s="25">
        <v>23</v>
      </c>
      <c r="B30" s="3">
        <f t="shared" si="4"/>
        <v>988604</v>
      </c>
      <c r="C30" s="20">
        <f t="shared" si="1"/>
        <v>732</v>
      </c>
      <c r="D30" s="7">
        <f t="shared" si="2"/>
        <v>0.99926000000000004</v>
      </c>
      <c r="E30" s="21">
        <f>'НСИ 2022-2024'!B33</f>
        <v>7.3999999999999999E-4</v>
      </c>
      <c r="F30" s="19">
        <f>'НСИ 2022-2024'!H33</f>
        <v>53.32</v>
      </c>
      <c r="G30" s="8">
        <f t="shared" si="3"/>
        <v>663331.69904385263</v>
      </c>
      <c r="H30" s="8">
        <f t="shared" si="0"/>
        <v>22929733.46453708</v>
      </c>
    </row>
    <row r="31" spans="1:8" x14ac:dyDescent="0.25">
      <c r="A31" s="25">
        <v>24</v>
      </c>
      <c r="B31" s="3">
        <f t="shared" si="4"/>
        <v>987872</v>
      </c>
      <c r="C31" s="20">
        <f t="shared" si="1"/>
        <v>524</v>
      </c>
      <c r="D31" s="7">
        <f t="shared" si="2"/>
        <v>0.99946999999999997</v>
      </c>
      <c r="E31" s="21">
        <f>'НСИ 2022-2024'!B34</f>
        <v>5.2999999999999998E-4</v>
      </c>
      <c r="F31" s="19">
        <f>'НСИ 2022-2024'!H34</f>
        <v>52.36</v>
      </c>
      <c r="G31" s="8">
        <f t="shared" si="3"/>
        <v>651440.33712646179</v>
      </c>
      <c r="H31" s="8">
        <f t="shared" si="0"/>
        <v>22266401.765493229</v>
      </c>
    </row>
    <row r="32" spans="1:8" x14ac:dyDescent="0.25">
      <c r="A32" s="25">
        <v>25</v>
      </c>
      <c r="B32" s="3">
        <f t="shared" si="4"/>
        <v>987348</v>
      </c>
      <c r="C32" s="20">
        <f t="shared" si="1"/>
        <v>770</v>
      </c>
      <c r="D32" s="7">
        <f t="shared" si="2"/>
        <v>0.99922</v>
      </c>
      <c r="E32" s="21">
        <f>'НСИ 2022-2024'!B35</f>
        <v>7.7999999999999999E-4</v>
      </c>
      <c r="F32" s="19">
        <f>'НСИ 2022-2024'!H35</f>
        <v>51.39</v>
      </c>
      <c r="G32" s="8">
        <f t="shared" si="3"/>
        <v>639896.6010946735</v>
      </c>
      <c r="H32" s="8">
        <f t="shared" si="0"/>
        <v>21614961.428366765</v>
      </c>
    </row>
    <row r="33" spans="1:8" x14ac:dyDescent="0.25">
      <c r="A33" s="25">
        <v>26</v>
      </c>
      <c r="B33" s="3">
        <f t="shared" si="4"/>
        <v>986578</v>
      </c>
      <c r="C33" s="20">
        <f t="shared" si="1"/>
        <v>868</v>
      </c>
      <c r="D33" s="7">
        <f t="shared" si="2"/>
        <v>0.99912000000000001</v>
      </c>
      <c r="E33" s="21">
        <f>'НСИ 2022-2024'!B36</f>
        <v>8.8000000000000003E-4</v>
      </c>
      <c r="F33" s="19">
        <f>'НСИ 2022-2024'!H36</f>
        <v>50.43</v>
      </c>
      <c r="G33" s="8">
        <f t="shared" si="3"/>
        <v>628400.55718093307</v>
      </c>
      <c r="H33" s="8">
        <f t="shared" si="0"/>
        <v>20975064.827272091</v>
      </c>
    </row>
    <row r="34" spans="1:8" x14ac:dyDescent="0.25">
      <c r="A34" s="25">
        <v>27</v>
      </c>
      <c r="B34" s="3">
        <f t="shared" si="4"/>
        <v>985710</v>
      </c>
      <c r="C34" s="20">
        <f t="shared" si="1"/>
        <v>720</v>
      </c>
      <c r="D34" s="7">
        <f t="shared" si="2"/>
        <v>0.99926999999999999</v>
      </c>
      <c r="E34" s="21">
        <f>'НСИ 2022-2024'!B37</f>
        <v>7.2999999999999996E-4</v>
      </c>
      <c r="F34" s="19">
        <f>'НСИ 2022-2024'!H37</f>
        <v>49.47</v>
      </c>
      <c r="G34" s="8">
        <f t="shared" si="3"/>
        <v>617049.32171479566</v>
      </c>
      <c r="H34" s="8">
        <f t="shared" si="0"/>
        <v>20346664.270091157</v>
      </c>
    </row>
    <row r="35" spans="1:8" x14ac:dyDescent="0.25">
      <c r="A35" s="25">
        <v>28</v>
      </c>
      <c r="B35" s="3">
        <f t="shared" si="4"/>
        <v>984990</v>
      </c>
      <c r="C35" s="20">
        <f t="shared" si="1"/>
        <v>867</v>
      </c>
      <c r="D35" s="7">
        <f t="shared" si="2"/>
        <v>0.99912000000000001</v>
      </c>
      <c r="E35" s="21">
        <f>'НСИ 2022-2024'!B38</f>
        <v>8.8000000000000003E-4</v>
      </c>
      <c r="F35" s="19">
        <f>'НСИ 2022-2024'!H38</f>
        <v>48.51</v>
      </c>
      <c r="G35" s="8">
        <f t="shared" si="3"/>
        <v>605993.71544766007</v>
      </c>
      <c r="H35" s="8">
        <f t="shared" si="0"/>
        <v>19729614.948376361</v>
      </c>
    </row>
    <row r="36" spans="1:8" x14ac:dyDescent="0.25">
      <c r="A36" s="25">
        <v>29</v>
      </c>
      <c r="B36" s="3">
        <f t="shared" si="4"/>
        <v>984123</v>
      </c>
      <c r="C36" s="20">
        <f t="shared" si="1"/>
        <v>846</v>
      </c>
      <c r="D36" s="7">
        <f t="shared" si="2"/>
        <v>0.99914000000000003</v>
      </c>
      <c r="E36" s="21">
        <f>'НСИ 2022-2024'!B39</f>
        <v>8.5999999999999998E-4</v>
      </c>
      <c r="F36" s="19">
        <f>'НСИ 2022-2024'!H39</f>
        <v>47.55</v>
      </c>
      <c r="G36" s="8">
        <f t="shared" si="3"/>
        <v>595046.99019007233</v>
      </c>
      <c r="H36" s="8">
        <f t="shared" si="0"/>
        <v>19123621.232928701</v>
      </c>
    </row>
    <row r="37" spans="1:8" x14ac:dyDescent="0.25">
      <c r="A37" s="25">
        <v>30</v>
      </c>
      <c r="B37" s="3">
        <f t="shared" si="4"/>
        <v>983277</v>
      </c>
      <c r="C37" s="20">
        <f t="shared" si="1"/>
        <v>846</v>
      </c>
      <c r="D37" s="7">
        <f t="shared" si="2"/>
        <v>0.99914000000000003</v>
      </c>
      <c r="E37" s="21">
        <f>'НСИ 2022-2024'!B40</f>
        <v>8.5999999999999998E-4</v>
      </c>
      <c r="F37" s="19">
        <f>'НСИ 2022-2024'!H40</f>
        <v>46.59</v>
      </c>
      <c r="G37" s="8">
        <f t="shared" si="3"/>
        <v>584310.03327109397</v>
      </c>
      <c r="H37" s="8">
        <f t="shared" si="0"/>
        <v>18528574.242738627</v>
      </c>
    </row>
    <row r="38" spans="1:8" x14ac:dyDescent="0.25">
      <c r="A38" s="25">
        <v>31</v>
      </c>
      <c r="B38" s="3">
        <f t="shared" si="4"/>
        <v>982431</v>
      </c>
      <c r="C38" s="20">
        <f t="shared" si="1"/>
        <v>806</v>
      </c>
      <c r="D38" s="7">
        <f t="shared" si="2"/>
        <v>0.99917999999999996</v>
      </c>
      <c r="E38" s="21">
        <f>'НСИ 2022-2024'!B41</f>
        <v>8.1999999999999998E-4</v>
      </c>
      <c r="F38" s="19">
        <f>'НСИ 2022-2024'!H41</f>
        <v>45.63</v>
      </c>
      <c r="G38" s="8">
        <f t="shared" si="3"/>
        <v>573766.38798095158</v>
      </c>
      <c r="H38" s="8">
        <f t="shared" si="0"/>
        <v>17944264.209467534</v>
      </c>
    </row>
    <row r="39" spans="1:8" x14ac:dyDescent="0.25">
      <c r="A39" s="25">
        <v>32</v>
      </c>
      <c r="B39" s="3">
        <f t="shared" si="4"/>
        <v>981625</v>
      </c>
      <c r="C39" s="20">
        <f t="shared" si="1"/>
        <v>1099</v>
      </c>
      <c r="D39" s="7">
        <f t="shared" si="2"/>
        <v>0.99887999999999999</v>
      </c>
      <c r="E39" s="21">
        <f>'НСИ 2022-2024'!B42</f>
        <v>1.1199999999999999E-3</v>
      </c>
      <c r="F39" s="19">
        <f>'НСИ 2022-2024'!H42</f>
        <v>44.67</v>
      </c>
      <c r="G39" s="8">
        <f t="shared" si="3"/>
        <v>563435.54013665242</v>
      </c>
      <c r="H39" s="8">
        <f t="shared" si="0"/>
        <v>17370497.821486581</v>
      </c>
    </row>
    <row r="40" spans="1:8" x14ac:dyDescent="0.25">
      <c r="A40" s="25">
        <v>33</v>
      </c>
      <c r="B40" s="3">
        <f t="shared" si="4"/>
        <v>980526</v>
      </c>
      <c r="C40" s="20">
        <f t="shared" si="1"/>
        <v>1128</v>
      </c>
      <c r="D40" s="7">
        <f t="shared" si="2"/>
        <v>0.99885000000000002</v>
      </c>
      <c r="E40" s="21">
        <f>'НСИ 2022-2024'!B43</f>
        <v>1.15E-3</v>
      </c>
      <c r="F40" s="19">
        <f>'НСИ 2022-2024'!H43</f>
        <v>43.72</v>
      </c>
      <c r="G40" s="8">
        <f t="shared" si="3"/>
        <v>553125.04511482653</v>
      </c>
      <c r="H40" s="8">
        <f t="shared" si="0"/>
        <v>16807062.281349927</v>
      </c>
    </row>
    <row r="41" spans="1:8" x14ac:dyDescent="0.25">
      <c r="A41" s="25">
        <v>34</v>
      </c>
      <c r="B41" s="3">
        <f t="shared" si="4"/>
        <v>979398</v>
      </c>
      <c r="C41" s="20">
        <f t="shared" si="1"/>
        <v>1224</v>
      </c>
      <c r="D41" s="7">
        <f t="shared" si="2"/>
        <v>0.99875000000000003</v>
      </c>
      <c r="E41" s="21">
        <f>'НСИ 2022-2024'!B44</f>
        <v>1.25E-3</v>
      </c>
      <c r="F41" s="19">
        <f>'НСИ 2022-2024'!H44</f>
        <v>42.77</v>
      </c>
      <c r="G41" s="8">
        <f t="shared" si="3"/>
        <v>542986.4652902924</v>
      </c>
      <c r="H41" s="8">
        <f t="shared" si="0"/>
        <v>16253937.236235101</v>
      </c>
    </row>
    <row r="42" spans="1:8" x14ac:dyDescent="0.25">
      <c r="A42" s="25">
        <v>35</v>
      </c>
      <c r="B42" s="3">
        <f t="shared" si="4"/>
        <v>978174</v>
      </c>
      <c r="C42" s="20">
        <f t="shared" si="1"/>
        <v>1184</v>
      </c>
      <c r="D42" s="7">
        <f t="shared" si="2"/>
        <v>0.99878999999999996</v>
      </c>
      <c r="E42" s="21">
        <f>'НСИ 2022-2024'!B45</f>
        <v>1.2099999999999999E-3</v>
      </c>
      <c r="F42" s="19">
        <f>'НСИ 2022-2024'!H45</f>
        <v>41.82</v>
      </c>
      <c r="G42" s="8">
        <f t="shared" si="3"/>
        <v>532980.70705135667</v>
      </c>
      <c r="H42" s="8">
        <f t="shared" si="0"/>
        <v>15710950.770944808</v>
      </c>
    </row>
    <row r="43" spans="1:8" x14ac:dyDescent="0.25">
      <c r="A43" s="25">
        <v>36</v>
      </c>
      <c r="B43" s="3">
        <f t="shared" si="4"/>
        <v>976990</v>
      </c>
      <c r="C43" s="20">
        <f t="shared" si="1"/>
        <v>1358</v>
      </c>
      <c r="D43" s="7">
        <f t="shared" si="2"/>
        <v>0.99861</v>
      </c>
      <c r="E43" s="21">
        <f>'НСИ 2022-2024'!B46</f>
        <v>1.39E-3</v>
      </c>
      <c r="F43" s="19">
        <f>'НСИ 2022-2024'!H46</f>
        <v>40.869999999999997</v>
      </c>
      <c r="G43" s="8">
        <f t="shared" si="3"/>
        <v>523179.92854258651</v>
      </c>
      <c r="H43" s="8">
        <f t="shared" si="0"/>
        <v>15177970.06389345</v>
      </c>
    </row>
    <row r="44" spans="1:8" x14ac:dyDescent="0.25">
      <c r="A44" s="25">
        <v>37</v>
      </c>
      <c r="B44" s="3">
        <f t="shared" si="4"/>
        <v>975632</v>
      </c>
      <c r="C44" s="20">
        <f t="shared" si="1"/>
        <v>1649</v>
      </c>
      <c r="D44" s="7">
        <f t="shared" si="2"/>
        <v>0.99831000000000003</v>
      </c>
      <c r="E44" s="21">
        <f>'НСИ 2022-2024'!B47</f>
        <v>1.6900000000000001E-3</v>
      </c>
      <c r="F44" s="19">
        <f>'НСИ 2022-2024'!H47</f>
        <v>39.93</v>
      </c>
      <c r="G44" s="8">
        <f t="shared" si="3"/>
        <v>513467.04379704344</v>
      </c>
      <c r="H44" s="8">
        <f t="shared" si="0"/>
        <v>14654790.135350864</v>
      </c>
    </row>
    <row r="45" spans="1:8" x14ac:dyDescent="0.25">
      <c r="A45" s="25">
        <v>38</v>
      </c>
      <c r="B45" s="3">
        <f t="shared" si="4"/>
        <v>973983</v>
      </c>
      <c r="C45" s="20">
        <f t="shared" si="1"/>
        <v>1666</v>
      </c>
      <c r="D45" s="7">
        <f t="shared" si="2"/>
        <v>0.99829000000000001</v>
      </c>
      <c r="E45" s="21">
        <f>'НСИ 2022-2024'!B48</f>
        <v>1.7099999999999999E-3</v>
      </c>
      <c r="F45" s="19">
        <f>'НСИ 2022-2024'!H48</f>
        <v>38.99</v>
      </c>
      <c r="G45" s="8">
        <f t="shared" si="3"/>
        <v>503782.98648652242</v>
      </c>
      <c r="H45" s="8">
        <f t="shared" si="0"/>
        <v>14141323.09155382</v>
      </c>
    </row>
    <row r="46" spans="1:8" x14ac:dyDescent="0.25">
      <c r="A46" s="25">
        <v>39</v>
      </c>
      <c r="B46" s="3">
        <f t="shared" si="4"/>
        <v>972317</v>
      </c>
      <c r="C46" s="20">
        <f t="shared" si="1"/>
        <v>1799</v>
      </c>
      <c r="D46" s="7">
        <f t="shared" si="2"/>
        <v>0.99814999999999998</v>
      </c>
      <c r="E46" s="21">
        <f>'НСИ 2022-2024'!B49</f>
        <v>1.8500000000000001E-3</v>
      </c>
      <c r="F46" s="19">
        <f>'НСИ 2022-2024'!H49</f>
        <v>38.06</v>
      </c>
      <c r="G46" s="8">
        <f t="shared" si="3"/>
        <v>494271.51313322253</v>
      </c>
      <c r="H46" s="8">
        <f t="shared" si="0"/>
        <v>13637540.105067298</v>
      </c>
    </row>
    <row r="47" spans="1:8" x14ac:dyDescent="0.25">
      <c r="A47" s="25">
        <v>40</v>
      </c>
      <c r="B47" s="3">
        <f t="shared" si="4"/>
        <v>970518</v>
      </c>
      <c r="C47" s="20">
        <f t="shared" si="1"/>
        <v>2048</v>
      </c>
      <c r="D47" s="7">
        <f t="shared" si="2"/>
        <v>0.99789000000000005</v>
      </c>
      <c r="E47" s="21">
        <f>'НСИ 2022-2024'!B50</f>
        <v>2.1099999999999999E-3</v>
      </c>
      <c r="F47" s="19">
        <f>'НСИ 2022-2024'!H50</f>
        <v>37.130000000000003</v>
      </c>
      <c r="G47" s="8">
        <f t="shared" si="3"/>
        <v>484871.74670964596</v>
      </c>
      <c r="H47" s="8">
        <f t="shared" si="0"/>
        <v>13143268.591934076</v>
      </c>
    </row>
    <row r="48" spans="1:8" x14ac:dyDescent="0.25">
      <c r="A48" s="25">
        <v>41</v>
      </c>
      <c r="B48" s="3">
        <f t="shared" si="4"/>
        <v>968470</v>
      </c>
      <c r="C48" s="20">
        <f t="shared" si="1"/>
        <v>2131</v>
      </c>
      <c r="D48" s="7">
        <f t="shared" si="2"/>
        <v>0.99780000000000002</v>
      </c>
      <c r="E48" s="21">
        <f>'НСИ 2022-2024'!B51</f>
        <v>2.2000000000000001E-3</v>
      </c>
      <c r="F48" s="19">
        <f>'НСИ 2022-2024'!H51</f>
        <v>36.21</v>
      </c>
      <c r="G48" s="8">
        <f t="shared" si="3"/>
        <v>475526.84412451409</v>
      </c>
      <c r="H48" s="8">
        <f t="shared" si="0"/>
        <v>12658396.845224429</v>
      </c>
    </row>
    <row r="49" spans="1:8" x14ac:dyDescent="0.25">
      <c r="A49" s="25">
        <v>42</v>
      </c>
      <c r="B49" s="3">
        <f t="shared" si="4"/>
        <v>966339</v>
      </c>
      <c r="C49" s="20">
        <f t="shared" si="1"/>
        <v>2599</v>
      </c>
      <c r="D49" s="7">
        <f t="shared" si="2"/>
        <v>0.99731000000000003</v>
      </c>
      <c r="E49" s="21">
        <f>'НСИ 2022-2024'!B52</f>
        <v>2.6900000000000001E-3</v>
      </c>
      <c r="F49" s="19">
        <f>'НСИ 2022-2024'!H52</f>
        <v>35.29</v>
      </c>
      <c r="G49" s="8">
        <f t="shared" si="3"/>
        <v>466319.90698613151</v>
      </c>
      <c r="H49" s="8">
        <f t="shared" si="0"/>
        <v>12182870.001099914</v>
      </c>
    </row>
    <row r="50" spans="1:8" x14ac:dyDescent="0.25">
      <c r="A50" s="25">
        <v>43</v>
      </c>
      <c r="B50" s="3">
        <f t="shared" si="4"/>
        <v>963740</v>
      </c>
      <c r="C50" s="20">
        <f t="shared" si="1"/>
        <v>2650</v>
      </c>
      <c r="D50" s="7">
        <f t="shared" si="2"/>
        <v>0.99724999999999997</v>
      </c>
      <c r="E50" s="21">
        <f>'НСИ 2022-2024'!B53</f>
        <v>2.7499999999999998E-3</v>
      </c>
      <c r="F50" s="19">
        <f>'НСИ 2022-2024'!H53</f>
        <v>34.380000000000003</v>
      </c>
      <c r="G50" s="8">
        <f t="shared" si="3"/>
        <v>457067.05111705087</v>
      </c>
      <c r="H50" s="8">
        <f t="shared" si="0"/>
        <v>11716550.094113782</v>
      </c>
    </row>
    <row r="51" spans="1:8" x14ac:dyDescent="0.25">
      <c r="A51" s="25">
        <v>44</v>
      </c>
      <c r="B51" s="3">
        <f t="shared" si="4"/>
        <v>961090</v>
      </c>
      <c r="C51" s="20">
        <f t="shared" si="1"/>
        <v>2854</v>
      </c>
      <c r="D51" s="7">
        <f t="shared" si="2"/>
        <v>0.99702999999999997</v>
      </c>
      <c r="E51" s="21">
        <f>'НСИ 2022-2024'!B54</f>
        <v>2.97E-3</v>
      </c>
      <c r="F51" s="19">
        <f>'НСИ 2022-2024'!H54</f>
        <v>33.47</v>
      </c>
      <c r="G51" s="8">
        <f t="shared" si="3"/>
        <v>447970.76352990523</v>
      </c>
      <c r="H51" s="8">
        <f t="shared" si="0"/>
        <v>11259483.042996731</v>
      </c>
    </row>
    <row r="52" spans="1:8" x14ac:dyDescent="0.25">
      <c r="A52" s="25">
        <v>45</v>
      </c>
      <c r="B52" s="3">
        <f t="shared" si="4"/>
        <v>958236</v>
      </c>
      <c r="C52" s="20">
        <f t="shared" si="1"/>
        <v>2884</v>
      </c>
      <c r="D52" s="7">
        <f t="shared" si="2"/>
        <v>0.99699000000000004</v>
      </c>
      <c r="E52" s="21">
        <f>'НСИ 2022-2024'!B55</f>
        <v>3.0100000000000001E-3</v>
      </c>
      <c r="F52" s="19">
        <f>'НСИ 2022-2024'!H55</f>
        <v>32.57</v>
      </c>
      <c r="G52" s="8">
        <f t="shared" si="3"/>
        <v>438958.71664944134</v>
      </c>
      <c r="H52" s="8">
        <f t="shared" si="0"/>
        <v>10811512.279466825</v>
      </c>
    </row>
    <row r="53" spans="1:8" x14ac:dyDescent="0.25">
      <c r="A53" s="25">
        <v>46</v>
      </c>
      <c r="B53" s="3">
        <f t="shared" si="4"/>
        <v>955352</v>
      </c>
      <c r="C53" s="20">
        <f t="shared" si="1"/>
        <v>3669</v>
      </c>
      <c r="D53" s="7">
        <f t="shared" si="2"/>
        <v>0.99616000000000005</v>
      </c>
      <c r="E53" s="21">
        <f>'НСИ 2022-2024'!B56</f>
        <v>3.8400000000000001E-3</v>
      </c>
      <c r="F53" s="19">
        <f>'НСИ 2022-2024'!H56</f>
        <v>31.67</v>
      </c>
      <c r="G53" s="8">
        <f t="shared" si="3"/>
        <v>430110.64759062039</v>
      </c>
      <c r="H53" s="8">
        <f t="shared" si="0"/>
        <v>10372553.562817384</v>
      </c>
    </row>
    <row r="54" spans="1:8" x14ac:dyDescent="0.25">
      <c r="A54" s="25">
        <v>47</v>
      </c>
      <c r="B54" s="3">
        <f t="shared" si="4"/>
        <v>951683</v>
      </c>
      <c r="C54" s="20">
        <f t="shared" si="1"/>
        <v>3721</v>
      </c>
      <c r="D54" s="7">
        <f t="shared" si="2"/>
        <v>0.99609000000000003</v>
      </c>
      <c r="E54" s="21">
        <f>'НСИ 2022-2024'!B57</f>
        <v>3.9100000000000003E-3</v>
      </c>
      <c r="F54" s="19">
        <f>'НСИ 2022-2024'!H57</f>
        <v>30.79</v>
      </c>
      <c r="G54" s="8">
        <f t="shared" si="3"/>
        <v>421089.75023583625</v>
      </c>
      <c r="H54" s="8">
        <f t="shared" si="0"/>
        <v>9942442.9152267631</v>
      </c>
    </row>
    <row r="55" spans="1:8" x14ac:dyDescent="0.25">
      <c r="A55" s="25">
        <v>48</v>
      </c>
      <c r="B55" s="3">
        <f t="shared" si="4"/>
        <v>947962</v>
      </c>
      <c r="C55" s="20">
        <f t="shared" si="1"/>
        <v>4550</v>
      </c>
      <c r="D55" s="7">
        <f t="shared" si="2"/>
        <v>0.99519999999999997</v>
      </c>
      <c r="E55" s="21">
        <f>'НСИ 2022-2024'!B58</f>
        <v>4.7999999999999996E-3</v>
      </c>
      <c r="F55" s="19">
        <f>'НСИ 2022-2024'!H58</f>
        <v>29.91</v>
      </c>
      <c r="G55" s="8">
        <f t="shared" si="3"/>
        <v>412229.31198467058</v>
      </c>
      <c r="H55" s="8">
        <f t="shared" si="0"/>
        <v>9521353.1649909262</v>
      </c>
    </row>
    <row r="56" spans="1:8" x14ac:dyDescent="0.25">
      <c r="A56" s="25">
        <v>49</v>
      </c>
      <c r="B56" s="3">
        <f t="shared" si="4"/>
        <v>943412</v>
      </c>
      <c r="C56" s="20">
        <f t="shared" si="1"/>
        <v>4708</v>
      </c>
      <c r="D56" s="7">
        <f t="shared" si="2"/>
        <v>0.99500999999999995</v>
      </c>
      <c r="E56" s="21">
        <f>'НСИ 2022-2024'!B59</f>
        <v>4.9899999999999996E-3</v>
      </c>
      <c r="F56" s="19">
        <f>'НСИ 2022-2024'!H59</f>
        <v>29.05</v>
      </c>
      <c r="G56" s="8">
        <f t="shared" si="3"/>
        <v>403194.79696545342</v>
      </c>
      <c r="H56" s="8">
        <f t="shared" si="0"/>
        <v>9109123.8530062549</v>
      </c>
    </row>
    <row r="57" spans="1:8" x14ac:dyDescent="0.25">
      <c r="A57" s="25">
        <v>50</v>
      </c>
      <c r="B57" s="3">
        <f t="shared" si="4"/>
        <v>938704</v>
      </c>
      <c r="C57" s="20">
        <f t="shared" si="1"/>
        <v>5125</v>
      </c>
      <c r="D57" s="7">
        <f t="shared" si="2"/>
        <v>0.99453999999999998</v>
      </c>
      <c r="E57" s="21">
        <f>'НСИ 2022-2024'!B60</f>
        <v>5.4599999999999996E-3</v>
      </c>
      <c r="F57" s="19">
        <f>'НСИ 2022-2024'!H60</f>
        <v>28.19</v>
      </c>
      <c r="G57" s="8">
        <f t="shared" si="3"/>
        <v>394282.74696554051</v>
      </c>
      <c r="H57" s="8">
        <f t="shared" si="0"/>
        <v>8705929.0560408011</v>
      </c>
    </row>
    <row r="58" spans="1:8" x14ac:dyDescent="0.25">
      <c r="A58" s="25">
        <v>51</v>
      </c>
      <c r="B58" s="3">
        <f t="shared" si="4"/>
        <v>933579</v>
      </c>
      <c r="C58" s="20">
        <f t="shared" si="1"/>
        <v>5611</v>
      </c>
      <c r="D58" s="7">
        <f t="shared" si="2"/>
        <v>0.99399000000000004</v>
      </c>
      <c r="E58" s="21">
        <f>'НСИ 2022-2024'!B61</f>
        <v>6.0099999999999997E-3</v>
      </c>
      <c r="F58" s="19">
        <f>'НСИ 2022-2024'!H61</f>
        <v>27.34</v>
      </c>
      <c r="G58" s="8">
        <f t="shared" si="3"/>
        <v>385385.84686903819</v>
      </c>
      <c r="H58" s="8">
        <f t="shared" si="0"/>
        <v>8311646.3090752605</v>
      </c>
    </row>
    <row r="59" spans="1:8" x14ac:dyDescent="0.25">
      <c r="A59" s="25">
        <v>52</v>
      </c>
      <c r="B59" s="3">
        <f t="shared" si="4"/>
        <v>927968</v>
      </c>
      <c r="C59" s="20">
        <f t="shared" si="1"/>
        <v>6190</v>
      </c>
      <c r="D59" s="7">
        <f t="shared" si="2"/>
        <v>0.99333000000000005</v>
      </c>
      <c r="E59" s="21">
        <f>'НСИ 2022-2024'!B62</f>
        <v>6.6699999999999997E-3</v>
      </c>
      <c r="F59" s="19">
        <f>'НСИ 2022-2024'!H62</f>
        <v>26.51</v>
      </c>
      <c r="G59" s="8">
        <f t="shared" si="3"/>
        <v>376481.17878109438</v>
      </c>
      <c r="H59" s="8">
        <f t="shared" si="0"/>
        <v>7926260.4622062221</v>
      </c>
    </row>
    <row r="60" spans="1:8" x14ac:dyDescent="0.25">
      <c r="A60" s="25">
        <v>53</v>
      </c>
      <c r="B60" s="3">
        <f t="shared" si="4"/>
        <v>921778</v>
      </c>
      <c r="C60" s="20">
        <f t="shared" si="1"/>
        <v>7171</v>
      </c>
      <c r="D60" s="7">
        <f t="shared" si="2"/>
        <v>0.99221999999999999</v>
      </c>
      <c r="E60" s="21">
        <f>'НСИ 2022-2024'!B63</f>
        <v>7.7799999999999996E-3</v>
      </c>
      <c r="F60" s="19">
        <f>'НСИ 2022-2024'!H63</f>
        <v>25.68</v>
      </c>
      <c r="G60" s="8">
        <f t="shared" si="3"/>
        <v>367537.95120961941</v>
      </c>
      <c r="H60" s="8">
        <f t="shared" si="0"/>
        <v>7549779.2834251281</v>
      </c>
    </row>
    <row r="61" spans="1:8" x14ac:dyDescent="0.25">
      <c r="A61" s="25">
        <v>54</v>
      </c>
      <c r="B61" s="3">
        <f t="shared" si="4"/>
        <v>914607</v>
      </c>
      <c r="C61" s="20">
        <f t="shared" si="1"/>
        <v>7436</v>
      </c>
      <c r="D61" s="7">
        <f t="shared" si="2"/>
        <v>0.99187000000000003</v>
      </c>
      <c r="E61" s="21">
        <f>'НСИ 2022-2024'!B64</f>
        <v>8.1300000000000001E-3</v>
      </c>
      <c r="F61" s="19">
        <f>'НСИ 2022-2024'!H64</f>
        <v>24.88</v>
      </c>
      <c r="G61" s="8">
        <f t="shared" si="3"/>
        <v>358406.56367005914</v>
      </c>
      <c r="H61" s="8">
        <f t="shared" si="0"/>
        <v>7182241.3322155084</v>
      </c>
    </row>
    <row r="62" spans="1:8" x14ac:dyDescent="0.25">
      <c r="A62" s="25">
        <v>55</v>
      </c>
      <c r="B62" s="3">
        <f t="shared" si="4"/>
        <v>907171</v>
      </c>
      <c r="C62" s="20">
        <f t="shared" si="1"/>
        <v>8065</v>
      </c>
      <c r="D62" s="7">
        <f t="shared" si="2"/>
        <v>0.99111000000000005</v>
      </c>
      <c r="E62" s="21">
        <f>'НСИ 2022-2024'!B65</f>
        <v>8.8900000000000003E-3</v>
      </c>
      <c r="F62" s="19">
        <f>'НСИ 2022-2024'!H65</f>
        <v>24.08</v>
      </c>
      <c r="G62" s="8">
        <f t="shared" si="3"/>
        <v>349378.49853968777</v>
      </c>
      <c r="H62" s="8">
        <f t="shared" si="0"/>
        <v>6823834.7685454497</v>
      </c>
    </row>
    <row r="63" spans="1:8" x14ac:dyDescent="0.25">
      <c r="A63" s="25">
        <v>56</v>
      </c>
      <c r="B63" s="3">
        <f t="shared" si="4"/>
        <v>899106</v>
      </c>
      <c r="C63" s="20">
        <f t="shared" si="1"/>
        <v>8389</v>
      </c>
      <c r="D63" s="7">
        <f t="shared" si="2"/>
        <v>0.99067000000000005</v>
      </c>
      <c r="E63" s="21">
        <f>'НСИ 2022-2024'!B66</f>
        <v>9.3299999999999998E-3</v>
      </c>
      <c r="F63" s="19">
        <f>'НСИ 2022-2024'!H66</f>
        <v>23.29</v>
      </c>
      <c r="G63" s="8">
        <f t="shared" si="3"/>
        <v>340316.88204267173</v>
      </c>
      <c r="H63" s="8">
        <f t="shared" si="0"/>
        <v>6474456.2700057616</v>
      </c>
    </row>
    <row r="64" spans="1:8" x14ac:dyDescent="0.25">
      <c r="A64" s="25">
        <v>57</v>
      </c>
      <c r="B64" s="3">
        <f t="shared" si="4"/>
        <v>890717</v>
      </c>
      <c r="C64" s="20">
        <f t="shared" si="1"/>
        <v>9566</v>
      </c>
      <c r="D64" s="7">
        <f t="shared" si="2"/>
        <v>0.98926000000000003</v>
      </c>
      <c r="E64" s="21">
        <f>'НСИ 2022-2024'!B67</f>
        <v>1.074E-2</v>
      </c>
      <c r="F64" s="19">
        <f>'НСИ 2022-2024'!H67</f>
        <v>22.5</v>
      </c>
      <c r="G64" s="8">
        <f t="shared" si="3"/>
        <v>331343.09233921196</v>
      </c>
      <c r="H64" s="8">
        <f t="shared" si="0"/>
        <v>6134139.3879630901</v>
      </c>
    </row>
    <row r="65" spans="1:8" x14ac:dyDescent="0.25">
      <c r="A65" s="24">
        <v>58</v>
      </c>
      <c r="B65" s="3">
        <f t="shared" si="4"/>
        <v>881151</v>
      </c>
      <c r="C65" s="20">
        <f t="shared" si="1"/>
        <v>10204</v>
      </c>
      <c r="D65" s="7">
        <f t="shared" si="2"/>
        <v>0.98841999999999997</v>
      </c>
      <c r="E65" s="21">
        <f>'НСИ 2022-2024'!B68</f>
        <v>1.158E-2</v>
      </c>
      <c r="F65" s="19">
        <f>'НСИ 2022-2024'!H68</f>
        <v>21.74</v>
      </c>
      <c r="G65" s="8">
        <f t="shared" si="3"/>
        <v>322147.00672434719</v>
      </c>
      <c r="H65" s="8">
        <f t="shared" si="0"/>
        <v>5802796.295623878</v>
      </c>
    </row>
    <row r="66" spans="1:8" x14ac:dyDescent="0.25">
      <c r="A66" s="25">
        <v>59</v>
      </c>
      <c r="B66" s="3">
        <f t="shared" si="4"/>
        <v>870947</v>
      </c>
      <c r="C66" s="20">
        <f t="shared" si="1"/>
        <v>10530</v>
      </c>
      <c r="D66" s="7">
        <f t="shared" si="2"/>
        <v>0.98790999999999995</v>
      </c>
      <c r="E66" s="21">
        <f>'НСИ 2022-2024'!B69</f>
        <v>1.209E-2</v>
      </c>
      <c r="F66" s="19">
        <f>'НСИ 2022-2024'!H69</f>
        <v>20.99</v>
      </c>
      <c r="G66" s="8">
        <f t="shared" si="3"/>
        <v>312939.99523919541</v>
      </c>
      <c r="H66" s="8">
        <f t="shared" si="0"/>
        <v>5480649.2888995307</v>
      </c>
    </row>
    <row r="67" spans="1:8" x14ac:dyDescent="0.25">
      <c r="A67" s="25">
        <v>60</v>
      </c>
      <c r="B67" s="3">
        <f t="shared" si="4"/>
        <v>860417</v>
      </c>
      <c r="C67" s="20">
        <f t="shared" si="1"/>
        <v>11736</v>
      </c>
      <c r="D67" s="7">
        <f t="shared" si="2"/>
        <v>0.98636000000000001</v>
      </c>
      <c r="E67" s="21">
        <f>'НСИ 2022-2024'!B70</f>
        <v>1.3639999999999999E-2</v>
      </c>
      <c r="F67" s="19">
        <f>'НСИ 2022-2024'!H70</f>
        <v>20.239999999999998</v>
      </c>
      <c r="G67" s="8">
        <f t="shared" si="3"/>
        <v>303839.27330965758</v>
      </c>
      <c r="H67" s="8">
        <f t="shared" si="0"/>
        <v>5167709.2936603352</v>
      </c>
    </row>
    <row r="68" spans="1:8" x14ac:dyDescent="0.25">
      <c r="A68" s="25">
        <v>61</v>
      </c>
      <c r="B68" s="3">
        <f t="shared" si="4"/>
        <v>848681</v>
      </c>
      <c r="C68" s="20">
        <f t="shared" si="1"/>
        <v>12577</v>
      </c>
      <c r="D68" s="7">
        <f t="shared" si="2"/>
        <v>0.98517999999999994</v>
      </c>
      <c r="E68" s="21">
        <f>'НСИ 2022-2024'!B71</f>
        <v>1.482E-2</v>
      </c>
      <c r="F68" s="19">
        <f>'НСИ 2022-2024'!H71</f>
        <v>19.52</v>
      </c>
      <c r="G68" s="8">
        <f t="shared" si="3"/>
        <v>294540.4782848162</v>
      </c>
      <c r="H68" s="8">
        <f t="shared" si="0"/>
        <v>4863870.0203506779</v>
      </c>
    </row>
    <row r="69" spans="1:8" x14ac:dyDescent="0.25">
      <c r="A69" s="25">
        <v>62</v>
      </c>
      <c r="B69" s="3">
        <f t="shared" si="4"/>
        <v>836104</v>
      </c>
      <c r="C69" s="20">
        <f t="shared" si="1"/>
        <v>13319</v>
      </c>
      <c r="D69" s="7">
        <f t="shared" si="2"/>
        <v>0.98407</v>
      </c>
      <c r="E69" s="21">
        <f>'НСИ 2022-2024'!B72</f>
        <v>1.593E-2</v>
      </c>
      <c r="F69" s="19">
        <f>'НСИ 2022-2024'!H72</f>
        <v>18.8</v>
      </c>
      <c r="G69" s="8">
        <f t="shared" si="3"/>
        <v>285184.81121577852</v>
      </c>
      <c r="H69" s="8">
        <f t="shared" si="0"/>
        <v>4569329.5420658616</v>
      </c>
    </row>
    <row r="70" spans="1:8" x14ac:dyDescent="0.25">
      <c r="A70" s="25">
        <v>63</v>
      </c>
      <c r="B70" s="3">
        <f t="shared" si="4"/>
        <v>822785</v>
      </c>
      <c r="C70" s="20">
        <f t="shared" si="1"/>
        <v>13790</v>
      </c>
      <c r="D70" s="7">
        <f t="shared" si="2"/>
        <v>0.98324</v>
      </c>
      <c r="E70" s="21">
        <f>'НСИ 2022-2024'!B73</f>
        <v>1.6760000000000001E-2</v>
      </c>
      <c r="F70" s="19">
        <f>'НСИ 2022-2024'!H73</f>
        <v>18.100000000000001</v>
      </c>
      <c r="G70" s="8">
        <f t="shared" si="3"/>
        <v>275815.09956425056</v>
      </c>
      <c r="H70" s="8">
        <f t="shared" si="0"/>
        <v>4284144.7308500828</v>
      </c>
    </row>
    <row r="71" spans="1:8" x14ac:dyDescent="0.25">
      <c r="A71" s="25">
        <v>64</v>
      </c>
      <c r="B71" s="3">
        <f t="shared" si="4"/>
        <v>808995</v>
      </c>
      <c r="C71" s="20">
        <f t="shared" si="1"/>
        <v>14716</v>
      </c>
      <c r="D71" s="7">
        <f t="shared" si="2"/>
        <v>0.98180999999999996</v>
      </c>
      <c r="E71" s="21">
        <f>'НСИ 2022-2024'!B74</f>
        <v>1.8190000000000001E-2</v>
      </c>
      <c r="F71" s="19">
        <f>'НСИ 2022-2024'!H74</f>
        <v>17.399999999999999</v>
      </c>
      <c r="G71" s="8">
        <f t="shared" si="3"/>
        <v>266528.15442677046</v>
      </c>
      <c r="H71" s="8">
        <f t="shared" ref="H71:H107" si="5">H72+G71</f>
        <v>4008329.6312858323</v>
      </c>
    </row>
    <row r="72" spans="1:8" x14ac:dyDescent="0.25">
      <c r="A72" s="25">
        <v>65</v>
      </c>
      <c r="B72" s="3">
        <f t="shared" si="4"/>
        <v>794279</v>
      </c>
      <c r="C72" s="20">
        <f t="shared" ref="C72:C108" si="6">ROUND(B72*E72,0)</f>
        <v>16148</v>
      </c>
      <c r="D72" s="7">
        <f t="shared" ref="D72:D108" si="7">1-E72</f>
        <v>0.97967000000000004</v>
      </c>
      <c r="E72" s="21">
        <f>'НСИ 2022-2024'!B75</f>
        <v>2.0330000000000001E-2</v>
      </c>
      <c r="F72" s="19">
        <f>'НСИ 2022-2024'!H75</f>
        <v>16.71</v>
      </c>
      <c r="G72" s="8">
        <f t="shared" ref="G72:G107" si="8">$B72*1.0175^(-$A72)</f>
        <v>257179.24500396303</v>
      </c>
      <c r="H72" s="8">
        <f t="shared" si="5"/>
        <v>3741801.476859062</v>
      </c>
    </row>
    <row r="73" spans="1:8" x14ac:dyDescent="0.25">
      <c r="A73" s="25">
        <v>66</v>
      </c>
      <c r="B73" s="3">
        <f t="shared" ref="B73:B108" si="9">B72-C72</f>
        <v>778131</v>
      </c>
      <c r="C73" s="20">
        <f t="shared" si="6"/>
        <v>16263</v>
      </c>
      <c r="D73" s="7">
        <f t="shared" si="7"/>
        <v>0.97909999999999997</v>
      </c>
      <c r="E73" s="21">
        <f>'НСИ 2022-2024'!B76</f>
        <v>2.0899999999999998E-2</v>
      </c>
      <c r="F73" s="19">
        <f>'НСИ 2022-2024'!H76</f>
        <v>16.05</v>
      </c>
      <c r="G73" s="8">
        <f t="shared" si="8"/>
        <v>247617.38697642693</v>
      </c>
      <c r="H73" s="8">
        <f t="shared" si="5"/>
        <v>3484622.2318550991</v>
      </c>
    </row>
    <row r="74" spans="1:8" x14ac:dyDescent="0.25">
      <c r="A74" s="25">
        <v>67</v>
      </c>
      <c r="B74" s="3">
        <f t="shared" si="9"/>
        <v>761868</v>
      </c>
      <c r="C74" s="20">
        <f t="shared" si="6"/>
        <v>17538</v>
      </c>
      <c r="D74" s="7">
        <f t="shared" si="7"/>
        <v>0.97697999999999996</v>
      </c>
      <c r="E74" s="21">
        <f>'НСИ 2022-2024'!B77</f>
        <v>2.3019999999999999E-2</v>
      </c>
      <c r="F74" s="19">
        <f>'НСИ 2022-2024'!H77</f>
        <v>15.38</v>
      </c>
      <c r="G74" s="8">
        <f t="shared" si="8"/>
        <v>238272.39688168501</v>
      </c>
      <c r="H74" s="8">
        <f t="shared" si="5"/>
        <v>3237004.8448786722</v>
      </c>
    </row>
    <row r="75" spans="1:8" x14ac:dyDescent="0.25">
      <c r="A75" s="25">
        <v>68</v>
      </c>
      <c r="B75" s="3">
        <f t="shared" si="9"/>
        <v>744330</v>
      </c>
      <c r="C75" s="20">
        <f t="shared" si="6"/>
        <v>17864</v>
      </c>
      <c r="D75" s="7">
        <f t="shared" si="7"/>
        <v>0.97599999999999998</v>
      </c>
      <c r="E75" s="21">
        <f>'НСИ 2022-2024'!B78</f>
        <v>2.4E-2</v>
      </c>
      <c r="F75" s="19">
        <f>'НСИ 2022-2024'!H78</f>
        <v>14.73</v>
      </c>
      <c r="G75" s="8">
        <f t="shared" si="8"/>
        <v>228783.71428042019</v>
      </c>
      <c r="H75" s="8">
        <f t="shared" si="5"/>
        <v>2998732.447996987</v>
      </c>
    </row>
    <row r="76" spans="1:8" x14ac:dyDescent="0.25">
      <c r="A76" s="25">
        <v>69</v>
      </c>
      <c r="B76" s="3">
        <f t="shared" si="9"/>
        <v>726466</v>
      </c>
      <c r="C76" s="20">
        <f t="shared" si="6"/>
        <v>18765</v>
      </c>
      <c r="D76" s="7">
        <f t="shared" si="7"/>
        <v>0.97416999999999998</v>
      </c>
      <c r="E76" s="21">
        <f>'НСИ 2022-2024'!B79</f>
        <v>2.5829999999999999E-2</v>
      </c>
      <c r="F76" s="19">
        <f>'НСИ 2022-2024'!H79</f>
        <v>14.08</v>
      </c>
      <c r="G76" s="8">
        <f t="shared" si="8"/>
        <v>219452.46245523077</v>
      </c>
      <c r="H76" s="8">
        <f t="shared" si="5"/>
        <v>2769948.733716567</v>
      </c>
    </row>
    <row r="77" spans="1:8" x14ac:dyDescent="0.25">
      <c r="A77" s="25">
        <v>70</v>
      </c>
      <c r="B77" s="3">
        <f t="shared" si="9"/>
        <v>707701</v>
      </c>
      <c r="C77" s="20">
        <f t="shared" si="6"/>
        <v>19639</v>
      </c>
      <c r="D77" s="7">
        <f t="shared" si="7"/>
        <v>0.97224999999999995</v>
      </c>
      <c r="E77" s="21">
        <f>'НСИ 2022-2024'!B80</f>
        <v>2.775E-2</v>
      </c>
      <c r="F77" s="19">
        <f>'НСИ 2022-2024'!H80</f>
        <v>13.44</v>
      </c>
      <c r="G77" s="8">
        <f t="shared" si="8"/>
        <v>210107.0167922001</v>
      </c>
      <c r="H77" s="8">
        <f t="shared" si="5"/>
        <v>2550496.2712613363</v>
      </c>
    </row>
    <row r="78" spans="1:8" x14ac:dyDescent="0.25">
      <c r="A78" s="25">
        <v>71</v>
      </c>
      <c r="B78" s="3">
        <f t="shared" si="9"/>
        <v>688062</v>
      </c>
      <c r="C78" s="20">
        <f t="shared" si="6"/>
        <v>20160</v>
      </c>
      <c r="D78" s="7">
        <f t="shared" si="7"/>
        <v>0.97070000000000001</v>
      </c>
      <c r="E78" s="21">
        <f>'НСИ 2022-2024'!B81</f>
        <v>2.93E-2</v>
      </c>
      <c r="F78" s="19">
        <f>'НСИ 2022-2024'!H81</f>
        <v>12.81</v>
      </c>
      <c r="G78" s="8">
        <f t="shared" si="8"/>
        <v>200763.10449793024</v>
      </c>
      <c r="H78" s="8">
        <f t="shared" si="5"/>
        <v>2340389.2544691362</v>
      </c>
    </row>
    <row r="79" spans="1:8" x14ac:dyDescent="0.25">
      <c r="A79" s="25">
        <v>72</v>
      </c>
      <c r="B79" s="3">
        <f t="shared" si="9"/>
        <v>667902</v>
      </c>
      <c r="C79" s="20">
        <f t="shared" si="6"/>
        <v>22047</v>
      </c>
      <c r="D79" s="7">
        <f t="shared" si="7"/>
        <v>0.96699000000000002</v>
      </c>
      <c r="E79" s="21">
        <f>'НСИ 2022-2024'!B82</f>
        <v>3.3009999999999998E-2</v>
      </c>
      <c r="F79" s="19">
        <f>'НСИ 2022-2024'!H82</f>
        <v>12.18</v>
      </c>
      <c r="G79" s="8">
        <f t="shared" si="8"/>
        <v>191529.05035460109</v>
      </c>
      <c r="H79" s="8">
        <f t="shared" si="5"/>
        <v>2139626.1499712062</v>
      </c>
    </row>
    <row r="80" spans="1:8" x14ac:dyDescent="0.25">
      <c r="A80" s="25">
        <v>73</v>
      </c>
      <c r="B80" s="3">
        <f t="shared" si="9"/>
        <v>645855</v>
      </c>
      <c r="C80" s="20">
        <f t="shared" si="6"/>
        <v>22721</v>
      </c>
      <c r="D80" s="7">
        <f t="shared" si="7"/>
        <v>0.96482000000000001</v>
      </c>
      <c r="E80" s="21">
        <f>'НСИ 2022-2024'!B83</f>
        <v>3.5180000000000003E-2</v>
      </c>
      <c r="F80" s="19">
        <f>'НСИ 2022-2024'!H83</f>
        <v>11.58</v>
      </c>
      <c r="G80" s="8">
        <f t="shared" si="8"/>
        <v>182021.42900964347</v>
      </c>
      <c r="H80" s="8">
        <f t="shared" si="5"/>
        <v>1948097.0996166053</v>
      </c>
    </row>
    <row r="81" spans="1:8" x14ac:dyDescent="0.25">
      <c r="A81" s="25">
        <v>74</v>
      </c>
      <c r="B81" s="3">
        <f t="shared" si="9"/>
        <v>623134</v>
      </c>
      <c r="C81" s="20">
        <f t="shared" si="6"/>
        <v>22663</v>
      </c>
      <c r="D81" s="7">
        <f t="shared" si="7"/>
        <v>0.96362999999999999</v>
      </c>
      <c r="E81" s="21">
        <f>'НСИ 2022-2024'!B84</f>
        <v>3.637E-2</v>
      </c>
      <c r="F81" s="19">
        <f>'НСИ 2022-2024'!H84</f>
        <v>10.98</v>
      </c>
      <c r="G81" s="8">
        <f t="shared" si="8"/>
        <v>172597.50914644019</v>
      </c>
      <c r="H81" s="8">
        <f t="shared" si="5"/>
        <v>1766075.6706069619</v>
      </c>
    </row>
    <row r="82" spans="1:8" x14ac:dyDescent="0.25">
      <c r="A82" s="25">
        <v>75</v>
      </c>
      <c r="B82" s="3">
        <f t="shared" si="9"/>
        <v>600471</v>
      </c>
      <c r="C82" s="20">
        <f t="shared" si="6"/>
        <v>24055</v>
      </c>
      <c r="D82" s="7">
        <f t="shared" si="7"/>
        <v>0.95994000000000002</v>
      </c>
      <c r="E82" s="21">
        <f>'НСИ 2022-2024'!B85</f>
        <v>4.0059999999999998E-2</v>
      </c>
      <c r="F82" s="19">
        <f>'НСИ 2022-2024'!H85</f>
        <v>10.38</v>
      </c>
      <c r="G82" s="8">
        <f t="shared" si="8"/>
        <v>163459.69924708962</v>
      </c>
      <c r="H82" s="8">
        <f t="shared" si="5"/>
        <v>1593478.1614605216</v>
      </c>
    </row>
    <row r="83" spans="1:8" x14ac:dyDescent="0.25">
      <c r="A83" s="25">
        <v>76</v>
      </c>
      <c r="B83" s="3">
        <f t="shared" si="9"/>
        <v>576416</v>
      </c>
      <c r="C83" s="20">
        <f t="shared" si="6"/>
        <v>25547</v>
      </c>
      <c r="D83" s="7">
        <f t="shared" si="7"/>
        <v>0.95567999999999997</v>
      </c>
      <c r="E83" s="21">
        <f>'НСИ 2022-2024'!B86</f>
        <v>4.4319999999999998E-2</v>
      </c>
      <c r="F83" s="19">
        <f>'НСИ 2022-2024'!H86</f>
        <v>9.7899999999999991</v>
      </c>
      <c r="G83" s="8">
        <f t="shared" si="8"/>
        <v>154212.74479911712</v>
      </c>
      <c r="H83" s="8">
        <f t="shared" si="5"/>
        <v>1430018.462213432</v>
      </c>
    </row>
    <row r="84" spans="1:8" x14ac:dyDescent="0.25">
      <c r="A84" s="25">
        <v>77</v>
      </c>
      <c r="B84" s="3">
        <f t="shared" si="9"/>
        <v>550869</v>
      </c>
      <c r="C84" s="20">
        <f t="shared" si="6"/>
        <v>26254</v>
      </c>
      <c r="D84" s="7">
        <f t="shared" si="7"/>
        <v>0.95233999999999996</v>
      </c>
      <c r="E84" s="21">
        <f>'НСИ 2022-2024'!B87</f>
        <v>4.7660000000000001E-2</v>
      </c>
      <c r="F84" s="19">
        <f>'НСИ 2022-2024'!H87</f>
        <v>9.2200000000000006</v>
      </c>
      <c r="G84" s="8">
        <f t="shared" si="8"/>
        <v>144843.21471270348</v>
      </c>
      <c r="H84" s="8">
        <f t="shared" si="5"/>
        <v>1275805.7174143149</v>
      </c>
    </row>
    <row r="85" spans="1:8" x14ac:dyDescent="0.25">
      <c r="A85" s="25">
        <v>78</v>
      </c>
      <c r="B85" s="3">
        <f t="shared" si="9"/>
        <v>524615</v>
      </c>
      <c r="C85" s="20">
        <f t="shared" si="6"/>
        <v>27144</v>
      </c>
      <c r="D85" s="7">
        <f t="shared" si="7"/>
        <v>0.94825999999999999</v>
      </c>
      <c r="E85" s="21">
        <f>'НСИ 2022-2024'!B88</f>
        <v>5.1740000000000001E-2</v>
      </c>
      <c r="F85" s="19">
        <f>'НСИ 2022-2024'!H88</f>
        <v>8.66</v>
      </c>
      <c r="G85" s="8">
        <f t="shared" si="8"/>
        <v>135567.66252854987</v>
      </c>
      <c r="H85" s="8">
        <f t="shared" si="5"/>
        <v>1130962.5027016113</v>
      </c>
    </row>
    <row r="86" spans="1:8" x14ac:dyDescent="0.25">
      <c r="A86" s="25">
        <v>79</v>
      </c>
      <c r="B86" s="3">
        <f t="shared" si="9"/>
        <v>497471</v>
      </c>
      <c r="C86" s="20">
        <f t="shared" si="6"/>
        <v>28784</v>
      </c>
      <c r="D86" s="7">
        <f t="shared" si="7"/>
        <v>0.94213999999999998</v>
      </c>
      <c r="E86" s="21">
        <f>'НСИ 2022-2024'!B89</f>
        <v>5.7860000000000002E-2</v>
      </c>
      <c r="F86" s="19">
        <f>'НСИ 2022-2024'!H89</f>
        <v>8.1</v>
      </c>
      <c r="G86" s="8">
        <f t="shared" si="8"/>
        <v>126342.2930333589</v>
      </c>
      <c r="H86" s="8">
        <f t="shared" si="5"/>
        <v>995394.84017306136</v>
      </c>
    </row>
    <row r="87" spans="1:8" x14ac:dyDescent="0.25">
      <c r="A87" s="25">
        <v>80</v>
      </c>
      <c r="B87" s="3">
        <f t="shared" si="9"/>
        <v>468687</v>
      </c>
      <c r="C87" s="20">
        <f t="shared" si="6"/>
        <v>31102</v>
      </c>
      <c r="D87" s="7">
        <f t="shared" si="7"/>
        <v>0.93364000000000003</v>
      </c>
      <c r="E87" s="21">
        <f>'НСИ 2022-2024'!B90</f>
        <v>6.6360000000000002E-2</v>
      </c>
      <c r="F87" s="19">
        <f>'НСИ 2022-2024'!H90</f>
        <v>7.57</v>
      </c>
      <c r="G87" s="8">
        <f t="shared" si="8"/>
        <v>116984.81048825716</v>
      </c>
      <c r="H87" s="8">
        <f t="shared" si="5"/>
        <v>869052.54713970248</v>
      </c>
    </row>
    <row r="88" spans="1:8" x14ac:dyDescent="0.25">
      <c r="A88" s="25">
        <v>81</v>
      </c>
      <c r="B88" s="3">
        <f t="shared" si="9"/>
        <v>437585</v>
      </c>
      <c r="C88" s="20">
        <f t="shared" si="6"/>
        <v>32149</v>
      </c>
      <c r="D88" s="7">
        <f t="shared" si="7"/>
        <v>0.92652999999999996</v>
      </c>
      <c r="E88" s="21">
        <f>'НСИ 2022-2024'!B91</f>
        <v>7.3469999999999994E-2</v>
      </c>
      <c r="F88" s="19">
        <f>'НСИ 2022-2024'!H91</f>
        <v>7.07</v>
      </c>
      <c r="G88" s="8">
        <f t="shared" si="8"/>
        <v>107343.20959863155</v>
      </c>
      <c r="H88" s="8">
        <f t="shared" si="5"/>
        <v>752067.73665144527</v>
      </c>
    </row>
    <row r="89" spans="1:8" x14ac:dyDescent="0.25">
      <c r="A89" s="25">
        <v>82</v>
      </c>
      <c r="B89" s="3">
        <f t="shared" si="9"/>
        <v>405436</v>
      </c>
      <c r="C89" s="20">
        <f t="shared" si="6"/>
        <v>32844</v>
      </c>
      <c r="D89" s="7">
        <f t="shared" si="7"/>
        <v>0.91898999999999997</v>
      </c>
      <c r="E89" s="21">
        <f>'НСИ 2022-2024'!B92</f>
        <v>8.1009999999999999E-2</v>
      </c>
      <c r="F89" s="19">
        <f>'НСИ 2022-2024'!H92</f>
        <v>6.59</v>
      </c>
      <c r="G89" s="8">
        <f t="shared" si="8"/>
        <v>97746.235617893224</v>
      </c>
      <c r="H89" s="8">
        <f t="shared" si="5"/>
        <v>644724.52705281368</v>
      </c>
    </row>
    <row r="90" spans="1:8" x14ac:dyDescent="0.25">
      <c r="A90" s="25">
        <v>83</v>
      </c>
      <c r="B90" s="3">
        <f t="shared" si="9"/>
        <v>372592</v>
      </c>
      <c r="C90" s="20">
        <f t="shared" si="6"/>
        <v>32997</v>
      </c>
      <c r="D90" s="7">
        <f t="shared" si="7"/>
        <v>0.91144000000000003</v>
      </c>
      <c r="E90" s="21">
        <f>'НСИ 2022-2024'!B93</f>
        <v>8.856E-2</v>
      </c>
      <c r="F90" s="19">
        <f>'НСИ 2022-2024'!H93</f>
        <v>6.13</v>
      </c>
      <c r="G90" s="8">
        <f t="shared" si="8"/>
        <v>88282.950722632915</v>
      </c>
      <c r="H90" s="8">
        <f t="shared" si="5"/>
        <v>546978.29143492051</v>
      </c>
    </row>
    <row r="91" spans="1:8" x14ac:dyDescent="0.25">
      <c r="A91" s="25">
        <v>84</v>
      </c>
      <c r="B91" s="3">
        <f t="shared" si="9"/>
        <v>339595</v>
      </c>
      <c r="C91" s="20">
        <f t="shared" si="6"/>
        <v>34102</v>
      </c>
      <c r="D91" s="7">
        <f t="shared" si="7"/>
        <v>0.89958000000000005</v>
      </c>
      <c r="E91" s="21">
        <f>'НСИ 2022-2024'!B94</f>
        <v>0.10042</v>
      </c>
      <c r="F91" s="19">
        <f>'НСИ 2022-2024'!H94</f>
        <v>5.67</v>
      </c>
      <c r="G91" s="8">
        <f t="shared" si="8"/>
        <v>79080.641556114162</v>
      </c>
      <c r="H91" s="8">
        <f t="shared" si="5"/>
        <v>458695.34071228758</v>
      </c>
    </row>
    <row r="92" spans="1:8" x14ac:dyDescent="0.25">
      <c r="A92" s="25">
        <v>85</v>
      </c>
      <c r="B92" s="3">
        <f t="shared" si="9"/>
        <v>305493</v>
      </c>
      <c r="C92" s="20">
        <f t="shared" si="6"/>
        <v>34310</v>
      </c>
      <c r="D92" s="7">
        <f t="shared" si="7"/>
        <v>0.88768999999999998</v>
      </c>
      <c r="E92" s="21">
        <f>'НСИ 2022-2024'!B95</f>
        <v>0.11230999999999999</v>
      </c>
      <c r="F92" s="19">
        <f>'НСИ 2022-2024'!H95</f>
        <v>5.25</v>
      </c>
      <c r="G92" s="8">
        <f t="shared" si="8"/>
        <v>69915.866123379412</v>
      </c>
      <c r="H92" s="8">
        <f t="shared" si="5"/>
        <v>379614.69915617339</v>
      </c>
    </row>
    <row r="93" spans="1:8" x14ac:dyDescent="0.25">
      <c r="A93" s="25">
        <v>86</v>
      </c>
      <c r="B93" s="3">
        <f t="shared" si="9"/>
        <v>271183</v>
      </c>
      <c r="C93" s="20">
        <f t="shared" si="6"/>
        <v>33800</v>
      </c>
      <c r="D93" s="7">
        <f t="shared" si="7"/>
        <v>0.87536000000000003</v>
      </c>
      <c r="E93" s="21">
        <f>'НСИ 2022-2024'!B96</f>
        <v>0.12464</v>
      </c>
      <c r="F93" s="19">
        <f>'НСИ 2022-2024'!H96</f>
        <v>4.8499999999999996</v>
      </c>
      <c r="G93" s="8">
        <f t="shared" si="8"/>
        <v>60996.163756560512</v>
      </c>
      <c r="H93" s="8">
        <f t="shared" si="5"/>
        <v>309698.83303279395</v>
      </c>
    </row>
    <row r="94" spans="1:8" x14ac:dyDescent="0.25">
      <c r="A94" s="25">
        <v>87</v>
      </c>
      <c r="B94" s="3">
        <f t="shared" si="9"/>
        <v>237383</v>
      </c>
      <c r="C94" s="20">
        <f t="shared" si="6"/>
        <v>33421</v>
      </c>
      <c r="D94" s="7">
        <f t="shared" si="7"/>
        <v>0.85921000000000003</v>
      </c>
      <c r="E94" s="21">
        <f>'НСИ 2022-2024'!B97</f>
        <v>0.14079</v>
      </c>
      <c r="F94" s="19">
        <f>'НСИ 2022-2024'!H97</f>
        <v>4.47</v>
      </c>
      <c r="G94" s="8">
        <f t="shared" si="8"/>
        <v>52475.339498338733</v>
      </c>
      <c r="H94" s="8">
        <f t="shared" si="5"/>
        <v>248702.66927623344</v>
      </c>
    </row>
    <row r="95" spans="1:8" x14ac:dyDescent="0.25">
      <c r="A95" s="25">
        <v>88</v>
      </c>
      <c r="B95" s="3">
        <f t="shared" si="9"/>
        <v>203962</v>
      </c>
      <c r="C95" s="20">
        <f t="shared" si="6"/>
        <v>32860</v>
      </c>
      <c r="D95" s="7">
        <f t="shared" si="7"/>
        <v>0.83889000000000002</v>
      </c>
      <c r="E95" s="21">
        <f>'НСИ 2022-2024'!B98</f>
        <v>0.16111</v>
      </c>
      <c r="F95" s="19">
        <f>'НСИ 2022-2024'!H98</f>
        <v>4.12</v>
      </c>
      <c r="G95" s="8">
        <f t="shared" si="8"/>
        <v>44311.911722005469</v>
      </c>
      <c r="H95" s="8">
        <f t="shared" si="5"/>
        <v>196227.32977789472</v>
      </c>
    </row>
    <row r="96" spans="1:8" x14ac:dyDescent="0.25">
      <c r="A96" s="25">
        <v>89</v>
      </c>
      <c r="B96" s="3">
        <f t="shared" si="9"/>
        <v>171102</v>
      </c>
      <c r="C96" s="20">
        <f t="shared" si="6"/>
        <v>29938</v>
      </c>
      <c r="D96" s="7">
        <f t="shared" si="7"/>
        <v>0.82503000000000004</v>
      </c>
      <c r="E96" s="21">
        <f>'НСИ 2022-2024'!B99</f>
        <v>0.17496999999999999</v>
      </c>
      <c r="F96" s="19">
        <f>'НСИ 2022-2024'!H99</f>
        <v>3.82</v>
      </c>
      <c r="G96" s="8">
        <f t="shared" si="8"/>
        <v>36533.551521068279</v>
      </c>
      <c r="H96" s="8">
        <f t="shared" si="5"/>
        <v>151915.41805588925</v>
      </c>
    </row>
    <row r="97" spans="1:8" x14ac:dyDescent="0.25">
      <c r="A97" s="25">
        <v>90</v>
      </c>
      <c r="B97" s="3">
        <f t="shared" si="9"/>
        <v>141164</v>
      </c>
      <c r="C97" s="20">
        <f t="shared" si="6"/>
        <v>27055</v>
      </c>
      <c r="D97" s="7">
        <f t="shared" si="7"/>
        <v>0.80834000000000006</v>
      </c>
      <c r="E97" s="21">
        <f>'НСИ 2022-2024'!B100</f>
        <v>0.19166</v>
      </c>
      <c r="F97" s="19">
        <f>'НСИ 2022-2024'!H100</f>
        <v>3.52</v>
      </c>
      <c r="G97" s="8">
        <f t="shared" si="8"/>
        <v>29622.816287665661</v>
      </c>
      <c r="H97" s="8">
        <f t="shared" si="5"/>
        <v>115381.86653482096</v>
      </c>
    </row>
    <row r="98" spans="1:8" x14ac:dyDescent="0.25">
      <c r="A98" s="25">
        <v>91</v>
      </c>
      <c r="B98" s="3">
        <f t="shared" si="9"/>
        <v>114109</v>
      </c>
      <c r="C98" s="20">
        <f t="shared" si="6"/>
        <v>24082</v>
      </c>
      <c r="D98" s="7">
        <f t="shared" si="7"/>
        <v>0.78895999999999999</v>
      </c>
      <c r="E98" s="21">
        <f>'НСИ 2022-2024'!B101</f>
        <v>0.21104000000000001</v>
      </c>
      <c r="F98" s="19">
        <f>'НСИ 2022-2024'!H101</f>
        <v>3.24</v>
      </c>
      <c r="G98" s="8">
        <f t="shared" si="8"/>
        <v>23533.573083999607</v>
      </c>
      <c r="H98" s="8">
        <f t="shared" si="5"/>
        <v>85759.050247155305</v>
      </c>
    </row>
    <row r="99" spans="1:8" x14ac:dyDescent="0.25">
      <c r="A99" s="25">
        <v>92</v>
      </c>
      <c r="B99" s="3">
        <f t="shared" si="9"/>
        <v>90027</v>
      </c>
      <c r="C99" s="20">
        <f t="shared" si="6"/>
        <v>20469</v>
      </c>
      <c r="D99" s="7">
        <f t="shared" si="7"/>
        <v>0.77263999999999999</v>
      </c>
      <c r="E99" s="21">
        <f>'НСИ 2022-2024'!B102</f>
        <v>0.22736000000000001</v>
      </c>
      <c r="F99" s="19">
        <f>'НСИ 2022-2024'!H102</f>
        <v>2.98</v>
      </c>
      <c r="G99" s="8">
        <f t="shared" si="8"/>
        <v>18247.624342742703</v>
      </c>
      <c r="H99" s="8">
        <f t="shared" si="5"/>
        <v>62225.477163155694</v>
      </c>
    </row>
    <row r="100" spans="1:8" x14ac:dyDescent="0.25">
      <c r="A100" s="25">
        <v>93</v>
      </c>
      <c r="B100" s="3">
        <f t="shared" si="9"/>
        <v>69558</v>
      </c>
      <c r="C100" s="20">
        <f t="shared" si="6"/>
        <v>17409</v>
      </c>
      <c r="D100" s="7">
        <f t="shared" si="7"/>
        <v>0.74971999999999994</v>
      </c>
      <c r="E100" s="21">
        <f>'НСИ 2022-2024'!B103</f>
        <v>0.25028</v>
      </c>
      <c r="F100" s="19">
        <f>'НСИ 2022-2024'!H103</f>
        <v>2.71</v>
      </c>
      <c r="G100" s="8">
        <f t="shared" si="8"/>
        <v>13856.266314563689</v>
      </c>
      <c r="H100" s="8">
        <f t="shared" si="5"/>
        <v>43977.852820412991</v>
      </c>
    </row>
    <row r="101" spans="1:8" x14ac:dyDescent="0.25">
      <c r="A101" s="25">
        <v>94</v>
      </c>
      <c r="B101" s="3">
        <f t="shared" si="9"/>
        <v>52149</v>
      </c>
      <c r="C101" s="20">
        <f t="shared" si="6"/>
        <v>14270</v>
      </c>
      <c r="D101" s="7">
        <f t="shared" si="7"/>
        <v>0.72636999999999996</v>
      </c>
      <c r="E101" s="21">
        <f>'НСИ 2022-2024'!B104</f>
        <v>0.27362999999999998</v>
      </c>
      <c r="F101" s="19">
        <f>'НСИ 2022-2024'!H104</f>
        <v>2.46</v>
      </c>
      <c r="G101" s="8">
        <f t="shared" si="8"/>
        <v>10209.646435632303</v>
      </c>
      <c r="H101" s="8">
        <f t="shared" si="5"/>
        <v>30121.5865058493</v>
      </c>
    </row>
    <row r="102" spans="1:8" x14ac:dyDescent="0.25">
      <c r="A102" s="25">
        <v>95</v>
      </c>
      <c r="B102" s="3">
        <f t="shared" si="9"/>
        <v>37879</v>
      </c>
      <c r="C102" s="20">
        <f t="shared" si="6"/>
        <v>12038</v>
      </c>
      <c r="D102" s="7">
        <f t="shared" si="7"/>
        <v>0.68219999999999992</v>
      </c>
      <c r="E102" s="21">
        <f>'НСИ 2022-2024'!B105</f>
        <v>0.31780000000000003</v>
      </c>
      <c r="F102" s="19">
        <f>'НСИ 2022-2024'!H105</f>
        <v>2.2000000000000002</v>
      </c>
      <c r="G102" s="8">
        <f t="shared" si="8"/>
        <v>7288.3430328663917</v>
      </c>
      <c r="H102" s="8">
        <f t="shared" si="5"/>
        <v>19911.940070216995</v>
      </c>
    </row>
    <row r="103" spans="1:8" x14ac:dyDescent="0.25">
      <c r="A103" s="25">
        <v>96</v>
      </c>
      <c r="B103" s="3">
        <f t="shared" si="9"/>
        <v>25841</v>
      </c>
      <c r="C103" s="20">
        <f t="shared" si="6"/>
        <v>8733</v>
      </c>
      <c r="D103" s="7">
        <f t="shared" si="7"/>
        <v>0.66203000000000001</v>
      </c>
      <c r="E103" s="21">
        <f>'НСИ 2022-2024'!B106</f>
        <v>0.33796999999999999</v>
      </c>
      <c r="F103" s="19">
        <f>'НСИ 2022-2024'!H106</f>
        <v>2</v>
      </c>
      <c r="G103" s="8">
        <f t="shared" si="8"/>
        <v>4886.5820789189629</v>
      </c>
      <c r="H103" s="8">
        <f t="shared" si="5"/>
        <v>12623.597037350602</v>
      </c>
    </row>
    <row r="104" spans="1:8" x14ac:dyDescent="0.25">
      <c r="A104" s="25">
        <v>97</v>
      </c>
      <c r="B104" s="3">
        <f t="shared" si="9"/>
        <v>17108</v>
      </c>
      <c r="C104" s="20">
        <f t="shared" si="6"/>
        <v>6020</v>
      </c>
      <c r="D104" s="7">
        <f t="shared" si="7"/>
        <v>0.64809000000000005</v>
      </c>
      <c r="E104" s="21">
        <f>'НСИ 2022-2024'!B107</f>
        <v>0.35191</v>
      </c>
      <c r="F104" s="19">
        <f>'НСИ 2022-2024'!H107</f>
        <v>1.78</v>
      </c>
      <c r="G104" s="8">
        <f t="shared" si="8"/>
        <v>3179.5137360479221</v>
      </c>
      <c r="H104" s="8">
        <f t="shared" si="5"/>
        <v>7737.0149584316405</v>
      </c>
    </row>
    <row r="105" spans="1:8" x14ac:dyDescent="0.25">
      <c r="A105" s="25">
        <v>98</v>
      </c>
      <c r="B105" s="3">
        <f t="shared" si="9"/>
        <v>11088</v>
      </c>
      <c r="C105" s="20">
        <f t="shared" si="6"/>
        <v>4020</v>
      </c>
      <c r="D105" s="7">
        <f t="shared" si="7"/>
        <v>0.63746999999999998</v>
      </c>
      <c r="E105" s="21">
        <f>'НСИ 2022-2024'!B108</f>
        <v>0.36253000000000002</v>
      </c>
      <c r="F105" s="19">
        <f>'НСИ 2022-2024'!H108</f>
        <v>1.5</v>
      </c>
      <c r="G105" s="8">
        <f t="shared" si="8"/>
        <v>2025.2575662002955</v>
      </c>
      <c r="H105" s="8">
        <f t="shared" si="5"/>
        <v>4557.5012223837184</v>
      </c>
    </row>
    <row r="106" spans="1:8" x14ac:dyDescent="0.25">
      <c r="A106" s="25">
        <v>99</v>
      </c>
      <c r="B106" s="3">
        <f t="shared" si="9"/>
        <v>7068</v>
      </c>
      <c r="C106" s="20">
        <f t="shared" si="6"/>
        <v>2623</v>
      </c>
      <c r="D106" s="7">
        <f t="shared" si="7"/>
        <v>0.62892999999999999</v>
      </c>
      <c r="E106" s="21">
        <f>'НСИ 2022-2024'!B109</f>
        <v>0.37107000000000001</v>
      </c>
      <c r="F106" s="19">
        <f>'НСИ 2022-2024'!H109</f>
        <v>1.1100000000000001</v>
      </c>
      <c r="G106" s="8">
        <f t="shared" si="8"/>
        <v>1268.7883111479562</v>
      </c>
      <c r="H106" s="8">
        <f t="shared" si="5"/>
        <v>2532.2436561834234</v>
      </c>
    </row>
    <row r="107" spans="1:8" x14ac:dyDescent="0.25">
      <c r="A107" s="25">
        <v>100</v>
      </c>
      <c r="B107" s="3">
        <f t="shared" si="9"/>
        <v>4445</v>
      </c>
      <c r="C107" s="20">
        <f t="shared" si="6"/>
        <v>1681</v>
      </c>
      <c r="D107" s="7">
        <f t="shared" si="7"/>
        <v>0.62180000000000002</v>
      </c>
      <c r="E107" s="21">
        <f>'НСИ 2022-2024'!B110</f>
        <v>0.37819999999999998</v>
      </c>
      <c r="F107" s="19">
        <f>'НСИ 2022-2024'!H110</f>
        <v>0.48</v>
      </c>
      <c r="G107" s="8">
        <f t="shared" si="8"/>
        <v>784.20566557410905</v>
      </c>
      <c r="H107" s="8">
        <f t="shared" si="5"/>
        <v>1263.4553450354672</v>
      </c>
    </row>
    <row r="108" spans="1:8" x14ac:dyDescent="0.25">
      <c r="A108" s="25" t="s">
        <v>35</v>
      </c>
      <c r="B108" s="3">
        <f t="shared" si="9"/>
        <v>2764</v>
      </c>
      <c r="C108" s="20">
        <f t="shared" si="6"/>
        <v>2764</v>
      </c>
      <c r="D108" s="7">
        <f t="shared" si="7"/>
        <v>0</v>
      </c>
      <c r="E108" s="21">
        <v>1</v>
      </c>
      <c r="F108" s="19">
        <f>'НСИ 2022-2024'!H110</f>
        <v>0.48</v>
      </c>
      <c r="G108" s="8">
        <f>$B108*1.0175^(-101)</f>
        <v>479.2496794613582</v>
      </c>
      <c r="H108" s="8">
        <f>G108</f>
        <v>479.2496794613582</v>
      </c>
    </row>
  </sheetData>
  <mergeCells count="3">
    <mergeCell ref="G1:H1"/>
    <mergeCell ref="A2:H2"/>
    <mergeCell ref="A3:H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108"/>
  <sheetViews>
    <sheetView showGridLines="0" zoomScaleNormal="100" workbookViewId="0"/>
  </sheetViews>
  <sheetFormatPr defaultRowHeight="15.75" x14ac:dyDescent="0.25"/>
  <cols>
    <col min="1" max="1" width="6.5703125" style="2" customWidth="1"/>
    <col min="2" max="2" width="13.28515625" style="22" customWidth="1"/>
    <col min="3" max="3" width="11.42578125" style="22" customWidth="1"/>
    <col min="4" max="4" width="14.85546875" style="23" customWidth="1"/>
    <col min="5" max="5" width="12.28515625" style="23" customWidth="1"/>
    <col min="6" max="6" width="17.42578125" style="23" customWidth="1"/>
    <col min="7" max="7" width="13.7109375" style="26" customWidth="1"/>
    <col min="8" max="8" width="14.42578125" style="26" customWidth="1"/>
    <col min="9" max="16384" width="9.140625" style="23"/>
  </cols>
  <sheetData>
    <row r="1" spans="1:17" ht="18.75" x14ac:dyDescent="0.25">
      <c r="G1" s="56"/>
      <c r="H1" s="56"/>
    </row>
    <row r="2" spans="1:17" ht="58.5" customHeight="1" x14ac:dyDescent="0.2">
      <c r="A2" s="57" t="s">
        <v>39</v>
      </c>
      <c r="B2" s="57"/>
      <c r="C2" s="57"/>
      <c r="D2" s="57"/>
      <c r="E2" s="57"/>
      <c r="F2" s="57"/>
      <c r="G2" s="57"/>
      <c r="H2" s="57"/>
    </row>
    <row r="3" spans="1:17" ht="18.75" x14ac:dyDescent="0.2">
      <c r="A3" s="57" t="s">
        <v>34</v>
      </c>
      <c r="B3" s="57"/>
      <c r="C3" s="57"/>
      <c r="D3" s="57"/>
      <c r="E3" s="57"/>
      <c r="F3" s="57"/>
      <c r="G3" s="57"/>
      <c r="H3" s="57"/>
    </row>
    <row r="4" spans="1:17" s="13" customFormat="1" ht="18.75" x14ac:dyDescent="0.3">
      <c r="A4" s="1"/>
      <c r="B4" s="12"/>
      <c r="C4" s="12"/>
      <c r="E4" s="1"/>
      <c r="G4" s="14"/>
      <c r="H4" s="14"/>
    </row>
    <row r="5" spans="1:17" s="17" customFormat="1" ht="45" customHeight="1" x14ac:dyDescent="0.2">
      <c r="A5" s="10" t="s">
        <v>1</v>
      </c>
      <c r="B5" s="18" t="s">
        <v>3</v>
      </c>
      <c r="C5" s="18" t="s">
        <v>4</v>
      </c>
      <c r="D5" s="15" t="s">
        <v>5</v>
      </c>
      <c r="E5" s="15" t="s">
        <v>6</v>
      </c>
      <c r="F5" s="15" t="s">
        <v>7</v>
      </c>
      <c r="G5" s="16" t="s">
        <v>8</v>
      </c>
      <c r="H5" s="16" t="s">
        <v>9</v>
      </c>
    </row>
    <row r="6" spans="1:17" s="11" customFormat="1" ht="17.25" customHeight="1" x14ac:dyDescent="0.2">
      <c r="A6" s="4" t="s">
        <v>0</v>
      </c>
      <c r="B6" s="9" t="s">
        <v>11</v>
      </c>
      <c r="C6" s="9" t="s">
        <v>12</v>
      </c>
      <c r="D6" s="5" t="s">
        <v>13</v>
      </c>
      <c r="E6" s="5" t="s">
        <v>14</v>
      </c>
      <c r="F6" s="5" t="s">
        <v>15</v>
      </c>
      <c r="G6" s="6" t="s">
        <v>16</v>
      </c>
      <c r="H6" s="6" t="s">
        <v>17</v>
      </c>
    </row>
    <row r="7" spans="1:17" x14ac:dyDescent="0.25">
      <c r="A7" s="24">
        <v>0</v>
      </c>
      <c r="B7" s="3">
        <v>1000000</v>
      </c>
      <c r="C7" s="20">
        <f>ROUND(B7*E7,0)</f>
        <v>5412</v>
      </c>
      <c r="D7" s="7">
        <f>1-E7</f>
        <v>0.99458800000000003</v>
      </c>
      <c r="E7" s="7">
        <v>5.4120000000000001E-3</v>
      </c>
      <c r="F7" s="19">
        <f>SUM(B8:$B$108)/B7+0.5</f>
        <v>73.396736000000004</v>
      </c>
      <c r="G7" s="8">
        <f>$B7*1.0175^(-$A7)</f>
        <v>1000000</v>
      </c>
      <c r="H7" s="8">
        <f t="shared" ref="H7:H70" si="0">H8+G7</f>
        <v>41299863.214076996</v>
      </c>
      <c r="K7" s="22"/>
      <c r="L7" s="22"/>
      <c r="M7" s="22"/>
      <c r="N7" s="22"/>
      <c r="O7" s="22"/>
      <c r="P7" s="22"/>
      <c r="Q7" s="22"/>
    </row>
    <row r="8" spans="1:17" x14ac:dyDescent="0.25">
      <c r="A8" s="25">
        <v>1</v>
      </c>
      <c r="B8" s="3">
        <f>B7-C7</f>
        <v>994588</v>
      </c>
      <c r="C8" s="20">
        <f t="shared" ref="C8:C71" si="1">ROUND(B8*E8,0)</f>
        <v>752</v>
      </c>
      <c r="D8" s="7">
        <f t="shared" ref="D8:D71" si="2">1-E8</f>
        <v>0.99924400000000002</v>
      </c>
      <c r="E8" s="7">
        <v>7.5600000000000005E-4</v>
      </c>
      <c r="F8" s="19">
        <f>SUM(B9:$B$108)/B8+0.5</f>
        <v>72.793399880151384</v>
      </c>
      <c r="G8" s="8">
        <f t="shared" ref="G8:G71" si="3">$B8*1.0175^(-$A8)</f>
        <v>977482.06388206384</v>
      </c>
      <c r="H8" s="8">
        <f t="shared" si="0"/>
        <v>40299863.214076996</v>
      </c>
      <c r="K8" s="22"/>
      <c r="L8" s="22"/>
      <c r="M8" s="22"/>
      <c r="N8" s="22"/>
      <c r="O8" s="22"/>
      <c r="P8" s="22"/>
      <c r="Q8" s="22"/>
    </row>
    <row r="9" spans="1:17" x14ac:dyDescent="0.25">
      <c r="A9" s="25">
        <v>2</v>
      </c>
      <c r="B9" s="3">
        <f t="shared" ref="B9:B72" si="4">B8-C8</f>
        <v>993836</v>
      </c>
      <c r="C9" s="20">
        <f t="shared" si="1"/>
        <v>394</v>
      </c>
      <c r="D9" s="7">
        <f t="shared" si="2"/>
        <v>0.99960400000000005</v>
      </c>
      <c r="E9" s="7">
        <v>3.9599999999999998E-4</v>
      </c>
      <c r="F9" s="19">
        <f>SUM(B10:$B$108)/B9+0.5</f>
        <v>71.848101698871844</v>
      </c>
      <c r="G9" s="8">
        <f t="shared" si="3"/>
        <v>959943.97792923579</v>
      </c>
      <c r="H9" s="8">
        <f t="shared" si="0"/>
        <v>39322381.150194936</v>
      </c>
      <c r="K9" s="22"/>
      <c r="L9" s="22"/>
      <c r="M9" s="22"/>
      <c r="N9" s="22"/>
      <c r="O9" s="22"/>
      <c r="P9" s="22"/>
      <c r="Q9" s="22"/>
    </row>
    <row r="10" spans="1:17" x14ac:dyDescent="0.25">
      <c r="A10" s="25">
        <v>3</v>
      </c>
      <c r="B10" s="3">
        <f t="shared" si="4"/>
        <v>993442</v>
      </c>
      <c r="C10" s="20">
        <f t="shared" si="1"/>
        <v>393</v>
      </c>
      <c r="D10" s="7">
        <f t="shared" si="2"/>
        <v>0.99960400000000005</v>
      </c>
      <c r="E10" s="7">
        <v>3.9599999999999998E-4</v>
      </c>
      <c r="F10" s="19">
        <f>SUM(B11:$B$108)/B10+0.5</f>
        <v>70.876398420843898</v>
      </c>
      <c r="G10" s="8">
        <f t="shared" si="3"/>
        <v>943059.86654265237</v>
      </c>
      <c r="H10" s="8">
        <f t="shared" si="0"/>
        <v>38362437.172265701</v>
      </c>
      <c r="K10" s="22"/>
      <c r="L10" s="22"/>
      <c r="M10" s="22"/>
      <c r="N10" s="22"/>
      <c r="O10" s="22"/>
      <c r="P10" s="22"/>
      <c r="Q10" s="22"/>
    </row>
    <row r="11" spans="1:17" x14ac:dyDescent="0.25">
      <c r="A11" s="25">
        <v>4</v>
      </c>
      <c r="B11" s="3">
        <f t="shared" si="4"/>
        <v>993049</v>
      </c>
      <c r="C11" s="20">
        <f t="shared" si="1"/>
        <v>274</v>
      </c>
      <c r="D11" s="7">
        <f t="shared" si="2"/>
        <v>0.99972399999999995</v>
      </c>
      <c r="E11" s="7">
        <v>2.7599999999999999E-4</v>
      </c>
      <c r="F11" s="19">
        <f>SUM(B12:$B$108)/B11+0.5</f>
        <v>69.904249941342272</v>
      </c>
      <c r="G11" s="8">
        <f t="shared" si="3"/>
        <v>926473.51098559808</v>
      </c>
      <c r="H11" s="8">
        <f t="shared" si="0"/>
        <v>37419377.305723049</v>
      </c>
      <c r="K11" s="22"/>
      <c r="L11" s="22"/>
      <c r="M11" s="22"/>
      <c r="N11" s="22"/>
      <c r="O11" s="22"/>
      <c r="P11" s="22"/>
      <c r="Q11" s="22"/>
    </row>
    <row r="12" spans="1:17" x14ac:dyDescent="0.25">
      <c r="A12" s="25">
        <v>5</v>
      </c>
      <c r="B12" s="3">
        <f t="shared" si="4"/>
        <v>992775</v>
      </c>
      <c r="C12" s="20">
        <f t="shared" si="1"/>
        <v>226</v>
      </c>
      <c r="D12" s="7">
        <f t="shared" si="2"/>
        <v>0.99977199999999999</v>
      </c>
      <c r="E12" s="7">
        <v>2.2800000000000001E-4</v>
      </c>
      <c r="F12" s="19">
        <f>SUM(B13:$B$108)/B12+0.5</f>
        <v>68.923405101860951</v>
      </c>
      <c r="G12" s="8">
        <f t="shared" si="3"/>
        <v>910287.84310081089</v>
      </c>
      <c r="H12" s="8">
        <f t="shared" si="0"/>
        <v>36492903.794737451</v>
      </c>
      <c r="K12" s="22"/>
      <c r="L12" s="22"/>
      <c r="M12" s="22"/>
      <c r="N12" s="22"/>
      <c r="O12" s="22"/>
      <c r="P12" s="22"/>
      <c r="Q12" s="22"/>
    </row>
    <row r="13" spans="1:17" x14ac:dyDescent="0.25">
      <c r="A13" s="25">
        <v>6</v>
      </c>
      <c r="B13" s="3">
        <f t="shared" si="4"/>
        <v>992549</v>
      </c>
      <c r="C13" s="20">
        <f t="shared" si="1"/>
        <v>119</v>
      </c>
      <c r="D13" s="7">
        <f t="shared" si="2"/>
        <v>0.99987999999999999</v>
      </c>
      <c r="E13" s="7">
        <v>1.2E-4</v>
      </c>
      <c r="F13" s="19">
        <f>SUM(B14:$B$108)/B13+0.5</f>
        <v>67.938984876313413</v>
      </c>
      <c r="G13" s="8">
        <f t="shared" si="3"/>
        <v>894428.12861684081</v>
      </c>
      <c r="H13" s="8">
        <f t="shared" si="0"/>
        <v>35582615.951636642</v>
      </c>
      <c r="K13" s="22"/>
      <c r="L13" s="22"/>
      <c r="M13" s="22"/>
      <c r="N13" s="22"/>
      <c r="O13" s="22"/>
      <c r="P13" s="22"/>
      <c r="Q13" s="22"/>
    </row>
    <row r="14" spans="1:17" x14ac:dyDescent="0.25">
      <c r="A14" s="25">
        <v>7</v>
      </c>
      <c r="B14" s="3">
        <f t="shared" si="4"/>
        <v>992430</v>
      </c>
      <c r="C14" s="20">
        <f t="shared" si="1"/>
        <v>131</v>
      </c>
      <c r="D14" s="7">
        <f t="shared" si="2"/>
        <v>0.99986799999999998</v>
      </c>
      <c r="E14" s="7">
        <v>1.3200000000000001E-4</v>
      </c>
      <c r="F14" s="19">
        <f>SUM(B15:$B$108)/B14+0.5</f>
        <v>66.947071329967855</v>
      </c>
      <c r="G14" s="8">
        <f t="shared" si="3"/>
        <v>878939.45224017603</v>
      </c>
      <c r="H14" s="8">
        <f t="shared" si="0"/>
        <v>34688187.823019803</v>
      </c>
      <c r="K14" s="22"/>
      <c r="L14" s="22"/>
      <c r="M14" s="22"/>
      <c r="N14" s="22"/>
      <c r="O14" s="22"/>
      <c r="P14" s="22"/>
      <c r="Q14" s="22"/>
    </row>
    <row r="15" spans="1:17" x14ac:dyDescent="0.25">
      <c r="A15" s="25">
        <v>8</v>
      </c>
      <c r="B15" s="3">
        <f t="shared" si="4"/>
        <v>992299</v>
      </c>
      <c r="C15" s="20">
        <f t="shared" si="1"/>
        <v>131</v>
      </c>
      <c r="D15" s="7">
        <f t="shared" si="2"/>
        <v>0.99986799999999998</v>
      </c>
      <c r="E15" s="7">
        <v>1.3200000000000001E-4</v>
      </c>
      <c r="F15" s="19">
        <f>SUM(B16:$B$108)/B15+0.5</f>
        <v>65.955843450411621</v>
      </c>
      <c r="G15" s="8">
        <f t="shared" si="3"/>
        <v>863708.5335681272</v>
      </c>
      <c r="H15" s="8">
        <f t="shared" si="0"/>
        <v>33809248.370779626</v>
      </c>
      <c r="K15" s="22"/>
      <c r="L15" s="22"/>
      <c r="M15" s="22"/>
      <c r="N15" s="22"/>
      <c r="O15" s="22"/>
      <c r="P15" s="22"/>
      <c r="Q15" s="22"/>
    </row>
    <row r="16" spans="1:17" x14ac:dyDescent="0.25">
      <c r="A16" s="25">
        <v>9</v>
      </c>
      <c r="B16" s="3">
        <f t="shared" si="4"/>
        <v>992168</v>
      </c>
      <c r="C16" s="20">
        <f t="shared" si="1"/>
        <v>155</v>
      </c>
      <c r="D16" s="7">
        <f t="shared" si="2"/>
        <v>0.99984399999999996</v>
      </c>
      <c r="E16" s="7">
        <v>1.5599999999999997E-4</v>
      </c>
      <c r="F16" s="19">
        <f>SUM(B17:$B$108)/B16+0.5</f>
        <v>64.964485853202277</v>
      </c>
      <c r="G16" s="8">
        <f t="shared" si="3"/>
        <v>848741.53282756952</v>
      </c>
      <c r="H16" s="8">
        <f t="shared" si="0"/>
        <v>32945539.837211501</v>
      </c>
      <c r="K16" s="22"/>
      <c r="L16" s="22"/>
      <c r="M16" s="22"/>
      <c r="N16" s="22"/>
      <c r="O16" s="22"/>
      <c r="P16" s="22"/>
      <c r="Q16" s="22"/>
    </row>
    <row r="17" spans="1:17" x14ac:dyDescent="0.25">
      <c r="A17" s="25">
        <v>10</v>
      </c>
      <c r="B17" s="3">
        <f t="shared" si="4"/>
        <v>992013</v>
      </c>
      <c r="C17" s="20">
        <f t="shared" si="1"/>
        <v>190</v>
      </c>
      <c r="D17" s="7">
        <f t="shared" si="2"/>
        <v>0.99980800000000003</v>
      </c>
      <c r="E17" s="7">
        <v>1.92E-4</v>
      </c>
      <c r="F17" s="19">
        <f>SUM(B18:$B$108)/B17+0.5</f>
        <v>63.974558297119088</v>
      </c>
      <c r="G17" s="8">
        <f t="shared" si="3"/>
        <v>834013.69967410376</v>
      </c>
      <c r="H17" s="8">
        <f t="shared" si="0"/>
        <v>32096798.30438393</v>
      </c>
      <c r="K17" s="22"/>
      <c r="L17" s="22"/>
      <c r="M17" s="22"/>
      <c r="N17" s="22"/>
      <c r="O17" s="22"/>
      <c r="P17" s="22"/>
      <c r="Q17" s="22"/>
    </row>
    <row r="18" spans="1:17" x14ac:dyDescent="0.25">
      <c r="A18" s="25">
        <v>11</v>
      </c>
      <c r="B18" s="3">
        <f t="shared" si="4"/>
        <v>991823</v>
      </c>
      <c r="C18" s="20">
        <f t="shared" si="1"/>
        <v>214</v>
      </c>
      <c r="D18" s="7">
        <f t="shared" si="2"/>
        <v>0.99978400000000001</v>
      </c>
      <c r="E18" s="7">
        <v>2.1600000000000002E-4</v>
      </c>
      <c r="F18" s="19">
        <f>SUM(B19:$B$108)/B18+0.5</f>
        <v>62.98671789220456</v>
      </c>
      <c r="G18" s="8">
        <f t="shared" si="3"/>
        <v>819512.4926194544</v>
      </c>
      <c r="H18" s="8">
        <f t="shared" si="0"/>
        <v>31262784.604709826</v>
      </c>
      <c r="K18" s="22"/>
      <c r="L18" s="22"/>
      <c r="M18" s="22"/>
      <c r="N18" s="22"/>
      <c r="O18" s="22"/>
      <c r="P18" s="22"/>
      <c r="Q18" s="22"/>
    </row>
    <row r="19" spans="1:17" x14ac:dyDescent="0.25">
      <c r="A19" s="25">
        <v>12</v>
      </c>
      <c r="B19" s="3">
        <f t="shared" si="4"/>
        <v>991609</v>
      </c>
      <c r="C19" s="20">
        <f t="shared" si="1"/>
        <v>167</v>
      </c>
      <c r="D19" s="7">
        <f t="shared" si="2"/>
        <v>0.99983200000000005</v>
      </c>
      <c r="E19" s="7">
        <v>1.6799999999999999E-4</v>
      </c>
      <c r="F19" s="19">
        <f>SUM(B20:$B$108)/B19+0.5</f>
        <v>62.000203205093946</v>
      </c>
      <c r="G19" s="8">
        <f t="shared" si="3"/>
        <v>805243.90277766599</v>
      </c>
      <c r="H19" s="8">
        <f t="shared" si="0"/>
        <v>30443272.112090372</v>
      </c>
      <c r="K19" s="22"/>
      <c r="L19" s="22"/>
      <c r="M19" s="22"/>
      <c r="N19" s="22"/>
      <c r="O19" s="22"/>
      <c r="P19" s="22"/>
      <c r="Q19" s="22"/>
    </row>
    <row r="20" spans="1:17" x14ac:dyDescent="0.25">
      <c r="A20" s="24">
        <v>13</v>
      </c>
      <c r="B20" s="3">
        <f t="shared" si="4"/>
        <v>991442</v>
      </c>
      <c r="C20" s="20">
        <f t="shared" si="1"/>
        <v>274</v>
      </c>
      <c r="D20" s="7">
        <f t="shared" si="2"/>
        <v>0.99972399999999995</v>
      </c>
      <c r="E20" s="7">
        <v>2.7599999999999999E-4</v>
      </c>
      <c r="F20" s="19">
        <f>SUM(B21:$B$108)/B20+0.5</f>
        <v>61.010562392958946</v>
      </c>
      <c r="G20" s="8">
        <f t="shared" si="3"/>
        <v>791261.21780012816</v>
      </c>
      <c r="H20" s="8">
        <f t="shared" si="0"/>
        <v>29638028.209312707</v>
      </c>
      <c r="K20" s="22"/>
      <c r="L20" s="22"/>
      <c r="M20" s="22"/>
      <c r="N20" s="22"/>
      <c r="O20" s="22"/>
      <c r="P20" s="22"/>
      <c r="Q20" s="22"/>
    </row>
    <row r="21" spans="1:17" x14ac:dyDescent="0.25">
      <c r="A21" s="25">
        <v>14</v>
      </c>
      <c r="B21" s="3">
        <f t="shared" si="4"/>
        <v>991168</v>
      </c>
      <c r="C21" s="20">
        <f t="shared" si="1"/>
        <v>309</v>
      </c>
      <c r="D21" s="7">
        <f t="shared" si="2"/>
        <v>0.99968800000000002</v>
      </c>
      <c r="E21" s="7">
        <v>3.1199999999999994E-4</v>
      </c>
      <c r="F21" s="19">
        <f>SUM(B22:$B$108)/B21+0.5</f>
        <v>60.027290025505259</v>
      </c>
      <c r="G21" s="8">
        <f t="shared" si="3"/>
        <v>777437.38652440882</v>
      </c>
      <c r="H21" s="8">
        <f t="shared" si="0"/>
        <v>28846766.991512578</v>
      </c>
      <c r="K21" s="22"/>
      <c r="L21" s="22"/>
      <c r="M21" s="22"/>
      <c r="N21" s="22"/>
      <c r="O21" s="22"/>
      <c r="P21" s="22"/>
      <c r="Q21" s="22"/>
    </row>
    <row r="22" spans="1:17" x14ac:dyDescent="0.25">
      <c r="A22" s="25">
        <v>15</v>
      </c>
      <c r="B22" s="3">
        <f t="shared" si="4"/>
        <v>990859</v>
      </c>
      <c r="C22" s="20">
        <f t="shared" si="1"/>
        <v>226</v>
      </c>
      <c r="D22" s="7">
        <f t="shared" si="2"/>
        <v>0.99977199999999999</v>
      </c>
      <c r="E22" s="7">
        <v>2.2800000000000001E-4</v>
      </c>
      <c r="F22" s="19">
        <f>SUM(B23:$B$108)/B22+0.5</f>
        <v>59.045853648198182</v>
      </c>
      <c r="G22" s="8">
        <f t="shared" si="3"/>
        <v>763828.02729350771</v>
      </c>
      <c r="H22" s="8">
        <f t="shared" si="0"/>
        <v>28069329.604988169</v>
      </c>
      <c r="K22" s="22"/>
      <c r="L22" s="22"/>
      <c r="M22" s="22"/>
      <c r="N22" s="22"/>
      <c r="O22" s="22"/>
      <c r="P22" s="22"/>
      <c r="Q22" s="22"/>
    </row>
    <row r="23" spans="1:17" x14ac:dyDescent="0.25">
      <c r="A23" s="25">
        <v>16</v>
      </c>
      <c r="B23" s="3">
        <f t="shared" si="4"/>
        <v>990633</v>
      </c>
      <c r="C23" s="20">
        <f t="shared" si="1"/>
        <v>333</v>
      </c>
      <c r="D23" s="7">
        <f t="shared" si="2"/>
        <v>0.999664</v>
      </c>
      <c r="E23" s="7">
        <v>3.3599999999999998E-4</v>
      </c>
      <c r="F23" s="19">
        <f>SUM(B24:$B$108)/B23+0.5</f>
        <v>58.059210121205332</v>
      </c>
      <c r="G23" s="8">
        <f t="shared" si="3"/>
        <v>750519.71462970949</v>
      </c>
      <c r="H23" s="8">
        <f t="shared" si="0"/>
        <v>27305501.577694662</v>
      </c>
      <c r="K23" s="22"/>
      <c r="L23" s="22"/>
      <c r="M23" s="22"/>
      <c r="N23" s="22"/>
      <c r="O23" s="22"/>
      <c r="P23" s="22"/>
      <c r="Q23" s="22"/>
    </row>
    <row r="24" spans="1:17" x14ac:dyDescent="0.25">
      <c r="A24" s="25">
        <v>17</v>
      </c>
      <c r="B24" s="3">
        <f t="shared" si="4"/>
        <v>990300</v>
      </c>
      <c r="C24" s="20">
        <f t="shared" si="1"/>
        <v>475</v>
      </c>
      <c r="D24" s="7">
        <f t="shared" si="2"/>
        <v>0.99951999999999996</v>
      </c>
      <c r="E24" s="7">
        <v>4.8000000000000001E-4</v>
      </c>
      <c r="F24" s="19">
        <f>SUM(B25:$B$108)/B24+0.5</f>
        <v>57.078565081288495</v>
      </c>
      <c r="G24" s="8">
        <f t="shared" si="3"/>
        <v>737363.56599471311</v>
      </c>
      <c r="H24" s="8">
        <f t="shared" si="0"/>
        <v>26554981.863064952</v>
      </c>
      <c r="K24" s="22"/>
      <c r="L24" s="22"/>
      <c r="M24" s="22"/>
      <c r="N24" s="22"/>
      <c r="O24" s="22"/>
      <c r="P24" s="22"/>
      <c r="Q24" s="22"/>
    </row>
    <row r="25" spans="1:17" x14ac:dyDescent="0.25">
      <c r="A25" s="25">
        <v>18</v>
      </c>
      <c r="B25" s="3">
        <f t="shared" si="4"/>
        <v>989825</v>
      </c>
      <c r="C25" s="20">
        <f t="shared" si="1"/>
        <v>535</v>
      </c>
      <c r="D25" s="7">
        <f t="shared" si="2"/>
        <v>0.99946000000000002</v>
      </c>
      <c r="E25" s="7">
        <v>5.4000000000000001E-4</v>
      </c>
      <c r="F25" s="19">
        <f>SUM(B26:$B$108)/B25+0.5</f>
        <v>56.105716161947818</v>
      </c>
      <c r="G25" s="8">
        <f t="shared" si="3"/>
        <v>724334.04188760382</v>
      </c>
      <c r="H25" s="8">
        <f t="shared" si="0"/>
        <v>25817618.297070239</v>
      </c>
      <c r="K25" s="22"/>
      <c r="L25" s="22"/>
      <c r="M25" s="22"/>
      <c r="N25" s="22"/>
      <c r="O25" s="22"/>
      <c r="P25" s="22"/>
      <c r="Q25" s="22"/>
    </row>
    <row r="26" spans="1:17" x14ac:dyDescent="0.25">
      <c r="A26" s="25">
        <v>19</v>
      </c>
      <c r="B26" s="3">
        <f t="shared" si="4"/>
        <v>989290</v>
      </c>
      <c r="C26" s="20">
        <f t="shared" si="1"/>
        <v>760</v>
      </c>
      <c r="D26" s="7">
        <f t="shared" si="2"/>
        <v>0.99923200000000001</v>
      </c>
      <c r="E26" s="7">
        <v>7.6800000000000002E-4</v>
      </c>
      <c r="F26" s="19">
        <f>SUM(B27:$B$108)/B26+0.5</f>
        <v>55.135787281787948</v>
      </c>
      <c r="G26" s="8">
        <f t="shared" si="3"/>
        <v>711491.43944945734</v>
      </c>
      <c r="H26" s="8">
        <f t="shared" si="0"/>
        <v>25093284.255182635</v>
      </c>
      <c r="K26" s="22"/>
      <c r="L26" s="22"/>
      <c r="M26" s="22"/>
      <c r="N26" s="22"/>
      <c r="O26" s="22"/>
      <c r="P26" s="22"/>
      <c r="Q26" s="22"/>
    </row>
    <row r="27" spans="1:17" x14ac:dyDescent="0.25">
      <c r="A27" s="25">
        <v>20</v>
      </c>
      <c r="B27" s="3">
        <f t="shared" si="4"/>
        <v>988530</v>
      </c>
      <c r="C27" s="20">
        <f t="shared" si="1"/>
        <v>629</v>
      </c>
      <c r="D27" s="7">
        <f t="shared" si="2"/>
        <v>0.99936400000000003</v>
      </c>
      <c r="E27" s="7">
        <v>6.3599999999999996E-4</v>
      </c>
      <c r="F27" s="19">
        <f>SUM(B28:$B$108)/B27+0.5</f>
        <v>54.177792277422029</v>
      </c>
      <c r="G27" s="8">
        <f t="shared" si="3"/>
        <v>698717.29926676559</v>
      </c>
      <c r="H27" s="8">
        <f t="shared" si="0"/>
        <v>24381792.815733179</v>
      </c>
      <c r="K27" s="22"/>
      <c r="L27" s="22"/>
      <c r="M27" s="22"/>
      <c r="N27" s="22"/>
      <c r="O27" s="22"/>
      <c r="P27" s="22"/>
      <c r="Q27" s="22"/>
    </row>
    <row r="28" spans="1:17" x14ac:dyDescent="0.25">
      <c r="A28" s="25">
        <v>21</v>
      </c>
      <c r="B28" s="3">
        <f t="shared" si="4"/>
        <v>987901</v>
      </c>
      <c r="C28" s="20">
        <f t="shared" si="1"/>
        <v>735</v>
      </c>
      <c r="D28" s="7">
        <f t="shared" si="2"/>
        <v>0.99925600000000003</v>
      </c>
      <c r="E28" s="7">
        <v>7.4399999999999998E-4</v>
      </c>
      <c r="F28" s="19">
        <f>SUM(B29:$B$108)/B28+0.5</f>
        <v>53.211969114314087</v>
      </c>
      <c r="G28" s="8">
        <f t="shared" si="3"/>
        <v>686263.10231717711</v>
      </c>
      <c r="H28" s="8">
        <f t="shared" si="0"/>
        <v>23683075.516466413</v>
      </c>
      <c r="K28" s="22"/>
      <c r="L28" s="22"/>
      <c r="M28" s="22"/>
      <c r="N28" s="22"/>
      <c r="O28" s="22"/>
      <c r="P28" s="22"/>
      <c r="Q28" s="22"/>
    </row>
    <row r="29" spans="1:17" x14ac:dyDescent="0.25">
      <c r="A29" s="25">
        <v>22</v>
      </c>
      <c r="B29" s="3">
        <f t="shared" si="4"/>
        <v>987166</v>
      </c>
      <c r="C29" s="20">
        <f t="shared" si="1"/>
        <v>829</v>
      </c>
      <c r="D29" s="7">
        <f t="shared" si="2"/>
        <v>0.99916000000000005</v>
      </c>
      <c r="E29" s="7">
        <v>8.3999999999999993E-4</v>
      </c>
      <c r="F29" s="19">
        <f>SUM(B30:$B$108)/B29+0.5</f>
        <v>52.251216107523966</v>
      </c>
      <c r="G29" s="8">
        <f t="shared" si="3"/>
        <v>673958.25200853369</v>
      </c>
      <c r="H29" s="8">
        <f t="shared" si="0"/>
        <v>22996812.414149236</v>
      </c>
      <c r="K29" s="22"/>
      <c r="L29" s="22"/>
      <c r="M29" s="22"/>
      <c r="N29" s="22"/>
      <c r="O29" s="22"/>
      <c r="P29" s="22"/>
      <c r="Q29" s="22"/>
    </row>
    <row r="30" spans="1:17" x14ac:dyDescent="0.25">
      <c r="A30" s="25">
        <v>23</v>
      </c>
      <c r="B30" s="3">
        <f t="shared" si="4"/>
        <v>986337</v>
      </c>
      <c r="C30" s="20">
        <f t="shared" si="1"/>
        <v>876</v>
      </c>
      <c r="D30" s="7">
        <f t="shared" si="2"/>
        <v>0.999112</v>
      </c>
      <c r="E30" s="7">
        <v>8.879999999999999E-4</v>
      </c>
      <c r="F30" s="19">
        <f>SUM(B31:$B$108)/B30+0.5</f>
        <v>51.294712152134615</v>
      </c>
      <c r="G30" s="8">
        <f t="shared" si="3"/>
        <v>661810.59154101787</v>
      </c>
      <c r="H30" s="8">
        <f t="shared" si="0"/>
        <v>22322854.162140701</v>
      </c>
      <c r="K30" s="22"/>
      <c r="L30" s="22"/>
      <c r="M30" s="22"/>
      <c r="N30" s="22"/>
      <c r="O30" s="22"/>
      <c r="P30" s="22"/>
      <c r="Q30" s="22"/>
    </row>
    <row r="31" spans="1:17" x14ac:dyDescent="0.25">
      <c r="A31" s="25">
        <v>24</v>
      </c>
      <c r="B31" s="3">
        <f t="shared" si="4"/>
        <v>985461</v>
      </c>
      <c r="C31" s="20">
        <f t="shared" si="1"/>
        <v>627</v>
      </c>
      <c r="D31" s="7">
        <f t="shared" si="2"/>
        <v>0.99936400000000003</v>
      </c>
      <c r="E31" s="7">
        <v>6.3599999999999996E-4</v>
      </c>
      <c r="F31" s="19">
        <f>SUM(B32:$B$108)/B31+0.5</f>
        <v>50.339864794243503</v>
      </c>
      <c r="G31" s="8">
        <f t="shared" si="3"/>
        <v>649850.43210555636</v>
      </c>
      <c r="H31" s="8">
        <f t="shared" si="0"/>
        <v>21661043.570599683</v>
      </c>
      <c r="K31" s="22"/>
      <c r="L31" s="22"/>
      <c r="M31" s="22"/>
      <c r="N31" s="22"/>
      <c r="O31" s="22"/>
      <c r="P31" s="22"/>
      <c r="Q31" s="22"/>
    </row>
    <row r="32" spans="1:17" x14ac:dyDescent="0.25">
      <c r="A32" s="25">
        <v>25</v>
      </c>
      <c r="B32" s="3">
        <f t="shared" si="4"/>
        <v>984834</v>
      </c>
      <c r="C32" s="20">
        <f t="shared" si="1"/>
        <v>922</v>
      </c>
      <c r="D32" s="7">
        <f t="shared" si="2"/>
        <v>0.99906399999999995</v>
      </c>
      <c r="E32" s="7">
        <v>9.3599999999999998E-4</v>
      </c>
      <c r="F32" s="19">
        <f>SUM(B33:$B$108)/B32+0.5</f>
        <v>49.371595619160182</v>
      </c>
      <c r="G32" s="8">
        <f t="shared" si="3"/>
        <v>638267.2869570523</v>
      </c>
      <c r="H32" s="8">
        <f t="shared" si="0"/>
        <v>21011193.138494126</v>
      </c>
      <c r="K32" s="22"/>
      <c r="L32" s="22"/>
      <c r="M32" s="22"/>
      <c r="N32" s="22"/>
      <c r="O32" s="22"/>
      <c r="P32" s="22"/>
      <c r="Q32" s="22"/>
    </row>
    <row r="33" spans="1:17" x14ac:dyDescent="0.25">
      <c r="A33" s="25">
        <v>26</v>
      </c>
      <c r="B33" s="3">
        <f t="shared" si="4"/>
        <v>983912</v>
      </c>
      <c r="C33" s="20">
        <f t="shared" si="1"/>
        <v>1039</v>
      </c>
      <c r="D33" s="7">
        <f t="shared" si="2"/>
        <v>0.99894400000000005</v>
      </c>
      <c r="E33" s="7">
        <v>1.0560000000000001E-3</v>
      </c>
      <c r="F33" s="19">
        <f>SUM(B34:$B$108)/B33+0.5</f>
        <v>48.417392002536815</v>
      </c>
      <c r="G33" s="8">
        <f t="shared" si="3"/>
        <v>626702.44929139537</v>
      </c>
      <c r="H33" s="8">
        <f t="shared" si="0"/>
        <v>20372925.851537075</v>
      </c>
      <c r="K33" s="22"/>
      <c r="L33" s="22"/>
      <c r="M33" s="22"/>
      <c r="N33" s="22"/>
      <c r="O33" s="22"/>
      <c r="P33" s="22"/>
      <c r="Q33" s="22"/>
    </row>
    <row r="34" spans="1:17" x14ac:dyDescent="0.25">
      <c r="A34" s="25">
        <v>27</v>
      </c>
      <c r="B34" s="3">
        <f t="shared" si="4"/>
        <v>982873</v>
      </c>
      <c r="C34" s="20">
        <f t="shared" si="1"/>
        <v>861</v>
      </c>
      <c r="D34" s="7">
        <f t="shared" si="2"/>
        <v>0.99912400000000001</v>
      </c>
      <c r="E34" s="7">
        <v>8.7599999999999993E-4</v>
      </c>
      <c r="F34" s="19">
        <f>SUM(B35:$B$108)/B34+0.5</f>
        <v>47.468045719029824</v>
      </c>
      <c r="G34" s="8">
        <f t="shared" si="3"/>
        <v>615273.37450344046</v>
      </c>
      <c r="H34" s="8">
        <f t="shared" si="0"/>
        <v>19746223.402245678</v>
      </c>
      <c r="K34" s="22"/>
      <c r="L34" s="22"/>
      <c r="M34" s="22"/>
      <c r="N34" s="22"/>
      <c r="O34" s="22"/>
      <c r="P34" s="22"/>
      <c r="Q34" s="22"/>
    </row>
    <row r="35" spans="1:17" x14ac:dyDescent="0.25">
      <c r="A35" s="25">
        <v>28</v>
      </c>
      <c r="B35" s="3">
        <f t="shared" si="4"/>
        <v>982012</v>
      </c>
      <c r="C35" s="20">
        <f t="shared" si="1"/>
        <v>1037</v>
      </c>
      <c r="D35" s="7">
        <f t="shared" si="2"/>
        <v>0.99894400000000005</v>
      </c>
      <c r="E35" s="7">
        <v>1.0560000000000001E-3</v>
      </c>
      <c r="F35" s="19">
        <f>SUM(B36:$B$108)/B35+0.5</f>
        <v>46.509225956505624</v>
      </c>
      <c r="G35" s="8">
        <f t="shared" si="3"/>
        <v>604161.56559374975</v>
      </c>
      <c r="H35" s="8">
        <f t="shared" si="0"/>
        <v>19130950.027742237</v>
      </c>
      <c r="K35" s="22"/>
      <c r="L35" s="22"/>
      <c r="M35" s="22"/>
      <c r="N35" s="22"/>
      <c r="O35" s="22"/>
      <c r="P35" s="22"/>
      <c r="Q35" s="22"/>
    </row>
    <row r="36" spans="1:17" x14ac:dyDescent="0.25">
      <c r="A36" s="25">
        <v>29</v>
      </c>
      <c r="B36" s="3">
        <f t="shared" si="4"/>
        <v>980975</v>
      </c>
      <c r="C36" s="20">
        <f t="shared" si="1"/>
        <v>1012</v>
      </c>
      <c r="D36" s="7">
        <f t="shared" si="2"/>
        <v>0.99896799999999997</v>
      </c>
      <c r="E36" s="7">
        <v>1.0319999999999999E-3</v>
      </c>
      <c r="F36" s="19">
        <f>SUM(B37:$B$108)/B36+0.5</f>
        <v>45.557862840541297</v>
      </c>
      <c r="G36" s="8">
        <f t="shared" si="3"/>
        <v>593143.56152808771</v>
      </c>
      <c r="H36" s="8">
        <f t="shared" si="0"/>
        <v>18526788.462148488</v>
      </c>
      <c r="K36" s="22"/>
      <c r="L36" s="22"/>
      <c r="M36" s="22"/>
      <c r="N36" s="22"/>
      <c r="O36" s="22"/>
      <c r="P36" s="22"/>
      <c r="Q36" s="22"/>
    </row>
    <row r="37" spans="1:17" x14ac:dyDescent="0.25">
      <c r="A37" s="25">
        <v>30</v>
      </c>
      <c r="B37" s="3">
        <f t="shared" si="4"/>
        <v>979963</v>
      </c>
      <c r="C37" s="20">
        <f t="shared" si="1"/>
        <v>1011</v>
      </c>
      <c r="D37" s="7">
        <f t="shared" si="2"/>
        <v>0.99896799999999997</v>
      </c>
      <c r="E37" s="7">
        <v>1.0319999999999999E-3</v>
      </c>
      <c r="F37" s="19">
        <f>SUM(B38:$B$108)/B37+0.5</f>
        <v>44.604393737314574</v>
      </c>
      <c r="G37" s="8">
        <f t="shared" si="3"/>
        <v>582340.69660374545</v>
      </c>
      <c r="H37" s="8">
        <f t="shared" si="0"/>
        <v>17933644.900620401</v>
      </c>
      <c r="K37" s="22"/>
      <c r="L37" s="22"/>
      <c r="M37" s="22"/>
      <c r="N37" s="22"/>
      <c r="O37" s="22"/>
      <c r="P37" s="22"/>
      <c r="Q37" s="22"/>
    </row>
    <row r="38" spans="1:17" x14ac:dyDescent="0.25">
      <c r="A38" s="25">
        <v>31</v>
      </c>
      <c r="B38" s="3">
        <f t="shared" si="4"/>
        <v>978952</v>
      </c>
      <c r="C38" s="20">
        <f t="shared" si="1"/>
        <v>963</v>
      </c>
      <c r="D38" s="7">
        <f t="shared" si="2"/>
        <v>0.99901600000000002</v>
      </c>
      <c r="E38" s="7">
        <v>9.8399999999999985E-4</v>
      </c>
      <c r="F38" s="19">
        <f>SUM(B39:$B$108)/B38+0.5</f>
        <v>43.649941978769135</v>
      </c>
      <c r="G38" s="8">
        <f t="shared" si="3"/>
        <v>571734.55748722155</v>
      </c>
      <c r="H38" s="8">
        <f t="shared" si="0"/>
        <v>17351304.204016656</v>
      </c>
      <c r="K38" s="22"/>
      <c r="L38" s="22"/>
      <c r="M38" s="22"/>
      <c r="N38" s="22"/>
      <c r="O38" s="22"/>
      <c r="P38" s="22"/>
      <c r="Q38" s="22"/>
    </row>
    <row r="39" spans="1:17" x14ac:dyDescent="0.25">
      <c r="A39" s="25">
        <v>32</v>
      </c>
      <c r="B39" s="3">
        <f t="shared" si="4"/>
        <v>977989</v>
      </c>
      <c r="C39" s="20">
        <f t="shared" si="1"/>
        <v>1314</v>
      </c>
      <c r="D39" s="7">
        <f t="shared" si="2"/>
        <v>0.99865599999999999</v>
      </c>
      <c r="E39" s="7">
        <v>1.3439999999999999E-3</v>
      </c>
      <c r="F39" s="19">
        <f>SUM(B40:$B$108)/B39+0.5</f>
        <v>42.692430589710106</v>
      </c>
      <c r="G39" s="8">
        <f t="shared" si="3"/>
        <v>561348.53988305572</v>
      </c>
      <c r="H39" s="8">
        <f t="shared" si="0"/>
        <v>16779569.646529432</v>
      </c>
      <c r="K39" s="22"/>
      <c r="L39" s="22"/>
      <c r="M39" s="22"/>
      <c r="N39" s="22"/>
      <c r="O39" s="22"/>
      <c r="P39" s="22"/>
      <c r="Q39" s="22"/>
    </row>
    <row r="40" spans="1:17" x14ac:dyDescent="0.25">
      <c r="A40" s="25">
        <v>33</v>
      </c>
      <c r="B40" s="3">
        <f t="shared" si="4"/>
        <v>976675</v>
      </c>
      <c r="C40" s="20">
        <f t="shared" si="1"/>
        <v>1348</v>
      </c>
      <c r="D40" s="7">
        <f t="shared" si="2"/>
        <v>0.99861999999999995</v>
      </c>
      <c r="E40" s="7">
        <v>1.3799999999999999E-3</v>
      </c>
      <c r="F40" s="19">
        <f>SUM(B41:$B$108)/B40+0.5</f>
        <v>41.749195484680165</v>
      </c>
      <c r="G40" s="8">
        <f t="shared" si="3"/>
        <v>550952.65544975165</v>
      </c>
      <c r="H40" s="8">
        <f t="shared" si="0"/>
        <v>16218221.106646376</v>
      </c>
      <c r="K40" s="22"/>
      <c r="L40" s="22"/>
      <c r="M40" s="22"/>
      <c r="N40" s="22"/>
      <c r="O40" s="22"/>
      <c r="P40" s="22"/>
      <c r="Q40" s="22"/>
    </row>
    <row r="41" spans="1:17" x14ac:dyDescent="0.25">
      <c r="A41" s="25">
        <v>34</v>
      </c>
      <c r="B41" s="3">
        <f t="shared" si="4"/>
        <v>975327</v>
      </c>
      <c r="C41" s="20">
        <f t="shared" si="1"/>
        <v>1463</v>
      </c>
      <c r="D41" s="7">
        <f t="shared" si="2"/>
        <v>0.99850000000000005</v>
      </c>
      <c r="E41" s="7">
        <v>1.5E-3</v>
      </c>
      <c r="F41" s="19">
        <f>SUM(B42:$B$108)/B41+0.5</f>
        <v>40.806206021160079</v>
      </c>
      <c r="G41" s="8">
        <f t="shared" si="3"/>
        <v>540729.46874731733</v>
      </c>
      <c r="H41" s="8">
        <f t="shared" si="0"/>
        <v>15667268.451196624</v>
      </c>
      <c r="K41" s="22"/>
      <c r="L41" s="22"/>
      <c r="M41" s="22"/>
      <c r="N41" s="22"/>
      <c r="O41" s="22"/>
      <c r="P41" s="22"/>
      <c r="Q41" s="22"/>
    </row>
    <row r="42" spans="1:17" x14ac:dyDescent="0.25">
      <c r="A42" s="25">
        <v>35</v>
      </c>
      <c r="B42" s="3">
        <f t="shared" si="4"/>
        <v>973864</v>
      </c>
      <c r="C42" s="20">
        <f t="shared" si="1"/>
        <v>1414</v>
      </c>
      <c r="D42" s="7">
        <f t="shared" si="2"/>
        <v>0.99854799999999999</v>
      </c>
      <c r="E42" s="7">
        <v>1.4519999999999999E-3</v>
      </c>
      <c r="F42" s="19">
        <f>SUM(B43:$B$108)/B42+0.5</f>
        <v>39.866756549169082</v>
      </c>
      <c r="G42" s="8">
        <f t="shared" si="3"/>
        <v>530632.30395805079</v>
      </c>
      <c r="H42" s="8">
        <f t="shared" si="0"/>
        <v>15126538.982449306</v>
      </c>
      <c r="K42" s="22"/>
      <c r="L42" s="22"/>
      <c r="M42" s="22"/>
      <c r="N42" s="22"/>
      <c r="O42" s="22"/>
      <c r="P42" s="22"/>
      <c r="Q42" s="22"/>
    </row>
    <row r="43" spans="1:17" x14ac:dyDescent="0.25">
      <c r="A43" s="25">
        <v>36</v>
      </c>
      <c r="B43" s="3">
        <f t="shared" si="4"/>
        <v>972450</v>
      </c>
      <c r="C43" s="20">
        <f t="shared" si="1"/>
        <v>1622</v>
      </c>
      <c r="D43" s="7">
        <f t="shared" si="2"/>
        <v>0.998332</v>
      </c>
      <c r="E43" s="7">
        <v>1.668E-3</v>
      </c>
      <c r="F43" s="19">
        <f>SUM(B44:$B$108)/B43+0.5</f>
        <v>38.923998149005094</v>
      </c>
      <c r="G43" s="8">
        <f t="shared" si="3"/>
        <v>520748.75025459653</v>
      </c>
      <c r="H43" s="8">
        <f t="shared" si="0"/>
        <v>14595906.678491255</v>
      </c>
      <c r="K43" s="22"/>
      <c r="L43" s="22"/>
      <c r="M43" s="22"/>
      <c r="N43" s="22"/>
      <c r="O43" s="22"/>
      <c r="P43" s="22"/>
      <c r="Q43" s="22"/>
    </row>
    <row r="44" spans="1:17" x14ac:dyDescent="0.25">
      <c r="A44" s="25">
        <v>37</v>
      </c>
      <c r="B44" s="3">
        <f t="shared" si="4"/>
        <v>970828</v>
      </c>
      <c r="C44" s="20">
        <f t="shared" si="1"/>
        <v>1969</v>
      </c>
      <c r="D44" s="7">
        <f t="shared" si="2"/>
        <v>0.99797199999999997</v>
      </c>
      <c r="E44" s="7">
        <v>2.0279999999999999E-3</v>
      </c>
      <c r="F44" s="19">
        <f>SUM(B45:$B$108)/B44+0.5</f>
        <v>37.98819461325796</v>
      </c>
      <c r="G44" s="8">
        <f t="shared" si="3"/>
        <v>510938.73837204609</v>
      </c>
      <c r="H44" s="8">
        <f t="shared" si="0"/>
        <v>14075157.92823666</v>
      </c>
      <c r="K44" s="22"/>
      <c r="L44" s="22"/>
      <c r="M44" s="22"/>
      <c r="N44" s="22"/>
      <c r="O44" s="22"/>
      <c r="P44" s="22"/>
      <c r="Q44" s="22"/>
    </row>
    <row r="45" spans="1:17" x14ac:dyDescent="0.25">
      <c r="A45" s="25">
        <v>38</v>
      </c>
      <c r="B45" s="3">
        <f t="shared" si="4"/>
        <v>968859</v>
      </c>
      <c r="C45" s="20">
        <f t="shared" si="1"/>
        <v>1988</v>
      </c>
      <c r="D45" s="7">
        <f t="shared" si="2"/>
        <v>0.99794799999999995</v>
      </c>
      <c r="E45" s="7">
        <v>2.052E-3</v>
      </c>
      <c r="F45" s="19">
        <f>SUM(B46:$B$108)/B45+0.5</f>
        <v>37.064381401215243</v>
      </c>
      <c r="G45" s="8">
        <f t="shared" si="3"/>
        <v>501132.64862358547</v>
      </c>
      <c r="H45" s="8">
        <f t="shared" si="0"/>
        <v>13564219.189864613</v>
      </c>
      <c r="K45" s="22"/>
      <c r="L45" s="22"/>
      <c r="M45" s="22"/>
      <c r="N45" s="22"/>
      <c r="O45" s="22"/>
      <c r="P45" s="22"/>
      <c r="Q45" s="22"/>
    </row>
    <row r="46" spans="1:17" x14ac:dyDescent="0.25">
      <c r="A46" s="25">
        <v>39</v>
      </c>
      <c r="B46" s="3">
        <f t="shared" si="4"/>
        <v>966871</v>
      </c>
      <c r="C46" s="20">
        <f t="shared" si="1"/>
        <v>2146</v>
      </c>
      <c r="D46" s="7">
        <f t="shared" si="2"/>
        <v>0.99778</v>
      </c>
      <c r="E46" s="7">
        <v>2.2200000000000002E-3</v>
      </c>
      <c r="F46" s="19">
        <f>SUM(B47:$B$108)/B46+0.5</f>
        <v>36.139562051194005</v>
      </c>
      <c r="G46" s="8">
        <f t="shared" si="3"/>
        <v>491503.07170874521</v>
      </c>
      <c r="H46" s="8">
        <f t="shared" si="0"/>
        <v>13063086.541241027</v>
      </c>
      <c r="K46" s="22"/>
      <c r="L46" s="22"/>
      <c r="M46" s="22"/>
      <c r="N46" s="22"/>
      <c r="O46" s="22"/>
      <c r="P46" s="22"/>
      <c r="Q46" s="22"/>
    </row>
    <row r="47" spans="1:17" x14ac:dyDescent="0.25">
      <c r="A47" s="25">
        <v>40</v>
      </c>
      <c r="B47" s="3">
        <f t="shared" si="4"/>
        <v>964725</v>
      </c>
      <c r="C47" s="20">
        <f t="shared" si="1"/>
        <v>2443</v>
      </c>
      <c r="D47" s="7">
        <f t="shared" si="2"/>
        <v>0.99746800000000002</v>
      </c>
      <c r="E47" s="7">
        <v>2.532E-3</v>
      </c>
      <c r="F47" s="19">
        <f>SUM(B48:$B$108)/B47+0.5</f>
        <v>35.218841120526577</v>
      </c>
      <c r="G47" s="8">
        <f t="shared" si="3"/>
        <v>481977.55821578082</v>
      </c>
      <c r="H47" s="8">
        <f t="shared" si="0"/>
        <v>12571583.469532283</v>
      </c>
      <c r="K47" s="22"/>
      <c r="L47" s="22"/>
      <c r="M47" s="22"/>
      <c r="N47" s="22"/>
      <c r="O47" s="22"/>
      <c r="P47" s="22"/>
      <c r="Q47" s="22"/>
    </row>
    <row r="48" spans="1:17" x14ac:dyDescent="0.25">
      <c r="A48" s="25">
        <v>41</v>
      </c>
      <c r="B48" s="3">
        <f t="shared" si="4"/>
        <v>962282</v>
      </c>
      <c r="C48" s="20">
        <f t="shared" si="1"/>
        <v>2540</v>
      </c>
      <c r="D48" s="7">
        <f t="shared" si="2"/>
        <v>0.99736000000000002</v>
      </c>
      <c r="E48" s="7">
        <v>2.64E-3</v>
      </c>
      <c r="F48" s="19">
        <f>SUM(B49:$B$108)/B48+0.5</f>
        <v>34.306983815555107</v>
      </c>
      <c r="G48" s="8">
        <f t="shared" si="3"/>
        <v>472488.48453522119</v>
      </c>
      <c r="H48" s="8">
        <f t="shared" si="0"/>
        <v>12089605.911316503</v>
      </c>
      <c r="K48" s="22"/>
      <c r="L48" s="22"/>
      <c r="M48" s="22"/>
      <c r="N48" s="22"/>
      <c r="O48" s="22"/>
      <c r="P48" s="22"/>
      <c r="Q48" s="22"/>
    </row>
    <row r="49" spans="1:17" x14ac:dyDescent="0.25">
      <c r="A49" s="25">
        <v>42</v>
      </c>
      <c r="B49" s="3">
        <f t="shared" si="4"/>
        <v>959742</v>
      </c>
      <c r="C49" s="20">
        <f t="shared" si="1"/>
        <v>3098</v>
      </c>
      <c r="D49" s="7">
        <f t="shared" si="2"/>
        <v>0.99677199999999999</v>
      </c>
      <c r="E49" s="7">
        <v>3.228E-3</v>
      </c>
      <c r="F49" s="19">
        <f>SUM(B50:$B$108)/B49+0.5</f>
        <v>33.396455505750502</v>
      </c>
      <c r="G49" s="8">
        <f t="shared" si="3"/>
        <v>463136.4357339234</v>
      </c>
      <c r="H49" s="8">
        <f t="shared" si="0"/>
        <v>11617117.426781282</v>
      </c>
      <c r="K49" s="22"/>
      <c r="L49" s="22"/>
      <c r="M49" s="22"/>
      <c r="N49" s="22"/>
      <c r="O49" s="22"/>
      <c r="P49" s="22"/>
      <c r="Q49" s="22"/>
    </row>
    <row r="50" spans="1:17" x14ac:dyDescent="0.25">
      <c r="A50" s="25">
        <v>43</v>
      </c>
      <c r="B50" s="3">
        <f t="shared" si="4"/>
        <v>956644</v>
      </c>
      <c r="C50" s="20">
        <f t="shared" si="1"/>
        <v>3157</v>
      </c>
      <c r="D50" s="7">
        <f t="shared" si="2"/>
        <v>0.99670000000000003</v>
      </c>
      <c r="E50" s="7">
        <v>3.2999999999999995E-3</v>
      </c>
      <c r="F50" s="19">
        <f>SUM(B51:$B$108)/B50+0.5</f>
        <v>32.502987527230609</v>
      </c>
      <c r="G50" s="8">
        <f t="shared" si="3"/>
        <v>453701.67477620521</v>
      </c>
      <c r="H50" s="8">
        <f t="shared" si="0"/>
        <v>11153980.991047358</v>
      </c>
      <c r="K50" s="22"/>
      <c r="L50" s="22"/>
      <c r="M50" s="22"/>
      <c r="N50" s="22"/>
      <c r="O50" s="22"/>
      <c r="P50" s="22"/>
      <c r="Q50" s="22"/>
    </row>
    <row r="51" spans="1:17" x14ac:dyDescent="0.25">
      <c r="A51" s="25">
        <v>44</v>
      </c>
      <c r="B51" s="3">
        <f t="shared" si="4"/>
        <v>953487</v>
      </c>
      <c r="C51" s="20">
        <f t="shared" si="1"/>
        <v>3398</v>
      </c>
      <c r="D51" s="7">
        <f t="shared" si="2"/>
        <v>0.99643599999999999</v>
      </c>
      <c r="E51" s="7">
        <v>3.5639999999999999E-3</v>
      </c>
      <c r="F51" s="19">
        <f>SUM(B52:$B$108)/B51+0.5</f>
        <v>31.608949571415238</v>
      </c>
      <c r="G51" s="8">
        <f t="shared" si="3"/>
        <v>444426.95211253763</v>
      </c>
      <c r="H51" s="8">
        <f t="shared" si="0"/>
        <v>10700279.316271152</v>
      </c>
      <c r="K51" s="22"/>
      <c r="L51" s="22"/>
      <c r="M51" s="22"/>
      <c r="N51" s="22"/>
      <c r="O51" s="22"/>
      <c r="P51" s="22"/>
      <c r="Q51" s="22"/>
    </row>
    <row r="52" spans="1:17" x14ac:dyDescent="0.25">
      <c r="A52" s="25">
        <v>45</v>
      </c>
      <c r="B52" s="3">
        <f t="shared" si="4"/>
        <v>950089</v>
      </c>
      <c r="C52" s="20">
        <f t="shared" si="1"/>
        <v>3432</v>
      </c>
      <c r="D52" s="7">
        <f t="shared" si="2"/>
        <v>0.99638800000000005</v>
      </c>
      <c r="E52" s="7">
        <v>3.6119999999999998E-3</v>
      </c>
      <c r="F52" s="19">
        <f>SUM(B53:$B$108)/B52+0.5</f>
        <v>30.720210948658494</v>
      </c>
      <c r="G52" s="8">
        <f t="shared" si="3"/>
        <v>435226.65412565495</v>
      </c>
      <c r="H52" s="8">
        <f t="shared" si="0"/>
        <v>10255852.364158615</v>
      </c>
      <c r="K52" s="22"/>
      <c r="L52" s="22"/>
      <c r="M52" s="22"/>
      <c r="N52" s="22"/>
      <c r="O52" s="22"/>
      <c r="P52" s="22"/>
      <c r="Q52" s="22"/>
    </row>
    <row r="53" spans="1:17" x14ac:dyDescent="0.25">
      <c r="A53" s="25">
        <v>46</v>
      </c>
      <c r="B53" s="3">
        <f t="shared" si="4"/>
        <v>946657</v>
      </c>
      <c r="C53" s="20">
        <f t="shared" si="1"/>
        <v>4362</v>
      </c>
      <c r="D53" s="7">
        <f t="shared" si="2"/>
        <v>0.99539200000000005</v>
      </c>
      <c r="E53" s="7">
        <v>4.6080000000000001E-3</v>
      </c>
      <c r="F53" s="19">
        <f>SUM(B54:$B$108)/B53+0.5</f>
        <v>29.829770973013456</v>
      </c>
      <c r="G53" s="8">
        <f t="shared" si="3"/>
        <v>426196.05686301377</v>
      </c>
      <c r="H53" s="8">
        <f t="shared" si="0"/>
        <v>9820625.7100329604</v>
      </c>
      <c r="K53" s="22"/>
      <c r="L53" s="22"/>
      <c r="M53" s="22"/>
      <c r="N53" s="22"/>
      <c r="O53" s="22"/>
      <c r="P53" s="22"/>
      <c r="Q53" s="22"/>
    </row>
    <row r="54" spans="1:17" x14ac:dyDescent="0.25">
      <c r="A54" s="25">
        <v>47</v>
      </c>
      <c r="B54" s="3">
        <f t="shared" si="4"/>
        <v>942295</v>
      </c>
      <c r="C54" s="20">
        <f t="shared" si="1"/>
        <v>4421</v>
      </c>
      <c r="D54" s="7">
        <f t="shared" si="2"/>
        <v>0.99530799999999997</v>
      </c>
      <c r="E54" s="7">
        <v>4.692E-3</v>
      </c>
      <c r="F54" s="19">
        <f>SUM(B55:$B$108)/B54+0.5</f>
        <v>28.965542107301854</v>
      </c>
      <c r="G54" s="8">
        <f t="shared" si="3"/>
        <v>416935.85595043446</v>
      </c>
      <c r="H54" s="8">
        <f t="shared" si="0"/>
        <v>9394429.6531699467</v>
      </c>
      <c r="K54" s="22"/>
      <c r="L54" s="22"/>
      <c r="M54" s="22"/>
      <c r="N54" s="22"/>
      <c r="O54" s="22"/>
      <c r="P54" s="22"/>
      <c r="Q54" s="22"/>
    </row>
    <row r="55" spans="1:17" x14ac:dyDescent="0.25">
      <c r="A55" s="25">
        <v>48</v>
      </c>
      <c r="B55" s="3">
        <f t="shared" si="4"/>
        <v>937874</v>
      </c>
      <c r="C55" s="20">
        <f t="shared" si="1"/>
        <v>5402</v>
      </c>
      <c r="D55" s="7">
        <f t="shared" si="2"/>
        <v>0.99424000000000001</v>
      </c>
      <c r="E55" s="7">
        <v>5.7599999999999995E-3</v>
      </c>
      <c r="F55" s="19">
        <f>SUM(B56:$B$108)/B55+0.5</f>
        <v>28.099724483246149</v>
      </c>
      <c r="G55" s="8">
        <f t="shared" si="3"/>
        <v>407842.45966432296</v>
      </c>
      <c r="H55" s="8">
        <f t="shared" si="0"/>
        <v>8977493.797219513</v>
      </c>
      <c r="K55" s="22"/>
      <c r="L55" s="22"/>
      <c r="M55" s="22"/>
      <c r="N55" s="22"/>
      <c r="O55" s="22"/>
      <c r="P55" s="22"/>
      <c r="Q55" s="22"/>
    </row>
    <row r="56" spans="1:17" x14ac:dyDescent="0.25">
      <c r="A56" s="25">
        <v>49</v>
      </c>
      <c r="B56" s="3">
        <f t="shared" si="4"/>
        <v>932472</v>
      </c>
      <c r="C56" s="20">
        <f t="shared" si="1"/>
        <v>5584</v>
      </c>
      <c r="D56" s="7">
        <f t="shared" si="2"/>
        <v>0.99401200000000001</v>
      </c>
      <c r="E56" s="7">
        <v>5.9879999999999994E-3</v>
      </c>
      <c r="F56" s="19">
        <f>SUM(B57:$B$108)/B56+0.5</f>
        <v>27.259615302121674</v>
      </c>
      <c r="G56" s="8">
        <f t="shared" si="3"/>
        <v>398519.26699678431</v>
      </c>
      <c r="H56" s="8">
        <f t="shared" si="0"/>
        <v>8569651.3375551905</v>
      </c>
      <c r="K56" s="22"/>
      <c r="L56" s="22"/>
      <c r="M56" s="22"/>
      <c r="N56" s="22"/>
      <c r="O56" s="22"/>
      <c r="P56" s="22"/>
      <c r="Q56" s="22"/>
    </row>
    <row r="57" spans="1:17" x14ac:dyDescent="0.25">
      <c r="A57" s="25">
        <v>50</v>
      </c>
      <c r="B57" s="3">
        <f t="shared" si="4"/>
        <v>926888</v>
      </c>
      <c r="C57" s="20">
        <f t="shared" si="1"/>
        <v>6073</v>
      </c>
      <c r="D57" s="7">
        <f t="shared" si="2"/>
        <v>0.993448</v>
      </c>
      <c r="E57" s="7">
        <v>6.5519999999999997E-3</v>
      </c>
      <c r="F57" s="19">
        <f>SUM(B58:$B$108)/B57+0.5</f>
        <v>26.420827543349358</v>
      </c>
      <c r="G57" s="8">
        <f t="shared" si="3"/>
        <v>389319.68625828368</v>
      </c>
      <c r="H57" s="8">
        <f t="shared" si="0"/>
        <v>8171132.0705584055</v>
      </c>
      <c r="K57" s="22"/>
      <c r="L57" s="22"/>
      <c r="M57" s="22"/>
      <c r="N57" s="22"/>
      <c r="O57" s="22"/>
      <c r="P57" s="22"/>
      <c r="Q57" s="22"/>
    </row>
    <row r="58" spans="1:17" x14ac:dyDescent="0.25">
      <c r="A58" s="25">
        <v>51</v>
      </c>
      <c r="B58" s="3">
        <f t="shared" si="4"/>
        <v>920815</v>
      </c>
      <c r="C58" s="20">
        <f t="shared" si="1"/>
        <v>6641</v>
      </c>
      <c r="D58" s="7">
        <f t="shared" si="2"/>
        <v>0.992788</v>
      </c>
      <c r="E58" s="7">
        <v>7.2119999999999997E-3</v>
      </c>
      <c r="F58" s="19">
        <f>SUM(B59:$B$108)/B58+0.5</f>
        <v>25.59178173683096</v>
      </c>
      <c r="G58" s="8">
        <f t="shared" si="3"/>
        <v>380116.80702405842</v>
      </c>
      <c r="H58" s="8">
        <f t="shared" si="0"/>
        <v>7781812.384300122</v>
      </c>
      <c r="K58" s="22"/>
      <c r="L58" s="22"/>
      <c r="M58" s="22"/>
      <c r="N58" s="22"/>
      <c r="O58" s="22"/>
      <c r="P58" s="22"/>
      <c r="Q58" s="22"/>
    </row>
    <row r="59" spans="1:17" x14ac:dyDescent="0.25">
      <c r="A59" s="25">
        <v>52</v>
      </c>
      <c r="B59" s="3">
        <f t="shared" si="4"/>
        <v>914174</v>
      </c>
      <c r="C59" s="20">
        <f t="shared" si="1"/>
        <v>7317</v>
      </c>
      <c r="D59" s="7">
        <f t="shared" si="2"/>
        <v>0.99199599999999999</v>
      </c>
      <c r="E59" s="7">
        <v>8.003999999999999E-3</v>
      </c>
      <c r="F59" s="19">
        <f>SUM(B60:$B$108)/B59+0.5</f>
        <v>24.774060518019546</v>
      </c>
      <c r="G59" s="8">
        <f t="shared" si="3"/>
        <v>370884.88518033829</v>
      </c>
      <c r="H59" s="8">
        <f t="shared" si="0"/>
        <v>7401695.5772760632</v>
      </c>
      <c r="K59" s="22"/>
      <c r="L59" s="22"/>
      <c r="M59" s="22"/>
      <c r="N59" s="22"/>
      <c r="O59" s="22"/>
      <c r="P59" s="22"/>
      <c r="Q59" s="22"/>
    </row>
    <row r="60" spans="1:17" x14ac:dyDescent="0.25">
      <c r="A60" s="25">
        <v>53</v>
      </c>
      <c r="B60" s="3">
        <f t="shared" si="4"/>
        <v>906857</v>
      </c>
      <c r="C60" s="20">
        <f t="shared" si="1"/>
        <v>8466</v>
      </c>
      <c r="D60" s="7">
        <f t="shared" si="2"/>
        <v>0.99066399999999999</v>
      </c>
      <c r="E60" s="7">
        <v>9.3359999999999988E-3</v>
      </c>
      <c r="F60" s="19">
        <f>SUM(B61:$B$108)/B60+0.5</f>
        <v>23.969916425632707</v>
      </c>
      <c r="G60" s="8">
        <f t="shared" si="3"/>
        <v>361588.5428162766</v>
      </c>
      <c r="H60" s="8">
        <f t="shared" si="0"/>
        <v>7030810.6920957249</v>
      </c>
      <c r="K60" s="22"/>
      <c r="L60" s="22"/>
      <c r="M60" s="22"/>
      <c r="N60" s="22"/>
      <c r="O60" s="22"/>
      <c r="P60" s="22"/>
      <c r="Q60" s="22"/>
    </row>
    <row r="61" spans="1:17" x14ac:dyDescent="0.25">
      <c r="A61" s="25">
        <v>54</v>
      </c>
      <c r="B61" s="3">
        <f t="shared" si="4"/>
        <v>898391</v>
      </c>
      <c r="C61" s="20">
        <f t="shared" si="1"/>
        <v>8765</v>
      </c>
      <c r="D61" s="7">
        <f t="shared" si="2"/>
        <v>0.99024400000000001</v>
      </c>
      <c r="E61" s="7">
        <v>9.755999999999999E-3</v>
      </c>
      <c r="F61" s="19">
        <f>SUM(B62:$B$108)/B61+0.5</f>
        <v>23.191085507312518</v>
      </c>
      <c r="G61" s="8">
        <f t="shared" si="3"/>
        <v>352052.00828564411</v>
      </c>
      <c r="H61" s="8">
        <f t="shared" si="0"/>
        <v>6669222.1492794482</v>
      </c>
      <c r="K61" s="22"/>
      <c r="L61" s="22"/>
      <c r="M61" s="22"/>
      <c r="N61" s="22"/>
      <c r="O61" s="22"/>
      <c r="P61" s="22"/>
      <c r="Q61" s="22"/>
    </row>
    <row r="62" spans="1:17" x14ac:dyDescent="0.25">
      <c r="A62" s="25">
        <v>55</v>
      </c>
      <c r="B62" s="3">
        <f t="shared" si="4"/>
        <v>889626</v>
      </c>
      <c r="C62" s="20">
        <f t="shared" si="1"/>
        <v>9491</v>
      </c>
      <c r="D62" s="7">
        <f t="shared" si="2"/>
        <v>0.98933199999999999</v>
      </c>
      <c r="E62" s="7">
        <v>1.0668E-2</v>
      </c>
      <c r="F62" s="19">
        <f>SUM(B63:$B$108)/B62+0.5</f>
        <v>22.414648402811967</v>
      </c>
      <c r="G62" s="8">
        <f t="shared" si="3"/>
        <v>342621.3978862511</v>
      </c>
      <c r="H62" s="8">
        <f t="shared" si="0"/>
        <v>6317170.1409938037</v>
      </c>
      <c r="K62" s="22"/>
      <c r="L62" s="22"/>
      <c r="M62" s="22"/>
      <c r="N62" s="22"/>
      <c r="O62" s="22"/>
      <c r="P62" s="22"/>
      <c r="Q62" s="22"/>
    </row>
    <row r="63" spans="1:17" x14ac:dyDescent="0.25">
      <c r="A63" s="25">
        <v>56</v>
      </c>
      <c r="B63" s="3">
        <f t="shared" si="4"/>
        <v>880135</v>
      </c>
      <c r="C63" s="20">
        <f t="shared" si="1"/>
        <v>9854</v>
      </c>
      <c r="D63" s="7">
        <f t="shared" si="2"/>
        <v>0.98880400000000002</v>
      </c>
      <c r="E63" s="7">
        <v>1.1195999999999999E-2</v>
      </c>
      <c r="F63" s="19">
        <f>SUM(B64:$B$108)/B63+0.5</f>
        <v>21.650966613076402</v>
      </c>
      <c r="G63" s="8">
        <f t="shared" si="3"/>
        <v>333136.24753547064</v>
      </c>
      <c r="H63" s="8">
        <f t="shared" si="0"/>
        <v>5974548.7431075526</v>
      </c>
      <c r="K63" s="22"/>
      <c r="L63" s="22"/>
      <c r="M63" s="22"/>
      <c r="N63" s="22"/>
      <c r="O63" s="22"/>
      <c r="P63" s="22"/>
      <c r="Q63" s="22"/>
    </row>
    <row r="64" spans="1:17" x14ac:dyDescent="0.25">
      <c r="A64" s="25">
        <v>57</v>
      </c>
      <c r="B64" s="3">
        <f t="shared" si="4"/>
        <v>870281</v>
      </c>
      <c r="C64" s="20">
        <f t="shared" si="1"/>
        <v>11216</v>
      </c>
      <c r="D64" s="7">
        <f t="shared" si="2"/>
        <v>0.98711199999999999</v>
      </c>
      <c r="E64" s="7">
        <v>1.2887999999999998E-2</v>
      </c>
      <c r="F64" s="19">
        <f>SUM(B65:$B$108)/B64+0.5</f>
        <v>20.890454347503852</v>
      </c>
      <c r="G64" s="8">
        <f t="shared" si="3"/>
        <v>323740.98366154649</v>
      </c>
      <c r="H64" s="8">
        <f t="shared" si="0"/>
        <v>5641412.4955720818</v>
      </c>
      <c r="K64" s="22"/>
      <c r="L64" s="22"/>
      <c r="M64" s="22"/>
      <c r="N64" s="22"/>
      <c r="O64" s="22"/>
      <c r="P64" s="22"/>
      <c r="Q64" s="22"/>
    </row>
    <row r="65" spans="1:17" x14ac:dyDescent="0.25">
      <c r="A65" s="24">
        <v>58</v>
      </c>
      <c r="B65" s="3">
        <f t="shared" si="4"/>
        <v>859065</v>
      </c>
      <c r="C65" s="20">
        <f t="shared" si="1"/>
        <v>11938</v>
      </c>
      <c r="D65" s="7">
        <f t="shared" si="2"/>
        <v>0.98610399999999998</v>
      </c>
      <c r="E65" s="7">
        <v>1.3896E-2</v>
      </c>
      <c r="F65" s="19">
        <f>SUM(B66:$B$108)/B65+0.5</f>
        <v>20.156673243584596</v>
      </c>
      <c r="G65" s="8">
        <f t="shared" si="3"/>
        <v>314072.41021306376</v>
      </c>
      <c r="H65" s="8">
        <f t="shared" si="0"/>
        <v>5317671.5119105354</v>
      </c>
      <c r="K65" s="22"/>
      <c r="L65" s="22"/>
      <c r="M65" s="22"/>
      <c r="N65" s="22"/>
      <c r="O65" s="22"/>
      <c r="P65" s="22"/>
      <c r="Q65" s="22"/>
    </row>
    <row r="66" spans="1:17" x14ac:dyDescent="0.25">
      <c r="A66" s="25">
        <v>59</v>
      </c>
      <c r="B66" s="3">
        <f t="shared" si="4"/>
        <v>847127</v>
      </c>
      <c r="C66" s="20">
        <f t="shared" si="1"/>
        <v>12290</v>
      </c>
      <c r="D66" s="7">
        <f t="shared" si="2"/>
        <v>0.98549200000000003</v>
      </c>
      <c r="E66" s="7">
        <v>1.4508E-2</v>
      </c>
      <c r="F66" s="19">
        <f>SUM(B67:$B$108)/B66+0.5</f>
        <v>19.433681726588812</v>
      </c>
      <c r="G66" s="8">
        <f t="shared" si="3"/>
        <v>304381.23025510611</v>
      </c>
      <c r="H66" s="8">
        <f t="shared" si="0"/>
        <v>5003599.1016974719</v>
      </c>
      <c r="K66" s="22"/>
      <c r="L66" s="22"/>
      <c r="M66" s="22"/>
      <c r="N66" s="22"/>
      <c r="O66" s="22"/>
      <c r="P66" s="22"/>
      <c r="Q66" s="22"/>
    </row>
    <row r="67" spans="1:17" x14ac:dyDescent="0.25">
      <c r="A67" s="25">
        <v>60</v>
      </c>
      <c r="B67" s="3">
        <f t="shared" si="4"/>
        <v>834837</v>
      </c>
      <c r="C67" s="20">
        <f t="shared" si="1"/>
        <v>13665</v>
      </c>
      <c r="D67" s="7">
        <f t="shared" si="2"/>
        <v>0.98363199999999995</v>
      </c>
      <c r="E67" s="7">
        <v>1.6367999999999997E-2</v>
      </c>
      <c r="F67" s="19">
        <f>SUM(B68:$B$108)/B67+0.5</f>
        <v>18.712412722483549</v>
      </c>
      <c r="G67" s="8">
        <f t="shared" si="3"/>
        <v>294806.20142560481</v>
      </c>
      <c r="H67" s="8">
        <f t="shared" si="0"/>
        <v>4699217.8714423655</v>
      </c>
      <c r="K67" s="22"/>
      <c r="L67" s="22"/>
      <c r="M67" s="22"/>
      <c r="N67" s="22"/>
      <c r="O67" s="22"/>
      <c r="P67" s="22"/>
      <c r="Q67" s="22"/>
    </row>
    <row r="68" spans="1:17" x14ac:dyDescent="0.25">
      <c r="A68" s="25">
        <v>61</v>
      </c>
      <c r="B68" s="3">
        <f t="shared" si="4"/>
        <v>821172</v>
      </c>
      <c r="C68" s="20">
        <f t="shared" si="1"/>
        <v>14604</v>
      </c>
      <c r="D68" s="7">
        <f t="shared" si="2"/>
        <v>0.98221599999999998</v>
      </c>
      <c r="E68" s="7">
        <v>1.7783999999999998E-2</v>
      </c>
      <c r="F68" s="19">
        <f>SUM(B69:$B$108)/B68+0.5</f>
        <v>18.015482749046484</v>
      </c>
      <c r="G68" s="8">
        <f t="shared" si="3"/>
        <v>284993.29386907339</v>
      </c>
      <c r="H68" s="8">
        <f t="shared" si="0"/>
        <v>4404411.6700167609</v>
      </c>
      <c r="K68" s="22"/>
      <c r="L68" s="22"/>
      <c r="M68" s="22"/>
      <c r="N68" s="22"/>
      <c r="O68" s="22"/>
      <c r="P68" s="22"/>
      <c r="Q68" s="22"/>
    </row>
    <row r="69" spans="1:17" x14ac:dyDescent="0.25">
      <c r="A69" s="25">
        <v>62</v>
      </c>
      <c r="B69" s="3">
        <f t="shared" si="4"/>
        <v>806568</v>
      </c>
      <c r="C69" s="20">
        <f t="shared" si="1"/>
        <v>15418</v>
      </c>
      <c r="D69" s="7">
        <f t="shared" si="2"/>
        <v>0.98088399999999998</v>
      </c>
      <c r="E69" s="7">
        <v>1.9115999999999998E-2</v>
      </c>
      <c r="F69" s="19">
        <f>SUM(B70:$B$108)/B69+0.5</f>
        <v>17.332624155681852</v>
      </c>
      <c r="G69" s="8">
        <f t="shared" si="3"/>
        <v>275110.44417044776</v>
      </c>
      <c r="H69" s="8">
        <f t="shared" si="0"/>
        <v>4119418.3761476874</v>
      </c>
      <c r="K69" s="22"/>
      <c r="L69" s="22"/>
      <c r="M69" s="22"/>
      <c r="N69" s="22"/>
      <c r="O69" s="22"/>
      <c r="P69" s="22"/>
      <c r="Q69" s="22"/>
    </row>
    <row r="70" spans="1:17" x14ac:dyDescent="0.25">
      <c r="A70" s="25">
        <v>63</v>
      </c>
      <c r="B70" s="3">
        <f t="shared" si="4"/>
        <v>791150</v>
      </c>
      <c r="C70" s="20">
        <f t="shared" si="1"/>
        <v>15912</v>
      </c>
      <c r="D70" s="7">
        <f t="shared" si="2"/>
        <v>0.97988799999999998</v>
      </c>
      <c r="E70" s="7">
        <v>2.0112000000000001E-2</v>
      </c>
      <c r="F70" s="19">
        <f>SUM(B71:$B$108)/B70+0.5</f>
        <v>16.660659799026732</v>
      </c>
      <c r="G70" s="8">
        <f t="shared" si="3"/>
        <v>265210.37211453397</v>
      </c>
      <c r="H70" s="8">
        <f t="shared" si="0"/>
        <v>3844307.9319772394</v>
      </c>
      <c r="K70" s="22"/>
      <c r="L70" s="22"/>
      <c r="M70" s="22"/>
      <c r="N70" s="22"/>
      <c r="O70" s="22"/>
      <c r="P70" s="22"/>
      <c r="Q70" s="22"/>
    </row>
    <row r="71" spans="1:17" ht="15" customHeight="1" x14ac:dyDescent="0.25">
      <c r="A71" s="25">
        <v>64</v>
      </c>
      <c r="B71" s="3">
        <f t="shared" si="4"/>
        <v>775238</v>
      </c>
      <c r="C71" s="20">
        <f t="shared" si="1"/>
        <v>16922</v>
      </c>
      <c r="D71" s="7">
        <f t="shared" si="2"/>
        <v>0.97817200000000004</v>
      </c>
      <c r="E71" s="7">
        <v>2.1828E-2</v>
      </c>
      <c r="F71" s="19">
        <f>SUM(B72:$B$108)/B71+0.5</f>
        <v>15.99236234549906</v>
      </c>
      <c r="G71" s="8">
        <f t="shared" si="3"/>
        <v>255406.71250316832</v>
      </c>
      <c r="H71" s="8">
        <f t="shared" ref="H71:H107" si="5">H72+G71</f>
        <v>3579097.5598627054</v>
      </c>
      <c r="K71" s="22"/>
      <c r="L71" s="22"/>
      <c r="M71" s="22"/>
      <c r="N71" s="22"/>
      <c r="O71" s="22"/>
      <c r="P71" s="22"/>
      <c r="Q71" s="22"/>
    </row>
    <row r="72" spans="1:17" x14ac:dyDescent="0.25">
      <c r="A72" s="25">
        <v>65</v>
      </c>
      <c r="B72" s="3">
        <f t="shared" si="4"/>
        <v>758316</v>
      </c>
      <c r="C72" s="20">
        <f t="shared" ref="C72:C108" si="6">ROUND(B72*E72,0)</f>
        <v>18500</v>
      </c>
      <c r="D72" s="7">
        <f t="shared" ref="D72:D108" si="7">1-E72</f>
        <v>0.97560400000000003</v>
      </c>
      <c r="E72" s="7">
        <v>2.4396000000000001E-2</v>
      </c>
      <c r="F72" s="19">
        <f>SUM(B73:$B$108)/B72+0.5</f>
        <v>15.338078057168779</v>
      </c>
      <c r="G72" s="8">
        <f t="shared" ref="G72:G107" si="8">$B72*1.0175^(-$A72)</f>
        <v>245534.80119004182</v>
      </c>
      <c r="H72" s="8">
        <f t="shared" si="5"/>
        <v>3323690.8473595371</v>
      </c>
      <c r="K72" s="22"/>
      <c r="L72" s="22"/>
      <c r="M72" s="22"/>
      <c r="N72" s="22"/>
      <c r="O72" s="22"/>
      <c r="P72" s="22"/>
      <c r="Q72" s="22"/>
    </row>
    <row r="73" spans="1:17" x14ac:dyDescent="0.25">
      <c r="A73" s="25">
        <v>66</v>
      </c>
      <c r="B73" s="3">
        <f t="shared" ref="B73:B108" si="9">B72-C72</f>
        <v>739816</v>
      </c>
      <c r="C73" s="20">
        <f t="shared" si="6"/>
        <v>18555</v>
      </c>
      <c r="D73" s="7">
        <f t="shared" si="7"/>
        <v>0.97492000000000001</v>
      </c>
      <c r="E73" s="7">
        <v>2.5079999999999998E-2</v>
      </c>
      <c r="F73" s="19">
        <f>SUM(B74:$B$108)/B73+0.5</f>
        <v>14.709122268239671</v>
      </c>
      <c r="G73" s="8">
        <f t="shared" si="8"/>
        <v>235424.76107924277</v>
      </c>
      <c r="H73" s="8">
        <f t="shared" si="5"/>
        <v>3078156.0461694952</v>
      </c>
      <c r="K73" s="22"/>
      <c r="L73" s="22"/>
      <c r="M73" s="22"/>
      <c r="N73" s="22"/>
      <c r="O73" s="22"/>
      <c r="P73" s="22"/>
      <c r="Q73" s="22"/>
    </row>
    <row r="74" spans="1:17" x14ac:dyDescent="0.25">
      <c r="A74" s="25">
        <v>67</v>
      </c>
      <c r="B74" s="3">
        <f t="shared" si="9"/>
        <v>721261</v>
      </c>
      <c r="C74" s="20">
        <f t="shared" si="6"/>
        <v>19924</v>
      </c>
      <c r="D74" s="7">
        <f t="shared" si="7"/>
        <v>0.97237600000000002</v>
      </c>
      <c r="E74" s="7">
        <v>2.7623999999999999E-2</v>
      </c>
      <c r="F74" s="19">
        <f>SUM(B75:$B$108)/B74+0.5</f>
        <v>14.074662986075776</v>
      </c>
      <c r="G74" s="8">
        <f t="shared" si="8"/>
        <v>225572.65464264282</v>
      </c>
      <c r="H74" s="8">
        <f t="shared" si="5"/>
        <v>2842731.2850902523</v>
      </c>
      <c r="K74" s="22"/>
      <c r="L74" s="22"/>
      <c r="M74" s="22"/>
      <c r="N74" s="22"/>
      <c r="O74" s="22"/>
      <c r="P74" s="22"/>
      <c r="Q74" s="22"/>
    </row>
    <row r="75" spans="1:17" x14ac:dyDescent="0.25">
      <c r="A75" s="25">
        <v>68</v>
      </c>
      <c r="B75" s="3">
        <f t="shared" si="9"/>
        <v>701337</v>
      </c>
      <c r="C75" s="20">
        <f t="shared" si="6"/>
        <v>20199</v>
      </c>
      <c r="D75" s="7">
        <f t="shared" si="7"/>
        <v>0.97119999999999995</v>
      </c>
      <c r="E75" s="7">
        <v>2.8799999999999999E-2</v>
      </c>
      <c r="F75" s="19">
        <f>SUM(B76:$B$108)/B75+0.5</f>
        <v>13.460300112499413</v>
      </c>
      <c r="G75" s="8">
        <f t="shared" si="8"/>
        <v>215569.01350514832</v>
      </c>
      <c r="H75" s="8">
        <f t="shared" si="5"/>
        <v>2617158.6304476094</v>
      </c>
      <c r="K75" s="22"/>
      <c r="L75" s="22"/>
      <c r="M75" s="22"/>
      <c r="N75" s="22"/>
      <c r="O75" s="22"/>
      <c r="P75" s="22"/>
      <c r="Q75" s="22"/>
    </row>
    <row r="76" spans="1:17" x14ac:dyDescent="0.25">
      <c r="A76" s="25">
        <v>69</v>
      </c>
      <c r="B76" s="3">
        <f t="shared" si="9"/>
        <v>681138</v>
      </c>
      <c r="C76" s="20">
        <f t="shared" si="6"/>
        <v>21113</v>
      </c>
      <c r="D76" s="7">
        <f t="shared" si="7"/>
        <v>0.96900399999999998</v>
      </c>
      <c r="E76" s="7">
        <v>3.0995999999999996E-2</v>
      </c>
      <c r="F76" s="19">
        <f>SUM(B77:$B$108)/B76+0.5</f>
        <v>12.844635007883864</v>
      </c>
      <c r="G76" s="8">
        <f t="shared" si="8"/>
        <v>205759.67956082043</v>
      </c>
      <c r="H76" s="8">
        <f t="shared" si="5"/>
        <v>2401589.6169424611</v>
      </c>
      <c r="K76" s="22"/>
      <c r="L76" s="22"/>
      <c r="M76" s="22"/>
      <c r="N76" s="22"/>
      <c r="O76" s="22"/>
      <c r="P76" s="22"/>
      <c r="Q76" s="22"/>
    </row>
    <row r="77" spans="1:17" x14ac:dyDescent="0.25">
      <c r="A77" s="25">
        <v>70</v>
      </c>
      <c r="B77" s="3">
        <f t="shared" si="9"/>
        <v>660025</v>
      </c>
      <c r="C77" s="20">
        <f t="shared" si="6"/>
        <v>21979</v>
      </c>
      <c r="D77" s="7">
        <f t="shared" si="7"/>
        <v>0.9667</v>
      </c>
      <c r="E77" s="7">
        <v>3.3299999999999996E-2</v>
      </c>
      <c r="F77" s="19">
        <f>SUM(B78:$B$108)/B77+0.5</f>
        <v>12.239517442521116</v>
      </c>
      <c r="G77" s="8">
        <f t="shared" si="8"/>
        <v>195952.64632701079</v>
      </c>
      <c r="H77" s="8">
        <f t="shared" si="5"/>
        <v>2195829.9373816405</v>
      </c>
      <c r="K77" s="22"/>
      <c r="L77" s="22"/>
      <c r="M77" s="22"/>
      <c r="N77" s="22"/>
      <c r="O77" s="22"/>
      <c r="P77" s="22"/>
      <c r="Q77" s="22"/>
    </row>
    <row r="78" spans="1:17" x14ac:dyDescent="0.25">
      <c r="A78" s="25">
        <v>71</v>
      </c>
      <c r="B78" s="3">
        <f t="shared" si="9"/>
        <v>638046</v>
      </c>
      <c r="C78" s="20">
        <f t="shared" si="6"/>
        <v>22434</v>
      </c>
      <c r="D78" s="7">
        <f t="shared" si="7"/>
        <v>0.96484000000000003</v>
      </c>
      <c r="E78" s="7">
        <v>3.5159999999999997E-2</v>
      </c>
      <c r="F78" s="19">
        <f>SUM(B79:$B$108)/B78+0.5</f>
        <v>11.643912821332631</v>
      </c>
      <c r="G78" s="8">
        <f t="shared" si="8"/>
        <v>186169.40882142365</v>
      </c>
      <c r="H78" s="8">
        <f t="shared" si="5"/>
        <v>1999877.2910546297</v>
      </c>
      <c r="K78" s="22"/>
      <c r="L78" s="22"/>
      <c r="M78" s="22"/>
      <c r="N78" s="22"/>
      <c r="O78" s="22"/>
      <c r="P78" s="22"/>
      <c r="Q78" s="22"/>
    </row>
    <row r="79" spans="1:17" x14ac:dyDescent="0.25">
      <c r="A79" s="25">
        <v>72</v>
      </c>
      <c r="B79" s="3">
        <f t="shared" si="9"/>
        <v>615612</v>
      </c>
      <c r="C79" s="20">
        <f t="shared" si="6"/>
        <v>24386</v>
      </c>
      <c r="D79" s="7">
        <f t="shared" si="7"/>
        <v>0.96038800000000002</v>
      </c>
      <c r="E79" s="7">
        <v>3.9611999999999994E-2</v>
      </c>
      <c r="F79" s="19">
        <f>SUM(B80:$B$108)/B79+0.5</f>
        <v>11.050016893757757</v>
      </c>
      <c r="G79" s="8">
        <f t="shared" si="8"/>
        <v>176534.25464648509</v>
      </c>
      <c r="H79" s="8">
        <f t="shared" si="5"/>
        <v>1813707.8822332062</v>
      </c>
      <c r="K79" s="22"/>
      <c r="L79" s="22"/>
      <c r="M79" s="22"/>
      <c r="N79" s="22"/>
      <c r="O79" s="22"/>
      <c r="P79" s="22"/>
      <c r="Q79" s="22"/>
    </row>
    <row r="80" spans="1:17" x14ac:dyDescent="0.25">
      <c r="A80" s="25">
        <v>73</v>
      </c>
      <c r="B80" s="3">
        <f t="shared" si="9"/>
        <v>591226</v>
      </c>
      <c r="C80" s="20">
        <f t="shared" si="6"/>
        <v>24959</v>
      </c>
      <c r="D80" s="7">
        <f t="shared" si="7"/>
        <v>0.95778399999999997</v>
      </c>
      <c r="E80" s="7">
        <v>4.2216000000000004E-2</v>
      </c>
      <c r="F80" s="19">
        <f>SUM(B81:$B$108)/B80+0.5</f>
        <v>10.485168108303762</v>
      </c>
      <c r="G80" s="8">
        <f t="shared" si="8"/>
        <v>166625.32826664727</v>
      </c>
      <c r="H80" s="8">
        <f t="shared" si="5"/>
        <v>1637173.627586721</v>
      </c>
      <c r="K80" s="22"/>
      <c r="L80" s="22"/>
      <c r="M80" s="22"/>
      <c r="N80" s="22"/>
      <c r="O80" s="22"/>
      <c r="P80" s="22"/>
      <c r="Q80" s="22"/>
    </row>
    <row r="81" spans="1:17" x14ac:dyDescent="0.25">
      <c r="A81" s="25">
        <v>74</v>
      </c>
      <c r="B81" s="3">
        <f t="shared" si="9"/>
        <v>566267</v>
      </c>
      <c r="C81" s="20">
        <f t="shared" si="6"/>
        <v>24714</v>
      </c>
      <c r="D81" s="7">
        <f t="shared" si="7"/>
        <v>0.95635599999999998</v>
      </c>
      <c r="E81" s="7">
        <v>4.3643999999999995E-2</v>
      </c>
      <c r="F81" s="19">
        <f>SUM(B82:$B$108)/B81+0.5</f>
        <v>9.9252781814938889</v>
      </c>
      <c r="G81" s="8">
        <f t="shared" si="8"/>
        <v>156846.31830686054</v>
      </c>
      <c r="H81" s="8">
        <f t="shared" si="5"/>
        <v>1470548.2993200738</v>
      </c>
      <c r="K81" s="22"/>
      <c r="L81" s="22"/>
      <c r="M81" s="22"/>
      <c r="N81" s="22"/>
      <c r="O81" s="22"/>
      <c r="P81" s="22"/>
      <c r="Q81" s="22"/>
    </row>
    <row r="82" spans="1:17" x14ac:dyDescent="0.25">
      <c r="A82" s="25">
        <v>75</v>
      </c>
      <c r="B82" s="3">
        <f t="shared" si="9"/>
        <v>541553</v>
      </c>
      <c r="C82" s="20">
        <f t="shared" si="6"/>
        <v>26034</v>
      </c>
      <c r="D82" s="7">
        <f t="shared" si="7"/>
        <v>0.951928</v>
      </c>
      <c r="E82" s="7">
        <v>4.8071999999999997E-2</v>
      </c>
      <c r="F82" s="19">
        <f>SUM(B83:$B$108)/B82+0.5</f>
        <v>9.3554047341626774</v>
      </c>
      <c r="G82" s="8">
        <f t="shared" si="8"/>
        <v>147421.09195341513</v>
      </c>
      <c r="H82" s="8">
        <f t="shared" si="5"/>
        <v>1313701.9810132133</v>
      </c>
      <c r="K82" s="22"/>
      <c r="L82" s="22"/>
      <c r="M82" s="22"/>
      <c r="N82" s="22"/>
      <c r="O82" s="22"/>
      <c r="P82" s="22"/>
      <c r="Q82" s="22"/>
    </row>
    <row r="83" spans="1:17" x14ac:dyDescent="0.25">
      <c r="A83" s="25">
        <v>76</v>
      </c>
      <c r="B83" s="3">
        <f t="shared" si="9"/>
        <v>515519</v>
      </c>
      <c r="C83" s="20">
        <f t="shared" si="6"/>
        <v>27417</v>
      </c>
      <c r="D83" s="7">
        <f t="shared" si="7"/>
        <v>0.94681599999999999</v>
      </c>
      <c r="E83" s="7">
        <v>5.3183999999999995E-2</v>
      </c>
      <c r="F83" s="19">
        <f>SUM(B84:$B$108)/B83+0.5</f>
        <v>8.8026076633450945</v>
      </c>
      <c r="G83" s="8">
        <f t="shared" si="8"/>
        <v>137920.52959337711</v>
      </c>
      <c r="H83" s="8">
        <f t="shared" si="5"/>
        <v>1166280.8890597981</v>
      </c>
      <c r="K83" s="22"/>
      <c r="L83" s="22"/>
      <c r="M83" s="22"/>
      <c r="N83" s="22"/>
      <c r="O83" s="22"/>
      <c r="P83" s="22"/>
      <c r="Q83" s="22"/>
    </row>
    <row r="84" spans="1:17" x14ac:dyDescent="0.25">
      <c r="A84" s="25">
        <v>77</v>
      </c>
      <c r="B84" s="3">
        <f t="shared" si="9"/>
        <v>488102</v>
      </c>
      <c r="C84" s="20">
        <f t="shared" si="6"/>
        <v>27916</v>
      </c>
      <c r="D84" s="7">
        <f t="shared" si="7"/>
        <v>0.94280799999999998</v>
      </c>
      <c r="E84" s="7">
        <v>5.7192E-2</v>
      </c>
      <c r="F84" s="19">
        <f>SUM(B85:$B$108)/B84+0.5</f>
        <v>8.2689704201171068</v>
      </c>
      <c r="G84" s="8">
        <f t="shared" si="8"/>
        <v>128339.51953676828</v>
      </c>
      <c r="H84" s="8">
        <f t="shared" si="5"/>
        <v>1028360.359466421</v>
      </c>
      <c r="K84" s="22"/>
      <c r="L84" s="22"/>
      <c r="M84" s="22"/>
      <c r="N84" s="22"/>
      <c r="O84" s="22"/>
      <c r="P84" s="22"/>
      <c r="Q84" s="22"/>
    </row>
    <row r="85" spans="1:17" x14ac:dyDescent="0.25">
      <c r="A85" s="25">
        <v>78</v>
      </c>
      <c r="B85" s="3">
        <f t="shared" si="9"/>
        <v>460186</v>
      </c>
      <c r="C85" s="20">
        <f t="shared" si="6"/>
        <v>28572</v>
      </c>
      <c r="D85" s="7">
        <f t="shared" si="7"/>
        <v>0.93791199999999997</v>
      </c>
      <c r="E85" s="7">
        <v>6.2087999999999997E-2</v>
      </c>
      <c r="F85" s="19">
        <f>SUM(B86:$B$108)/B85+0.5</f>
        <v>7.7402550273150421</v>
      </c>
      <c r="G85" s="8">
        <f t="shared" si="8"/>
        <v>118918.33124932236</v>
      </c>
      <c r="H85" s="8">
        <f t="shared" si="5"/>
        <v>900020.83992965263</v>
      </c>
      <c r="K85" s="22"/>
      <c r="L85" s="22"/>
      <c r="M85" s="22"/>
      <c r="N85" s="22"/>
      <c r="O85" s="22"/>
      <c r="P85" s="22"/>
      <c r="Q85" s="22"/>
    </row>
    <row r="86" spans="1:17" x14ac:dyDescent="0.25">
      <c r="A86" s="25">
        <v>79</v>
      </c>
      <c r="B86" s="3">
        <f t="shared" si="9"/>
        <v>431614</v>
      </c>
      <c r="C86" s="20">
        <f t="shared" si="6"/>
        <v>29968</v>
      </c>
      <c r="D86" s="7">
        <f t="shared" si="7"/>
        <v>0.93056800000000006</v>
      </c>
      <c r="E86" s="7">
        <v>6.9431999999999994E-2</v>
      </c>
      <c r="F86" s="19">
        <f>SUM(B87:$B$108)/B86+0.5</f>
        <v>7.2195457051902858</v>
      </c>
      <c r="G86" s="8">
        <f t="shared" si="8"/>
        <v>109616.64592569249</v>
      </c>
      <c r="H86" s="8">
        <f t="shared" si="5"/>
        <v>781102.50868033024</v>
      </c>
      <c r="K86" s="22"/>
      <c r="L86" s="22"/>
      <c r="M86" s="22"/>
      <c r="N86" s="22"/>
      <c r="O86" s="22"/>
      <c r="P86" s="22"/>
      <c r="Q86" s="22"/>
    </row>
    <row r="87" spans="1:17" x14ac:dyDescent="0.25">
      <c r="A87" s="25">
        <v>80</v>
      </c>
      <c r="B87" s="3">
        <f t="shared" si="9"/>
        <v>401646</v>
      </c>
      <c r="C87" s="20">
        <f t="shared" si="6"/>
        <v>31984</v>
      </c>
      <c r="D87" s="7">
        <f t="shared" si="7"/>
        <v>0.92036799999999996</v>
      </c>
      <c r="E87" s="7">
        <v>7.9631999999999994E-2</v>
      </c>
      <c r="F87" s="19">
        <f>SUM(B88:$B$108)/B87+0.5</f>
        <v>6.7209109514348455</v>
      </c>
      <c r="G87" s="8">
        <f t="shared" si="8"/>
        <v>100251.30032061171</v>
      </c>
      <c r="H87" s="8">
        <f t="shared" si="5"/>
        <v>671485.86275463772</v>
      </c>
      <c r="K87" s="22"/>
      <c r="L87" s="22"/>
      <c r="M87" s="22"/>
      <c r="N87" s="22"/>
      <c r="O87" s="22"/>
      <c r="P87" s="22"/>
      <c r="Q87" s="22"/>
    </row>
    <row r="88" spans="1:17" x14ac:dyDescent="0.25">
      <c r="A88" s="25">
        <v>81</v>
      </c>
      <c r="B88" s="3">
        <f t="shared" si="9"/>
        <v>369662</v>
      </c>
      <c r="C88" s="20">
        <f t="shared" si="6"/>
        <v>32591</v>
      </c>
      <c r="D88" s="7">
        <f t="shared" si="7"/>
        <v>0.91183599999999998</v>
      </c>
      <c r="E88" s="7">
        <v>8.8163999999999992E-2</v>
      </c>
      <c r="F88" s="19">
        <f>SUM(B89:$B$108)/B88+0.5</f>
        <v>6.259158366291369</v>
      </c>
      <c r="G88" s="8">
        <f t="shared" si="8"/>
        <v>90681.13748562985</v>
      </c>
      <c r="H88" s="8">
        <f t="shared" si="5"/>
        <v>571234.56243402604</v>
      </c>
      <c r="K88" s="22"/>
      <c r="L88" s="22"/>
      <c r="M88" s="22"/>
      <c r="N88" s="22"/>
      <c r="O88" s="22"/>
      <c r="P88" s="22"/>
      <c r="Q88" s="22"/>
    </row>
    <row r="89" spans="1:17" x14ac:dyDescent="0.25">
      <c r="A89" s="25">
        <v>82</v>
      </c>
      <c r="B89" s="3">
        <f t="shared" si="9"/>
        <v>337071</v>
      </c>
      <c r="C89" s="20">
        <f t="shared" si="6"/>
        <v>32767</v>
      </c>
      <c r="D89" s="7">
        <f t="shared" si="7"/>
        <v>0.90278800000000003</v>
      </c>
      <c r="E89" s="7">
        <v>9.7211999999999993E-2</v>
      </c>
      <c r="F89" s="19">
        <f>SUM(B90:$B$108)/B89+0.5</f>
        <v>5.816004639971994</v>
      </c>
      <c r="G89" s="8">
        <f t="shared" si="8"/>
        <v>81264.173349083168</v>
      </c>
      <c r="H89" s="8">
        <f t="shared" si="5"/>
        <v>480553.42494839616</v>
      </c>
      <c r="K89" s="22"/>
      <c r="L89" s="22"/>
      <c r="M89" s="22"/>
      <c r="N89" s="22"/>
      <c r="O89" s="22"/>
      <c r="P89" s="22"/>
      <c r="Q89" s="22"/>
    </row>
    <row r="90" spans="1:17" x14ac:dyDescent="0.25">
      <c r="A90" s="25">
        <v>83</v>
      </c>
      <c r="B90" s="3">
        <f t="shared" si="9"/>
        <v>304304</v>
      </c>
      <c r="C90" s="20">
        <f t="shared" si="6"/>
        <v>32339</v>
      </c>
      <c r="D90" s="7">
        <f t="shared" si="7"/>
        <v>0.89372799999999997</v>
      </c>
      <c r="E90" s="7">
        <v>0.10627199999999999</v>
      </c>
      <c r="F90" s="19">
        <f>SUM(B91:$B$108)/B90+0.5</f>
        <v>5.3884240759240756</v>
      </c>
      <c r="G90" s="8">
        <f t="shared" si="8"/>
        <v>72102.608313383229</v>
      </c>
      <c r="H90" s="8">
        <f t="shared" si="5"/>
        <v>399289.25159931299</v>
      </c>
      <c r="K90" s="22"/>
      <c r="L90" s="22"/>
      <c r="M90" s="22"/>
      <c r="N90" s="22"/>
      <c r="O90" s="22"/>
      <c r="P90" s="22"/>
      <c r="Q90" s="22"/>
    </row>
    <row r="91" spans="1:17" x14ac:dyDescent="0.25">
      <c r="A91" s="25">
        <v>84</v>
      </c>
      <c r="B91" s="3">
        <f t="shared" si="9"/>
        <v>271965</v>
      </c>
      <c r="C91" s="20">
        <f t="shared" si="6"/>
        <v>32773</v>
      </c>
      <c r="D91" s="7">
        <f t="shared" si="7"/>
        <v>0.87949600000000006</v>
      </c>
      <c r="E91" s="7">
        <v>0.12050399999999999</v>
      </c>
      <c r="F91" s="19">
        <f>SUM(B92:$B$108)/B91+0.5</f>
        <v>4.9697001452392771</v>
      </c>
      <c r="G91" s="8">
        <f t="shared" si="8"/>
        <v>63331.811954853838</v>
      </c>
      <c r="H91" s="8">
        <f t="shared" si="5"/>
        <v>327186.64328592975</v>
      </c>
      <c r="K91" s="22"/>
      <c r="L91" s="22"/>
      <c r="M91" s="22"/>
      <c r="N91" s="22"/>
      <c r="O91" s="22"/>
      <c r="P91" s="22"/>
      <c r="Q91" s="22"/>
    </row>
    <row r="92" spans="1:17" x14ac:dyDescent="0.25">
      <c r="A92" s="25">
        <v>85</v>
      </c>
      <c r="B92" s="3">
        <f t="shared" si="9"/>
        <v>239192</v>
      </c>
      <c r="C92" s="20">
        <f t="shared" si="6"/>
        <v>32236</v>
      </c>
      <c r="D92" s="7">
        <f t="shared" si="7"/>
        <v>0.865228</v>
      </c>
      <c r="E92" s="7">
        <v>0.13477199999999998</v>
      </c>
      <c r="F92" s="19">
        <f>SUM(B93:$B$108)/B92+0.5</f>
        <v>4.582118131041172</v>
      </c>
      <c r="G92" s="8">
        <f t="shared" si="8"/>
        <v>54742.059064474037</v>
      </c>
      <c r="H92" s="8">
        <f t="shared" si="5"/>
        <v>263854.83133107593</v>
      </c>
      <c r="K92" s="22"/>
      <c r="L92" s="22"/>
      <c r="M92" s="22"/>
      <c r="N92" s="22"/>
      <c r="O92" s="22"/>
      <c r="P92" s="22"/>
      <c r="Q92" s="22"/>
    </row>
    <row r="93" spans="1:17" x14ac:dyDescent="0.25">
      <c r="A93" s="25">
        <v>86</v>
      </c>
      <c r="B93" s="3">
        <f t="shared" si="9"/>
        <v>206956</v>
      </c>
      <c r="C93" s="20">
        <f t="shared" si="6"/>
        <v>30954</v>
      </c>
      <c r="D93" s="7">
        <f t="shared" si="7"/>
        <v>0.85043199999999997</v>
      </c>
      <c r="E93" s="7">
        <v>0.14956800000000001</v>
      </c>
      <c r="F93" s="19">
        <f>SUM(B94:$B$108)/B93+0.5</f>
        <v>4.2179593730068223</v>
      </c>
      <c r="G93" s="8">
        <f t="shared" si="8"/>
        <v>46549.828220805648</v>
      </c>
      <c r="H93" s="8">
        <f t="shared" si="5"/>
        <v>209112.77226660188</v>
      </c>
      <c r="K93" s="22"/>
      <c r="L93" s="22"/>
      <c r="M93" s="22"/>
      <c r="N93" s="22"/>
      <c r="O93" s="22"/>
      <c r="P93" s="22"/>
      <c r="Q93" s="22"/>
    </row>
    <row r="94" spans="1:17" x14ac:dyDescent="0.25">
      <c r="A94" s="25">
        <v>87</v>
      </c>
      <c r="B94" s="3">
        <f t="shared" si="9"/>
        <v>176002</v>
      </c>
      <c r="C94" s="20">
        <f t="shared" si="6"/>
        <v>29735</v>
      </c>
      <c r="D94" s="7">
        <f t="shared" si="7"/>
        <v>0.83105200000000001</v>
      </c>
      <c r="E94" s="7">
        <v>0.16894799999999999</v>
      </c>
      <c r="F94" s="19">
        <f>SUM(B95:$B$108)/B94+0.5</f>
        <v>3.8718480471812819</v>
      </c>
      <c r="G94" s="8">
        <f t="shared" si="8"/>
        <v>38906.596944122422</v>
      </c>
      <c r="H94" s="8">
        <f t="shared" si="5"/>
        <v>162562.94404579623</v>
      </c>
      <c r="K94" s="22"/>
      <c r="L94" s="22"/>
      <c r="M94" s="22"/>
      <c r="N94" s="22"/>
      <c r="O94" s="22"/>
      <c r="P94" s="22"/>
      <c r="Q94" s="22"/>
    </row>
    <row r="95" spans="1:17" x14ac:dyDescent="0.25">
      <c r="A95" s="25">
        <v>88</v>
      </c>
      <c r="B95" s="3">
        <f t="shared" si="9"/>
        <v>146267</v>
      </c>
      <c r="C95" s="20">
        <f t="shared" si="6"/>
        <v>28278</v>
      </c>
      <c r="D95" s="7">
        <f t="shared" si="7"/>
        <v>0.80666799999999994</v>
      </c>
      <c r="E95" s="7">
        <v>0.193332</v>
      </c>
      <c r="F95" s="19">
        <f>SUM(B96:$B$108)/B95+0.5</f>
        <v>3.5573198329083113</v>
      </c>
      <c r="G95" s="8">
        <f t="shared" si="8"/>
        <v>31777.342798377023</v>
      </c>
      <c r="H95" s="8">
        <f t="shared" si="5"/>
        <v>123656.3471016738</v>
      </c>
      <c r="K95" s="22"/>
      <c r="L95" s="22"/>
      <c r="M95" s="22"/>
      <c r="N95" s="22"/>
      <c r="O95" s="22"/>
      <c r="P95" s="22"/>
      <c r="Q95" s="22"/>
    </row>
    <row r="96" spans="1:17" x14ac:dyDescent="0.25">
      <c r="A96" s="25">
        <v>89</v>
      </c>
      <c r="B96" s="3">
        <f t="shared" si="9"/>
        <v>117989</v>
      </c>
      <c r="C96" s="20">
        <f t="shared" si="6"/>
        <v>24773</v>
      </c>
      <c r="D96" s="7">
        <f t="shared" si="7"/>
        <v>0.79003599999999996</v>
      </c>
      <c r="E96" s="7">
        <v>0.20996399999999998</v>
      </c>
      <c r="F96" s="19">
        <f>SUM(B97:$B$108)/B96+0.5</f>
        <v>3.290056700200866</v>
      </c>
      <c r="G96" s="8">
        <f t="shared" si="8"/>
        <v>25192.909553478774</v>
      </c>
      <c r="H96" s="8">
        <f t="shared" si="5"/>
        <v>91879.004303296781</v>
      </c>
      <c r="K96" s="22"/>
      <c r="L96" s="22"/>
      <c r="M96" s="22"/>
      <c r="N96" s="22"/>
      <c r="O96" s="22"/>
      <c r="P96" s="22"/>
      <c r="Q96" s="22"/>
    </row>
    <row r="97" spans="1:17" x14ac:dyDescent="0.25">
      <c r="A97" s="25">
        <v>90</v>
      </c>
      <c r="B97" s="3">
        <f t="shared" si="9"/>
        <v>93216</v>
      </c>
      <c r="C97" s="20">
        <f t="shared" si="6"/>
        <v>21439</v>
      </c>
      <c r="D97" s="7">
        <f t="shared" si="7"/>
        <v>0.77000800000000003</v>
      </c>
      <c r="E97" s="7">
        <v>0.22999199999999997</v>
      </c>
      <c r="F97" s="19">
        <f>SUM(B98:$B$108)/B97+0.5</f>
        <v>3.03153964984552</v>
      </c>
      <c r="G97" s="8">
        <f t="shared" si="8"/>
        <v>19561.08103391121</v>
      </c>
      <c r="H97" s="8">
        <f t="shared" si="5"/>
        <v>66686.094749818003</v>
      </c>
      <c r="K97" s="22"/>
      <c r="L97" s="22"/>
      <c r="M97" s="22"/>
      <c r="N97" s="22"/>
      <c r="O97" s="22"/>
      <c r="P97" s="22"/>
      <c r="Q97" s="22"/>
    </row>
    <row r="98" spans="1:17" x14ac:dyDescent="0.25">
      <c r="A98" s="25">
        <v>91</v>
      </c>
      <c r="B98" s="3">
        <f t="shared" si="9"/>
        <v>71777</v>
      </c>
      <c r="C98" s="20">
        <f t="shared" si="6"/>
        <v>18177</v>
      </c>
      <c r="D98" s="7">
        <f t="shared" si="7"/>
        <v>0.74675200000000008</v>
      </c>
      <c r="E98" s="7">
        <v>0.25324799999999997</v>
      </c>
      <c r="F98" s="19">
        <f>SUM(B99:$B$108)/B98+0.5</f>
        <v>2.7876826838680913</v>
      </c>
      <c r="G98" s="8">
        <f t="shared" si="8"/>
        <v>14803.12048348719</v>
      </c>
      <c r="H98" s="8">
        <f t="shared" si="5"/>
        <v>47125.013715906796</v>
      </c>
      <c r="K98" s="22"/>
      <c r="L98" s="22"/>
      <c r="M98" s="22"/>
      <c r="N98" s="22"/>
      <c r="O98" s="22"/>
      <c r="P98" s="22"/>
      <c r="Q98" s="22"/>
    </row>
    <row r="99" spans="1:17" x14ac:dyDescent="0.25">
      <c r="A99" s="25">
        <v>92</v>
      </c>
      <c r="B99" s="3">
        <f t="shared" si="9"/>
        <v>53600</v>
      </c>
      <c r="C99" s="20">
        <f t="shared" si="6"/>
        <v>14624</v>
      </c>
      <c r="D99" s="7">
        <f t="shared" si="7"/>
        <v>0.72716800000000004</v>
      </c>
      <c r="E99" s="7">
        <v>0.27283200000000002</v>
      </c>
      <c r="F99" s="19">
        <f>SUM(B100:$B$108)/B99+0.5</f>
        <v>2.5634888059701493</v>
      </c>
      <c r="G99" s="8">
        <f t="shared" si="8"/>
        <v>10864.214788574636</v>
      </c>
      <c r="H99" s="8">
        <f t="shared" si="5"/>
        <v>32321.893232419607</v>
      </c>
      <c r="K99" s="22"/>
      <c r="L99" s="22"/>
      <c r="M99" s="22"/>
      <c r="N99" s="22"/>
      <c r="O99" s="22"/>
      <c r="P99" s="22"/>
      <c r="Q99" s="22"/>
    </row>
    <row r="100" spans="1:17" x14ac:dyDescent="0.25">
      <c r="A100" s="25">
        <v>93</v>
      </c>
      <c r="B100" s="3">
        <f t="shared" si="9"/>
        <v>38976</v>
      </c>
      <c r="C100" s="20">
        <f t="shared" si="6"/>
        <v>11706</v>
      </c>
      <c r="D100" s="7">
        <f t="shared" si="7"/>
        <v>0.69966400000000006</v>
      </c>
      <c r="E100" s="7">
        <v>0.30033599999999999</v>
      </c>
      <c r="F100" s="19">
        <f>SUM(B101:$B$108)/B100+0.5</f>
        <v>2.337720648604269</v>
      </c>
      <c r="G100" s="8">
        <f t="shared" si="8"/>
        <v>7764.1944258954309</v>
      </c>
      <c r="H100" s="8">
        <f t="shared" si="5"/>
        <v>21457.678443844969</v>
      </c>
      <c r="K100" s="22"/>
      <c r="L100" s="22"/>
      <c r="M100" s="22"/>
      <c r="N100" s="22"/>
      <c r="O100" s="22"/>
      <c r="P100" s="22"/>
      <c r="Q100" s="22"/>
    </row>
    <row r="101" spans="1:17" x14ac:dyDescent="0.25">
      <c r="A101" s="25">
        <v>94</v>
      </c>
      <c r="B101" s="3">
        <f t="shared" si="9"/>
        <v>27270</v>
      </c>
      <c r="C101" s="20">
        <f t="shared" si="6"/>
        <v>8954</v>
      </c>
      <c r="D101" s="7">
        <f t="shared" si="7"/>
        <v>0.67164400000000002</v>
      </c>
      <c r="E101" s="7">
        <v>0.32835599999999998</v>
      </c>
      <c r="F101" s="19">
        <f>SUM(B102:$B$108)/B101+0.5</f>
        <v>2.1265859919325267</v>
      </c>
      <c r="G101" s="8">
        <f t="shared" si="8"/>
        <v>5338.8762641602507</v>
      </c>
      <c r="H101" s="8">
        <f t="shared" si="5"/>
        <v>13693.484017949537</v>
      </c>
      <c r="K101" s="22"/>
      <c r="L101" s="22"/>
      <c r="M101" s="22"/>
      <c r="N101" s="22"/>
      <c r="O101" s="22"/>
      <c r="P101" s="22"/>
      <c r="Q101" s="22"/>
    </row>
    <row r="102" spans="1:17" x14ac:dyDescent="0.25">
      <c r="A102" s="25">
        <v>95</v>
      </c>
      <c r="B102" s="3">
        <f t="shared" si="9"/>
        <v>18316</v>
      </c>
      <c r="C102" s="20">
        <f t="shared" si="6"/>
        <v>6985</v>
      </c>
      <c r="D102" s="7">
        <f t="shared" si="7"/>
        <v>0.61863999999999997</v>
      </c>
      <c r="E102" s="7">
        <v>0.38136000000000003</v>
      </c>
      <c r="F102" s="19">
        <f>SUM(B103:$B$108)/B102+0.5</f>
        <v>1.9217623935357064</v>
      </c>
      <c r="G102" s="8">
        <f t="shared" si="8"/>
        <v>3524.203146597873</v>
      </c>
      <c r="H102" s="8">
        <f t="shared" si="5"/>
        <v>8354.6077537892852</v>
      </c>
      <c r="K102" s="22"/>
      <c r="L102" s="22"/>
      <c r="M102" s="22"/>
      <c r="N102" s="22"/>
      <c r="O102" s="22"/>
      <c r="P102" s="22"/>
      <c r="Q102" s="22"/>
    </row>
    <row r="103" spans="1:17" x14ac:dyDescent="0.25">
      <c r="A103" s="25">
        <v>96</v>
      </c>
      <c r="B103" s="3">
        <f t="shared" si="9"/>
        <v>11331</v>
      </c>
      <c r="C103" s="20">
        <f t="shared" si="6"/>
        <v>4595</v>
      </c>
      <c r="D103" s="7">
        <f t="shared" si="7"/>
        <v>0.59443599999999996</v>
      </c>
      <c r="E103" s="7">
        <v>0.40556399999999998</v>
      </c>
      <c r="F103" s="19">
        <f>SUM(B104:$B$108)/B103+0.5</f>
        <v>1.7982084546818462</v>
      </c>
      <c r="G103" s="8">
        <f t="shared" si="8"/>
        <v>2142.7135767280975</v>
      </c>
      <c r="H103" s="8">
        <f t="shared" si="5"/>
        <v>4830.4046071914127</v>
      </c>
      <c r="K103" s="22"/>
      <c r="L103" s="22"/>
      <c r="M103" s="22"/>
      <c r="N103" s="22"/>
      <c r="O103" s="22"/>
      <c r="P103" s="22"/>
      <c r="Q103" s="22"/>
    </row>
    <row r="104" spans="1:17" x14ac:dyDescent="0.25">
      <c r="A104" s="25">
        <v>97</v>
      </c>
      <c r="B104" s="3">
        <f t="shared" si="9"/>
        <v>6736</v>
      </c>
      <c r="C104" s="20">
        <f t="shared" si="6"/>
        <v>2845</v>
      </c>
      <c r="D104" s="7">
        <f t="shared" si="7"/>
        <v>0.577708</v>
      </c>
      <c r="E104" s="7">
        <v>0.422292</v>
      </c>
      <c r="F104" s="19">
        <f>SUM(B105:$B$108)/B104+0.5</f>
        <v>1.6837885985748218</v>
      </c>
      <c r="G104" s="8">
        <f t="shared" si="8"/>
        <v>1251.8824249484921</v>
      </c>
      <c r="H104" s="8">
        <f t="shared" si="5"/>
        <v>2687.6910304633147</v>
      </c>
      <c r="K104" s="22"/>
      <c r="L104" s="22"/>
      <c r="M104" s="22"/>
      <c r="N104" s="22"/>
      <c r="O104" s="22"/>
      <c r="P104" s="22"/>
      <c r="Q104" s="22"/>
    </row>
    <row r="105" spans="1:17" x14ac:dyDescent="0.25">
      <c r="A105" s="25">
        <v>98</v>
      </c>
      <c r="B105" s="3">
        <f t="shared" si="9"/>
        <v>3891</v>
      </c>
      <c r="C105" s="20">
        <f t="shared" si="6"/>
        <v>1693</v>
      </c>
      <c r="D105" s="7">
        <f t="shared" si="7"/>
        <v>0.56496400000000002</v>
      </c>
      <c r="E105" s="7">
        <v>0.43503600000000003</v>
      </c>
      <c r="F105" s="19">
        <f>SUM(B106:$B$108)/B105+0.5</f>
        <v>1.5493446414803393</v>
      </c>
      <c r="G105" s="8">
        <f t="shared" si="8"/>
        <v>710.7032097840322</v>
      </c>
      <c r="H105" s="8">
        <f t="shared" si="5"/>
        <v>1435.8086055148228</v>
      </c>
      <c r="K105" s="22"/>
      <c r="L105" s="22"/>
      <c r="M105" s="22"/>
      <c r="N105" s="22"/>
      <c r="O105" s="22"/>
      <c r="P105" s="22"/>
      <c r="Q105" s="22"/>
    </row>
    <row r="106" spans="1:17" x14ac:dyDescent="0.25">
      <c r="A106" s="25">
        <v>99</v>
      </c>
      <c r="B106" s="3">
        <f t="shared" si="9"/>
        <v>2198</v>
      </c>
      <c r="C106" s="20">
        <f t="shared" si="6"/>
        <v>979</v>
      </c>
      <c r="D106" s="7">
        <f t="shared" si="7"/>
        <v>0.55471599999999999</v>
      </c>
      <c r="E106" s="7">
        <v>0.44528400000000001</v>
      </c>
      <c r="F106" s="19">
        <f>SUM(B107:$B$108)/B106+0.5</f>
        <v>1.3575978161965423</v>
      </c>
      <c r="G106" s="8">
        <f t="shared" si="8"/>
        <v>394.56659704346458</v>
      </c>
      <c r="H106" s="8">
        <f t="shared" si="5"/>
        <v>725.10539573079075</v>
      </c>
      <c r="K106" s="22"/>
      <c r="L106" s="22"/>
      <c r="M106" s="22"/>
      <c r="N106" s="22"/>
      <c r="O106" s="22"/>
      <c r="P106" s="22"/>
      <c r="Q106" s="22"/>
    </row>
    <row r="107" spans="1:17" x14ac:dyDescent="0.25">
      <c r="A107" s="25">
        <v>100</v>
      </c>
      <c r="B107" s="3">
        <f t="shared" si="9"/>
        <v>1219</v>
      </c>
      <c r="C107" s="20">
        <f t="shared" si="6"/>
        <v>553</v>
      </c>
      <c r="D107" s="7">
        <f t="shared" si="7"/>
        <v>0.54615999999999998</v>
      </c>
      <c r="E107" s="7">
        <v>0.45383999999999997</v>
      </c>
      <c r="F107" s="19">
        <f>SUM(B108:$B$108)/B107+0.5</f>
        <v>1.046349466776046</v>
      </c>
      <c r="G107" s="8">
        <f t="shared" si="8"/>
        <v>215.06112628455318</v>
      </c>
      <c r="H107" s="8">
        <f t="shared" si="5"/>
        <v>330.53879868732616</v>
      </c>
      <c r="K107" s="22"/>
      <c r="L107" s="22"/>
      <c r="M107" s="22"/>
      <c r="N107" s="22"/>
      <c r="O107" s="22"/>
      <c r="P107" s="22"/>
      <c r="Q107" s="22"/>
    </row>
    <row r="108" spans="1:17" x14ac:dyDescent="0.25">
      <c r="A108" s="25" t="s">
        <v>35</v>
      </c>
      <c r="B108" s="3">
        <f t="shared" si="9"/>
        <v>666</v>
      </c>
      <c r="C108" s="20">
        <f t="shared" si="6"/>
        <v>0</v>
      </c>
      <c r="D108" s="7">
        <f t="shared" si="7"/>
        <v>1</v>
      </c>
      <c r="E108" s="7">
        <v>0</v>
      </c>
      <c r="F108" s="19">
        <f>SUM(B$108:$B109)/B108+0.5</f>
        <v>1.5</v>
      </c>
      <c r="G108" s="8">
        <f>$B108*1.0175^(-101)</f>
        <v>115.477672402773</v>
      </c>
      <c r="H108" s="8">
        <f>G108</f>
        <v>115.477672402773</v>
      </c>
      <c r="K108" s="22"/>
      <c r="L108" s="22"/>
      <c r="M108" s="22"/>
      <c r="N108" s="22"/>
      <c r="O108" s="22"/>
      <c r="P108" s="22"/>
      <c r="Q108" s="22"/>
    </row>
  </sheetData>
  <mergeCells count="3">
    <mergeCell ref="G1:H1"/>
    <mergeCell ref="A2:H2"/>
    <mergeCell ref="A3:H3"/>
  </mergeCells>
  <conditionalFormatting sqref="K7:Q108">
    <cfRule type="cellIs" dxfId="0" priority="1" operator="not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447"/>
  <sheetViews>
    <sheetView workbookViewId="0">
      <selection activeCell="M11" sqref="M11"/>
    </sheetView>
  </sheetViews>
  <sheetFormatPr defaultRowHeight="10.5" x14ac:dyDescent="0.15"/>
  <cols>
    <col min="1" max="1" width="10" style="27" customWidth="1"/>
    <col min="2" max="256" width="9.140625" style="27"/>
    <col min="257" max="257" width="10" style="27" customWidth="1"/>
    <col min="258" max="512" width="9.140625" style="27"/>
    <col min="513" max="513" width="10" style="27" customWidth="1"/>
    <col min="514" max="768" width="9.140625" style="27"/>
    <col min="769" max="769" width="10" style="27" customWidth="1"/>
    <col min="770" max="1024" width="9.140625" style="27"/>
    <col min="1025" max="1025" width="10" style="27" customWidth="1"/>
    <col min="1026" max="1280" width="9.140625" style="27"/>
    <col min="1281" max="1281" width="10" style="27" customWidth="1"/>
    <col min="1282" max="1536" width="9.140625" style="27"/>
    <col min="1537" max="1537" width="10" style="27" customWidth="1"/>
    <col min="1538" max="1792" width="9.140625" style="27"/>
    <col min="1793" max="1793" width="10" style="27" customWidth="1"/>
    <col min="1794" max="2048" width="9.140625" style="27"/>
    <col min="2049" max="2049" width="10" style="27" customWidth="1"/>
    <col min="2050" max="2304" width="9.140625" style="27"/>
    <col min="2305" max="2305" width="10" style="27" customWidth="1"/>
    <col min="2306" max="2560" width="9.140625" style="27"/>
    <col min="2561" max="2561" width="10" style="27" customWidth="1"/>
    <col min="2562" max="2816" width="9.140625" style="27"/>
    <col min="2817" max="2817" width="10" style="27" customWidth="1"/>
    <col min="2818" max="3072" width="9.140625" style="27"/>
    <col min="3073" max="3073" width="10" style="27" customWidth="1"/>
    <col min="3074" max="3328" width="9.140625" style="27"/>
    <col min="3329" max="3329" width="10" style="27" customWidth="1"/>
    <col min="3330" max="3584" width="9.140625" style="27"/>
    <col min="3585" max="3585" width="10" style="27" customWidth="1"/>
    <col min="3586" max="3840" width="9.140625" style="27"/>
    <col min="3841" max="3841" width="10" style="27" customWidth="1"/>
    <col min="3842" max="4096" width="9.140625" style="27"/>
    <col min="4097" max="4097" width="10" style="27" customWidth="1"/>
    <col min="4098" max="4352" width="9.140625" style="27"/>
    <col min="4353" max="4353" width="10" style="27" customWidth="1"/>
    <col min="4354" max="4608" width="9.140625" style="27"/>
    <col min="4609" max="4609" width="10" style="27" customWidth="1"/>
    <col min="4610" max="4864" width="9.140625" style="27"/>
    <col min="4865" max="4865" width="10" style="27" customWidth="1"/>
    <col min="4866" max="5120" width="9.140625" style="27"/>
    <col min="5121" max="5121" width="10" style="27" customWidth="1"/>
    <col min="5122" max="5376" width="9.140625" style="27"/>
    <col min="5377" max="5377" width="10" style="27" customWidth="1"/>
    <col min="5378" max="5632" width="9.140625" style="27"/>
    <col min="5633" max="5633" width="10" style="27" customWidth="1"/>
    <col min="5634" max="5888" width="9.140625" style="27"/>
    <col min="5889" max="5889" width="10" style="27" customWidth="1"/>
    <col min="5890" max="6144" width="9.140625" style="27"/>
    <col min="6145" max="6145" width="10" style="27" customWidth="1"/>
    <col min="6146" max="6400" width="9.140625" style="27"/>
    <col min="6401" max="6401" width="10" style="27" customWidth="1"/>
    <col min="6402" max="6656" width="9.140625" style="27"/>
    <col min="6657" max="6657" width="10" style="27" customWidth="1"/>
    <col min="6658" max="6912" width="9.140625" style="27"/>
    <col min="6913" max="6913" width="10" style="27" customWidth="1"/>
    <col min="6914" max="7168" width="9.140625" style="27"/>
    <col min="7169" max="7169" width="10" style="27" customWidth="1"/>
    <col min="7170" max="7424" width="9.140625" style="27"/>
    <col min="7425" max="7425" width="10" style="27" customWidth="1"/>
    <col min="7426" max="7680" width="9.140625" style="27"/>
    <col min="7681" max="7681" width="10" style="27" customWidth="1"/>
    <col min="7682" max="7936" width="9.140625" style="27"/>
    <col min="7937" max="7937" width="10" style="27" customWidth="1"/>
    <col min="7938" max="8192" width="9.140625" style="27"/>
    <col min="8193" max="8193" width="10" style="27" customWidth="1"/>
    <col min="8194" max="8448" width="9.140625" style="27"/>
    <col min="8449" max="8449" width="10" style="27" customWidth="1"/>
    <col min="8450" max="8704" width="9.140625" style="27"/>
    <col min="8705" max="8705" width="10" style="27" customWidth="1"/>
    <col min="8706" max="8960" width="9.140625" style="27"/>
    <col min="8961" max="8961" width="10" style="27" customWidth="1"/>
    <col min="8962" max="9216" width="9.140625" style="27"/>
    <col min="9217" max="9217" width="10" style="27" customWidth="1"/>
    <col min="9218" max="9472" width="9.140625" style="27"/>
    <col min="9473" max="9473" width="10" style="27" customWidth="1"/>
    <col min="9474" max="9728" width="9.140625" style="27"/>
    <col min="9729" max="9729" width="10" style="27" customWidth="1"/>
    <col min="9730" max="9984" width="9.140625" style="27"/>
    <col min="9985" max="9985" width="10" style="27" customWidth="1"/>
    <col min="9986" max="10240" width="9.140625" style="27"/>
    <col min="10241" max="10241" width="10" style="27" customWidth="1"/>
    <col min="10242" max="10496" width="9.140625" style="27"/>
    <col min="10497" max="10497" width="10" style="27" customWidth="1"/>
    <col min="10498" max="10752" width="9.140625" style="27"/>
    <col min="10753" max="10753" width="10" style="27" customWidth="1"/>
    <col min="10754" max="11008" width="9.140625" style="27"/>
    <col min="11009" max="11009" width="10" style="27" customWidth="1"/>
    <col min="11010" max="11264" width="9.140625" style="27"/>
    <col min="11265" max="11265" width="10" style="27" customWidth="1"/>
    <col min="11266" max="11520" width="9.140625" style="27"/>
    <col min="11521" max="11521" width="10" style="27" customWidth="1"/>
    <col min="11522" max="11776" width="9.140625" style="27"/>
    <col min="11777" max="11777" width="10" style="27" customWidth="1"/>
    <col min="11778" max="12032" width="9.140625" style="27"/>
    <col min="12033" max="12033" width="10" style="27" customWidth="1"/>
    <col min="12034" max="12288" width="9.140625" style="27"/>
    <col min="12289" max="12289" width="10" style="27" customWidth="1"/>
    <col min="12290" max="12544" width="9.140625" style="27"/>
    <col min="12545" max="12545" width="10" style="27" customWidth="1"/>
    <col min="12546" max="12800" width="9.140625" style="27"/>
    <col min="12801" max="12801" width="10" style="27" customWidth="1"/>
    <col min="12802" max="13056" width="9.140625" style="27"/>
    <col min="13057" max="13057" width="10" style="27" customWidth="1"/>
    <col min="13058" max="13312" width="9.140625" style="27"/>
    <col min="13313" max="13313" width="10" style="27" customWidth="1"/>
    <col min="13314" max="13568" width="9.140625" style="27"/>
    <col min="13569" max="13569" width="10" style="27" customWidth="1"/>
    <col min="13570" max="13824" width="9.140625" style="27"/>
    <col min="13825" max="13825" width="10" style="27" customWidth="1"/>
    <col min="13826" max="14080" width="9.140625" style="27"/>
    <col min="14081" max="14081" width="10" style="27" customWidth="1"/>
    <col min="14082" max="14336" width="9.140625" style="27"/>
    <col min="14337" max="14337" width="10" style="27" customWidth="1"/>
    <col min="14338" max="14592" width="9.140625" style="27"/>
    <col min="14593" max="14593" width="10" style="27" customWidth="1"/>
    <col min="14594" max="14848" width="9.140625" style="27"/>
    <col min="14849" max="14849" width="10" style="27" customWidth="1"/>
    <col min="14850" max="15104" width="9.140625" style="27"/>
    <col min="15105" max="15105" width="10" style="27" customWidth="1"/>
    <col min="15106" max="15360" width="9.140625" style="27"/>
    <col min="15361" max="15361" width="10" style="27" customWidth="1"/>
    <col min="15362" max="15616" width="9.140625" style="27"/>
    <col min="15617" max="15617" width="10" style="27" customWidth="1"/>
    <col min="15618" max="15872" width="9.140625" style="27"/>
    <col min="15873" max="15873" width="10" style="27" customWidth="1"/>
    <col min="15874" max="16128" width="9.140625" style="27"/>
    <col min="16129" max="16129" width="10" style="27" customWidth="1"/>
    <col min="16130" max="16384" width="9.140625" style="27"/>
  </cols>
  <sheetData>
    <row r="2" spans="1:10" ht="30.75" customHeight="1" x14ac:dyDescent="0.2">
      <c r="A2" s="71" t="s">
        <v>38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3.5" customHeight="1" thickBot="1" x14ac:dyDescent="0.2">
      <c r="A3" s="28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3.5" customHeight="1" x14ac:dyDescent="0.15">
      <c r="A4" s="29" t="s">
        <v>18</v>
      </c>
      <c r="B4" s="73" t="s">
        <v>19</v>
      </c>
      <c r="C4" s="73"/>
      <c r="D4" s="73"/>
      <c r="E4" s="73" t="s">
        <v>19</v>
      </c>
      <c r="F4" s="73"/>
      <c r="G4" s="73"/>
      <c r="H4" s="74" t="s">
        <v>20</v>
      </c>
      <c r="I4" s="75"/>
      <c r="J4" s="76"/>
    </row>
    <row r="5" spans="1:10" ht="13.5" customHeight="1" x14ac:dyDescent="0.15">
      <c r="A5" s="30" t="s">
        <v>21</v>
      </c>
      <c r="B5" s="77" t="s">
        <v>22</v>
      </c>
      <c r="C5" s="77"/>
      <c r="D5" s="77"/>
      <c r="E5" s="77" t="s">
        <v>23</v>
      </c>
      <c r="F5" s="77"/>
      <c r="G5" s="77"/>
      <c r="H5" s="78" t="s">
        <v>24</v>
      </c>
      <c r="I5" s="79"/>
      <c r="J5" s="80"/>
    </row>
    <row r="6" spans="1:10" ht="13.5" customHeight="1" thickBot="1" x14ac:dyDescent="0.2">
      <c r="A6" s="31" t="s">
        <v>25</v>
      </c>
      <c r="B6" s="65" t="s">
        <v>26</v>
      </c>
      <c r="C6" s="65"/>
      <c r="D6" s="65"/>
      <c r="E6" s="66" t="s">
        <v>27</v>
      </c>
      <c r="F6" s="66"/>
      <c r="G6" s="66"/>
      <c r="H6" s="32"/>
      <c r="I6" s="33"/>
      <c r="J6" s="34"/>
    </row>
    <row r="7" spans="1:10" ht="13.5" customHeight="1" thickBot="1" x14ac:dyDescent="0.2">
      <c r="A7" s="35" t="s">
        <v>0</v>
      </c>
      <c r="B7" s="67" t="s">
        <v>28</v>
      </c>
      <c r="C7" s="67"/>
      <c r="D7" s="67"/>
      <c r="E7" s="67" t="s">
        <v>29</v>
      </c>
      <c r="F7" s="67"/>
      <c r="G7" s="67"/>
      <c r="H7" s="67" t="s">
        <v>30</v>
      </c>
      <c r="I7" s="67"/>
      <c r="J7" s="67"/>
    </row>
    <row r="8" spans="1:10" ht="18.75" customHeight="1" thickBot="1" x14ac:dyDescent="0.2">
      <c r="A8" s="36"/>
      <c r="B8" s="37" t="s">
        <v>31</v>
      </c>
      <c r="C8" s="38" t="s">
        <v>10</v>
      </c>
      <c r="D8" s="38" t="s">
        <v>2</v>
      </c>
      <c r="E8" s="37" t="s">
        <v>31</v>
      </c>
      <c r="F8" s="38" t="s">
        <v>10</v>
      </c>
      <c r="G8" s="38" t="s">
        <v>2</v>
      </c>
      <c r="H8" s="37" t="s">
        <v>31</v>
      </c>
      <c r="I8" s="38" t="s">
        <v>10</v>
      </c>
      <c r="J8" s="38" t="s">
        <v>2</v>
      </c>
    </row>
    <row r="9" spans="1:10" ht="13.5" customHeight="1" thickBot="1" x14ac:dyDescent="0.2">
      <c r="A9" s="68" t="s">
        <v>32</v>
      </c>
      <c r="B9" s="69"/>
      <c r="C9" s="69"/>
      <c r="D9" s="69"/>
      <c r="E9" s="69"/>
      <c r="F9" s="69"/>
      <c r="G9" s="69"/>
      <c r="H9" s="69"/>
      <c r="I9" s="69"/>
      <c r="J9" s="70"/>
    </row>
    <row r="10" spans="1:10" ht="13.5" customHeight="1" thickBot="1" x14ac:dyDescent="0.2">
      <c r="A10" s="39">
        <v>0</v>
      </c>
      <c r="B10" s="40">
        <v>4.5100000000000001E-3</v>
      </c>
      <c r="C10" s="41">
        <v>4.6100000000000004E-3</v>
      </c>
      <c r="D10" s="41">
        <v>4.4200000000000003E-3</v>
      </c>
      <c r="E10" s="40">
        <v>0.99548999999999999</v>
      </c>
      <c r="F10" s="40">
        <v>0.99539</v>
      </c>
      <c r="G10" s="41">
        <v>0.99558000000000002</v>
      </c>
      <c r="H10" s="42">
        <v>75.55</v>
      </c>
      <c r="I10" s="43">
        <v>71.89</v>
      </c>
      <c r="J10" s="42">
        <v>79.28</v>
      </c>
    </row>
    <row r="11" spans="1:10" ht="13.5" customHeight="1" thickBot="1" x14ac:dyDescent="0.2">
      <c r="A11" s="39">
        <v>1</v>
      </c>
      <c r="B11" s="40">
        <v>6.3000000000000003E-4</v>
      </c>
      <c r="C11" s="41">
        <v>6.6E-4</v>
      </c>
      <c r="D11" s="41">
        <v>5.9000000000000003E-4</v>
      </c>
      <c r="E11" s="40">
        <v>0.99936999999999998</v>
      </c>
      <c r="F11" s="40">
        <v>0.99934000000000001</v>
      </c>
      <c r="G11" s="41">
        <v>0.99941000000000002</v>
      </c>
      <c r="H11" s="42">
        <v>74.89</v>
      </c>
      <c r="I11" s="43">
        <v>71.22</v>
      </c>
      <c r="J11" s="42">
        <v>78.63</v>
      </c>
    </row>
    <row r="12" spans="1:10" ht="13.5" customHeight="1" thickBot="1" x14ac:dyDescent="0.2">
      <c r="A12" s="39">
        <v>2</v>
      </c>
      <c r="B12" s="40">
        <v>3.3E-4</v>
      </c>
      <c r="C12" s="41">
        <v>2.1000000000000001E-4</v>
      </c>
      <c r="D12" s="41">
        <v>4.4999999999999999E-4</v>
      </c>
      <c r="E12" s="40">
        <v>0.99966999999999995</v>
      </c>
      <c r="F12" s="40">
        <v>0.99978999999999996</v>
      </c>
      <c r="G12" s="41">
        <v>0.99955000000000005</v>
      </c>
      <c r="H12" s="42">
        <v>73.94</v>
      </c>
      <c r="I12" s="43">
        <v>70.27</v>
      </c>
      <c r="J12" s="42">
        <v>77.680000000000007</v>
      </c>
    </row>
    <row r="13" spans="1:10" ht="13.5" customHeight="1" thickBot="1" x14ac:dyDescent="0.2">
      <c r="A13" s="39">
        <v>3</v>
      </c>
      <c r="B13" s="40">
        <v>3.3E-4</v>
      </c>
      <c r="C13" s="41">
        <v>5.0000000000000001E-4</v>
      </c>
      <c r="D13" s="41">
        <v>2.9999999999999997E-4</v>
      </c>
      <c r="E13" s="40">
        <v>0.99966999999999995</v>
      </c>
      <c r="F13" s="40">
        <v>0.99950000000000006</v>
      </c>
      <c r="G13" s="41">
        <v>0.99970000000000003</v>
      </c>
      <c r="H13" s="42">
        <v>72.959999999999994</v>
      </c>
      <c r="I13" s="43">
        <v>69.28</v>
      </c>
      <c r="J13" s="42">
        <v>76.72</v>
      </c>
    </row>
    <row r="14" spans="1:10" ht="13.5" customHeight="1" thickBot="1" x14ac:dyDescent="0.2">
      <c r="A14" s="39">
        <v>4</v>
      </c>
      <c r="B14" s="40">
        <v>2.3000000000000001E-4</v>
      </c>
      <c r="C14" s="41">
        <v>3.6999999999999999E-4</v>
      </c>
      <c r="D14" s="41">
        <v>2.9999999999999997E-4</v>
      </c>
      <c r="E14" s="40">
        <v>0.99977000000000005</v>
      </c>
      <c r="F14" s="40">
        <v>0.99963000000000002</v>
      </c>
      <c r="G14" s="41">
        <v>0.99970000000000003</v>
      </c>
      <c r="H14" s="42">
        <v>71.989999999999995</v>
      </c>
      <c r="I14" s="43">
        <v>68.319999999999993</v>
      </c>
      <c r="J14" s="42">
        <v>75.739999999999995</v>
      </c>
    </row>
    <row r="15" spans="1:10" ht="13.5" customHeight="1" thickBot="1" x14ac:dyDescent="0.2">
      <c r="A15" s="39">
        <v>5</v>
      </c>
      <c r="B15" s="40">
        <v>1.9000000000000001E-4</v>
      </c>
      <c r="C15" s="41">
        <v>2.1000000000000001E-4</v>
      </c>
      <c r="D15" s="41">
        <v>1.7000000000000001E-4</v>
      </c>
      <c r="E15" s="40">
        <v>0.99980999999999998</v>
      </c>
      <c r="F15" s="40">
        <v>0.99978999999999996</v>
      </c>
      <c r="G15" s="41">
        <v>0.99983</v>
      </c>
      <c r="H15" s="42">
        <v>71</v>
      </c>
      <c r="I15" s="43">
        <v>67.34</v>
      </c>
      <c r="J15" s="42">
        <v>74.760000000000005</v>
      </c>
    </row>
    <row r="16" spans="1:10" ht="13.5" customHeight="1" thickBot="1" x14ac:dyDescent="0.2">
      <c r="A16" s="39">
        <v>6</v>
      </c>
      <c r="B16" s="40">
        <v>1E-4</v>
      </c>
      <c r="C16" s="41">
        <v>1.2999999999999999E-4</v>
      </c>
      <c r="D16" s="41">
        <v>6.9999999999999994E-5</v>
      </c>
      <c r="E16" s="40">
        <v>0.99990000000000001</v>
      </c>
      <c r="F16" s="40">
        <v>0.99987000000000004</v>
      </c>
      <c r="G16" s="41">
        <v>0.99992999999999999</v>
      </c>
      <c r="H16" s="42">
        <v>70.02</v>
      </c>
      <c r="I16" s="43">
        <v>66.36</v>
      </c>
      <c r="J16" s="42">
        <v>73.77</v>
      </c>
    </row>
    <row r="17" spans="1:10" ht="13.5" customHeight="1" thickBot="1" x14ac:dyDescent="0.2">
      <c r="A17" s="39">
        <v>7</v>
      </c>
      <c r="B17" s="40">
        <v>1.1E-4</v>
      </c>
      <c r="C17" s="41">
        <v>1.1E-4</v>
      </c>
      <c r="D17" s="41">
        <v>1E-4</v>
      </c>
      <c r="E17" s="40">
        <v>0.99988999999999995</v>
      </c>
      <c r="F17" s="40">
        <v>0.99988999999999995</v>
      </c>
      <c r="G17" s="41">
        <v>0.99990000000000001</v>
      </c>
      <c r="H17" s="42">
        <v>69.02</v>
      </c>
      <c r="I17" s="43">
        <v>65.37</v>
      </c>
      <c r="J17" s="42">
        <v>72.78</v>
      </c>
    </row>
    <row r="18" spans="1:10" ht="13.5" customHeight="1" thickBot="1" x14ac:dyDescent="0.2">
      <c r="A18" s="39">
        <v>8</v>
      </c>
      <c r="B18" s="40">
        <v>1.1E-4</v>
      </c>
      <c r="C18" s="41">
        <v>1.7000000000000001E-4</v>
      </c>
      <c r="D18" s="41">
        <v>5.0000000000000002E-5</v>
      </c>
      <c r="E18" s="40">
        <v>0.99988999999999995</v>
      </c>
      <c r="F18" s="40">
        <v>0.99983</v>
      </c>
      <c r="G18" s="41">
        <v>0.99995000000000001</v>
      </c>
      <c r="H18" s="42">
        <v>68.03</v>
      </c>
      <c r="I18" s="43">
        <v>64.37</v>
      </c>
      <c r="J18" s="42">
        <v>71.790000000000006</v>
      </c>
    </row>
    <row r="19" spans="1:10" ht="13.5" customHeight="1" thickBot="1" x14ac:dyDescent="0.2">
      <c r="A19" s="39">
        <v>9</v>
      </c>
      <c r="B19" s="40">
        <v>1.2999999999999999E-4</v>
      </c>
      <c r="C19" s="41">
        <v>2.2000000000000001E-4</v>
      </c>
      <c r="D19" s="41">
        <v>3.0000000000000001E-5</v>
      </c>
      <c r="E19" s="40">
        <v>0.99987000000000004</v>
      </c>
      <c r="F19" s="40">
        <v>0.99978</v>
      </c>
      <c r="G19" s="41">
        <v>0.99997000000000003</v>
      </c>
      <c r="H19" s="42">
        <v>67.040000000000006</v>
      </c>
      <c r="I19" s="43">
        <v>63.39</v>
      </c>
      <c r="J19" s="42">
        <v>70.790000000000006</v>
      </c>
    </row>
    <row r="20" spans="1:10" ht="13.5" customHeight="1" thickBot="1" x14ac:dyDescent="0.2">
      <c r="A20" s="39">
        <v>10</v>
      </c>
      <c r="B20" s="40">
        <v>1.6000000000000001E-4</v>
      </c>
      <c r="C20" s="41">
        <v>1.3999999999999999E-4</v>
      </c>
      <c r="D20" s="41">
        <v>1.7000000000000001E-4</v>
      </c>
      <c r="E20" s="40">
        <v>0.99983999999999995</v>
      </c>
      <c r="F20" s="40">
        <v>0.99985999999999997</v>
      </c>
      <c r="G20" s="41">
        <v>0.99983</v>
      </c>
      <c r="H20" s="42">
        <v>66.05</v>
      </c>
      <c r="I20" s="43">
        <v>62.4</v>
      </c>
      <c r="J20" s="42">
        <v>69.790000000000006</v>
      </c>
    </row>
    <row r="21" spans="1:10" ht="13.5" customHeight="1" thickBot="1" x14ac:dyDescent="0.2">
      <c r="A21" s="39">
        <v>11</v>
      </c>
      <c r="B21" s="40">
        <v>1.8000000000000001E-4</v>
      </c>
      <c r="C21" s="41">
        <v>2.4000000000000001E-4</v>
      </c>
      <c r="D21" s="41">
        <v>1.2E-4</v>
      </c>
      <c r="E21" s="40">
        <v>0.99982000000000004</v>
      </c>
      <c r="F21" s="40">
        <v>0.99975999999999998</v>
      </c>
      <c r="G21" s="41">
        <v>0.99987999999999999</v>
      </c>
      <c r="H21" s="42">
        <v>65.06</v>
      </c>
      <c r="I21" s="43">
        <v>61.41</v>
      </c>
      <c r="J21" s="42">
        <v>68.8</v>
      </c>
    </row>
    <row r="22" spans="1:10" ht="13.5" customHeight="1" thickBot="1" x14ac:dyDescent="0.2">
      <c r="A22" s="39">
        <v>12</v>
      </c>
      <c r="B22" s="40">
        <v>1.3999999999999999E-4</v>
      </c>
      <c r="C22" s="41">
        <v>2.2000000000000001E-4</v>
      </c>
      <c r="D22" s="41">
        <v>6.9999999999999994E-5</v>
      </c>
      <c r="E22" s="40">
        <v>0.99985999999999997</v>
      </c>
      <c r="F22" s="40">
        <v>0.99978</v>
      </c>
      <c r="G22" s="41">
        <v>0.99992999999999999</v>
      </c>
      <c r="H22" s="42">
        <v>64.069999999999993</v>
      </c>
      <c r="I22" s="43">
        <v>60.42</v>
      </c>
      <c r="J22" s="42">
        <v>67.81</v>
      </c>
    </row>
    <row r="23" spans="1:10" ht="13.5" customHeight="1" thickBot="1" x14ac:dyDescent="0.2">
      <c r="A23" s="39">
        <v>13</v>
      </c>
      <c r="B23" s="40">
        <v>2.3000000000000001E-4</v>
      </c>
      <c r="C23" s="41">
        <v>2.4000000000000001E-4</v>
      </c>
      <c r="D23" s="41">
        <v>2.2000000000000001E-4</v>
      </c>
      <c r="E23" s="40">
        <v>0.99977000000000005</v>
      </c>
      <c r="F23" s="40">
        <v>0.99975999999999998</v>
      </c>
      <c r="G23" s="41">
        <v>0.99978</v>
      </c>
      <c r="H23" s="42">
        <v>63.08</v>
      </c>
      <c r="I23" s="43">
        <v>59.44</v>
      </c>
      <c r="J23" s="42">
        <v>66.819999999999993</v>
      </c>
    </row>
    <row r="24" spans="1:10" ht="13.5" customHeight="1" thickBot="1" x14ac:dyDescent="0.2">
      <c r="A24" s="39">
        <v>14</v>
      </c>
      <c r="B24" s="40">
        <v>2.5999999999999998E-4</v>
      </c>
      <c r="C24" s="41">
        <v>2.7E-4</v>
      </c>
      <c r="D24" s="41">
        <v>2.4000000000000001E-4</v>
      </c>
      <c r="E24" s="40">
        <v>0.99973999999999996</v>
      </c>
      <c r="F24" s="40">
        <v>0.99973000000000001</v>
      </c>
      <c r="G24" s="41">
        <v>0.99975999999999998</v>
      </c>
      <c r="H24" s="42">
        <v>62.09</v>
      </c>
      <c r="I24" s="43">
        <v>58.45</v>
      </c>
      <c r="J24" s="42">
        <v>65.83</v>
      </c>
    </row>
    <row r="25" spans="1:10" ht="13.5" customHeight="1" thickBot="1" x14ac:dyDescent="0.2">
      <c r="A25" s="39">
        <v>15</v>
      </c>
      <c r="B25" s="40">
        <v>1.9000000000000001E-4</v>
      </c>
      <c r="C25" s="41">
        <v>2.5000000000000001E-4</v>
      </c>
      <c r="D25" s="41">
        <v>1.3999999999999999E-4</v>
      </c>
      <c r="E25" s="40">
        <v>0.99980999999999998</v>
      </c>
      <c r="F25" s="40">
        <v>0.99975000000000003</v>
      </c>
      <c r="G25" s="41">
        <v>0.99985999999999997</v>
      </c>
      <c r="H25" s="42">
        <v>61.11</v>
      </c>
      <c r="I25" s="43">
        <v>57.47</v>
      </c>
      <c r="J25" s="42">
        <v>64.849999999999994</v>
      </c>
    </row>
    <row r="26" spans="1:10" ht="13.5" customHeight="1" thickBot="1" x14ac:dyDescent="0.2">
      <c r="A26" s="39">
        <v>16</v>
      </c>
      <c r="B26" s="40">
        <v>2.7999999999999998E-4</v>
      </c>
      <c r="C26" s="41">
        <v>3.4000000000000002E-4</v>
      </c>
      <c r="D26" s="41">
        <v>2.1000000000000001E-4</v>
      </c>
      <c r="E26" s="40">
        <v>0.99972000000000005</v>
      </c>
      <c r="F26" s="40">
        <v>0.99965999999999999</v>
      </c>
      <c r="G26" s="41">
        <v>0.99978999999999996</v>
      </c>
      <c r="H26" s="42">
        <v>60.12</v>
      </c>
      <c r="I26" s="43">
        <v>56.48</v>
      </c>
      <c r="J26" s="42">
        <v>63.86</v>
      </c>
    </row>
    <row r="27" spans="1:10" ht="13.5" customHeight="1" thickBot="1" x14ac:dyDescent="0.2">
      <c r="A27" s="39">
        <v>17</v>
      </c>
      <c r="B27" s="40">
        <v>4.0000000000000002E-4</v>
      </c>
      <c r="C27" s="41">
        <v>5.4000000000000001E-4</v>
      </c>
      <c r="D27" s="41">
        <v>2.5000000000000001E-4</v>
      </c>
      <c r="E27" s="40">
        <v>0.99960000000000004</v>
      </c>
      <c r="F27" s="40">
        <v>0.99946000000000002</v>
      </c>
      <c r="G27" s="41">
        <v>0.99975000000000003</v>
      </c>
      <c r="H27" s="42">
        <v>59.14</v>
      </c>
      <c r="I27" s="43">
        <v>55.5</v>
      </c>
      <c r="J27" s="42">
        <v>62.87</v>
      </c>
    </row>
    <row r="28" spans="1:10" ht="13.5" customHeight="1" thickBot="1" x14ac:dyDescent="0.2">
      <c r="A28" s="39">
        <v>18</v>
      </c>
      <c r="B28" s="40">
        <v>4.4999999999999999E-4</v>
      </c>
      <c r="C28" s="41">
        <v>6.4000000000000005E-4</v>
      </c>
      <c r="D28" s="41">
        <v>2.5999999999999998E-4</v>
      </c>
      <c r="E28" s="40">
        <v>0.99955000000000005</v>
      </c>
      <c r="F28" s="40">
        <v>0.99936000000000003</v>
      </c>
      <c r="G28" s="41">
        <v>0.99973999999999996</v>
      </c>
      <c r="H28" s="42">
        <v>58.16</v>
      </c>
      <c r="I28" s="43">
        <v>54.53</v>
      </c>
      <c r="J28" s="42">
        <v>61.88</v>
      </c>
    </row>
    <row r="29" spans="1:10" ht="13.5" customHeight="1" thickBot="1" x14ac:dyDescent="0.2">
      <c r="A29" s="39">
        <v>19</v>
      </c>
      <c r="B29" s="40">
        <v>6.4000000000000005E-4</v>
      </c>
      <c r="C29" s="41">
        <v>8.9999999999999998E-4</v>
      </c>
      <c r="D29" s="41">
        <v>3.6999999999999999E-4</v>
      </c>
      <c r="E29" s="40">
        <v>0.99936000000000003</v>
      </c>
      <c r="F29" s="40">
        <v>0.99909999999999999</v>
      </c>
      <c r="G29" s="41">
        <v>0.99963000000000002</v>
      </c>
      <c r="H29" s="42">
        <v>57.19</v>
      </c>
      <c r="I29" s="43">
        <v>53.56</v>
      </c>
      <c r="J29" s="42">
        <v>60.9</v>
      </c>
    </row>
    <row r="30" spans="1:10" ht="13.5" customHeight="1" thickBot="1" x14ac:dyDescent="0.2">
      <c r="A30" s="39">
        <v>20</v>
      </c>
      <c r="B30" s="40">
        <v>5.2999999999999998E-4</v>
      </c>
      <c r="C30" s="41">
        <v>7.7999999999999999E-4</v>
      </c>
      <c r="D30" s="41">
        <v>2.7E-4</v>
      </c>
      <c r="E30" s="40">
        <v>0.99946999999999997</v>
      </c>
      <c r="F30" s="40">
        <v>0.99922</v>
      </c>
      <c r="G30" s="41">
        <v>0.99973000000000001</v>
      </c>
      <c r="H30" s="42">
        <v>56.22</v>
      </c>
      <c r="I30" s="43">
        <v>52.61</v>
      </c>
      <c r="J30" s="42">
        <v>59.92</v>
      </c>
    </row>
    <row r="31" spans="1:10" ht="13.5" customHeight="1" thickBot="1" x14ac:dyDescent="0.2">
      <c r="A31" s="39">
        <v>21</v>
      </c>
      <c r="B31" s="40">
        <v>6.2E-4</v>
      </c>
      <c r="C31" s="41">
        <v>8.7000000000000001E-4</v>
      </c>
      <c r="D31" s="41">
        <v>3.6000000000000002E-4</v>
      </c>
      <c r="E31" s="40">
        <v>0.99938000000000005</v>
      </c>
      <c r="F31" s="40">
        <v>0.99912999999999996</v>
      </c>
      <c r="G31" s="41">
        <v>0.99963999999999997</v>
      </c>
      <c r="H31" s="42">
        <v>55.25</v>
      </c>
      <c r="I31" s="43">
        <v>51.65</v>
      </c>
      <c r="J31" s="42">
        <v>58.94</v>
      </c>
    </row>
    <row r="32" spans="1:10" ht="13.5" customHeight="1" thickBot="1" x14ac:dyDescent="0.2">
      <c r="A32" s="39">
        <v>22</v>
      </c>
      <c r="B32" s="40">
        <v>6.9999999999999999E-4</v>
      </c>
      <c r="C32" s="41">
        <v>9.6000000000000002E-4</v>
      </c>
      <c r="D32" s="41">
        <v>4.2999999999999999E-4</v>
      </c>
      <c r="E32" s="40">
        <v>0.99929999999999997</v>
      </c>
      <c r="F32" s="40">
        <v>0.99904000000000004</v>
      </c>
      <c r="G32" s="41">
        <v>0.99956999999999996</v>
      </c>
      <c r="H32" s="42">
        <v>54.29</v>
      </c>
      <c r="I32" s="43">
        <v>50.7</v>
      </c>
      <c r="J32" s="42">
        <v>57.96</v>
      </c>
    </row>
    <row r="33" spans="1:10" ht="13.5" customHeight="1" thickBot="1" x14ac:dyDescent="0.2">
      <c r="A33" s="39">
        <v>23</v>
      </c>
      <c r="B33" s="40">
        <v>7.3999999999999999E-4</v>
      </c>
      <c r="C33" s="41">
        <v>1.09E-3</v>
      </c>
      <c r="D33" s="41">
        <v>3.6000000000000002E-4</v>
      </c>
      <c r="E33" s="40">
        <v>0.99926000000000004</v>
      </c>
      <c r="F33" s="40">
        <v>0.99890999999999996</v>
      </c>
      <c r="G33" s="41">
        <v>0.99963999999999997</v>
      </c>
      <c r="H33" s="42">
        <v>53.32</v>
      </c>
      <c r="I33" s="43">
        <v>49.74</v>
      </c>
      <c r="J33" s="42">
        <v>56.98</v>
      </c>
    </row>
    <row r="34" spans="1:10" ht="13.5" customHeight="1" thickBot="1" x14ac:dyDescent="0.2">
      <c r="A34" s="39">
        <v>24</v>
      </c>
      <c r="B34" s="40">
        <v>5.2999999999999998E-4</v>
      </c>
      <c r="C34" s="41">
        <v>6.9999999999999999E-4</v>
      </c>
      <c r="D34" s="41">
        <v>3.5E-4</v>
      </c>
      <c r="E34" s="40">
        <v>0.99946999999999997</v>
      </c>
      <c r="F34" s="40">
        <v>0.99929999999999997</v>
      </c>
      <c r="G34" s="41">
        <v>0.99965000000000004</v>
      </c>
      <c r="H34" s="42">
        <v>52.36</v>
      </c>
      <c r="I34" s="43">
        <v>48.8</v>
      </c>
      <c r="J34" s="42">
        <v>56</v>
      </c>
    </row>
    <row r="35" spans="1:10" ht="13.5" customHeight="1" thickBot="1" x14ac:dyDescent="0.2">
      <c r="A35" s="39">
        <v>25</v>
      </c>
      <c r="B35" s="40">
        <v>7.7999999999999999E-4</v>
      </c>
      <c r="C35" s="41">
        <v>1.1800000000000001E-3</v>
      </c>
      <c r="D35" s="41">
        <v>3.5E-4</v>
      </c>
      <c r="E35" s="40">
        <v>0.99922</v>
      </c>
      <c r="F35" s="40">
        <v>0.99882000000000004</v>
      </c>
      <c r="G35" s="41">
        <v>0.99965000000000004</v>
      </c>
      <c r="H35" s="42">
        <v>51.39</v>
      </c>
      <c r="I35" s="43">
        <v>47.83</v>
      </c>
      <c r="J35" s="42">
        <v>55.02</v>
      </c>
    </row>
    <row r="36" spans="1:10" ht="13.5" customHeight="1" thickBot="1" x14ac:dyDescent="0.2">
      <c r="A36" s="39">
        <v>26</v>
      </c>
      <c r="B36" s="40">
        <v>8.8000000000000003E-4</v>
      </c>
      <c r="C36" s="41">
        <v>1.17E-3</v>
      </c>
      <c r="D36" s="41">
        <v>5.8E-4</v>
      </c>
      <c r="E36" s="40">
        <v>0.99912000000000001</v>
      </c>
      <c r="F36" s="40">
        <v>0.99883</v>
      </c>
      <c r="G36" s="41">
        <v>0.99941999999999998</v>
      </c>
      <c r="H36" s="42">
        <v>50.43</v>
      </c>
      <c r="I36" s="43">
        <v>46.89</v>
      </c>
      <c r="J36" s="42">
        <v>54.04</v>
      </c>
    </row>
    <row r="37" spans="1:10" ht="13.5" customHeight="1" thickBot="1" x14ac:dyDescent="0.2">
      <c r="A37" s="39">
        <v>27</v>
      </c>
      <c r="B37" s="40">
        <v>7.2999999999999996E-4</v>
      </c>
      <c r="C37" s="41">
        <v>1.07E-3</v>
      </c>
      <c r="D37" s="41">
        <v>3.6999999999999999E-4</v>
      </c>
      <c r="E37" s="40">
        <v>0.99926999999999999</v>
      </c>
      <c r="F37" s="40">
        <v>0.99892999999999998</v>
      </c>
      <c r="G37" s="41">
        <v>0.99963000000000002</v>
      </c>
      <c r="H37" s="42">
        <v>49.47</v>
      </c>
      <c r="I37" s="43">
        <v>45.94</v>
      </c>
      <c r="J37" s="42">
        <v>53.07</v>
      </c>
    </row>
    <row r="38" spans="1:10" ht="13.5" customHeight="1" thickBot="1" x14ac:dyDescent="0.2">
      <c r="A38" s="39">
        <v>28</v>
      </c>
      <c r="B38" s="40">
        <v>8.8000000000000003E-4</v>
      </c>
      <c r="C38" s="41">
        <v>1.1999999999999999E-3</v>
      </c>
      <c r="D38" s="41">
        <v>5.5000000000000003E-4</v>
      </c>
      <c r="E38" s="40">
        <v>0.99912000000000001</v>
      </c>
      <c r="F38" s="40">
        <v>0.99880000000000002</v>
      </c>
      <c r="G38" s="41">
        <v>0.99944999999999995</v>
      </c>
      <c r="H38" s="42">
        <v>48.51</v>
      </c>
      <c r="I38" s="43">
        <v>44.99</v>
      </c>
      <c r="J38" s="42">
        <v>52.09</v>
      </c>
    </row>
    <row r="39" spans="1:10" ht="13.5" customHeight="1" thickBot="1" x14ac:dyDescent="0.2">
      <c r="A39" s="39">
        <v>29</v>
      </c>
      <c r="B39" s="40">
        <v>8.5999999999999998E-4</v>
      </c>
      <c r="C39" s="41">
        <v>1.16E-3</v>
      </c>
      <c r="D39" s="41">
        <v>5.4000000000000001E-4</v>
      </c>
      <c r="E39" s="40">
        <v>0.99914000000000003</v>
      </c>
      <c r="F39" s="40">
        <v>0.99883999999999995</v>
      </c>
      <c r="G39" s="41">
        <v>0.99946000000000002</v>
      </c>
      <c r="H39" s="42">
        <v>47.55</v>
      </c>
      <c r="I39" s="43">
        <v>44.04</v>
      </c>
      <c r="J39" s="42">
        <v>51.12</v>
      </c>
    </row>
    <row r="40" spans="1:10" ht="13.5" customHeight="1" thickBot="1" x14ac:dyDescent="0.2">
      <c r="A40" s="39">
        <v>30</v>
      </c>
      <c r="B40" s="40">
        <v>8.5999999999999998E-4</v>
      </c>
      <c r="C40" s="41">
        <v>1.16E-3</v>
      </c>
      <c r="D40" s="41">
        <v>5.4000000000000001E-4</v>
      </c>
      <c r="E40" s="40">
        <v>0.99914000000000003</v>
      </c>
      <c r="F40" s="40">
        <v>0.99883999999999995</v>
      </c>
      <c r="G40" s="41">
        <v>0.99946000000000002</v>
      </c>
      <c r="H40" s="42">
        <v>46.59</v>
      </c>
      <c r="I40" s="43">
        <v>43.09</v>
      </c>
      <c r="J40" s="42">
        <v>50.15</v>
      </c>
    </row>
    <row r="41" spans="1:10" ht="13.5" customHeight="1" thickBot="1" x14ac:dyDescent="0.2">
      <c r="A41" s="39">
        <v>31</v>
      </c>
      <c r="B41" s="40">
        <v>8.1999999999999998E-4</v>
      </c>
      <c r="C41" s="41">
        <v>1.25E-3</v>
      </c>
      <c r="D41" s="41">
        <v>3.6999999999999999E-4</v>
      </c>
      <c r="E41" s="40">
        <v>0.99917999999999996</v>
      </c>
      <c r="F41" s="40">
        <v>0.99875000000000003</v>
      </c>
      <c r="G41" s="41">
        <v>0.99963000000000002</v>
      </c>
      <c r="H41" s="42">
        <v>45.63</v>
      </c>
      <c r="I41" s="43">
        <v>42.14</v>
      </c>
      <c r="J41" s="42">
        <v>49.18</v>
      </c>
    </row>
    <row r="42" spans="1:10" ht="13.5" customHeight="1" thickBot="1" x14ac:dyDescent="0.2">
      <c r="A42" s="39">
        <v>32</v>
      </c>
      <c r="B42" s="40">
        <v>1.1199999999999999E-3</v>
      </c>
      <c r="C42" s="41">
        <v>1.67E-3</v>
      </c>
      <c r="D42" s="41">
        <v>5.4000000000000001E-4</v>
      </c>
      <c r="E42" s="40">
        <v>0.99887999999999999</v>
      </c>
      <c r="F42" s="40">
        <v>0.99833000000000005</v>
      </c>
      <c r="G42" s="41">
        <v>0.99946000000000002</v>
      </c>
      <c r="H42" s="42">
        <v>44.67</v>
      </c>
      <c r="I42" s="43">
        <v>41.2</v>
      </c>
      <c r="J42" s="42">
        <v>48.19</v>
      </c>
    </row>
    <row r="43" spans="1:10" ht="13.5" customHeight="1" thickBot="1" x14ac:dyDescent="0.2">
      <c r="A43" s="39">
        <v>33</v>
      </c>
      <c r="B43" s="40">
        <v>1.15E-3</v>
      </c>
      <c r="C43" s="41">
        <v>1.56E-3</v>
      </c>
      <c r="D43" s="41">
        <v>7.1000000000000002E-4</v>
      </c>
      <c r="E43" s="40">
        <v>0.99885000000000002</v>
      </c>
      <c r="F43" s="40">
        <v>0.99843999999999999</v>
      </c>
      <c r="G43" s="41">
        <v>0.99929000000000001</v>
      </c>
      <c r="H43" s="42">
        <v>43.72</v>
      </c>
      <c r="I43" s="43">
        <v>40.26</v>
      </c>
      <c r="J43" s="42">
        <v>47.22</v>
      </c>
    </row>
    <row r="44" spans="1:10" ht="13.5" customHeight="1" thickBot="1" x14ac:dyDescent="0.2">
      <c r="A44" s="39">
        <v>34</v>
      </c>
      <c r="B44" s="40">
        <v>1.25E-3</v>
      </c>
      <c r="C44" s="41">
        <v>1.64E-3</v>
      </c>
      <c r="D44" s="41">
        <v>8.3000000000000001E-4</v>
      </c>
      <c r="E44" s="40">
        <v>0.99875000000000003</v>
      </c>
      <c r="F44" s="40">
        <v>0.99836000000000003</v>
      </c>
      <c r="G44" s="41">
        <v>0.99917</v>
      </c>
      <c r="H44" s="42">
        <v>42.77</v>
      </c>
      <c r="I44" s="43">
        <v>39.33</v>
      </c>
      <c r="J44" s="42">
        <v>46.25</v>
      </c>
    </row>
    <row r="45" spans="1:10" ht="13.5" customHeight="1" thickBot="1" x14ac:dyDescent="0.2">
      <c r="A45" s="39">
        <v>35</v>
      </c>
      <c r="B45" s="40">
        <v>1.2099999999999999E-3</v>
      </c>
      <c r="C45" s="41">
        <v>1.5100000000000001E-3</v>
      </c>
      <c r="D45" s="41">
        <v>8.9999999999999998E-4</v>
      </c>
      <c r="E45" s="40">
        <v>0.99878999999999996</v>
      </c>
      <c r="F45" s="40">
        <v>0.99848999999999999</v>
      </c>
      <c r="G45" s="41">
        <v>0.99909999999999999</v>
      </c>
      <c r="H45" s="42">
        <v>41.82</v>
      </c>
      <c r="I45" s="43">
        <v>38.39</v>
      </c>
      <c r="J45" s="42">
        <v>45.29</v>
      </c>
    </row>
    <row r="46" spans="1:10" ht="13.5" customHeight="1" thickBot="1" x14ac:dyDescent="0.2">
      <c r="A46" s="39">
        <v>36</v>
      </c>
      <c r="B46" s="40">
        <v>1.39E-3</v>
      </c>
      <c r="C46" s="41">
        <v>1.97E-3</v>
      </c>
      <c r="D46" s="41">
        <v>7.6000000000000004E-4</v>
      </c>
      <c r="E46" s="40">
        <v>0.99861</v>
      </c>
      <c r="F46" s="40">
        <v>0.99802999999999997</v>
      </c>
      <c r="G46" s="41">
        <v>0.99924000000000002</v>
      </c>
      <c r="H46" s="42">
        <v>40.869999999999997</v>
      </c>
      <c r="I46" s="43">
        <v>37.450000000000003</v>
      </c>
      <c r="J46" s="42">
        <v>44.33</v>
      </c>
    </row>
    <row r="47" spans="1:10" ht="13.5" customHeight="1" thickBot="1" x14ac:dyDescent="0.2">
      <c r="A47" s="39">
        <v>37</v>
      </c>
      <c r="B47" s="40">
        <v>1.6900000000000001E-3</v>
      </c>
      <c r="C47" s="41">
        <v>2.3999999999999998E-3</v>
      </c>
      <c r="D47" s="41">
        <v>9.3999999999999997E-4</v>
      </c>
      <c r="E47" s="40">
        <v>0.99831000000000003</v>
      </c>
      <c r="F47" s="40">
        <v>0.99760000000000004</v>
      </c>
      <c r="G47" s="41">
        <v>0.99905999999999995</v>
      </c>
      <c r="H47" s="42">
        <v>39.93</v>
      </c>
      <c r="I47" s="43">
        <v>36.520000000000003</v>
      </c>
      <c r="J47" s="42">
        <v>43.36</v>
      </c>
    </row>
    <row r="48" spans="1:10" ht="13.5" customHeight="1" thickBot="1" x14ac:dyDescent="0.2">
      <c r="A48" s="39">
        <v>38</v>
      </c>
      <c r="B48" s="40">
        <v>1.7099999999999999E-3</v>
      </c>
      <c r="C48" s="41">
        <v>2.2499999999999998E-3</v>
      </c>
      <c r="D48" s="41">
        <v>1.1299999999999999E-3</v>
      </c>
      <c r="E48" s="40">
        <v>0.99829000000000001</v>
      </c>
      <c r="F48" s="40">
        <v>0.99775000000000003</v>
      </c>
      <c r="G48" s="41">
        <v>0.99887000000000004</v>
      </c>
      <c r="H48" s="42">
        <v>38.99</v>
      </c>
      <c r="I48" s="43">
        <v>35.61</v>
      </c>
      <c r="J48" s="42">
        <v>42.4</v>
      </c>
    </row>
    <row r="49" spans="1:10" ht="13.5" customHeight="1" thickBot="1" x14ac:dyDescent="0.2">
      <c r="A49" s="39">
        <v>39</v>
      </c>
      <c r="B49" s="40">
        <v>1.8500000000000001E-3</v>
      </c>
      <c r="C49" s="41">
        <v>2.65E-3</v>
      </c>
      <c r="D49" s="41">
        <v>1E-3</v>
      </c>
      <c r="E49" s="40">
        <v>0.99814999999999998</v>
      </c>
      <c r="F49" s="40">
        <v>0.99734999999999996</v>
      </c>
      <c r="G49" s="41">
        <v>0.999</v>
      </c>
      <c r="H49" s="42">
        <v>38.06</v>
      </c>
      <c r="I49" s="43">
        <v>34.69</v>
      </c>
      <c r="J49" s="42">
        <v>41.45</v>
      </c>
    </row>
    <row r="50" spans="1:10" ht="13.5" customHeight="1" thickBot="1" x14ac:dyDescent="0.2">
      <c r="A50" s="39">
        <v>40</v>
      </c>
      <c r="B50" s="40">
        <v>2.1099999999999999E-3</v>
      </c>
      <c r="C50" s="41">
        <v>2.7599999999999999E-3</v>
      </c>
      <c r="D50" s="41">
        <v>1.41E-3</v>
      </c>
      <c r="E50" s="40">
        <v>0.99789000000000005</v>
      </c>
      <c r="F50" s="40">
        <v>0.99724000000000002</v>
      </c>
      <c r="G50" s="41">
        <v>0.99858999999999998</v>
      </c>
      <c r="H50" s="42">
        <v>37.130000000000003</v>
      </c>
      <c r="I50" s="43">
        <v>33.78</v>
      </c>
      <c r="J50" s="42">
        <v>40.49</v>
      </c>
    </row>
    <row r="51" spans="1:10" ht="13.5" customHeight="1" thickBot="1" x14ac:dyDescent="0.2">
      <c r="A51" s="39">
        <v>41</v>
      </c>
      <c r="B51" s="40">
        <v>2.2000000000000001E-3</v>
      </c>
      <c r="C51" s="41">
        <v>3.0699999999999998E-3</v>
      </c>
      <c r="D51" s="41">
        <v>1.2700000000000001E-3</v>
      </c>
      <c r="E51" s="40">
        <v>0.99780000000000002</v>
      </c>
      <c r="F51" s="40">
        <v>0.99692999999999998</v>
      </c>
      <c r="G51" s="41">
        <v>0.99873000000000001</v>
      </c>
      <c r="H51" s="42">
        <v>36.21</v>
      </c>
      <c r="I51" s="43">
        <v>32.869999999999997</v>
      </c>
      <c r="J51" s="42">
        <v>39.549999999999997</v>
      </c>
    </row>
    <row r="52" spans="1:10" ht="13.5" customHeight="1" thickBot="1" x14ac:dyDescent="0.2">
      <c r="A52" s="39">
        <v>42</v>
      </c>
      <c r="B52" s="40">
        <v>2.6900000000000001E-3</v>
      </c>
      <c r="C52" s="41">
        <v>3.5599999999999998E-3</v>
      </c>
      <c r="D52" s="41">
        <v>1.7600000000000001E-3</v>
      </c>
      <c r="E52" s="40">
        <v>0.99731000000000003</v>
      </c>
      <c r="F52" s="40">
        <v>0.99643999999999999</v>
      </c>
      <c r="G52" s="41">
        <v>0.99824000000000002</v>
      </c>
      <c r="H52" s="42">
        <v>35.29</v>
      </c>
      <c r="I52" s="43">
        <v>31.97</v>
      </c>
      <c r="J52" s="42">
        <v>38.6</v>
      </c>
    </row>
    <row r="53" spans="1:10" ht="13.5" customHeight="1" thickBot="1" x14ac:dyDescent="0.2">
      <c r="A53" s="39">
        <v>43</v>
      </c>
      <c r="B53" s="40">
        <v>2.7499999999999998E-3</v>
      </c>
      <c r="C53" s="41">
        <v>3.5300000000000002E-3</v>
      </c>
      <c r="D53" s="41">
        <v>1.92E-3</v>
      </c>
      <c r="E53" s="40">
        <v>0.99724999999999997</v>
      </c>
      <c r="F53" s="40">
        <v>0.99646999999999997</v>
      </c>
      <c r="G53" s="41">
        <v>0.99807999999999997</v>
      </c>
      <c r="H53" s="42">
        <v>34.380000000000003</v>
      </c>
      <c r="I53" s="43">
        <v>31.08</v>
      </c>
      <c r="J53" s="42">
        <v>37.67</v>
      </c>
    </row>
    <row r="54" spans="1:10" ht="13.5" customHeight="1" thickBot="1" x14ac:dyDescent="0.2">
      <c r="A54" s="39">
        <v>44</v>
      </c>
      <c r="B54" s="40">
        <v>2.97E-3</v>
      </c>
      <c r="C54" s="41">
        <v>3.7499999999999999E-3</v>
      </c>
      <c r="D54" s="41">
        <v>2.14E-3</v>
      </c>
      <c r="E54" s="40">
        <v>0.99702999999999997</v>
      </c>
      <c r="F54" s="40">
        <v>0.99624999999999997</v>
      </c>
      <c r="G54" s="41">
        <v>0.99785999999999997</v>
      </c>
      <c r="H54" s="42">
        <v>33.47</v>
      </c>
      <c r="I54" s="43">
        <v>30.19</v>
      </c>
      <c r="J54" s="42">
        <v>36.74</v>
      </c>
    </row>
    <row r="55" spans="1:10" ht="13.5" customHeight="1" thickBot="1" x14ac:dyDescent="0.2">
      <c r="A55" s="39">
        <v>45</v>
      </c>
      <c r="B55" s="40">
        <v>3.0100000000000001E-3</v>
      </c>
      <c r="C55" s="41">
        <v>4.0299999999999997E-3</v>
      </c>
      <c r="D55" s="41">
        <v>1.9300000000000001E-3</v>
      </c>
      <c r="E55" s="40">
        <v>0.99699000000000004</v>
      </c>
      <c r="F55" s="40">
        <v>0.99597000000000002</v>
      </c>
      <c r="G55" s="41">
        <v>0.99807000000000001</v>
      </c>
      <c r="H55" s="42">
        <v>32.57</v>
      </c>
      <c r="I55" s="43">
        <v>29.3</v>
      </c>
      <c r="J55" s="42">
        <v>35.82</v>
      </c>
    </row>
    <row r="56" spans="1:10" ht="13.5" customHeight="1" thickBot="1" x14ac:dyDescent="0.2">
      <c r="A56" s="39">
        <v>46</v>
      </c>
      <c r="B56" s="40">
        <v>3.8400000000000001E-3</v>
      </c>
      <c r="C56" s="41">
        <v>5.1399999999999996E-3</v>
      </c>
      <c r="D56" s="41">
        <v>2.48E-3</v>
      </c>
      <c r="E56" s="40">
        <v>0.99616000000000005</v>
      </c>
      <c r="F56" s="40">
        <v>0.99485999999999997</v>
      </c>
      <c r="G56" s="41">
        <v>0.99751999999999996</v>
      </c>
      <c r="H56" s="42">
        <v>31.67</v>
      </c>
      <c r="I56" s="43">
        <v>28.42</v>
      </c>
      <c r="J56" s="42">
        <v>34.880000000000003</v>
      </c>
    </row>
    <row r="57" spans="1:10" ht="13.5" customHeight="1" thickBot="1" x14ac:dyDescent="0.2">
      <c r="A57" s="39">
        <v>47</v>
      </c>
      <c r="B57" s="40">
        <v>3.9100000000000003E-3</v>
      </c>
      <c r="C57" s="41">
        <v>5.3E-3</v>
      </c>
      <c r="D57" s="41">
        <v>2.4499999999999999E-3</v>
      </c>
      <c r="E57" s="40">
        <v>0.99609000000000003</v>
      </c>
      <c r="F57" s="40">
        <v>0.99470000000000003</v>
      </c>
      <c r="G57" s="41">
        <v>0.99755000000000005</v>
      </c>
      <c r="H57" s="42">
        <v>30.79</v>
      </c>
      <c r="I57" s="43">
        <v>27.56</v>
      </c>
      <c r="J57" s="42">
        <v>33.97</v>
      </c>
    </row>
    <row r="58" spans="1:10" ht="13.5" customHeight="1" thickBot="1" x14ac:dyDescent="0.2">
      <c r="A58" s="39">
        <v>48</v>
      </c>
      <c r="B58" s="40">
        <v>4.7999999999999996E-3</v>
      </c>
      <c r="C58" s="41">
        <v>6.6E-3</v>
      </c>
      <c r="D58" s="41">
        <v>2.9199999999999999E-3</v>
      </c>
      <c r="E58" s="40">
        <v>0.99519999999999997</v>
      </c>
      <c r="F58" s="40">
        <v>0.99339999999999995</v>
      </c>
      <c r="G58" s="41">
        <v>0.99707999999999997</v>
      </c>
      <c r="H58" s="42">
        <v>29.91</v>
      </c>
      <c r="I58" s="43">
        <v>26.71</v>
      </c>
      <c r="J58" s="42">
        <v>33.049999999999997</v>
      </c>
    </row>
    <row r="59" spans="1:10" ht="13.5" customHeight="1" thickBot="1" x14ac:dyDescent="0.2">
      <c r="A59" s="39">
        <v>49</v>
      </c>
      <c r="B59" s="40">
        <v>4.9899999999999996E-3</v>
      </c>
      <c r="C59" s="41">
        <v>6.8799999999999998E-3</v>
      </c>
      <c r="D59" s="41">
        <v>3.0300000000000001E-3</v>
      </c>
      <c r="E59" s="40">
        <v>0.99500999999999995</v>
      </c>
      <c r="F59" s="40">
        <v>0.99312</v>
      </c>
      <c r="G59" s="41">
        <v>0.99697000000000002</v>
      </c>
      <c r="H59" s="42">
        <v>29.05</v>
      </c>
      <c r="I59" s="43">
        <v>25.88</v>
      </c>
      <c r="J59" s="42">
        <v>32.15</v>
      </c>
    </row>
    <row r="60" spans="1:10" ht="13.5" customHeight="1" thickBot="1" x14ac:dyDescent="0.2">
      <c r="A60" s="39">
        <v>50</v>
      </c>
      <c r="B60" s="40">
        <v>5.4599999999999996E-3</v>
      </c>
      <c r="C60" s="41">
        <v>7.43E-3</v>
      </c>
      <c r="D60" s="41">
        <v>3.4199999999999999E-3</v>
      </c>
      <c r="E60" s="40">
        <v>0.99453999999999998</v>
      </c>
      <c r="F60" s="40">
        <v>0.99256999999999995</v>
      </c>
      <c r="G60" s="41">
        <v>0.99658000000000002</v>
      </c>
      <c r="H60" s="42">
        <v>28.19</v>
      </c>
      <c r="I60" s="43">
        <v>25.06</v>
      </c>
      <c r="J60" s="42">
        <v>31.24</v>
      </c>
    </row>
    <row r="61" spans="1:10" ht="13.5" customHeight="1" thickBot="1" x14ac:dyDescent="0.2">
      <c r="A61" s="39">
        <v>51</v>
      </c>
      <c r="B61" s="40">
        <v>6.0099999999999997E-3</v>
      </c>
      <c r="C61" s="41">
        <v>8.3800000000000003E-3</v>
      </c>
      <c r="D61" s="41">
        <v>3.5599999999999998E-3</v>
      </c>
      <c r="E61" s="40">
        <v>0.99399000000000004</v>
      </c>
      <c r="F61" s="40">
        <v>0.99161999999999995</v>
      </c>
      <c r="G61" s="41">
        <v>0.99643999999999999</v>
      </c>
      <c r="H61" s="42">
        <v>27.34</v>
      </c>
      <c r="I61" s="43">
        <v>24.24</v>
      </c>
      <c r="J61" s="42">
        <v>30.35</v>
      </c>
    </row>
    <row r="62" spans="1:10" ht="13.5" customHeight="1" thickBot="1" x14ac:dyDescent="0.2">
      <c r="A62" s="39">
        <v>52</v>
      </c>
      <c r="B62" s="40">
        <v>6.6699999999999997E-3</v>
      </c>
      <c r="C62" s="41">
        <v>9.0799999999999995E-3</v>
      </c>
      <c r="D62" s="41">
        <v>4.1700000000000001E-3</v>
      </c>
      <c r="E62" s="40">
        <v>0.99333000000000005</v>
      </c>
      <c r="F62" s="40">
        <v>0.99092000000000002</v>
      </c>
      <c r="G62" s="41">
        <v>0.99582999999999999</v>
      </c>
      <c r="H62" s="42">
        <v>26.51</v>
      </c>
      <c r="I62" s="43">
        <v>23.44</v>
      </c>
      <c r="J62" s="42">
        <v>29.46</v>
      </c>
    </row>
    <row r="63" spans="1:10" ht="13.5" customHeight="1" thickBot="1" x14ac:dyDescent="0.2">
      <c r="A63" s="39">
        <v>53</v>
      </c>
      <c r="B63" s="40">
        <v>7.7799999999999996E-3</v>
      </c>
      <c r="C63" s="41">
        <v>1.051E-2</v>
      </c>
      <c r="D63" s="41">
        <v>4.9800000000000001E-3</v>
      </c>
      <c r="E63" s="40">
        <v>0.99221999999999999</v>
      </c>
      <c r="F63" s="40">
        <v>0.98948999999999998</v>
      </c>
      <c r="G63" s="41">
        <v>0.99502000000000002</v>
      </c>
      <c r="H63" s="42">
        <v>25.68</v>
      </c>
      <c r="I63" s="43">
        <v>22.65</v>
      </c>
      <c r="J63" s="42">
        <v>28.58</v>
      </c>
    </row>
    <row r="64" spans="1:10" ht="13.5" customHeight="1" thickBot="1" x14ac:dyDescent="0.2">
      <c r="A64" s="39">
        <v>54</v>
      </c>
      <c r="B64" s="40">
        <v>8.1300000000000001E-3</v>
      </c>
      <c r="C64" s="41">
        <v>1.14E-2</v>
      </c>
      <c r="D64" s="41">
        <v>4.8199999999999996E-3</v>
      </c>
      <c r="E64" s="40">
        <v>0.99187000000000003</v>
      </c>
      <c r="F64" s="40">
        <v>0.98860000000000003</v>
      </c>
      <c r="G64" s="41">
        <v>0.99517999999999995</v>
      </c>
      <c r="H64" s="42">
        <v>24.88</v>
      </c>
      <c r="I64" s="43">
        <v>21.89</v>
      </c>
      <c r="J64" s="42">
        <v>27.72</v>
      </c>
    </row>
    <row r="65" spans="1:10" ht="13.5" customHeight="1" thickBot="1" x14ac:dyDescent="0.2">
      <c r="A65" s="39">
        <v>55</v>
      </c>
      <c r="B65" s="40">
        <v>8.8900000000000003E-3</v>
      </c>
      <c r="C65" s="41">
        <v>1.214E-2</v>
      </c>
      <c r="D65" s="41">
        <v>5.6600000000000001E-3</v>
      </c>
      <c r="E65" s="40">
        <v>0.99111000000000005</v>
      </c>
      <c r="F65" s="40">
        <v>0.98785999999999996</v>
      </c>
      <c r="G65" s="41">
        <v>0.99434</v>
      </c>
      <c r="H65" s="42">
        <v>24.08</v>
      </c>
      <c r="I65" s="43">
        <v>21.13</v>
      </c>
      <c r="J65" s="42">
        <v>26.85</v>
      </c>
    </row>
    <row r="66" spans="1:10" ht="13.5" customHeight="1" thickBot="1" x14ac:dyDescent="0.2">
      <c r="A66" s="39">
        <v>56</v>
      </c>
      <c r="B66" s="40">
        <v>9.3299999999999998E-3</v>
      </c>
      <c r="C66" s="41">
        <v>1.354E-2</v>
      </c>
      <c r="D66" s="41">
        <v>5.1700000000000001E-3</v>
      </c>
      <c r="E66" s="40">
        <v>0.99067000000000005</v>
      </c>
      <c r="F66" s="40">
        <v>0.98646</v>
      </c>
      <c r="G66" s="41">
        <v>0.99482999999999999</v>
      </c>
      <c r="H66" s="42">
        <v>23.29</v>
      </c>
      <c r="I66" s="43">
        <v>20.39</v>
      </c>
      <c r="J66" s="42">
        <v>26</v>
      </c>
    </row>
    <row r="67" spans="1:10" ht="13.5" customHeight="1" thickBot="1" x14ac:dyDescent="0.2">
      <c r="A67" s="39">
        <v>57</v>
      </c>
      <c r="B67" s="40">
        <v>1.074E-2</v>
      </c>
      <c r="C67" s="41">
        <v>1.5859999999999999E-2</v>
      </c>
      <c r="D67" s="41">
        <v>5.7200000000000003E-3</v>
      </c>
      <c r="E67" s="40">
        <v>0.98926000000000003</v>
      </c>
      <c r="F67" s="40">
        <v>0.98414000000000001</v>
      </c>
      <c r="G67" s="41">
        <v>0.99428000000000005</v>
      </c>
      <c r="H67" s="42">
        <v>22.5</v>
      </c>
      <c r="I67" s="43">
        <v>19.66</v>
      </c>
      <c r="J67" s="42">
        <v>25.13</v>
      </c>
    </row>
    <row r="68" spans="1:10" ht="13.5" customHeight="1" thickBot="1" x14ac:dyDescent="0.2">
      <c r="A68" s="39">
        <v>58</v>
      </c>
      <c r="B68" s="40">
        <v>1.158E-2</v>
      </c>
      <c r="C68" s="41">
        <v>1.6330000000000001E-2</v>
      </c>
      <c r="D68" s="41">
        <v>7.0000000000000001E-3</v>
      </c>
      <c r="E68" s="40">
        <v>0.98841999999999997</v>
      </c>
      <c r="F68" s="40">
        <v>0.98367000000000004</v>
      </c>
      <c r="G68" s="41">
        <v>0.99299999999999999</v>
      </c>
      <c r="H68" s="42">
        <v>21.74</v>
      </c>
      <c r="I68" s="43">
        <v>18.97</v>
      </c>
      <c r="J68" s="42">
        <v>24.27</v>
      </c>
    </row>
    <row r="69" spans="1:10" ht="13.5" customHeight="1" thickBot="1" x14ac:dyDescent="0.2">
      <c r="A69" s="39">
        <v>59</v>
      </c>
      <c r="B69" s="40">
        <v>1.209E-2</v>
      </c>
      <c r="C69" s="41">
        <v>1.755E-2</v>
      </c>
      <c r="D69" s="41">
        <v>6.9199999999999999E-3</v>
      </c>
      <c r="E69" s="40">
        <v>0.98790999999999995</v>
      </c>
      <c r="F69" s="40">
        <v>0.98245000000000005</v>
      </c>
      <c r="G69" s="41">
        <v>0.99307999999999996</v>
      </c>
      <c r="H69" s="42">
        <v>20.99</v>
      </c>
      <c r="I69" s="43">
        <v>18.27</v>
      </c>
      <c r="J69" s="42">
        <v>23.44</v>
      </c>
    </row>
    <row r="70" spans="1:10" ht="13.5" customHeight="1" thickBot="1" x14ac:dyDescent="0.2">
      <c r="A70" s="39">
        <v>60</v>
      </c>
      <c r="B70" s="40">
        <v>1.3639999999999999E-2</v>
      </c>
      <c r="C70" s="41">
        <v>2.0049999999999998E-2</v>
      </c>
      <c r="D70" s="41">
        <v>7.6499999999999997E-3</v>
      </c>
      <c r="E70" s="40">
        <v>0.98636000000000001</v>
      </c>
      <c r="F70" s="40">
        <v>0.97994999999999999</v>
      </c>
      <c r="G70" s="41">
        <v>0.99234999999999995</v>
      </c>
      <c r="H70" s="42">
        <v>20.239999999999998</v>
      </c>
      <c r="I70" s="43">
        <v>17.59</v>
      </c>
      <c r="J70" s="42">
        <v>22.6</v>
      </c>
    </row>
    <row r="71" spans="1:10" ht="13.5" customHeight="1" thickBot="1" x14ac:dyDescent="0.2">
      <c r="A71" s="39">
        <v>61</v>
      </c>
      <c r="B71" s="40">
        <v>1.482E-2</v>
      </c>
      <c r="C71" s="41">
        <v>2.1600000000000001E-2</v>
      </c>
      <c r="D71" s="41">
        <v>8.6099999999999996E-3</v>
      </c>
      <c r="E71" s="40">
        <v>0.98517999999999994</v>
      </c>
      <c r="F71" s="40">
        <v>0.97840000000000005</v>
      </c>
      <c r="G71" s="41">
        <v>0.99138999999999999</v>
      </c>
      <c r="H71" s="42">
        <v>19.52</v>
      </c>
      <c r="I71" s="43">
        <v>16.940000000000001</v>
      </c>
      <c r="J71" s="42">
        <v>21.77</v>
      </c>
    </row>
    <row r="72" spans="1:10" ht="13.5" customHeight="1" thickBot="1" x14ac:dyDescent="0.2">
      <c r="A72" s="39">
        <v>62</v>
      </c>
      <c r="B72" s="40">
        <v>1.593E-2</v>
      </c>
      <c r="C72" s="41">
        <v>2.3439999999999999E-2</v>
      </c>
      <c r="D72" s="41">
        <v>9.1599999999999997E-3</v>
      </c>
      <c r="E72" s="40">
        <v>0.98407</v>
      </c>
      <c r="F72" s="40">
        <v>0.97655999999999998</v>
      </c>
      <c r="G72" s="41">
        <v>0.99084000000000005</v>
      </c>
      <c r="H72" s="42">
        <v>18.8</v>
      </c>
      <c r="I72" s="43">
        <v>16.3</v>
      </c>
      <c r="J72" s="42">
        <v>20.96</v>
      </c>
    </row>
    <row r="73" spans="1:10" ht="13.5" customHeight="1" thickBot="1" x14ac:dyDescent="0.2">
      <c r="A73" s="39">
        <v>63</v>
      </c>
      <c r="B73" s="40">
        <v>1.6760000000000001E-2</v>
      </c>
      <c r="C73" s="41">
        <v>2.4510000000000001E-2</v>
      </c>
      <c r="D73" s="41">
        <v>9.8799999999999999E-3</v>
      </c>
      <c r="E73" s="40">
        <v>0.98324</v>
      </c>
      <c r="F73" s="40">
        <v>0.97548999999999997</v>
      </c>
      <c r="G73" s="41">
        <v>0.99012</v>
      </c>
      <c r="H73" s="42">
        <v>18.100000000000001</v>
      </c>
      <c r="I73" s="43">
        <v>15.68</v>
      </c>
      <c r="J73" s="42">
        <v>20.14</v>
      </c>
    </row>
    <row r="74" spans="1:10" ht="13.5" customHeight="1" thickBot="1" x14ac:dyDescent="0.2">
      <c r="A74" s="39">
        <v>64</v>
      </c>
      <c r="B74" s="40">
        <v>1.8190000000000001E-2</v>
      </c>
      <c r="C74" s="41">
        <v>2.631E-2</v>
      </c>
      <c r="D74" s="41">
        <v>1.116E-2</v>
      </c>
      <c r="E74" s="40">
        <v>0.98180999999999996</v>
      </c>
      <c r="F74" s="40">
        <v>0.97369000000000006</v>
      </c>
      <c r="G74" s="41">
        <v>0.98884000000000005</v>
      </c>
      <c r="H74" s="42">
        <v>17.399999999999999</v>
      </c>
      <c r="I74" s="43">
        <v>15.06</v>
      </c>
      <c r="J74" s="42">
        <v>19.34</v>
      </c>
    </row>
    <row r="75" spans="1:10" ht="13.5" customHeight="1" thickBot="1" x14ac:dyDescent="0.2">
      <c r="A75" s="39">
        <v>65</v>
      </c>
      <c r="B75" s="40">
        <v>2.0330000000000001E-2</v>
      </c>
      <c r="C75" s="41">
        <v>2.9489999999999999E-2</v>
      </c>
      <c r="D75" s="41">
        <v>1.2619999999999999E-2</v>
      </c>
      <c r="E75" s="40">
        <v>0.97967000000000004</v>
      </c>
      <c r="F75" s="40">
        <v>0.97050999999999998</v>
      </c>
      <c r="G75" s="41">
        <v>0.98738000000000004</v>
      </c>
      <c r="H75" s="42">
        <v>16.71</v>
      </c>
      <c r="I75" s="43">
        <v>14.46</v>
      </c>
      <c r="J75" s="42">
        <v>18.55</v>
      </c>
    </row>
    <row r="76" spans="1:10" ht="13.5" customHeight="1" thickBot="1" x14ac:dyDescent="0.2">
      <c r="A76" s="39">
        <v>66</v>
      </c>
      <c r="B76" s="40">
        <v>2.0899999999999998E-2</v>
      </c>
      <c r="C76" s="41">
        <v>3.0349999999999999E-2</v>
      </c>
      <c r="D76" s="41">
        <v>1.315E-2</v>
      </c>
      <c r="E76" s="40">
        <v>0.97909999999999997</v>
      </c>
      <c r="F76" s="40">
        <v>0.96965000000000001</v>
      </c>
      <c r="G76" s="41">
        <v>0.98685</v>
      </c>
      <c r="H76" s="42">
        <v>16.05</v>
      </c>
      <c r="I76" s="43">
        <v>13.88</v>
      </c>
      <c r="J76" s="42">
        <v>17.78</v>
      </c>
    </row>
    <row r="77" spans="1:10" ht="13.5" customHeight="1" thickBot="1" x14ac:dyDescent="0.2">
      <c r="A77" s="39">
        <v>67</v>
      </c>
      <c r="B77" s="40">
        <v>2.3019999999999999E-2</v>
      </c>
      <c r="C77" s="41">
        <v>3.4040000000000001E-2</v>
      </c>
      <c r="D77" s="41">
        <v>1.4200000000000001E-2</v>
      </c>
      <c r="E77" s="40">
        <v>0.97697999999999996</v>
      </c>
      <c r="F77" s="40">
        <v>0.96596000000000004</v>
      </c>
      <c r="G77" s="41">
        <v>0.98580000000000001</v>
      </c>
      <c r="H77" s="42">
        <v>15.38</v>
      </c>
      <c r="I77" s="43">
        <v>13.3</v>
      </c>
      <c r="J77" s="42">
        <v>17.010000000000002</v>
      </c>
    </row>
    <row r="78" spans="1:10" ht="13.5" customHeight="1" thickBot="1" x14ac:dyDescent="0.2">
      <c r="A78" s="39">
        <v>68</v>
      </c>
      <c r="B78" s="40">
        <v>2.4E-2</v>
      </c>
      <c r="C78" s="41">
        <v>3.5310000000000001E-2</v>
      </c>
      <c r="D78" s="41">
        <v>1.516E-2</v>
      </c>
      <c r="E78" s="40">
        <v>0.97599999999999998</v>
      </c>
      <c r="F78" s="40">
        <v>0.96469000000000005</v>
      </c>
      <c r="G78" s="41">
        <v>0.98484000000000005</v>
      </c>
      <c r="H78" s="42">
        <v>14.73</v>
      </c>
      <c r="I78" s="43">
        <v>12.75</v>
      </c>
      <c r="J78" s="42">
        <v>16.25</v>
      </c>
    </row>
    <row r="79" spans="1:10" ht="13.5" customHeight="1" thickBot="1" x14ac:dyDescent="0.2">
      <c r="A79" s="39">
        <v>69</v>
      </c>
      <c r="B79" s="40">
        <v>2.5829999999999999E-2</v>
      </c>
      <c r="C79" s="41">
        <v>3.7289999999999997E-2</v>
      </c>
      <c r="D79" s="41">
        <v>1.703E-2</v>
      </c>
      <c r="E79" s="40">
        <v>0.97416999999999998</v>
      </c>
      <c r="F79" s="40">
        <v>0.96270999999999995</v>
      </c>
      <c r="G79" s="41">
        <v>0.98297000000000001</v>
      </c>
      <c r="H79" s="42">
        <v>14.08</v>
      </c>
      <c r="I79" s="43">
        <v>12.2</v>
      </c>
      <c r="J79" s="42">
        <v>15.49</v>
      </c>
    </row>
    <row r="80" spans="1:10" ht="13.5" customHeight="1" thickBot="1" x14ac:dyDescent="0.2">
      <c r="A80" s="39">
        <v>70</v>
      </c>
      <c r="B80" s="40">
        <v>2.775E-2</v>
      </c>
      <c r="C80" s="41">
        <v>4.0570000000000002E-2</v>
      </c>
      <c r="D80" s="41">
        <v>1.814E-2</v>
      </c>
      <c r="E80" s="40">
        <v>0.97224999999999995</v>
      </c>
      <c r="F80" s="40">
        <v>0.95943000000000001</v>
      </c>
      <c r="G80" s="41">
        <v>0.98185999999999996</v>
      </c>
      <c r="H80" s="42">
        <v>13.44</v>
      </c>
      <c r="I80" s="43">
        <v>11.65</v>
      </c>
      <c r="J80" s="42">
        <v>14.75</v>
      </c>
    </row>
    <row r="81" spans="1:10" ht="13.5" customHeight="1" thickBot="1" x14ac:dyDescent="0.2">
      <c r="A81" s="39">
        <v>71</v>
      </c>
      <c r="B81" s="40">
        <v>2.93E-2</v>
      </c>
      <c r="C81" s="41">
        <v>4.1880000000000001E-2</v>
      </c>
      <c r="D81" s="41">
        <v>2.017E-2</v>
      </c>
      <c r="E81" s="40">
        <v>0.97070000000000001</v>
      </c>
      <c r="F81" s="40">
        <v>0.95811999999999997</v>
      </c>
      <c r="G81" s="41">
        <v>0.97982999999999998</v>
      </c>
      <c r="H81" s="42">
        <v>12.81</v>
      </c>
      <c r="I81" s="43">
        <v>11.12</v>
      </c>
      <c r="J81" s="42">
        <v>14.02</v>
      </c>
    </row>
    <row r="82" spans="1:10" ht="13.5" customHeight="1" thickBot="1" x14ac:dyDescent="0.2">
      <c r="A82" s="39">
        <v>72</v>
      </c>
      <c r="B82" s="40">
        <v>3.3009999999999998E-2</v>
      </c>
      <c r="C82" s="41">
        <v>4.8070000000000002E-2</v>
      </c>
      <c r="D82" s="41">
        <v>2.239E-2</v>
      </c>
      <c r="E82" s="40">
        <v>0.96699000000000002</v>
      </c>
      <c r="F82" s="40">
        <v>0.95193000000000005</v>
      </c>
      <c r="G82" s="41">
        <v>0.97760999999999998</v>
      </c>
      <c r="H82" s="42">
        <v>12.18</v>
      </c>
      <c r="I82" s="43">
        <v>10.59</v>
      </c>
      <c r="J82" s="42">
        <v>13.3</v>
      </c>
    </row>
    <row r="83" spans="1:10" ht="13.5" customHeight="1" thickBot="1" x14ac:dyDescent="0.2">
      <c r="A83" s="39">
        <v>73</v>
      </c>
      <c r="B83" s="40">
        <v>3.5180000000000003E-2</v>
      </c>
      <c r="C83" s="41">
        <v>5.0189999999999999E-2</v>
      </c>
      <c r="D83" s="41">
        <v>2.4889999999999999E-2</v>
      </c>
      <c r="E83" s="40">
        <v>0.96482000000000001</v>
      </c>
      <c r="F83" s="40">
        <v>0.94981000000000004</v>
      </c>
      <c r="G83" s="41">
        <v>0.97511000000000003</v>
      </c>
      <c r="H83" s="42">
        <v>11.58</v>
      </c>
      <c r="I83" s="43">
        <v>10.1</v>
      </c>
      <c r="J83" s="42">
        <v>12.59</v>
      </c>
    </row>
    <row r="84" spans="1:10" ht="13.5" customHeight="1" thickBot="1" x14ac:dyDescent="0.2">
      <c r="A84" s="39">
        <v>74</v>
      </c>
      <c r="B84" s="40">
        <v>3.637E-2</v>
      </c>
      <c r="C84" s="41">
        <v>5.1860000000000003E-2</v>
      </c>
      <c r="D84" s="41">
        <v>2.6040000000000001E-2</v>
      </c>
      <c r="E84" s="40">
        <v>0.96362999999999999</v>
      </c>
      <c r="F84" s="40">
        <v>0.94813999999999998</v>
      </c>
      <c r="G84" s="41">
        <v>0.97396000000000005</v>
      </c>
      <c r="H84" s="42">
        <v>10.98</v>
      </c>
      <c r="I84" s="43">
        <v>9.6</v>
      </c>
      <c r="J84" s="42">
        <v>11.9</v>
      </c>
    </row>
    <row r="85" spans="1:10" ht="13.5" customHeight="1" thickBot="1" x14ac:dyDescent="0.2">
      <c r="A85" s="39">
        <v>75</v>
      </c>
      <c r="B85" s="40">
        <v>4.0059999999999998E-2</v>
      </c>
      <c r="C85" s="41">
        <v>5.6259999999999998E-2</v>
      </c>
      <c r="D85" s="41">
        <v>2.962E-2</v>
      </c>
      <c r="E85" s="40">
        <v>0.95994000000000002</v>
      </c>
      <c r="F85" s="40">
        <v>0.94374000000000002</v>
      </c>
      <c r="G85" s="41">
        <v>0.97038000000000002</v>
      </c>
      <c r="H85" s="42">
        <v>10.38</v>
      </c>
      <c r="I85" s="43">
        <v>9.1</v>
      </c>
      <c r="J85" s="42">
        <v>11.2</v>
      </c>
    </row>
    <row r="86" spans="1:10" ht="13.5" customHeight="1" thickBot="1" x14ac:dyDescent="0.2">
      <c r="A86" s="39">
        <v>76</v>
      </c>
      <c r="B86" s="40">
        <v>4.4319999999999998E-2</v>
      </c>
      <c r="C86" s="41">
        <v>6.0979999999999999E-2</v>
      </c>
      <c r="D86" s="41">
        <v>3.3910000000000003E-2</v>
      </c>
      <c r="E86" s="40">
        <v>0.95567999999999997</v>
      </c>
      <c r="F86" s="40">
        <v>0.93901999999999997</v>
      </c>
      <c r="G86" s="41">
        <v>0.96609</v>
      </c>
      <c r="H86" s="42">
        <v>9.7899999999999991</v>
      </c>
      <c r="I86" s="43">
        <v>8.6199999999999992</v>
      </c>
      <c r="J86" s="42">
        <v>10.53</v>
      </c>
    </row>
    <row r="87" spans="1:10" ht="13.5" customHeight="1" thickBot="1" x14ac:dyDescent="0.2">
      <c r="A87" s="39">
        <v>77</v>
      </c>
      <c r="B87" s="40">
        <v>4.7660000000000001E-2</v>
      </c>
      <c r="C87" s="41">
        <v>6.454E-2</v>
      </c>
      <c r="D87" s="41">
        <v>3.739E-2</v>
      </c>
      <c r="E87" s="40">
        <v>0.95233999999999996</v>
      </c>
      <c r="F87" s="40">
        <v>0.93545999999999996</v>
      </c>
      <c r="G87" s="41">
        <v>0.96260999999999997</v>
      </c>
      <c r="H87" s="42">
        <v>9.2200000000000006</v>
      </c>
      <c r="I87" s="43">
        <v>8.14</v>
      </c>
      <c r="J87" s="42">
        <v>9.8800000000000008</v>
      </c>
    </row>
    <row r="88" spans="1:10" ht="13.5" customHeight="1" thickBot="1" x14ac:dyDescent="0.2">
      <c r="A88" s="39">
        <v>78</v>
      </c>
      <c r="B88" s="40">
        <v>5.1740000000000001E-2</v>
      </c>
      <c r="C88" s="41">
        <v>6.9930000000000006E-2</v>
      </c>
      <c r="D88" s="41">
        <v>4.1009999999999998E-2</v>
      </c>
      <c r="E88" s="40">
        <v>0.94825999999999999</v>
      </c>
      <c r="F88" s="40">
        <v>0.93006999999999995</v>
      </c>
      <c r="G88" s="41">
        <v>0.95899000000000001</v>
      </c>
      <c r="H88" s="42">
        <v>8.66</v>
      </c>
      <c r="I88" s="43">
        <v>7.67</v>
      </c>
      <c r="J88" s="42">
        <v>9.24</v>
      </c>
    </row>
    <row r="89" spans="1:10" ht="13.5" customHeight="1" thickBot="1" x14ac:dyDescent="0.2">
      <c r="A89" s="39">
        <v>79</v>
      </c>
      <c r="B89" s="40">
        <v>5.7860000000000002E-2</v>
      </c>
      <c r="C89" s="41">
        <v>7.6060000000000003E-2</v>
      </c>
      <c r="D89" s="41">
        <v>4.7469999999999998E-2</v>
      </c>
      <c r="E89" s="40">
        <v>0.94213999999999998</v>
      </c>
      <c r="F89" s="40">
        <v>0.92393999999999998</v>
      </c>
      <c r="G89" s="41">
        <v>0.95252999999999999</v>
      </c>
      <c r="H89" s="42">
        <v>8.1</v>
      </c>
      <c r="I89" s="43">
        <v>7.21</v>
      </c>
      <c r="J89" s="42">
        <v>8.6199999999999992</v>
      </c>
    </row>
    <row r="90" spans="1:10" ht="13.5" customHeight="1" thickBot="1" x14ac:dyDescent="0.2">
      <c r="A90" s="39">
        <v>80</v>
      </c>
      <c r="B90" s="40">
        <v>6.6360000000000002E-2</v>
      </c>
      <c r="C90" s="41">
        <v>8.5540000000000005E-2</v>
      </c>
      <c r="D90" s="41">
        <v>5.5690000000000003E-2</v>
      </c>
      <c r="E90" s="40">
        <v>0.93364000000000003</v>
      </c>
      <c r="F90" s="40">
        <v>0.91446000000000005</v>
      </c>
      <c r="G90" s="41">
        <v>0.94430999999999998</v>
      </c>
      <c r="H90" s="42">
        <v>7.57</v>
      </c>
      <c r="I90" s="43">
        <v>6.76</v>
      </c>
      <c r="J90" s="42">
        <v>8.02</v>
      </c>
    </row>
    <row r="91" spans="1:10" ht="13.5" customHeight="1" thickBot="1" x14ac:dyDescent="0.2">
      <c r="A91" s="39">
        <v>81</v>
      </c>
      <c r="B91" s="40">
        <v>7.3469999999999994E-2</v>
      </c>
      <c r="C91" s="41">
        <v>9.3210000000000001E-2</v>
      </c>
      <c r="D91" s="41">
        <v>6.2810000000000005E-2</v>
      </c>
      <c r="E91" s="40">
        <v>0.92652999999999996</v>
      </c>
      <c r="F91" s="40">
        <v>0.90678999999999998</v>
      </c>
      <c r="G91" s="41">
        <v>0.93718999999999997</v>
      </c>
      <c r="H91" s="42">
        <v>7.07</v>
      </c>
      <c r="I91" s="43">
        <v>6.35</v>
      </c>
      <c r="J91" s="42">
        <v>7.46</v>
      </c>
    </row>
    <row r="92" spans="1:10" ht="13.5" customHeight="1" thickBot="1" x14ac:dyDescent="0.2">
      <c r="A92" s="39">
        <v>82</v>
      </c>
      <c r="B92" s="40">
        <v>8.1009999999999999E-2</v>
      </c>
      <c r="C92" s="41">
        <v>0.1027</v>
      </c>
      <c r="D92" s="41">
        <v>6.9610000000000005E-2</v>
      </c>
      <c r="E92" s="40">
        <v>0.91898999999999997</v>
      </c>
      <c r="F92" s="40">
        <v>0.89729999999999999</v>
      </c>
      <c r="G92" s="41">
        <v>0.93039000000000005</v>
      </c>
      <c r="H92" s="42">
        <v>6.59</v>
      </c>
      <c r="I92" s="43">
        <v>5.95</v>
      </c>
      <c r="J92" s="42">
        <v>6.93</v>
      </c>
    </row>
    <row r="93" spans="1:10" ht="13.5" customHeight="1" thickBot="1" x14ac:dyDescent="0.2">
      <c r="A93" s="39">
        <v>83</v>
      </c>
      <c r="B93" s="40">
        <v>8.856E-2</v>
      </c>
      <c r="C93" s="41">
        <v>0.1099</v>
      </c>
      <c r="D93" s="41">
        <v>7.7700000000000005E-2</v>
      </c>
      <c r="E93" s="40">
        <v>0.91144000000000003</v>
      </c>
      <c r="F93" s="40">
        <v>0.8901</v>
      </c>
      <c r="G93" s="41">
        <v>0.92230000000000001</v>
      </c>
      <c r="H93" s="42">
        <v>6.13</v>
      </c>
      <c r="I93" s="43">
        <v>5.57</v>
      </c>
      <c r="J93" s="42">
        <v>6.41</v>
      </c>
    </row>
    <row r="94" spans="1:10" ht="13.5" customHeight="1" thickBot="1" x14ac:dyDescent="0.2">
      <c r="A94" s="39">
        <v>84</v>
      </c>
      <c r="B94" s="40">
        <v>0.10042</v>
      </c>
      <c r="C94" s="41">
        <v>0.11743000000000001</v>
      </c>
      <c r="D94" s="41">
        <v>9.2079999999999995E-2</v>
      </c>
      <c r="E94" s="40">
        <v>0.89958000000000005</v>
      </c>
      <c r="F94" s="40">
        <v>0.88256999999999997</v>
      </c>
      <c r="G94" s="41">
        <v>0.90791999999999995</v>
      </c>
      <c r="H94" s="42">
        <v>5.67</v>
      </c>
      <c r="I94" s="43">
        <v>5.2</v>
      </c>
      <c r="J94" s="42">
        <v>5.91</v>
      </c>
    </row>
    <row r="95" spans="1:10" ht="13.5" customHeight="1" thickBot="1" x14ac:dyDescent="0.2">
      <c r="A95" s="39">
        <v>85</v>
      </c>
      <c r="B95" s="40">
        <v>0.11230999999999999</v>
      </c>
      <c r="C95" s="41">
        <v>0.13120000000000001</v>
      </c>
      <c r="D95" s="41">
        <v>0.10321</v>
      </c>
      <c r="E95" s="40">
        <v>0.88768999999999998</v>
      </c>
      <c r="F95" s="40">
        <v>0.86880000000000002</v>
      </c>
      <c r="G95" s="41">
        <v>0.89678999999999998</v>
      </c>
      <c r="H95" s="42">
        <v>5.25</v>
      </c>
      <c r="I95" s="43">
        <v>4.82</v>
      </c>
      <c r="J95" s="42">
        <v>5.46</v>
      </c>
    </row>
    <row r="96" spans="1:10" ht="13.5" customHeight="1" thickBot="1" x14ac:dyDescent="0.2">
      <c r="A96" s="39">
        <v>86</v>
      </c>
      <c r="B96" s="40">
        <v>0.12464</v>
      </c>
      <c r="C96" s="41">
        <v>0.14302000000000001</v>
      </c>
      <c r="D96" s="41">
        <v>0.11605</v>
      </c>
      <c r="E96" s="40">
        <v>0.87536000000000003</v>
      </c>
      <c r="F96" s="40">
        <v>0.85697999999999996</v>
      </c>
      <c r="G96" s="41">
        <v>0.88395000000000001</v>
      </c>
      <c r="H96" s="42">
        <v>4.8499999999999996</v>
      </c>
      <c r="I96" s="43">
        <v>4.4800000000000004</v>
      </c>
      <c r="J96" s="42">
        <v>5.03</v>
      </c>
    </row>
    <row r="97" spans="1:10" ht="13.5" customHeight="1" thickBot="1" x14ac:dyDescent="0.25">
      <c r="A97" s="39">
        <v>87</v>
      </c>
      <c r="B97" s="40">
        <v>0.14079</v>
      </c>
      <c r="C97" s="41">
        <v>0.15834999999999999</v>
      </c>
      <c r="D97" s="41">
        <v>0.1328</v>
      </c>
      <c r="E97" s="40">
        <v>0.85921000000000003</v>
      </c>
      <c r="F97" s="40">
        <v>0.84165000000000001</v>
      </c>
      <c r="G97" s="41">
        <v>0.86719999999999997</v>
      </c>
      <c r="H97" s="44">
        <v>4.47</v>
      </c>
      <c r="I97" s="43">
        <v>4.1399999999999997</v>
      </c>
      <c r="J97" s="42">
        <v>4.62</v>
      </c>
    </row>
    <row r="98" spans="1:10" ht="13.5" customHeight="1" thickBot="1" x14ac:dyDescent="0.25">
      <c r="A98" s="39">
        <v>88</v>
      </c>
      <c r="B98" s="40">
        <v>0.16111</v>
      </c>
      <c r="C98" s="41">
        <v>0.18426999999999999</v>
      </c>
      <c r="D98" s="41">
        <v>0.15068000000000001</v>
      </c>
      <c r="E98" s="40">
        <v>0.83889000000000002</v>
      </c>
      <c r="F98" s="40">
        <v>0.81572999999999996</v>
      </c>
      <c r="G98" s="41">
        <v>0.84931999999999996</v>
      </c>
      <c r="H98" s="44">
        <v>4.12</v>
      </c>
      <c r="I98" s="43">
        <v>3.83</v>
      </c>
      <c r="J98" s="42">
        <v>4.25</v>
      </c>
    </row>
    <row r="99" spans="1:10" ht="13.5" customHeight="1" thickBot="1" x14ac:dyDescent="0.25">
      <c r="A99" s="39">
        <v>89</v>
      </c>
      <c r="B99" s="40">
        <v>0.17496999999999999</v>
      </c>
      <c r="C99" s="41">
        <v>0.19434999999999999</v>
      </c>
      <c r="D99" s="41">
        <v>0.16641</v>
      </c>
      <c r="E99" s="40">
        <v>0.82503000000000004</v>
      </c>
      <c r="F99" s="40">
        <v>0.80564999999999998</v>
      </c>
      <c r="G99" s="41">
        <v>0.83359000000000005</v>
      </c>
      <c r="H99" s="44">
        <v>3.82</v>
      </c>
      <c r="I99" s="43">
        <v>3.58</v>
      </c>
      <c r="J99" s="42">
        <v>3.92</v>
      </c>
    </row>
    <row r="100" spans="1:10" ht="13.5" customHeight="1" thickBot="1" x14ac:dyDescent="0.25">
      <c r="A100" s="45">
        <v>90</v>
      </c>
      <c r="B100" s="40">
        <v>0.19166</v>
      </c>
      <c r="C100" s="41">
        <v>0.21207000000000001</v>
      </c>
      <c r="D100" s="41">
        <v>0.18285999999999999</v>
      </c>
      <c r="E100" s="40">
        <v>0.80833999999999995</v>
      </c>
      <c r="F100" s="40">
        <v>0.78793000000000002</v>
      </c>
      <c r="G100" s="41">
        <v>0.81713999999999998</v>
      </c>
      <c r="H100" s="44">
        <v>3.52</v>
      </c>
      <c r="I100" s="43">
        <v>3.32</v>
      </c>
      <c r="J100" s="42">
        <v>3.6</v>
      </c>
    </row>
    <row r="101" spans="1:10" ht="13.5" customHeight="1" thickBot="1" x14ac:dyDescent="0.2">
      <c r="A101" s="39">
        <v>91</v>
      </c>
      <c r="B101" s="40">
        <v>0.21104000000000001</v>
      </c>
      <c r="C101" s="41">
        <v>0.23347999999999999</v>
      </c>
      <c r="D101" s="41">
        <v>0.20150999999999999</v>
      </c>
      <c r="E101" s="40">
        <v>0.78895999999999999</v>
      </c>
      <c r="F101" s="40">
        <v>0.76651999999999998</v>
      </c>
      <c r="G101" s="41">
        <v>0.79849000000000003</v>
      </c>
      <c r="H101" s="42">
        <v>3.24</v>
      </c>
      <c r="I101" s="43">
        <v>3.09</v>
      </c>
      <c r="J101" s="42">
        <v>3.3</v>
      </c>
    </row>
    <row r="102" spans="1:10" ht="13.5" customHeight="1" thickBot="1" x14ac:dyDescent="0.2">
      <c r="A102" s="39">
        <v>92</v>
      </c>
      <c r="B102" s="40">
        <v>0.22736000000000001</v>
      </c>
      <c r="C102" s="41">
        <v>0.24518999999999999</v>
      </c>
      <c r="D102" s="41">
        <v>0.21990000000000001</v>
      </c>
      <c r="E102" s="40">
        <v>0.77263999999999999</v>
      </c>
      <c r="F102" s="40">
        <v>0.75480999999999998</v>
      </c>
      <c r="G102" s="41">
        <v>0.78010000000000002</v>
      </c>
      <c r="H102" s="42">
        <v>2.98</v>
      </c>
      <c r="I102" s="43">
        <v>2.88</v>
      </c>
      <c r="J102" s="42">
        <v>3.01</v>
      </c>
    </row>
    <row r="103" spans="1:10" ht="13.5" customHeight="1" thickBot="1" x14ac:dyDescent="0.2">
      <c r="A103" s="39">
        <v>93</v>
      </c>
      <c r="B103" s="40">
        <v>0.25028</v>
      </c>
      <c r="C103" s="41">
        <v>0.26916000000000001</v>
      </c>
      <c r="D103" s="41">
        <v>0.24253</v>
      </c>
      <c r="E103" s="40">
        <v>0.74972000000000005</v>
      </c>
      <c r="F103" s="40">
        <v>0.73084000000000005</v>
      </c>
      <c r="G103" s="41">
        <v>0.75746999999999998</v>
      </c>
      <c r="H103" s="42">
        <v>2.71</v>
      </c>
      <c r="I103" s="43">
        <v>2.66</v>
      </c>
      <c r="J103" s="42">
        <v>2.72</v>
      </c>
    </row>
    <row r="104" spans="1:10" ht="13.5" customHeight="1" thickBot="1" x14ac:dyDescent="0.2">
      <c r="A104" s="39">
        <v>94</v>
      </c>
      <c r="B104" s="40">
        <v>0.27362999999999998</v>
      </c>
      <c r="C104" s="41">
        <v>0.28465000000000001</v>
      </c>
      <c r="D104" s="41">
        <v>0.26729999999999998</v>
      </c>
      <c r="E104" s="40">
        <v>0.72636999999999996</v>
      </c>
      <c r="F104" s="40">
        <v>0.71535000000000004</v>
      </c>
      <c r="G104" s="41">
        <v>0.73270000000000002</v>
      </c>
      <c r="H104" s="42">
        <v>2.46</v>
      </c>
      <c r="I104" s="43">
        <v>2.46</v>
      </c>
      <c r="J104" s="42">
        <v>2.44</v>
      </c>
    </row>
    <row r="105" spans="1:10" ht="13.5" customHeight="1" thickBot="1" x14ac:dyDescent="0.2">
      <c r="A105" s="39">
        <v>95</v>
      </c>
      <c r="B105" s="40">
        <v>0.31780000000000003</v>
      </c>
      <c r="C105" s="41">
        <v>0.30880000000000002</v>
      </c>
      <c r="D105" s="41">
        <v>0.32062000000000002</v>
      </c>
      <c r="E105" s="40">
        <v>0.68220000000000003</v>
      </c>
      <c r="F105" s="40">
        <v>0.69120000000000004</v>
      </c>
      <c r="G105" s="41">
        <v>0.67937999999999998</v>
      </c>
      <c r="H105" s="42">
        <v>2.2000000000000002</v>
      </c>
      <c r="I105" s="43">
        <v>2.2400000000000002</v>
      </c>
      <c r="J105" s="42">
        <v>2.15</v>
      </c>
    </row>
    <row r="106" spans="1:10" ht="13.5" customHeight="1" thickBot="1" x14ac:dyDescent="0.2">
      <c r="A106" s="39">
        <v>96</v>
      </c>
      <c r="B106" s="40">
        <v>0.33796999999999999</v>
      </c>
      <c r="C106" s="41">
        <v>0.33280999999999999</v>
      </c>
      <c r="D106" s="41">
        <v>0.34999000000000002</v>
      </c>
      <c r="E106" s="40">
        <v>0.66203000000000001</v>
      </c>
      <c r="F106" s="40">
        <v>0.66718999999999995</v>
      </c>
      <c r="G106" s="41">
        <v>0.65000999999999998</v>
      </c>
      <c r="H106" s="42">
        <v>2</v>
      </c>
      <c r="I106" s="43">
        <v>2.0299999999999998</v>
      </c>
      <c r="J106" s="42">
        <v>1.93</v>
      </c>
    </row>
    <row r="107" spans="1:10" ht="13.5" customHeight="1" thickBot="1" x14ac:dyDescent="0.2">
      <c r="A107" s="39">
        <v>97</v>
      </c>
      <c r="B107" s="40">
        <v>0.35191</v>
      </c>
      <c r="C107" s="41">
        <v>0.34645999999999999</v>
      </c>
      <c r="D107" s="41">
        <v>0.37006</v>
      </c>
      <c r="E107" s="40">
        <v>0.64809000000000005</v>
      </c>
      <c r="F107" s="40">
        <v>0.65354000000000001</v>
      </c>
      <c r="G107" s="41">
        <v>0.62994000000000006</v>
      </c>
      <c r="H107" s="42">
        <v>1.78</v>
      </c>
      <c r="I107" s="43">
        <v>1.81</v>
      </c>
      <c r="J107" s="42">
        <v>1.72</v>
      </c>
    </row>
    <row r="108" spans="1:10" ht="13.5" customHeight="1" thickBot="1" x14ac:dyDescent="0.2">
      <c r="A108" s="39">
        <v>98</v>
      </c>
      <c r="B108" s="40">
        <v>0.36253000000000002</v>
      </c>
      <c r="C108" s="41">
        <v>0.35598000000000002</v>
      </c>
      <c r="D108" s="41">
        <v>0.38518999999999998</v>
      </c>
      <c r="E108" s="40">
        <v>0.63746999999999998</v>
      </c>
      <c r="F108" s="40">
        <v>0.64402000000000004</v>
      </c>
      <c r="G108" s="41">
        <v>0.61480999999999997</v>
      </c>
      <c r="H108" s="42">
        <v>1.5</v>
      </c>
      <c r="I108" s="43">
        <v>1.52</v>
      </c>
      <c r="J108" s="42">
        <v>1.45</v>
      </c>
    </row>
    <row r="109" spans="1:10" ht="13.5" customHeight="1" thickBot="1" x14ac:dyDescent="0.2">
      <c r="A109" s="39">
        <v>99</v>
      </c>
      <c r="B109" s="40">
        <v>0.37107000000000001</v>
      </c>
      <c r="C109" s="41">
        <v>0.36326999999999998</v>
      </c>
      <c r="D109" s="41">
        <v>0.39728999999999998</v>
      </c>
      <c r="E109" s="40">
        <v>0.62892999999999999</v>
      </c>
      <c r="F109" s="40">
        <v>0.63673000000000002</v>
      </c>
      <c r="G109" s="41">
        <v>0.60270999999999997</v>
      </c>
      <c r="H109" s="42">
        <v>1.1100000000000001</v>
      </c>
      <c r="I109" s="43">
        <v>1.1100000000000001</v>
      </c>
      <c r="J109" s="42">
        <v>1.07</v>
      </c>
    </row>
    <row r="110" spans="1:10" ht="13.5" customHeight="1" thickBot="1" x14ac:dyDescent="0.2">
      <c r="A110" s="39" t="s">
        <v>33</v>
      </c>
      <c r="B110" s="40">
        <v>0.37819999999999998</v>
      </c>
      <c r="C110" s="41">
        <v>0.36915999999999999</v>
      </c>
      <c r="D110" s="41">
        <v>0.40733000000000003</v>
      </c>
      <c r="E110" s="40">
        <v>0.62180000000000002</v>
      </c>
      <c r="F110" s="40">
        <v>0.63083999999999996</v>
      </c>
      <c r="G110" s="41">
        <v>0.59267000000000003</v>
      </c>
      <c r="H110" s="42">
        <v>0.48</v>
      </c>
      <c r="I110" s="43">
        <v>0.48</v>
      </c>
      <c r="J110" s="42">
        <v>0.47</v>
      </c>
    </row>
    <row r="111" spans="1:10" ht="13.5" customHeight="1" thickBot="1" x14ac:dyDescent="0.2">
      <c r="A111" s="59" t="s">
        <v>36</v>
      </c>
      <c r="B111" s="60"/>
      <c r="C111" s="60"/>
      <c r="D111" s="60"/>
      <c r="E111" s="60"/>
      <c r="F111" s="60"/>
      <c r="G111" s="60"/>
      <c r="H111" s="60"/>
      <c r="I111" s="60"/>
      <c r="J111" s="61"/>
    </row>
    <row r="112" spans="1:10" ht="13.5" customHeight="1" thickBot="1" x14ac:dyDescent="0.2">
      <c r="A112" s="39">
        <v>0</v>
      </c>
      <c r="B112" s="46">
        <v>3.9699999999999996E-3</v>
      </c>
      <c r="C112" s="46">
        <v>4.1399999999999996E-3</v>
      </c>
      <c r="D112" s="46">
        <v>3.8E-3</v>
      </c>
      <c r="E112" s="40">
        <v>0.99602999999999997</v>
      </c>
      <c r="F112" s="46">
        <v>0.99585999999999997</v>
      </c>
      <c r="G112" s="46">
        <v>0.99619999999999997</v>
      </c>
      <c r="H112" s="43">
        <v>76.41</v>
      </c>
      <c r="I112" s="47">
        <v>72.790000000000006</v>
      </c>
      <c r="J112" s="47">
        <v>79.91</v>
      </c>
    </row>
    <row r="113" spans="1:10" ht="13.5" customHeight="1" thickBot="1" x14ac:dyDescent="0.2">
      <c r="A113" s="39">
        <v>1</v>
      </c>
      <c r="B113" s="46">
        <v>6.3000000000000003E-4</v>
      </c>
      <c r="C113" s="46">
        <v>6.2E-4</v>
      </c>
      <c r="D113" s="46">
        <v>6.4999999999999997E-4</v>
      </c>
      <c r="E113" s="40">
        <v>0.99936999999999998</v>
      </c>
      <c r="F113" s="46">
        <v>0.99938000000000005</v>
      </c>
      <c r="G113" s="46">
        <v>0.99934999999999996</v>
      </c>
      <c r="H113" s="43">
        <v>75.709999999999994</v>
      </c>
      <c r="I113" s="47">
        <v>72.09</v>
      </c>
      <c r="J113" s="47">
        <v>79.209999999999994</v>
      </c>
    </row>
    <row r="114" spans="1:10" ht="13.5" customHeight="1" thickBot="1" x14ac:dyDescent="0.2">
      <c r="A114" s="39">
        <v>2</v>
      </c>
      <c r="B114" s="46">
        <v>2.7E-4</v>
      </c>
      <c r="C114" s="46">
        <v>1E-4</v>
      </c>
      <c r="D114" s="46">
        <v>4.6000000000000001E-4</v>
      </c>
      <c r="E114" s="40">
        <v>0.99973000000000001</v>
      </c>
      <c r="F114" s="46">
        <v>0.99990000000000001</v>
      </c>
      <c r="G114" s="46">
        <v>0.99953999999999998</v>
      </c>
      <c r="H114" s="43">
        <v>74.760000000000005</v>
      </c>
      <c r="I114" s="47">
        <v>71.13</v>
      </c>
      <c r="J114" s="47">
        <v>78.260000000000005</v>
      </c>
    </row>
    <row r="115" spans="1:10" ht="13.5" customHeight="1" thickBot="1" x14ac:dyDescent="0.2">
      <c r="A115" s="39">
        <v>3</v>
      </c>
      <c r="B115" s="46">
        <v>2.5000000000000001E-4</v>
      </c>
      <c r="C115" s="46">
        <v>3.3E-4</v>
      </c>
      <c r="D115" s="46">
        <v>2.7999999999999998E-4</v>
      </c>
      <c r="E115" s="40">
        <v>0.99975000000000003</v>
      </c>
      <c r="F115" s="46">
        <v>0.99966999999999995</v>
      </c>
      <c r="G115" s="46">
        <v>0.99972000000000005</v>
      </c>
      <c r="H115" s="43">
        <v>73.78</v>
      </c>
      <c r="I115" s="47">
        <v>70.14</v>
      </c>
      <c r="J115" s="47">
        <v>77.3</v>
      </c>
    </row>
    <row r="116" spans="1:10" ht="13.5" customHeight="1" thickBot="1" x14ac:dyDescent="0.2">
      <c r="A116" s="39">
        <v>4</v>
      </c>
      <c r="B116" s="46">
        <v>2.0000000000000001E-4</v>
      </c>
      <c r="C116" s="46">
        <v>1.4999999999999999E-4</v>
      </c>
      <c r="D116" s="46">
        <v>2.5000000000000001E-4</v>
      </c>
      <c r="E116" s="40">
        <v>0.99980000000000002</v>
      </c>
      <c r="F116" s="46">
        <v>0.99985000000000002</v>
      </c>
      <c r="G116" s="46">
        <v>0.99975000000000003</v>
      </c>
      <c r="H116" s="43">
        <v>72.8</v>
      </c>
      <c r="I116" s="47">
        <v>69.16</v>
      </c>
      <c r="J116" s="47">
        <v>76.319999999999993</v>
      </c>
    </row>
    <row r="117" spans="1:10" ht="13.5" customHeight="1" thickBot="1" x14ac:dyDescent="0.2">
      <c r="A117" s="39">
        <v>5</v>
      </c>
      <c r="B117" s="46">
        <v>1.7000000000000001E-4</v>
      </c>
      <c r="C117" s="46">
        <v>2.2000000000000001E-4</v>
      </c>
      <c r="D117" s="46">
        <v>1.2E-4</v>
      </c>
      <c r="E117" s="46">
        <v>0.99983</v>
      </c>
      <c r="F117" s="46">
        <v>0.99978</v>
      </c>
      <c r="G117" s="46">
        <v>0.99987999999999999</v>
      </c>
      <c r="H117" s="47">
        <v>71.81</v>
      </c>
      <c r="I117" s="47">
        <v>68.17</v>
      </c>
      <c r="J117" s="47">
        <v>75.34</v>
      </c>
    </row>
    <row r="118" spans="1:10" ht="13.5" customHeight="1" thickBot="1" x14ac:dyDescent="0.2">
      <c r="A118" s="39">
        <v>6</v>
      </c>
      <c r="B118" s="46">
        <v>1E-4</v>
      </c>
      <c r="C118" s="46">
        <v>1.2999999999999999E-4</v>
      </c>
      <c r="D118" s="46">
        <v>6.9999999999999994E-5</v>
      </c>
      <c r="E118" s="46">
        <v>0.99990000000000001</v>
      </c>
      <c r="F118" s="46">
        <v>0.99987000000000004</v>
      </c>
      <c r="G118" s="46">
        <v>0.99992999999999999</v>
      </c>
      <c r="H118" s="47">
        <v>70.83</v>
      </c>
      <c r="I118" s="47">
        <v>67.19</v>
      </c>
      <c r="J118" s="47">
        <v>74.349999999999994</v>
      </c>
    </row>
    <row r="119" spans="1:10" ht="13.5" customHeight="1" thickBot="1" x14ac:dyDescent="0.2">
      <c r="A119" s="39">
        <v>7</v>
      </c>
      <c r="B119" s="46">
        <v>1.1E-4</v>
      </c>
      <c r="C119" s="46">
        <v>1E-4</v>
      </c>
      <c r="D119" s="46">
        <v>1.1E-4</v>
      </c>
      <c r="E119" s="46">
        <v>0.99988999999999995</v>
      </c>
      <c r="F119" s="46">
        <v>0.99990000000000001</v>
      </c>
      <c r="G119" s="46">
        <v>0.99988999999999995</v>
      </c>
      <c r="H119" s="47">
        <v>69.83</v>
      </c>
      <c r="I119" s="47">
        <v>66.2</v>
      </c>
      <c r="J119" s="47">
        <v>73.349999999999994</v>
      </c>
    </row>
    <row r="120" spans="1:10" ht="13.5" customHeight="1" thickBot="1" x14ac:dyDescent="0.2">
      <c r="A120" s="39">
        <v>8</v>
      </c>
      <c r="B120" s="46">
        <v>1.2999999999999999E-4</v>
      </c>
      <c r="C120" s="46">
        <v>2.1000000000000001E-4</v>
      </c>
      <c r="D120" s="46">
        <v>4.0000000000000003E-5</v>
      </c>
      <c r="E120" s="46">
        <v>0.99987000000000004</v>
      </c>
      <c r="F120" s="46">
        <v>0.99978999999999996</v>
      </c>
      <c r="G120" s="46">
        <v>0.99995999999999996</v>
      </c>
      <c r="H120" s="47">
        <v>68.84</v>
      </c>
      <c r="I120" s="47">
        <v>65.2</v>
      </c>
      <c r="J120" s="47">
        <v>72.36</v>
      </c>
    </row>
    <row r="121" spans="1:10" ht="13.5" customHeight="1" thickBot="1" x14ac:dyDescent="0.2">
      <c r="A121" s="39">
        <v>9</v>
      </c>
      <c r="B121" s="46">
        <v>1.2E-4</v>
      </c>
      <c r="C121" s="46">
        <v>2.3000000000000001E-4</v>
      </c>
      <c r="D121" s="46">
        <v>1E-4</v>
      </c>
      <c r="E121" s="46">
        <v>0.99987999999999999</v>
      </c>
      <c r="F121" s="46">
        <v>0.99977000000000005</v>
      </c>
      <c r="G121" s="46">
        <v>0.99990000000000001</v>
      </c>
      <c r="H121" s="47">
        <v>67.849999999999994</v>
      </c>
      <c r="I121" s="47">
        <v>64.22</v>
      </c>
      <c r="J121" s="47">
        <v>71.36</v>
      </c>
    </row>
    <row r="122" spans="1:10" ht="13.5" customHeight="1" thickBot="1" x14ac:dyDescent="0.2">
      <c r="A122" s="39">
        <v>10</v>
      </c>
      <c r="B122" s="46">
        <v>1.2999999999999999E-4</v>
      </c>
      <c r="C122" s="46">
        <v>1.1E-4</v>
      </c>
      <c r="D122" s="46">
        <v>1.6000000000000001E-4</v>
      </c>
      <c r="E122" s="46">
        <v>0.99987000000000004</v>
      </c>
      <c r="F122" s="46">
        <v>0.99988999999999995</v>
      </c>
      <c r="G122" s="46">
        <v>0.99983999999999995</v>
      </c>
      <c r="H122" s="47">
        <v>66.86</v>
      </c>
      <c r="I122" s="47">
        <v>63.23</v>
      </c>
      <c r="J122" s="47">
        <v>70.37</v>
      </c>
    </row>
    <row r="123" spans="1:10" ht="13.5" customHeight="1" thickBot="1" x14ac:dyDescent="0.2">
      <c r="A123" s="39">
        <v>11</v>
      </c>
      <c r="B123" s="46">
        <v>1.9000000000000001E-4</v>
      </c>
      <c r="C123" s="46">
        <v>2.3000000000000001E-4</v>
      </c>
      <c r="D123" s="46">
        <v>1.2999999999999999E-4</v>
      </c>
      <c r="E123" s="46">
        <v>0.99980999999999998</v>
      </c>
      <c r="F123" s="46">
        <v>0.99977000000000005</v>
      </c>
      <c r="G123" s="46">
        <v>0.99987000000000004</v>
      </c>
      <c r="H123" s="47">
        <v>65.87</v>
      </c>
      <c r="I123" s="47">
        <v>62.24</v>
      </c>
      <c r="J123" s="47">
        <v>69.38</v>
      </c>
    </row>
    <row r="124" spans="1:10" ht="13.5" customHeight="1" thickBot="1" x14ac:dyDescent="0.2">
      <c r="A124" s="39">
        <v>12</v>
      </c>
      <c r="B124" s="46">
        <v>1.1E-4</v>
      </c>
      <c r="C124" s="46">
        <v>1.3999999999999999E-4</v>
      </c>
      <c r="D124" s="46">
        <v>6.9999999999999994E-5</v>
      </c>
      <c r="E124" s="46">
        <v>0.99988999999999995</v>
      </c>
      <c r="F124" s="46">
        <v>0.99985999999999997</v>
      </c>
      <c r="G124" s="46">
        <v>0.99992999999999999</v>
      </c>
      <c r="H124" s="47">
        <v>64.88</v>
      </c>
      <c r="I124" s="47">
        <v>61.25</v>
      </c>
      <c r="J124" s="47">
        <v>68.39</v>
      </c>
    </row>
    <row r="125" spans="1:10" ht="13.5" customHeight="1" thickBot="1" x14ac:dyDescent="0.2">
      <c r="A125" s="39">
        <v>13</v>
      </c>
      <c r="B125" s="46">
        <v>2.3000000000000001E-4</v>
      </c>
      <c r="C125" s="46">
        <v>2.4000000000000001E-4</v>
      </c>
      <c r="D125" s="46">
        <v>2.3000000000000001E-4</v>
      </c>
      <c r="E125" s="46">
        <v>0.99977000000000005</v>
      </c>
      <c r="F125" s="46">
        <v>0.99975999999999998</v>
      </c>
      <c r="G125" s="46">
        <v>0.99977000000000005</v>
      </c>
      <c r="H125" s="47">
        <v>63.89</v>
      </c>
      <c r="I125" s="47">
        <v>60.26</v>
      </c>
      <c r="J125" s="47">
        <v>67.400000000000006</v>
      </c>
    </row>
    <row r="126" spans="1:10" ht="13.5" customHeight="1" thickBot="1" x14ac:dyDescent="0.2">
      <c r="A126" s="39">
        <v>14</v>
      </c>
      <c r="B126" s="46">
        <v>2.1000000000000001E-4</v>
      </c>
      <c r="C126" s="46">
        <v>2.1000000000000001E-4</v>
      </c>
      <c r="D126" s="46">
        <v>2.0000000000000001E-4</v>
      </c>
      <c r="E126" s="46">
        <v>0.99978999999999996</v>
      </c>
      <c r="F126" s="46">
        <v>0.99978999999999996</v>
      </c>
      <c r="G126" s="46">
        <v>0.99980000000000002</v>
      </c>
      <c r="H126" s="47">
        <v>62.9</v>
      </c>
      <c r="I126" s="47">
        <v>59.28</v>
      </c>
      <c r="J126" s="47">
        <v>66.41</v>
      </c>
    </row>
    <row r="127" spans="1:10" ht="13.5" customHeight="1" thickBot="1" x14ac:dyDescent="0.2">
      <c r="A127" s="39">
        <v>15</v>
      </c>
      <c r="B127" s="46">
        <v>1.9000000000000001E-4</v>
      </c>
      <c r="C127" s="46">
        <v>2.4000000000000001E-4</v>
      </c>
      <c r="D127" s="46">
        <v>1.3999999999999999E-4</v>
      </c>
      <c r="E127" s="46">
        <v>0.99980999999999998</v>
      </c>
      <c r="F127" s="46">
        <v>0.99975999999999998</v>
      </c>
      <c r="G127" s="46">
        <v>0.99985999999999997</v>
      </c>
      <c r="H127" s="47">
        <v>61.91</v>
      </c>
      <c r="I127" s="47">
        <v>58.29</v>
      </c>
      <c r="J127" s="47">
        <v>65.42</v>
      </c>
    </row>
    <row r="128" spans="1:10" ht="13.5" customHeight="1" thickBot="1" x14ac:dyDescent="0.2">
      <c r="A128" s="39">
        <v>16</v>
      </c>
      <c r="B128" s="46">
        <v>2.5999999999999998E-4</v>
      </c>
      <c r="C128" s="46">
        <v>3.2000000000000003E-4</v>
      </c>
      <c r="D128" s="46">
        <v>1.9000000000000001E-4</v>
      </c>
      <c r="E128" s="46">
        <v>0.99973999999999996</v>
      </c>
      <c r="F128" s="46">
        <v>0.99968000000000001</v>
      </c>
      <c r="G128" s="46">
        <v>0.99980999999999998</v>
      </c>
      <c r="H128" s="47">
        <v>60.93</v>
      </c>
      <c r="I128" s="47">
        <v>57.3</v>
      </c>
      <c r="J128" s="47">
        <v>64.430000000000007</v>
      </c>
    </row>
    <row r="129" spans="1:10" ht="13.5" customHeight="1" thickBot="1" x14ac:dyDescent="0.2">
      <c r="A129" s="39">
        <v>17</v>
      </c>
      <c r="B129" s="46">
        <v>3.6999999999999999E-4</v>
      </c>
      <c r="C129" s="46">
        <v>4.4000000000000002E-4</v>
      </c>
      <c r="D129" s="46">
        <v>2.9E-4</v>
      </c>
      <c r="E129" s="46">
        <v>0.99963000000000002</v>
      </c>
      <c r="F129" s="46">
        <v>0.99956</v>
      </c>
      <c r="G129" s="46">
        <v>0.99970999999999999</v>
      </c>
      <c r="H129" s="47">
        <v>59.94</v>
      </c>
      <c r="I129" s="47">
        <v>56.32</v>
      </c>
      <c r="J129" s="47">
        <v>63.45</v>
      </c>
    </row>
    <row r="130" spans="1:10" ht="13.5" customHeight="1" thickBot="1" x14ac:dyDescent="0.2">
      <c r="A130" s="39">
        <v>18</v>
      </c>
      <c r="B130" s="46">
        <v>4.4000000000000002E-4</v>
      </c>
      <c r="C130" s="46">
        <v>6.3000000000000003E-4</v>
      </c>
      <c r="D130" s="46">
        <v>2.3000000000000001E-4</v>
      </c>
      <c r="E130" s="46">
        <v>0.99956</v>
      </c>
      <c r="F130" s="46">
        <v>0.99936999999999998</v>
      </c>
      <c r="G130" s="46">
        <v>0.99977000000000005</v>
      </c>
      <c r="H130" s="47">
        <v>58.96</v>
      </c>
      <c r="I130" s="47">
        <v>55.35</v>
      </c>
      <c r="J130" s="47">
        <v>62.46</v>
      </c>
    </row>
    <row r="131" spans="1:10" ht="13.5" customHeight="1" thickBot="1" x14ac:dyDescent="0.2">
      <c r="A131" s="39">
        <v>19</v>
      </c>
      <c r="B131" s="46">
        <v>5.5000000000000003E-4</v>
      </c>
      <c r="C131" s="46">
        <v>7.9000000000000001E-4</v>
      </c>
      <c r="D131" s="46">
        <v>2.9999999999999997E-4</v>
      </c>
      <c r="E131" s="46">
        <v>0.99944999999999995</v>
      </c>
      <c r="F131" s="46">
        <v>0.99921000000000004</v>
      </c>
      <c r="G131" s="46">
        <v>0.99970000000000003</v>
      </c>
      <c r="H131" s="47">
        <v>57.99</v>
      </c>
      <c r="I131" s="47">
        <v>54.38</v>
      </c>
      <c r="J131" s="47">
        <v>61.48</v>
      </c>
    </row>
    <row r="132" spans="1:10" ht="13.5" customHeight="1" thickBot="1" x14ac:dyDescent="0.2">
      <c r="A132" s="39">
        <v>20</v>
      </c>
      <c r="B132" s="46">
        <v>4.8000000000000001E-4</v>
      </c>
      <c r="C132" s="46">
        <v>6.9999999999999999E-4</v>
      </c>
      <c r="D132" s="46">
        <v>2.4000000000000001E-4</v>
      </c>
      <c r="E132" s="46">
        <v>0.99951999999999996</v>
      </c>
      <c r="F132" s="46">
        <v>0.99929999999999997</v>
      </c>
      <c r="G132" s="46">
        <v>0.99975999999999998</v>
      </c>
      <c r="H132" s="47">
        <v>57.02</v>
      </c>
      <c r="I132" s="47">
        <v>53.42</v>
      </c>
      <c r="J132" s="47">
        <v>60.5</v>
      </c>
    </row>
    <row r="133" spans="1:10" ht="13.5" customHeight="1" thickBot="1" x14ac:dyDescent="0.2">
      <c r="A133" s="39">
        <v>21</v>
      </c>
      <c r="B133" s="46">
        <v>5.9999999999999995E-4</v>
      </c>
      <c r="C133" s="46">
        <v>8.4000000000000003E-4</v>
      </c>
      <c r="D133" s="46">
        <v>3.4000000000000002E-4</v>
      </c>
      <c r="E133" s="46">
        <v>0.99939999999999996</v>
      </c>
      <c r="F133" s="46">
        <v>0.99916000000000005</v>
      </c>
      <c r="G133" s="46">
        <v>0.99965999999999999</v>
      </c>
      <c r="H133" s="47">
        <v>56.05</v>
      </c>
      <c r="I133" s="47">
        <v>52.46</v>
      </c>
      <c r="J133" s="47">
        <v>59.51</v>
      </c>
    </row>
    <row r="134" spans="1:10" ht="13.5" customHeight="1" thickBot="1" x14ac:dyDescent="0.2">
      <c r="A134" s="39">
        <v>22</v>
      </c>
      <c r="B134" s="46">
        <v>6.7000000000000002E-4</v>
      </c>
      <c r="C134" s="46">
        <v>8.4999999999999995E-4</v>
      </c>
      <c r="D134" s="46">
        <v>4.6999999999999999E-4</v>
      </c>
      <c r="E134" s="46">
        <v>0.99933000000000005</v>
      </c>
      <c r="F134" s="46">
        <v>0.99914999999999998</v>
      </c>
      <c r="G134" s="46">
        <v>0.99953000000000003</v>
      </c>
      <c r="H134" s="47">
        <v>55.08</v>
      </c>
      <c r="I134" s="47">
        <v>51.5</v>
      </c>
      <c r="J134" s="47">
        <v>58.53</v>
      </c>
    </row>
    <row r="135" spans="1:10" ht="13.5" customHeight="1" thickBot="1" x14ac:dyDescent="0.2">
      <c r="A135" s="39">
        <v>23</v>
      </c>
      <c r="B135" s="46">
        <v>7.6999999999999996E-4</v>
      </c>
      <c r="C135" s="46">
        <v>1.1999999999999999E-3</v>
      </c>
      <c r="D135" s="46">
        <v>3.1E-4</v>
      </c>
      <c r="E135" s="46">
        <v>0.99922999999999995</v>
      </c>
      <c r="F135" s="46">
        <v>0.99880000000000002</v>
      </c>
      <c r="G135" s="46">
        <v>0.99968999999999997</v>
      </c>
      <c r="H135" s="47">
        <v>54.12</v>
      </c>
      <c r="I135" s="47">
        <v>50.55</v>
      </c>
      <c r="J135" s="47">
        <v>57.56</v>
      </c>
    </row>
    <row r="136" spans="1:10" ht="13.5" customHeight="1" thickBot="1" x14ac:dyDescent="0.2">
      <c r="A136" s="39">
        <v>24</v>
      </c>
      <c r="B136" s="46">
        <v>5.1000000000000004E-4</v>
      </c>
      <c r="C136" s="46">
        <v>6.4999999999999997E-4</v>
      </c>
      <c r="D136" s="46">
        <v>3.6000000000000002E-4</v>
      </c>
      <c r="E136" s="46">
        <v>0.99948999999999999</v>
      </c>
      <c r="F136" s="46">
        <v>0.99934999999999996</v>
      </c>
      <c r="G136" s="46">
        <v>0.99963999999999997</v>
      </c>
      <c r="H136" s="47">
        <v>53.16</v>
      </c>
      <c r="I136" s="47">
        <v>49.61</v>
      </c>
      <c r="J136" s="47">
        <v>56.58</v>
      </c>
    </row>
    <row r="137" spans="1:10" ht="13.5" customHeight="1" thickBot="1" x14ac:dyDescent="0.2">
      <c r="A137" s="39">
        <v>25</v>
      </c>
      <c r="B137" s="46">
        <v>7.3999999999999999E-4</v>
      </c>
      <c r="C137" s="46">
        <v>1.1199999999999999E-3</v>
      </c>
      <c r="D137" s="46">
        <v>3.5E-4</v>
      </c>
      <c r="E137" s="46">
        <v>0.99926000000000004</v>
      </c>
      <c r="F137" s="46">
        <v>0.99887999999999999</v>
      </c>
      <c r="G137" s="46">
        <v>0.99965000000000004</v>
      </c>
      <c r="H137" s="47">
        <v>52.18</v>
      </c>
      <c r="I137" s="47">
        <v>48.64</v>
      </c>
      <c r="J137" s="47">
        <v>55.6</v>
      </c>
    </row>
    <row r="138" spans="1:10" ht="13.5" customHeight="1" thickBot="1" x14ac:dyDescent="0.2">
      <c r="A138" s="39">
        <v>26</v>
      </c>
      <c r="B138" s="46">
        <v>8.1999999999999998E-4</v>
      </c>
      <c r="C138" s="46">
        <v>1.07E-3</v>
      </c>
      <c r="D138" s="46">
        <v>5.5000000000000003E-4</v>
      </c>
      <c r="E138" s="46">
        <v>0.99917999999999996</v>
      </c>
      <c r="F138" s="46">
        <v>0.99892999999999998</v>
      </c>
      <c r="G138" s="46">
        <v>0.99944999999999995</v>
      </c>
      <c r="H138" s="47">
        <v>51.22</v>
      </c>
      <c r="I138" s="47">
        <v>47.69</v>
      </c>
      <c r="J138" s="47">
        <v>54.62</v>
      </c>
    </row>
    <row r="139" spans="1:10" ht="13.5" customHeight="1" thickBot="1" x14ac:dyDescent="0.2">
      <c r="A139" s="39">
        <v>27</v>
      </c>
      <c r="B139" s="46">
        <v>7.1000000000000002E-4</v>
      </c>
      <c r="C139" s="46">
        <v>1.1100000000000001E-3</v>
      </c>
      <c r="D139" s="46">
        <v>2.9999999999999997E-4</v>
      </c>
      <c r="E139" s="46">
        <v>0.99929000000000001</v>
      </c>
      <c r="F139" s="46">
        <v>0.99888999999999994</v>
      </c>
      <c r="G139" s="46">
        <v>0.99970000000000003</v>
      </c>
      <c r="H139" s="47">
        <v>50.26</v>
      </c>
      <c r="I139" s="47">
        <v>46.74</v>
      </c>
      <c r="J139" s="47">
        <v>53.65</v>
      </c>
    </row>
    <row r="140" spans="1:10" ht="13.5" customHeight="1" thickBot="1" x14ac:dyDescent="0.2">
      <c r="A140" s="39">
        <v>28</v>
      </c>
      <c r="B140" s="46">
        <v>8.4999999999999995E-4</v>
      </c>
      <c r="C140" s="46">
        <v>1.1999999999999999E-3</v>
      </c>
      <c r="D140" s="46">
        <v>4.8000000000000001E-4</v>
      </c>
      <c r="E140" s="46">
        <v>0.99914999999999998</v>
      </c>
      <c r="F140" s="46">
        <v>0.99880000000000002</v>
      </c>
      <c r="G140" s="46">
        <v>0.99951999999999996</v>
      </c>
      <c r="H140" s="47">
        <v>49.3</v>
      </c>
      <c r="I140" s="47">
        <v>45.8</v>
      </c>
      <c r="J140" s="47">
        <v>52.66</v>
      </c>
    </row>
    <row r="141" spans="1:10" ht="13.5" customHeight="1" thickBot="1" x14ac:dyDescent="0.2">
      <c r="A141" s="39">
        <v>29</v>
      </c>
      <c r="B141" s="46">
        <v>7.3999999999999999E-4</v>
      </c>
      <c r="C141" s="46">
        <v>1.0499999999999999E-3</v>
      </c>
      <c r="D141" s="46">
        <v>4.2999999999999999E-4</v>
      </c>
      <c r="E141" s="46">
        <v>0.99926000000000004</v>
      </c>
      <c r="F141" s="46">
        <v>0.99895</v>
      </c>
      <c r="G141" s="46">
        <v>0.99956999999999996</v>
      </c>
      <c r="H141" s="47">
        <v>48.34</v>
      </c>
      <c r="I141" s="47">
        <v>44.85</v>
      </c>
      <c r="J141" s="47">
        <v>51.69</v>
      </c>
    </row>
    <row r="142" spans="1:10" ht="13.5" customHeight="1" thickBot="1" x14ac:dyDescent="0.2">
      <c r="A142" s="39">
        <v>30</v>
      </c>
      <c r="B142" s="46">
        <v>8.1999999999999998E-4</v>
      </c>
      <c r="C142" s="46">
        <v>1.16E-3</v>
      </c>
      <c r="D142" s="46">
        <v>4.6000000000000001E-4</v>
      </c>
      <c r="E142" s="46">
        <v>0.99917999999999996</v>
      </c>
      <c r="F142" s="46">
        <v>0.99883999999999995</v>
      </c>
      <c r="G142" s="46">
        <v>0.99953999999999998</v>
      </c>
      <c r="H142" s="47">
        <v>47.38</v>
      </c>
      <c r="I142" s="47">
        <v>43.9</v>
      </c>
      <c r="J142" s="47">
        <v>50.71</v>
      </c>
    </row>
    <row r="143" spans="1:10" ht="13.5" customHeight="1" thickBot="1" x14ac:dyDescent="0.2">
      <c r="A143" s="39">
        <v>31</v>
      </c>
      <c r="B143" s="46">
        <v>6.3000000000000003E-4</v>
      </c>
      <c r="C143" s="46">
        <v>9.3999999999999997E-4</v>
      </c>
      <c r="D143" s="46">
        <v>3.2000000000000003E-4</v>
      </c>
      <c r="E143" s="46">
        <v>0.99936999999999998</v>
      </c>
      <c r="F143" s="46">
        <v>0.99905999999999995</v>
      </c>
      <c r="G143" s="46">
        <v>0.99968000000000001</v>
      </c>
      <c r="H143" s="47">
        <v>46.41</v>
      </c>
      <c r="I143" s="47">
        <v>42.95</v>
      </c>
      <c r="J143" s="47">
        <v>49.73</v>
      </c>
    </row>
    <row r="144" spans="1:10" ht="13.5" customHeight="1" thickBot="1" x14ac:dyDescent="0.2">
      <c r="A144" s="39">
        <v>32</v>
      </c>
      <c r="B144" s="46">
        <v>9.2000000000000003E-4</v>
      </c>
      <c r="C144" s="46">
        <v>1.3699999999999999E-3</v>
      </c>
      <c r="D144" s="46">
        <v>4.6000000000000001E-4</v>
      </c>
      <c r="E144" s="46">
        <v>0.99907999999999997</v>
      </c>
      <c r="F144" s="46">
        <v>0.99863000000000002</v>
      </c>
      <c r="G144" s="46">
        <v>0.99953999999999998</v>
      </c>
      <c r="H144" s="47">
        <v>45.44</v>
      </c>
      <c r="I144" s="47">
        <v>41.99</v>
      </c>
      <c r="J144" s="47">
        <v>48.75</v>
      </c>
    </row>
    <row r="145" spans="1:10" ht="13.5" customHeight="1" thickBot="1" x14ac:dyDescent="0.2">
      <c r="A145" s="39">
        <v>33</v>
      </c>
      <c r="B145" s="46">
        <v>1.1100000000000001E-3</v>
      </c>
      <c r="C145" s="46">
        <v>1.5900000000000001E-3</v>
      </c>
      <c r="D145" s="46">
        <v>6.2E-4</v>
      </c>
      <c r="E145" s="46">
        <v>0.99888999999999994</v>
      </c>
      <c r="F145" s="46">
        <v>0.99841000000000002</v>
      </c>
      <c r="G145" s="46">
        <v>0.99938000000000005</v>
      </c>
      <c r="H145" s="47">
        <v>44.49</v>
      </c>
      <c r="I145" s="47">
        <v>41.04</v>
      </c>
      <c r="J145" s="47">
        <v>47.77</v>
      </c>
    </row>
    <row r="146" spans="1:10" ht="13.5" customHeight="1" thickBot="1" x14ac:dyDescent="0.2">
      <c r="A146" s="39">
        <v>34</v>
      </c>
      <c r="B146" s="46">
        <v>1.1999999999999999E-3</v>
      </c>
      <c r="C146" s="46">
        <v>1.5900000000000001E-3</v>
      </c>
      <c r="D146" s="46">
        <v>7.9000000000000001E-4</v>
      </c>
      <c r="E146" s="46">
        <v>0.99880000000000002</v>
      </c>
      <c r="F146" s="46">
        <v>0.99841000000000002</v>
      </c>
      <c r="G146" s="46">
        <v>0.99921000000000004</v>
      </c>
      <c r="H146" s="47">
        <v>43.53</v>
      </c>
      <c r="I146" s="47">
        <v>40.11</v>
      </c>
      <c r="J146" s="47">
        <v>46.8</v>
      </c>
    </row>
    <row r="147" spans="1:10" ht="13.5" customHeight="1" thickBot="1" x14ac:dyDescent="0.2">
      <c r="A147" s="39">
        <v>35</v>
      </c>
      <c r="B147" s="46">
        <v>1.15E-3</v>
      </c>
      <c r="C147" s="46">
        <v>1.41E-3</v>
      </c>
      <c r="D147" s="46">
        <v>8.7000000000000001E-4</v>
      </c>
      <c r="E147" s="46">
        <v>0.99885000000000002</v>
      </c>
      <c r="F147" s="46">
        <v>0.99858999999999998</v>
      </c>
      <c r="G147" s="46">
        <v>0.99912999999999996</v>
      </c>
      <c r="H147" s="47">
        <v>42.59</v>
      </c>
      <c r="I147" s="47">
        <v>39.17</v>
      </c>
      <c r="J147" s="47">
        <v>45.84</v>
      </c>
    </row>
    <row r="148" spans="1:10" ht="13.5" customHeight="1" thickBot="1" x14ac:dyDescent="0.2">
      <c r="A148" s="39">
        <v>36</v>
      </c>
      <c r="B148" s="46">
        <v>1.2899999999999999E-3</v>
      </c>
      <c r="C148" s="46">
        <v>1.9300000000000001E-3</v>
      </c>
      <c r="D148" s="46">
        <v>6.4000000000000005E-4</v>
      </c>
      <c r="E148" s="46">
        <v>0.99870999999999999</v>
      </c>
      <c r="F148" s="46">
        <v>0.99807000000000001</v>
      </c>
      <c r="G148" s="46">
        <v>0.99936000000000003</v>
      </c>
      <c r="H148" s="47">
        <v>41.63</v>
      </c>
      <c r="I148" s="47">
        <v>38.229999999999997</v>
      </c>
      <c r="J148" s="47">
        <v>44.88</v>
      </c>
    </row>
    <row r="149" spans="1:10" ht="13.5" customHeight="1" thickBot="1" x14ac:dyDescent="0.2">
      <c r="A149" s="39">
        <v>37</v>
      </c>
      <c r="B149" s="46">
        <v>1.5100000000000001E-3</v>
      </c>
      <c r="C149" s="46">
        <v>2.1099999999999999E-3</v>
      </c>
      <c r="D149" s="46">
        <v>8.8999999999999995E-4</v>
      </c>
      <c r="E149" s="46">
        <v>0.99848999999999999</v>
      </c>
      <c r="F149" s="46">
        <v>0.99789000000000005</v>
      </c>
      <c r="G149" s="46">
        <v>0.99911000000000005</v>
      </c>
      <c r="H149" s="47">
        <v>40.69</v>
      </c>
      <c r="I149" s="47">
        <v>37.299999999999997</v>
      </c>
      <c r="J149" s="47">
        <v>43.9</v>
      </c>
    </row>
    <row r="150" spans="1:10" ht="13.5" customHeight="1" thickBot="1" x14ac:dyDescent="0.2">
      <c r="A150" s="39">
        <v>38</v>
      </c>
      <c r="B150" s="46">
        <v>1.58E-3</v>
      </c>
      <c r="C150" s="46">
        <v>2.1800000000000001E-3</v>
      </c>
      <c r="D150" s="46">
        <v>9.6000000000000002E-4</v>
      </c>
      <c r="E150" s="46">
        <v>0.99841999999999997</v>
      </c>
      <c r="F150" s="46">
        <v>0.99782000000000004</v>
      </c>
      <c r="G150" s="46">
        <v>0.99904000000000004</v>
      </c>
      <c r="H150" s="47">
        <v>39.75</v>
      </c>
      <c r="I150" s="47">
        <v>36.380000000000003</v>
      </c>
      <c r="J150" s="47">
        <v>42.94</v>
      </c>
    </row>
    <row r="151" spans="1:10" ht="13.5" customHeight="1" thickBot="1" x14ac:dyDescent="0.2">
      <c r="A151" s="39">
        <v>39</v>
      </c>
      <c r="B151" s="46">
        <v>1.6299999999999999E-3</v>
      </c>
      <c r="C151" s="46">
        <v>2.2599999999999999E-3</v>
      </c>
      <c r="D151" s="46">
        <v>9.7999999999999997E-4</v>
      </c>
      <c r="E151" s="46">
        <v>0.99836999999999998</v>
      </c>
      <c r="F151" s="46">
        <v>0.99773999999999996</v>
      </c>
      <c r="G151" s="46">
        <v>0.99902000000000002</v>
      </c>
      <c r="H151" s="47">
        <v>38.81</v>
      </c>
      <c r="I151" s="47">
        <v>35.46</v>
      </c>
      <c r="J151" s="47">
        <v>41.98</v>
      </c>
    </row>
    <row r="152" spans="1:10" ht="13.5" customHeight="1" thickBot="1" x14ac:dyDescent="0.2">
      <c r="A152" s="39">
        <v>40</v>
      </c>
      <c r="B152" s="46">
        <v>1.74E-3</v>
      </c>
      <c r="C152" s="46">
        <v>2.2599999999999999E-3</v>
      </c>
      <c r="D152" s="46">
        <v>1.1999999999999999E-3</v>
      </c>
      <c r="E152" s="46">
        <v>0.99826000000000004</v>
      </c>
      <c r="F152" s="46">
        <v>0.99773999999999996</v>
      </c>
      <c r="G152" s="46">
        <v>0.99880000000000002</v>
      </c>
      <c r="H152" s="47">
        <v>37.869999999999997</v>
      </c>
      <c r="I152" s="47">
        <v>34.53</v>
      </c>
      <c r="J152" s="47">
        <v>41.02</v>
      </c>
    </row>
    <row r="153" spans="1:10" ht="13.5" customHeight="1" thickBot="1" x14ac:dyDescent="0.2">
      <c r="A153" s="39">
        <v>41</v>
      </c>
      <c r="B153" s="46">
        <v>1.8799999999999999E-3</v>
      </c>
      <c r="C153" s="46">
        <v>2.7100000000000002E-3</v>
      </c>
      <c r="D153" s="46">
        <v>1.0200000000000001E-3</v>
      </c>
      <c r="E153" s="46">
        <v>0.99812000000000001</v>
      </c>
      <c r="F153" s="46">
        <v>0.99729000000000001</v>
      </c>
      <c r="G153" s="46">
        <v>0.99897999999999998</v>
      </c>
      <c r="H153" s="47">
        <v>36.94</v>
      </c>
      <c r="I153" s="47">
        <v>33.61</v>
      </c>
      <c r="J153" s="47">
        <v>40.07</v>
      </c>
    </row>
    <row r="154" spans="1:10" ht="13.5" customHeight="1" thickBot="1" x14ac:dyDescent="0.2">
      <c r="A154" s="39">
        <v>42</v>
      </c>
      <c r="B154" s="46">
        <v>2.49E-3</v>
      </c>
      <c r="C154" s="46">
        <v>3.31E-3</v>
      </c>
      <c r="D154" s="46">
        <v>1.64E-3</v>
      </c>
      <c r="E154" s="46">
        <v>0.99751000000000001</v>
      </c>
      <c r="F154" s="46">
        <v>0.99668999999999996</v>
      </c>
      <c r="G154" s="46">
        <v>0.99836000000000003</v>
      </c>
      <c r="H154" s="47">
        <v>36.01</v>
      </c>
      <c r="I154" s="47">
        <v>32.700000000000003</v>
      </c>
      <c r="J154" s="47">
        <v>39.11</v>
      </c>
    </row>
    <row r="155" spans="1:10" ht="13.5" customHeight="1" thickBot="1" x14ac:dyDescent="0.2">
      <c r="A155" s="39">
        <v>43</v>
      </c>
      <c r="B155" s="46">
        <v>2.5000000000000001E-3</v>
      </c>
      <c r="C155" s="46">
        <v>3.16E-3</v>
      </c>
      <c r="D155" s="46">
        <v>1.82E-3</v>
      </c>
      <c r="E155" s="46">
        <v>0.99750000000000005</v>
      </c>
      <c r="F155" s="46">
        <v>0.99683999999999995</v>
      </c>
      <c r="G155" s="46">
        <v>0.99817999999999996</v>
      </c>
      <c r="H155" s="47">
        <v>35.1</v>
      </c>
      <c r="I155" s="47">
        <v>31.81</v>
      </c>
      <c r="J155" s="47">
        <v>38.18</v>
      </c>
    </row>
    <row r="156" spans="1:10" ht="13.5" customHeight="1" thickBot="1" x14ac:dyDescent="0.2">
      <c r="A156" s="39">
        <v>44</v>
      </c>
      <c r="B156" s="46">
        <v>2.66E-3</v>
      </c>
      <c r="C156" s="46">
        <v>3.2699999999999999E-3</v>
      </c>
      <c r="D156" s="46">
        <v>2.0300000000000001E-3</v>
      </c>
      <c r="E156" s="46">
        <v>0.99734</v>
      </c>
      <c r="F156" s="46">
        <v>0.99673</v>
      </c>
      <c r="G156" s="46">
        <v>0.99797000000000002</v>
      </c>
      <c r="H156" s="47">
        <v>34.18</v>
      </c>
      <c r="I156" s="47">
        <v>30.91</v>
      </c>
      <c r="J156" s="47">
        <v>37.25</v>
      </c>
    </row>
    <row r="157" spans="1:10" ht="13.5" customHeight="1" thickBot="1" x14ac:dyDescent="0.2">
      <c r="A157" s="39">
        <v>45</v>
      </c>
      <c r="B157" s="46">
        <v>2.8400000000000001E-3</v>
      </c>
      <c r="C157" s="46">
        <v>3.8300000000000001E-3</v>
      </c>
      <c r="D157" s="46">
        <v>1.82E-3</v>
      </c>
      <c r="E157" s="46">
        <v>0.99716000000000005</v>
      </c>
      <c r="F157" s="46">
        <v>0.99617</v>
      </c>
      <c r="G157" s="46">
        <v>0.99817999999999996</v>
      </c>
      <c r="H157" s="47">
        <v>33.270000000000003</v>
      </c>
      <c r="I157" s="47">
        <v>30.01</v>
      </c>
      <c r="J157" s="47">
        <v>36.32</v>
      </c>
    </row>
    <row r="158" spans="1:10" ht="13.5" customHeight="1" thickBot="1" x14ac:dyDescent="0.2">
      <c r="A158" s="39">
        <v>46</v>
      </c>
      <c r="B158" s="46">
        <v>3.62E-3</v>
      </c>
      <c r="C158" s="46">
        <v>4.81E-3</v>
      </c>
      <c r="D158" s="46">
        <v>2.3999999999999998E-3</v>
      </c>
      <c r="E158" s="46">
        <v>0.99638000000000004</v>
      </c>
      <c r="F158" s="46">
        <v>0.99519000000000002</v>
      </c>
      <c r="G158" s="46">
        <v>0.99760000000000004</v>
      </c>
      <c r="H158" s="47">
        <v>32.369999999999997</v>
      </c>
      <c r="I158" s="47">
        <v>29.12</v>
      </c>
      <c r="J158" s="47">
        <v>35.39</v>
      </c>
    </row>
    <row r="159" spans="1:10" ht="13.5" customHeight="1" thickBot="1" x14ac:dyDescent="0.2">
      <c r="A159" s="39">
        <v>47</v>
      </c>
      <c r="B159" s="46">
        <v>3.3899999999999998E-3</v>
      </c>
      <c r="C159" s="46">
        <v>4.5700000000000003E-3</v>
      </c>
      <c r="D159" s="46">
        <v>2.2000000000000001E-3</v>
      </c>
      <c r="E159" s="46">
        <v>0.99661</v>
      </c>
      <c r="F159" s="46">
        <v>0.99543000000000004</v>
      </c>
      <c r="G159" s="46">
        <v>0.99780000000000002</v>
      </c>
      <c r="H159" s="47">
        <v>31.48</v>
      </c>
      <c r="I159" s="47">
        <v>28.26</v>
      </c>
      <c r="J159" s="47">
        <v>34.47</v>
      </c>
    </row>
    <row r="160" spans="1:10" ht="13.5" customHeight="1" thickBot="1" x14ac:dyDescent="0.2">
      <c r="A160" s="39">
        <v>48</v>
      </c>
      <c r="B160" s="46">
        <v>4.2500000000000003E-3</v>
      </c>
      <c r="C160" s="46">
        <v>5.79E-3</v>
      </c>
      <c r="D160" s="46">
        <v>2.6800000000000001E-3</v>
      </c>
      <c r="E160" s="46">
        <v>0.99575000000000002</v>
      </c>
      <c r="F160" s="46">
        <v>0.99421000000000004</v>
      </c>
      <c r="G160" s="46">
        <v>0.99731999999999998</v>
      </c>
      <c r="H160" s="47">
        <v>30.59</v>
      </c>
      <c r="I160" s="47">
        <v>27.39</v>
      </c>
      <c r="J160" s="47">
        <v>33.54</v>
      </c>
    </row>
    <row r="161" spans="1:10" ht="13.5" customHeight="1" thickBot="1" x14ac:dyDescent="0.2">
      <c r="A161" s="39">
        <v>49</v>
      </c>
      <c r="B161" s="46">
        <v>4.45E-3</v>
      </c>
      <c r="C161" s="46">
        <v>6.2199999999999998E-3</v>
      </c>
      <c r="D161" s="46">
        <v>2.6800000000000001E-3</v>
      </c>
      <c r="E161" s="46">
        <v>0.99555000000000005</v>
      </c>
      <c r="F161" s="46">
        <v>0.99378</v>
      </c>
      <c r="G161" s="46">
        <v>0.99731999999999998</v>
      </c>
      <c r="H161" s="47">
        <v>29.71</v>
      </c>
      <c r="I161" s="47">
        <v>26.54</v>
      </c>
      <c r="J161" s="47">
        <v>32.630000000000003</v>
      </c>
    </row>
    <row r="162" spans="1:10" ht="13.5" customHeight="1" thickBot="1" x14ac:dyDescent="0.2">
      <c r="A162" s="39">
        <v>50</v>
      </c>
      <c r="B162" s="46">
        <v>5.1799999999999997E-3</v>
      </c>
      <c r="C162" s="46">
        <v>7.0400000000000003E-3</v>
      </c>
      <c r="D162" s="46">
        <v>3.32E-3</v>
      </c>
      <c r="E162" s="46">
        <v>0.99482000000000004</v>
      </c>
      <c r="F162" s="46">
        <v>0.99295999999999995</v>
      </c>
      <c r="G162" s="46">
        <v>0.99668000000000001</v>
      </c>
      <c r="H162" s="47">
        <v>28.85</v>
      </c>
      <c r="I162" s="47">
        <v>25.71</v>
      </c>
      <c r="J162" s="47">
        <v>31.72</v>
      </c>
    </row>
    <row r="163" spans="1:10" ht="13.5" customHeight="1" thickBot="1" x14ac:dyDescent="0.2">
      <c r="A163" s="39">
        <v>51</v>
      </c>
      <c r="B163" s="46">
        <v>5.28E-3</v>
      </c>
      <c r="C163" s="46">
        <v>7.2500000000000004E-3</v>
      </c>
      <c r="D163" s="46">
        <v>3.31E-3</v>
      </c>
      <c r="E163" s="46">
        <v>0.99472000000000005</v>
      </c>
      <c r="F163" s="46">
        <v>0.99275000000000002</v>
      </c>
      <c r="G163" s="46">
        <v>0.99668999999999996</v>
      </c>
      <c r="H163" s="47">
        <v>27.99</v>
      </c>
      <c r="I163" s="47">
        <v>24.88</v>
      </c>
      <c r="J163" s="47">
        <v>30.82</v>
      </c>
    </row>
    <row r="164" spans="1:10" ht="13.5" customHeight="1" thickBot="1" x14ac:dyDescent="0.2">
      <c r="A164" s="39">
        <v>52</v>
      </c>
      <c r="B164" s="46">
        <v>5.9699999999999996E-3</v>
      </c>
      <c r="C164" s="46">
        <v>8.09E-3</v>
      </c>
      <c r="D164" s="46">
        <v>3.8500000000000001E-3</v>
      </c>
      <c r="E164" s="46">
        <v>0.99402999999999997</v>
      </c>
      <c r="F164" s="46">
        <v>0.99190999999999996</v>
      </c>
      <c r="G164" s="46">
        <v>0.99614999999999998</v>
      </c>
      <c r="H164" s="47">
        <v>27.14</v>
      </c>
      <c r="I164" s="47">
        <v>24.06</v>
      </c>
      <c r="J164" s="47">
        <v>29.92</v>
      </c>
    </row>
    <row r="165" spans="1:10" ht="13.5" customHeight="1" thickBot="1" x14ac:dyDescent="0.2">
      <c r="A165" s="39">
        <v>53</v>
      </c>
      <c r="B165" s="46">
        <v>6.9800000000000001E-3</v>
      </c>
      <c r="C165" s="46">
        <v>9.4000000000000004E-3</v>
      </c>
      <c r="D165" s="46">
        <v>4.5999999999999999E-3</v>
      </c>
      <c r="E165" s="46">
        <v>0.99302000000000001</v>
      </c>
      <c r="F165" s="46">
        <v>0.99060000000000004</v>
      </c>
      <c r="G165" s="46">
        <v>0.99539999999999995</v>
      </c>
      <c r="H165" s="47">
        <v>26.3</v>
      </c>
      <c r="I165" s="47">
        <v>23.25</v>
      </c>
      <c r="J165" s="47">
        <v>29.04</v>
      </c>
    </row>
    <row r="166" spans="1:10" ht="13.5" customHeight="1" thickBot="1" x14ac:dyDescent="0.2">
      <c r="A166" s="39">
        <v>54</v>
      </c>
      <c r="B166" s="46">
        <v>7.4999999999999997E-3</v>
      </c>
      <c r="C166" s="46">
        <v>1.035E-2</v>
      </c>
      <c r="D166" s="46">
        <v>4.7200000000000002E-3</v>
      </c>
      <c r="E166" s="46">
        <v>0.99250000000000005</v>
      </c>
      <c r="F166" s="46">
        <v>0.98965000000000003</v>
      </c>
      <c r="G166" s="46">
        <v>0.99528000000000005</v>
      </c>
      <c r="H166" s="47">
        <v>25.48</v>
      </c>
      <c r="I166" s="47">
        <v>22.47</v>
      </c>
      <c r="J166" s="47">
        <v>28.17</v>
      </c>
    </row>
    <row r="167" spans="1:10" ht="13.5" customHeight="1" thickBot="1" x14ac:dyDescent="0.2">
      <c r="A167" s="39">
        <v>55</v>
      </c>
      <c r="B167" s="46">
        <v>7.9699999999999997E-3</v>
      </c>
      <c r="C167" s="46">
        <v>1.085E-2</v>
      </c>
      <c r="D167" s="46">
        <v>5.2100000000000002E-3</v>
      </c>
      <c r="E167" s="46">
        <v>0.99202999999999997</v>
      </c>
      <c r="F167" s="46">
        <v>0.98914999999999997</v>
      </c>
      <c r="G167" s="46">
        <v>0.99478999999999995</v>
      </c>
      <c r="H167" s="47">
        <v>24.67</v>
      </c>
      <c r="I167" s="47">
        <v>21.7</v>
      </c>
      <c r="J167" s="47">
        <v>27.3</v>
      </c>
    </row>
    <row r="168" spans="1:10" ht="13.5" customHeight="1" thickBot="1" x14ac:dyDescent="0.2">
      <c r="A168" s="39">
        <v>56</v>
      </c>
      <c r="B168" s="46">
        <v>8.3300000000000006E-3</v>
      </c>
      <c r="C168" s="46">
        <v>1.2070000000000001E-2</v>
      </c>
      <c r="D168" s="46">
        <v>4.79E-3</v>
      </c>
      <c r="E168" s="46">
        <v>0.99167000000000005</v>
      </c>
      <c r="F168" s="46">
        <v>0.98792999999999997</v>
      </c>
      <c r="G168" s="46">
        <v>0.99521000000000004</v>
      </c>
      <c r="H168" s="47">
        <v>23.86</v>
      </c>
      <c r="I168" s="47">
        <v>20.93</v>
      </c>
      <c r="J168" s="47">
        <v>26.44</v>
      </c>
    </row>
    <row r="169" spans="1:10" ht="13.5" customHeight="1" thickBot="1" x14ac:dyDescent="0.2">
      <c r="A169" s="39">
        <v>57</v>
      </c>
      <c r="B169" s="46">
        <v>9.7400000000000004E-3</v>
      </c>
      <c r="C169" s="46">
        <v>1.452E-2</v>
      </c>
      <c r="D169" s="46">
        <v>5.2599999999999999E-3</v>
      </c>
      <c r="E169" s="46">
        <v>0.99026000000000003</v>
      </c>
      <c r="F169" s="46">
        <v>0.98548000000000002</v>
      </c>
      <c r="G169" s="46">
        <v>0.99473999999999996</v>
      </c>
      <c r="H169" s="47">
        <v>23.06</v>
      </c>
      <c r="I169" s="47">
        <v>20.18</v>
      </c>
      <c r="J169" s="47">
        <v>25.57</v>
      </c>
    </row>
    <row r="170" spans="1:10" ht="13.5" customHeight="1" thickBot="1" x14ac:dyDescent="0.2">
      <c r="A170" s="39">
        <v>58</v>
      </c>
      <c r="B170" s="46">
        <v>1.0659999999999999E-2</v>
      </c>
      <c r="C170" s="46">
        <v>1.507E-2</v>
      </c>
      <c r="D170" s="46">
        <v>6.5900000000000004E-3</v>
      </c>
      <c r="E170" s="46">
        <v>0.98934</v>
      </c>
      <c r="F170" s="46">
        <v>0.98492999999999997</v>
      </c>
      <c r="G170" s="46">
        <v>0.99341000000000002</v>
      </c>
      <c r="H170" s="47">
        <v>22.28</v>
      </c>
      <c r="I170" s="47">
        <v>19.47</v>
      </c>
      <c r="J170" s="47">
        <v>24.7</v>
      </c>
    </row>
    <row r="171" spans="1:10" ht="13.5" customHeight="1" thickBot="1" x14ac:dyDescent="0.2">
      <c r="A171" s="39">
        <v>59</v>
      </c>
      <c r="B171" s="46">
        <v>1.12E-2</v>
      </c>
      <c r="C171" s="46">
        <v>1.6420000000000001E-2</v>
      </c>
      <c r="D171" s="46">
        <v>6.4700000000000001E-3</v>
      </c>
      <c r="E171" s="46">
        <v>0.98880000000000001</v>
      </c>
      <c r="F171" s="46">
        <v>0.98358000000000001</v>
      </c>
      <c r="G171" s="46">
        <v>0.99353000000000002</v>
      </c>
      <c r="H171" s="47">
        <v>21.52</v>
      </c>
      <c r="I171" s="47">
        <v>18.760000000000002</v>
      </c>
      <c r="J171" s="47">
        <v>23.86</v>
      </c>
    </row>
    <row r="172" spans="1:10" ht="13.5" customHeight="1" thickBot="1" x14ac:dyDescent="0.2">
      <c r="A172" s="39">
        <v>60</v>
      </c>
      <c r="B172" s="46">
        <v>1.243E-2</v>
      </c>
      <c r="C172" s="46">
        <v>1.8630000000000001E-2</v>
      </c>
      <c r="D172" s="46">
        <v>6.9300000000000004E-3</v>
      </c>
      <c r="E172" s="46">
        <v>0.98756999999999995</v>
      </c>
      <c r="F172" s="46">
        <v>0.98136999999999996</v>
      </c>
      <c r="G172" s="46">
        <v>0.99307000000000001</v>
      </c>
      <c r="H172" s="47">
        <v>20.75</v>
      </c>
      <c r="I172" s="47">
        <v>18.07</v>
      </c>
      <c r="J172" s="47">
        <v>23.01</v>
      </c>
    </row>
    <row r="173" spans="1:10" ht="13.5" customHeight="1" thickBot="1" x14ac:dyDescent="0.2">
      <c r="A173" s="39">
        <v>61</v>
      </c>
      <c r="B173" s="46">
        <v>1.393E-2</v>
      </c>
      <c r="C173" s="46">
        <v>2.027E-2</v>
      </c>
      <c r="D173" s="46">
        <v>8.4200000000000004E-3</v>
      </c>
      <c r="E173" s="46">
        <v>0.98607</v>
      </c>
      <c r="F173" s="46">
        <v>0.97972999999999999</v>
      </c>
      <c r="G173" s="46">
        <v>0.99158000000000002</v>
      </c>
      <c r="H173" s="47">
        <v>20.010000000000002</v>
      </c>
      <c r="I173" s="47">
        <v>17.399999999999999</v>
      </c>
      <c r="J173" s="47">
        <v>22.17</v>
      </c>
    </row>
    <row r="174" spans="1:10" ht="13.5" customHeight="1" thickBot="1" x14ac:dyDescent="0.2">
      <c r="A174" s="39">
        <v>62</v>
      </c>
      <c r="B174" s="46">
        <v>1.468E-2</v>
      </c>
      <c r="C174" s="46">
        <v>2.179E-2</v>
      </c>
      <c r="D174" s="46">
        <v>8.6099999999999996E-3</v>
      </c>
      <c r="E174" s="46">
        <v>0.98531999999999997</v>
      </c>
      <c r="F174" s="46">
        <v>0.97821000000000002</v>
      </c>
      <c r="G174" s="46">
        <v>0.99138999999999999</v>
      </c>
      <c r="H174" s="47">
        <v>19.28</v>
      </c>
      <c r="I174" s="47">
        <v>16.75</v>
      </c>
      <c r="J174" s="47">
        <v>21.35</v>
      </c>
    </row>
    <row r="175" spans="1:10" ht="13.5" customHeight="1" thickBot="1" x14ac:dyDescent="0.2">
      <c r="A175" s="39">
        <v>63</v>
      </c>
      <c r="B175" s="46">
        <v>1.558E-2</v>
      </c>
      <c r="C175" s="46">
        <v>2.2929999999999999E-2</v>
      </c>
      <c r="D175" s="46">
        <v>9.41E-3</v>
      </c>
      <c r="E175" s="46">
        <v>0.98441999999999996</v>
      </c>
      <c r="F175" s="46">
        <v>0.97706999999999999</v>
      </c>
      <c r="G175" s="46">
        <v>0.99058999999999997</v>
      </c>
      <c r="H175" s="47">
        <v>18.559999999999999</v>
      </c>
      <c r="I175" s="47">
        <v>16.11</v>
      </c>
      <c r="J175" s="47">
        <v>20.53</v>
      </c>
    </row>
    <row r="176" spans="1:10" ht="13.5" customHeight="1" thickBot="1" x14ac:dyDescent="0.2">
      <c r="A176" s="39">
        <v>64</v>
      </c>
      <c r="B176" s="46">
        <v>1.7180000000000001E-2</v>
      </c>
      <c r="C176" s="46">
        <v>2.4819999999999998E-2</v>
      </c>
      <c r="D176" s="46">
        <v>1.089E-2</v>
      </c>
      <c r="E176" s="46">
        <v>0.98282000000000003</v>
      </c>
      <c r="F176" s="46">
        <v>0.97518000000000005</v>
      </c>
      <c r="G176" s="46">
        <v>0.98911000000000004</v>
      </c>
      <c r="H176" s="47">
        <v>17.850000000000001</v>
      </c>
      <c r="I176" s="47">
        <v>15.48</v>
      </c>
      <c r="J176" s="47">
        <v>19.72</v>
      </c>
    </row>
    <row r="177" spans="1:10" ht="13.5" customHeight="1" thickBot="1" x14ac:dyDescent="0.2">
      <c r="A177" s="39">
        <v>65</v>
      </c>
      <c r="B177" s="46">
        <v>1.8630000000000001E-2</v>
      </c>
      <c r="C177" s="46">
        <v>2.7400000000000001E-2</v>
      </c>
      <c r="D177" s="46">
        <v>1.1610000000000001E-2</v>
      </c>
      <c r="E177" s="46">
        <v>0.98136999999999996</v>
      </c>
      <c r="F177" s="46">
        <v>0.97260000000000002</v>
      </c>
      <c r="G177" s="46">
        <v>0.98838999999999999</v>
      </c>
      <c r="H177" s="47">
        <v>17.149999999999999</v>
      </c>
      <c r="I177" s="47">
        <v>14.86</v>
      </c>
      <c r="J177" s="47">
        <v>18.93</v>
      </c>
    </row>
    <row r="178" spans="1:10" ht="13.5" customHeight="1" thickBot="1" x14ac:dyDescent="0.2">
      <c r="A178" s="39">
        <v>66</v>
      </c>
      <c r="B178" s="46">
        <v>1.9810000000000001E-2</v>
      </c>
      <c r="C178" s="46">
        <v>2.878E-2</v>
      </c>
      <c r="D178" s="46">
        <v>1.282E-2</v>
      </c>
      <c r="E178" s="46">
        <v>0.98019000000000001</v>
      </c>
      <c r="F178" s="46">
        <v>0.97121999999999997</v>
      </c>
      <c r="G178" s="46">
        <v>0.98717999999999995</v>
      </c>
      <c r="H178" s="47">
        <v>16.47</v>
      </c>
      <c r="I178" s="47">
        <v>14.26</v>
      </c>
      <c r="J178" s="47">
        <v>18.149999999999999</v>
      </c>
    </row>
    <row r="179" spans="1:10" ht="13.5" customHeight="1" thickBot="1" x14ac:dyDescent="0.2">
      <c r="A179" s="39">
        <v>67</v>
      </c>
      <c r="B179" s="46">
        <v>2.1590000000000002E-2</v>
      </c>
      <c r="C179" s="46">
        <v>3.2250000000000001E-2</v>
      </c>
      <c r="D179" s="46">
        <v>1.3480000000000001E-2</v>
      </c>
      <c r="E179" s="46">
        <v>0.97841</v>
      </c>
      <c r="F179" s="46">
        <v>0.96775</v>
      </c>
      <c r="G179" s="46">
        <v>0.98651999999999995</v>
      </c>
      <c r="H179" s="47">
        <v>15.79</v>
      </c>
      <c r="I179" s="47">
        <v>13.67</v>
      </c>
      <c r="J179" s="47">
        <v>17.38</v>
      </c>
    </row>
    <row r="180" spans="1:10" ht="13.5" customHeight="1" thickBot="1" x14ac:dyDescent="0.2">
      <c r="A180" s="39">
        <v>68</v>
      </c>
      <c r="B180" s="46">
        <v>2.266E-2</v>
      </c>
      <c r="C180" s="46">
        <v>3.3480000000000003E-2</v>
      </c>
      <c r="D180" s="46">
        <v>1.464E-2</v>
      </c>
      <c r="E180" s="46">
        <v>0.97733999999999999</v>
      </c>
      <c r="F180" s="46">
        <v>0.96652000000000005</v>
      </c>
      <c r="G180" s="46">
        <v>0.98536000000000001</v>
      </c>
      <c r="H180" s="47">
        <v>15.13</v>
      </c>
      <c r="I180" s="47">
        <v>13.11</v>
      </c>
      <c r="J180" s="47">
        <v>16.61</v>
      </c>
    </row>
    <row r="181" spans="1:10" ht="13.5" customHeight="1" thickBot="1" x14ac:dyDescent="0.2">
      <c r="A181" s="39">
        <v>69</v>
      </c>
      <c r="B181" s="46">
        <v>2.4539999999999999E-2</v>
      </c>
      <c r="C181" s="46">
        <v>3.5749999999999997E-2</v>
      </c>
      <c r="D181" s="46">
        <v>1.6369999999999999E-2</v>
      </c>
      <c r="E181" s="46">
        <v>0.97545999999999999</v>
      </c>
      <c r="F181" s="46">
        <v>0.96425000000000005</v>
      </c>
      <c r="G181" s="46">
        <v>0.98363</v>
      </c>
      <c r="H181" s="47">
        <v>14.47</v>
      </c>
      <c r="I181" s="47">
        <v>12.55</v>
      </c>
      <c r="J181" s="47">
        <v>15.85</v>
      </c>
    </row>
    <row r="182" spans="1:10" ht="13.5" customHeight="1" thickBot="1" x14ac:dyDescent="0.2">
      <c r="A182" s="39">
        <v>70</v>
      </c>
      <c r="B182" s="46">
        <v>2.648E-2</v>
      </c>
      <c r="C182" s="46">
        <v>3.8769999999999999E-2</v>
      </c>
      <c r="D182" s="46">
        <v>1.7670000000000002E-2</v>
      </c>
      <c r="E182" s="46">
        <v>0.97352000000000005</v>
      </c>
      <c r="F182" s="46">
        <v>0.96123000000000003</v>
      </c>
      <c r="G182" s="46">
        <v>0.98233000000000004</v>
      </c>
      <c r="H182" s="47">
        <v>13.82</v>
      </c>
      <c r="I182" s="47">
        <v>11.99</v>
      </c>
      <c r="J182" s="47">
        <v>15.1</v>
      </c>
    </row>
    <row r="183" spans="1:10" ht="13.5" customHeight="1" thickBot="1" x14ac:dyDescent="0.2">
      <c r="A183" s="39">
        <v>71</v>
      </c>
      <c r="B183" s="46">
        <v>2.7820000000000001E-2</v>
      </c>
      <c r="C183" s="46">
        <v>3.9919999999999997E-2</v>
      </c>
      <c r="D183" s="46">
        <v>1.9359999999999999E-2</v>
      </c>
      <c r="E183" s="46">
        <v>0.97218000000000004</v>
      </c>
      <c r="F183" s="46">
        <v>0.96008000000000004</v>
      </c>
      <c r="G183" s="46">
        <v>0.98063999999999996</v>
      </c>
      <c r="H183" s="47">
        <v>13.18</v>
      </c>
      <c r="I183" s="47">
        <v>11.46</v>
      </c>
      <c r="J183" s="47">
        <v>14.37</v>
      </c>
    </row>
    <row r="184" spans="1:10" ht="13.5" customHeight="1" thickBot="1" x14ac:dyDescent="0.2">
      <c r="A184" s="39">
        <v>72</v>
      </c>
      <c r="B184" s="46">
        <v>3.168E-2</v>
      </c>
      <c r="C184" s="46">
        <v>4.6240000000000003E-2</v>
      </c>
      <c r="D184" s="46">
        <v>2.1780000000000001E-2</v>
      </c>
      <c r="E184" s="46">
        <v>0.96831999999999996</v>
      </c>
      <c r="F184" s="46">
        <v>0.95376000000000005</v>
      </c>
      <c r="G184" s="46">
        <v>0.97821999999999998</v>
      </c>
      <c r="H184" s="47">
        <v>12.54</v>
      </c>
      <c r="I184" s="47">
        <v>10.91</v>
      </c>
      <c r="J184" s="47">
        <v>13.64</v>
      </c>
    </row>
    <row r="185" spans="1:10" ht="13.5" customHeight="1" thickBot="1" x14ac:dyDescent="0.2">
      <c r="A185" s="39">
        <v>73</v>
      </c>
      <c r="B185" s="46">
        <v>3.3689999999999998E-2</v>
      </c>
      <c r="C185" s="46">
        <v>4.7879999999999999E-2</v>
      </c>
      <c r="D185" s="46">
        <v>2.4320000000000001E-2</v>
      </c>
      <c r="E185" s="46">
        <v>0.96631</v>
      </c>
      <c r="F185" s="46">
        <v>0.95211999999999997</v>
      </c>
      <c r="G185" s="46">
        <v>0.97567999999999999</v>
      </c>
      <c r="H185" s="47">
        <v>11.94</v>
      </c>
      <c r="I185" s="47">
        <v>10.42</v>
      </c>
      <c r="J185" s="47">
        <v>12.93</v>
      </c>
    </row>
    <row r="186" spans="1:10" ht="13.5" customHeight="1" thickBot="1" x14ac:dyDescent="0.2">
      <c r="A186" s="39">
        <v>74</v>
      </c>
      <c r="B186" s="46">
        <v>3.4340000000000002E-2</v>
      </c>
      <c r="C186" s="46">
        <v>4.9059999999999999E-2</v>
      </c>
      <c r="D186" s="46">
        <v>2.4879999999999999E-2</v>
      </c>
      <c r="E186" s="46">
        <v>0.96565999999999996</v>
      </c>
      <c r="F186" s="46">
        <v>0.95094000000000001</v>
      </c>
      <c r="G186" s="46">
        <v>0.97511999999999999</v>
      </c>
      <c r="H186" s="47">
        <v>11.34</v>
      </c>
      <c r="I186" s="47">
        <v>9.92</v>
      </c>
      <c r="J186" s="47">
        <v>12.24</v>
      </c>
    </row>
    <row r="187" spans="1:10" ht="13.5" customHeight="1" thickBot="1" x14ac:dyDescent="0.2">
      <c r="A187" s="39">
        <v>75</v>
      </c>
      <c r="B187" s="46">
        <v>3.807E-2</v>
      </c>
      <c r="C187" s="46">
        <v>5.3409999999999999E-2</v>
      </c>
      <c r="D187" s="46">
        <v>2.8539999999999999E-2</v>
      </c>
      <c r="E187" s="46">
        <v>0.96192999999999995</v>
      </c>
      <c r="F187" s="46">
        <v>0.94659000000000004</v>
      </c>
      <c r="G187" s="46">
        <v>0.97145999999999999</v>
      </c>
      <c r="H187" s="47">
        <v>10.72</v>
      </c>
      <c r="I187" s="47">
        <v>9.4</v>
      </c>
      <c r="J187" s="47">
        <v>11.54</v>
      </c>
    </row>
    <row r="188" spans="1:10" ht="13.5" customHeight="1" thickBot="1" x14ac:dyDescent="0.2">
      <c r="A188" s="39">
        <v>76</v>
      </c>
      <c r="B188" s="46">
        <v>4.1759999999999999E-2</v>
      </c>
      <c r="C188" s="46">
        <v>5.8220000000000001E-2</v>
      </c>
      <c r="D188" s="46">
        <v>3.184E-2</v>
      </c>
      <c r="E188" s="46">
        <v>0.95823999999999998</v>
      </c>
      <c r="F188" s="46">
        <v>0.94177999999999995</v>
      </c>
      <c r="G188" s="46">
        <v>0.96816000000000002</v>
      </c>
      <c r="H188" s="47">
        <v>10.130000000000001</v>
      </c>
      <c r="I188" s="47">
        <v>8.9</v>
      </c>
      <c r="J188" s="47">
        <v>10.87</v>
      </c>
    </row>
    <row r="189" spans="1:10" ht="13.5" customHeight="1" thickBot="1" x14ac:dyDescent="0.2">
      <c r="A189" s="39">
        <v>77</v>
      </c>
      <c r="B189" s="46">
        <v>4.5019999999999998E-2</v>
      </c>
      <c r="C189" s="46">
        <v>6.1039999999999997E-2</v>
      </c>
      <c r="D189" s="46">
        <v>3.5619999999999999E-2</v>
      </c>
      <c r="E189" s="46">
        <v>0.95498000000000005</v>
      </c>
      <c r="F189" s="46">
        <v>0.93896000000000002</v>
      </c>
      <c r="G189" s="46">
        <v>0.96438000000000001</v>
      </c>
      <c r="H189" s="47">
        <v>9.5500000000000007</v>
      </c>
      <c r="I189" s="47">
        <v>8.42</v>
      </c>
      <c r="J189" s="47">
        <v>10.210000000000001</v>
      </c>
    </row>
    <row r="190" spans="1:10" ht="13.5" customHeight="1" thickBot="1" x14ac:dyDescent="0.2">
      <c r="A190" s="39">
        <v>78</v>
      </c>
      <c r="B190" s="46">
        <v>4.9189999999999998E-2</v>
      </c>
      <c r="C190" s="46">
        <v>6.7919999999999994E-2</v>
      </c>
      <c r="D190" s="46">
        <v>3.8519999999999999E-2</v>
      </c>
      <c r="E190" s="46">
        <v>0.95081000000000004</v>
      </c>
      <c r="F190" s="46">
        <v>0.93208000000000002</v>
      </c>
      <c r="G190" s="46">
        <v>0.96148</v>
      </c>
      <c r="H190" s="47">
        <v>8.9700000000000006</v>
      </c>
      <c r="I190" s="47">
        <v>7.94</v>
      </c>
      <c r="J190" s="47">
        <v>9.57</v>
      </c>
    </row>
    <row r="191" spans="1:10" ht="13.5" customHeight="1" thickBot="1" x14ac:dyDescent="0.2">
      <c r="A191" s="39">
        <v>79</v>
      </c>
      <c r="B191" s="46">
        <v>5.4390000000000001E-2</v>
      </c>
      <c r="C191" s="46">
        <v>7.0919999999999997E-2</v>
      </c>
      <c r="D191" s="46">
        <v>4.5229999999999999E-2</v>
      </c>
      <c r="E191" s="46">
        <v>0.94560999999999995</v>
      </c>
      <c r="F191" s="46">
        <v>0.92908000000000002</v>
      </c>
      <c r="G191" s="46">
        <v>0.95477000000000001</v>
      </c>
      <c r="H191" s="47">
        <v>8.41</v>
      </c>
      <c r="I191" s="47">
        <v>7.48</v>
      </c>
      <c r="J191" s="47">
        <v>8.93</v>
      </c>
    </row>
    <row r="192" spans="1:10" ht="13.5" customHeight="1" thickBot="1" x14ac:dyDescent="0.2">
      <c r="A192" s="39">
        <v>80</v>
      </c>
      <c r="B192" s="46">
        <v>6.2050000000000001E-2</v>
      </c>
      <c r="C192" s="46">
        <v>8.029E-2</v>
      </c>
      <c r="D192" s="46">
        <v>5.2150000000000002E-2</v>
      </c>
      <c r="E192" s="46">
        <v>0.93794999999999995</v>
      </c>
      <c r="F192" s="46">
        <v>0.91971000000000003</v>
      </c>
      <c r="G192" s="46">
        <v>0.94784999999999997</v>
      </c>
      <c r="H192" s="47">
        <v>7.86</v>
      </c>
      <c r="I192" s="47">
        <v>7.01</v>
      </c>
      <c r="J192" s="47">
        <v>8.33</v>
      </c>
    </row>
    <row r="193" spans="1:10" ht="13.5" customHeight="1" thickBot="1" x14ac:dyDescent="0.2">
      <c r="A193" s="39">
        <v>81</v>
      </c>
      <c r="B193" s="46">
        <v>6.8169999999999994E-2</v>
      </c>
      <c r="C193" s="46">
        <v>8.8029999999999997E-2</v>
      </c>
      <c r="D193" s="46">
        <v>5.7790000000000001E-2</v>
      </c>
      <c r="E193" s="46">
        <v>0.93183000000000005</v>
      </c>
      <c r="F193" s="46">
        <v>0.91196999999999995</v>
      </c>
      <c r="G193" s="46">
        <v>0.94220999999999999</v>
      </c>
      <c r="H193" s="47">
        <v>7.35</v>
      </c>
      <c r="I193" s="47">
        <v>6.58</v>
      </c>
      <c r="J193" s="47">
        <v>7.76</v>
      </c>
    </row>
    <row r="194" spans="1:10" ht="13.5" customHeight="1" thickBot="1" x14ac:dyDescent="0.2">
      <c r="A194" s="39">
        <v>82</v>
      </c>
      <c r="B194" s="46">
        <v>7.7200000000000005E-2</v>
      </c>
      <c r="C194" s="46">
        <v>9.8100000000000007E-2</v>
      </c>
      <c r="D194" s="46">
        <v>6.6680000000000003E-2</v>
      </c>
      <c r="E194" s="46">
        <v>0.92279999999999995</v>
      </c>
      <c r="F194" s="46">
        <v>0.90190000000000003</v>
      </c>
      <c r="G194" s="46">
        <v>0.93332000000000004</v>
      </c>
      <c r="H194" s="47">
        <v>6.85</v>
      </c>
      <c r="I194" s="47">
        <v>6.17</v>
      </c>
      <c r="J194" s="47">
        <v>7.2</v>
      </c>
    </row>
    <row r="195" spans="1:10" ht="13.5" customHeight="1" thickBot="1" x14ac:dyDescent="0.2">
      <c r="A195" s="39">
        <v>83</v>
      </c>
      <c r="B195" s="46">
        <v>8.3299999999999999E-2</v>
      </c>
      <c r="C195" s="46">
        <v>0.10367999999999999</v>
      </c>
      <c r="D195" s="46">
        <v>7.3380000000000001E-2</v>
      </c>
      <c r="E195" s="46">
        <v>0.91669999999999996</v>
      </c>
      <c r="F195" s="46">
        <v>0.89632000000000001</v>
      </c>
      <c r="G195" s="46">
        <v>0.92662</v>
      </c>
      <c r="H195" s="47">
        <v>6.38</v>
      </c>
      <c r="I195" s="47">
        <v>5.78</v>
      </c>
      <c r="J195" s="47">
        <v>6.68</v>
      </c>
    </row>
    <row r="196" spans="1:10" ht="13.5" customHeight="1" thickBot="1" x14ac:dyDescent="0.2">
      <c r="A196" s="39">
        <v>84</v>
      </c>
      <c r="B196" s="46">
        <v>9.5170000000000005E-2</v>
      </c>
      <c r="C196" s="46">
        <v>0.11162999999999999</v>
      </c>
      <c r="D196" s="46">
        <v>8.7489999999999998E-2</v>
      </c>
      <c r="E196" s="46">
        <v>0.90483000000000002</v>
      </c>
      <c r="F196" s="46">
        <v>0.88836999999999999</v>
      </c>
      <c r="G196" s="46">
        <v>0.91251000000000004</v>
      </c>
      <c r="H196" s="47">
        <v>5.92</v>
      </c>
      <c r="I196" s="47">
        <v>5.4</v>
      </c>
      <c r="J196" s="47">
        <v>6.17</v>
      </c>
    </row>
    <row r="197" spans="1:10" ht="13.5" customHeight="1" thickBot="1" x14ac:dyDescent="0.2">
      <c r="A197" s="39">
        <v>85</v>
      </c>
      <c r="B197" s="46">
        <v>0.10563</v>
      </c>
      <c r="C197" s="46">
        <v>0.12386</v>
      </c>
      <c r="D197" s="46">
        <v>9.7259999999999999E-2</v>
      </c>
      <c r="E197" s="46">
        <v>0.89437</v>
      </c>
      <c r="F197" s="46">
        <v>0.87614000000000003</v>
      </c>
      <c r="G197" s="46">
        <v>0.90273999999999999</v>
      </c>
      <c r="H197" s="47">
        <v>5.49</v>
      </c>
      <c r="I197" s="47">
        <v>5.01</v>
      </c>
      <c r="J197" s="47">
        <v>5.71</v>
      </c>
    </row>
    <row r="198" spans="1:10" ht="13.5" customHeight="1" thickBot="1" x14ac:dyDescent="0.2">
      <c r="A198" s="39">
        <v>86</v>
      </c>
      <c r="B198" s="46">
        <v>0.11856999999999999</v>
      </c>
      <c r="C198" s="46">
        <v>0.13617000000000001</v>
      </c>
      <c r="D198" s="46">
        <v>0.11073</v>
      </c>
      <c r="E198" s="46">
        <v>0.88143000000000005</v>
      </c>
      <c r="F198" s="46">
        <v>0.86382999999999999</v>
      </c>
      <c r="G198" s="46">
        <v>0.88927</v>
      </c>
      <c r="H198" s="47">
        <v>5.08</v>
      </c>
      <c r="I198" s="47">
        <v>4.6500000000000004</v>
      </c>
      <c r="J198" s="47">
        <v>5.28</v>
      </c>
    </row>
    <row r="199" spans="1:10" ht="13.5" customHeight="1" thickBot="1" x14ac:dyDescent="0.2">
      <c r="A199" s="39">
        <v>87</v>
      </c>
      <c r="B199" s="46">
        <v>0.13289999999999999</v>
      </c>
      <c r="C199" s="46">
        <v>0.14821999999999999</v>
      </c>
      <c r="D199" s="46">
        <v>0.12629000000000001</v>
      </c>
      <c r="E199" s="46">
        <v>0.86709999999999998</v>
      </c>
      <c r="F199" s="46">
        <v>0.85177999999999998</v>
      </c>
      <c r="G199" s="46">
        <v>0.87370999999999999</v>
      </c>
      <c r="H199" s="47">
        <v>4.6900000000000004</v>
      </c>
      <c r="I199" s="47">
        <v>4.3</v>
      </c>
      <c r="J199" s="47">
        <v>4.87</v>
      </c>
    </row>
    <row r="200" spans="1:10" ht="13.5" customHeight="1" thickBot="1" x14ac:dyDescent="0.2">
      <c r="A200" s="39">
        <v>88</v>
      </c>
      <c r="B200" s="46">
        <v>0.15187999999999999</v>
      </c>
      <c r="C200" s="46">
        <v>0.1744</v>
      </c>
      <c r="D200" s="46">
        <v>0.14233999999999999</v>
      </c>
      <c r="E200" s="46">
        <v>0.84811999999999999</v>
      </c>
      <c r="F200" s="46">
        <v>0.8256</v>
      </c>
      <c r="G200" s="46">
        <v>0.85765999999999998</v>
      </c>
      <c r="H200" s="47">
        <v>4.33</v>
      </c>
      <c r="I200" s="47">
        <v>3.97</v>
      </c>
      <c r="J200" s="47">
        <v>4.5</v>
      </c>
    </row>
    <row r="201" spans="1:10" ht="13.5" customHeight="1" thickBot="1" x14ac:dyDescent="0.2">
      <c r="A201" s="39">
        <v>89</v>
      </c>
      <c r="B201" s="46">
        <v>0.16402</v>
      </c>
      <c r="C201" s="46">
        <v>0.18562000000000001</v>
      </c>
      <c r="D201" s="46">
        <v>0.15501999999999999</v>
      </c>
      <c r="E201" s="46">
        <v>0.83597999999999995</v>
      </c>
      <c r="F201" s="46">
        <v>0.81437999999999999</v>
      </c>
      <c r="G201" s="46">
        <v>0.84497999999999995</v>
      </c>
      <c r="H201" s="47">
        <v>4.0199999999999996</v>
      </c>
      <c r="I201" s="47">
        <v>3.7</v>
      </c>
      <c r="J201" s="47">
        <v>4.17</v>
      </c>
    </row>
    <row r="202" spans="1:10" ht="13.5" customHeight="1" thickBot="1" x14ac:dyDescent="0.2">
      <c r="A202" s="45">
        <v>90</v>
      </c>
      <c r="B202" s="46">
        <v>0.17938000000000001</v>
      </c>
      <c r="C202" s="46">
        <v>0.20221</v>
      </c>
      <c r="D202" s="46">
        <v>0.17014000000000001</v>
      </c>
      <c r="E202" s="46">
        <v>0.82062000000000002</v>
      </c>
      <c r="F202" s="46">
        <v>0.79779</v>
      </c>
      <c r="G202" s="46">
        <v>0.82986000000000004</v>
      </c>
      <c r="H202" s="47">
        <v>3.71</v>
      </c>
      <c r="I202" s="47">
        <v>3.43</v>
      </c>
      <c r="J202" s="47">
        <v>3.84</v>
      </c>
    </row>
    <row r="203" spans="1:10" ht="13.5" customHeight="1" thickBot="1" x14ac:dyDescent="0.2">
      <c r="A203" s="39">
        <v>91</v>
      </c>
      <c r="B203" s="46">
        <v>0.1988</v>
      </c>
      <c r="C203" s="46">
        <v>0.22044</v>
      </c>
      <c r="D203" s="46">
        <v>0.19006000000000001</v>
      </c>
      <c r="E203" s="46">
        <v>0.80120000000000002</v>
      </c>
      <c r="F203" s="46">
        <v>0.77956000000000003</v>
      </c>
      <c r="G203" s="40">
        <v>0.80993999999999999</v>
      </c>
      <c r="H203" s="47">
        <v>3.42</v>
      </c>
      <c r="I203" s="47">
        <v>3.17</v>
      </c>
      <c r="J203" s="47">
        <v>3.53</v>
      </c>
    </row>
    <row r="204" spans="1:10" ht="13.5" customHeight="1" thickBot="1" x14ac:dyDescent="0.2">
      <c r="A204" s="39">
        <v>92</v>
      </c>
      <c r="B204" s="46">
        <v>0.21590999999999999</v>
      </c>
      <c r="C204" s="46">
        <v>0.23762</v>
      </c>
      <c r="D204" s="46">
        <v>0.20705999999999999</v>
      </c>
      <c r="E204" s="46">
        <v>0.78408999999999995</v>
      </c>
      <c r="F204" s="46">
        <v>0.76237999999999995</v>
      </c>
      <c r="G204" s="40">
        <v>0.79293999999999998</v>
      </c>
      <c r="H204" s="47">
        <v>3.14</v>
      </c>
      <c r="I204" s="47">
        <v>2.93</v>
      </c>
      <c r="J204" s="47">
        <v>3.24</v>
      </c>
    </row>
    <row r="205" spans="1:10" ht="13.5" customHeight="1" thickBot="1" x14ac:dyDescent="0.2">
      <c r="A205" s="39">
        <v>93</v>
      </c>
      <c r="B205" s="46">
        <v>0.23710999999999999</v>
      </c>
      <c r="C205" s="46">
        <v>0.26171</v>
      </c>
      <c r="D205" s="46">
        <v>0.22727</v>
      </c>
      <c r="E205" s="46">
        <v>0.76288999999999996</v>
      </c>
      <c r="F205" s="46">
        <v>0.73829</v>
      </c>
      <c r="G205" s="40">
        <v>0.77273000000000003</v>
      </c>
      <c r="H205" s="47">
        <v>2.88</v>
      </c>
      <c r="I205" s="47">
        <v>2.7</v>
      </c>
      <c r="J205" s="47">
        <v>2.96</v>
      </c>
    </row>
    <row r="206" spans="1:10" ht="13.5" customHeight="1" thickBot="1" x14ac:dyDescent="0.2">
      <c r="A206" s="39">
        <v>94</v>
      </c>
      <c r="B206" s="46">
        <v>0.26484000000000002</v>
      </c>
      <c r="C206" s="46">
        <v>0.28449000000000002</v>
      </c>
      <c r="D206" s="46">
        <v>0.2571</v>
      </c>
      <c r="E206" s="46">
        <v>0.73516000000000004</v>
      </c>
      <c r="F206" s="46">
        <v>0.71550999999999998</v>
      </c>
      <c r="G206" s="40">
        <v>0.7429</v>
      </c>
      <c r="H206" s="47">
        <v>2.62</v>
      </c>
      <c r="I206" s="47">
        <v>2.48</v>
      </c>
      <c r="J206" s="47">
        <v>2.68</v>
      </c>
    </row>
    <row r="207" spans="1:10" ht="13.5" customHeight="1" thickBot="1" x14ac:dyDescent="0.2">
      <c r="A207" s="39">
        <v>95</v>
      </c>
      <c r="B207" s="46">
        <v>0.28527999999999998</v>
      </c>
      <c r="C207" s="46">
        <v>0.30936000000000002</v>
      </c>
      <c r="D207" s="46">
        <v>0.27590999999999999</v>
      </c>
      <c r="E207" s="46">
        <v>0.71472000000000002</v>
      </c>
      <c r="F207" s="46">
        <v>0.69064000000000003</v>
      </c>
      <c r="G207" s="40">
        <v>0.72409000000000001</v>
      </c>
      <c r="H207" s="47">
        <v>2.39</v>
      </c>
      <c r="I207" s="47">
        <v>2.2799999999999998</v>
      </c>
      <c r="J207" s="47">
        <v>2.44</v>
      </c>
    </row>
    <row r="208" spans="1:10" ht="13.5" customHeight="1" thickBot="1" x14ac:dyDescent="0.2">
      <c r="A208" s="39">
        <v>96</v>
      </c>
      <c r="B208" s="46">
        <v>0.30160999999999999</v>
      </c>
      <c r="C208" s="46">
        <v>0.32374000000000003</v>
      </c>
      <c r="D208" s="46">
        <v>0.29335</v>
      </c>
      <c r="E208" s="46">
        <v>0.69838999999999996</v>
      </c>
      <c r="F208" s="46">
        <v>0.67625999999999997</v>
      </c>
      <c r="G208" s="40">
        <v>0.70665</v>
      </c>
      <c r="H208" s="47">
        <v>2.15</v>
      </c>
      <c r="I208" s="47">
        <v>2.09</v>
      </c>
      <c r="J208" s="47">
        <v>2.19</v>
      </c>
    </row>
    <row r="209" spans="1:10" ht="13.5" customHeight="1" thickBot="1" x14ac:dyDescent="0.2">
      <c r="A209" s="39">
        <v>97</v>
      </c>
      <c r="B209" s="46">
        <v>0.32425999999999999</v>
      </c>
      <c r="C209" s="46">
        <v>0.32919999999999999</v>
      </c>
      <c r="D209" s="46">
        <v>0.30917</v>
      </c>
      <c r="E209" s="46">
        <v>0.67574000000000001</v>
      </c>
      <c r="F209" s="46">
        <v>0.67079999999999995</v>
      </c>
      <c r="G209" s="40">
        <v>0.69083000000000006</v>
      </c>
      <c r="H209" s="47">
        <v>1.87</v>
      </c>
      <c r="I209" s="47">
        <v>1.86</v>
      </c>
      <c r="J209" s="47">
        <v>1.9</v>
      </c>
    </row>
    <row r="210" spans="1:10" ht="13.5" customHeight="1" thickBot="1" x14ac:dyDescent="0.2">
      <c r="A210" s="39">
        <v>98</v>
      </c>
      <c r="B210" s="46">
        <v>0.34691</v>
      </c>
      <c r="C210" s="46">
        <v>0.33466000000000001</v>
      </c>
      <c r="D210" s="46">
        <v>0.35104000000000002</v>
      </c>
      <c r="E210" s="46">
        <v>0.65308999999999995</v>
      </c>
      <c r="F210" s="46">
        <v>0.66534000000000004</v>
      </c>
      <c r="G210" s="40">
        <v>0.64895999999999998</v>
      </c>
      <c r="H210" s="47">
        <v>1.54</v>
      </c>
      <c r="I210" s="47">
        <v>1.54</v>
      </c>
      <c r="J210" s="47">
        <v>1.53</v>
      </c>
    </row>
    <row r="211" spans="1:10" ht="13.5" customHeight="1" thickBot="1" x14ac:dyDescent="0.2">
      <c r="A211" s="39">
        <v>99</v>
      </c>
      <c r="B211" s="46">
        <v>0.36597000000000002</v>
      </c>
      <c r="C211" s="46">
        <v>0.38834999999999997</v>
      </c>
      <c r="D211" s="46">
        <v>0.36591000000000001</v>
      </c>
      <c r="E211" s="46">
        <v>0.63402999999999998</v>
      </c>
      <c r="F211" s="46">
        <v>0.61165000000000003</v>
      </c>
      <c r="G211" s="40">
        <v>0.63409000000000004</v>
      </c>
      <c r="H211" s="47">
        <v>1.1100000000000001</v>
      </c>
      <c r="I211" s="47">
        <v>1.08</v>
      </c>
      <c r="J211" s="47">
        <v>1.1100000000000001</v>
      </c>
    </row>
    <row r="212" spans="1:10" ht="13.5" customHeight="1" thickBot="1" x14ac:dyDescent="0.2">
      <c r="A212" s="39" t="s">
        <v>33</v>
      </c>
      <c r="B212" s="46">
        <v>0.38503999999999999</v>
      </c>
      <c r="C212" s="46">
        <v>0.39883000000000002</v>
      </c>
      <c r="D212" s="46">
        <v>0.38078000000000001</v>
      </c>
      <c r="E212" s="46">
        <v>0.61495999999999995</v>
      </c>
      <c r="F212" s="46">
        <v>0.60116999999999998</v>
      </c>
      <c r="G212" s="46">
        <v>0.61921999999999999</v>
      </c>
      <c r="H212" s="47">
        <v>0.48</v>
      </c>
      <c r="I212" s="47">
        <v>0.47</v>
      </c>
      <c r="J212" s="47">
        <v>0.48</v>
      </c>
    </row>
    <row r="213" spans="1:10" ht="13.5" customHeight="1" thickBot="1" x14ac:dyDescent="0.2">
      <c r="A213" s="62" t="s">
        <v>37</v>
      </c>
      <c r="B213" s="63"/>
      <c r="C213" s="63"/>
      <c r="D213" s="63"/>
      <c r="E213" s="63"/>
      <c r="F213" s="63"/>
      <c r="G213" s="63"/>
      <c r="H213" s="63"/>
      <c r="I213" s="63"/>
      <c r="J213" s="64"/>
    </row>
    <row r="214" spans="1:10" ht="13.5" customHeight="1" thickBot="1" x14ac:dyDescent="0.2">
      <c r="A214" s="39">
        <v>0</v>
      </c>
      <c r="B214" s="40">
        <v>6.0600000000000003E-3</v>
      </c>
      <c r="C214" s="46">
        <v>5.9199999999999999E-3</v>
      </c>
      <c r="D214" s="46">
        <v>6.1999999999999998E-3</v>
      </c>
      <c r="E214" s="46">
        <v>0.99394000000000005</v>
      </c>
      <c r="F214" s="46">
        <v>0.99407999999999996</v>
      </c>
      <c r="G214" s="46">
        <v>0.99380000000000002</v>
      </c>
      <c r="H214" s="47">
        <v>73.489999999999995</v>
      </c>
      <c r="I214" s="47">
        <v>69.86</v>
      </c>
      <c r="J214" s="47">
        <v>77.760000000000005</v>
      </c>
    </row>
    <row r="215" spans="1:10" ht="13.5" customHeight="1" thickBot="1" x14ac:dyDescent="0.2">
      <c r="A215" s="39">
        <v>1</v>
      </c>
      <c r="B215" s="40">
        <v>6.2E-4</v>
      </c>
      <c r="C215" s="46">
        <v>8.0000000000000004E-4</v>
      </c>
      <c r="D215" s="46">
        <v>4.2999999999999999E-4</v>
      </c>
      <c r="E215" s="46">
        <v>0.99938000000000005</v>
      </c>
      <c r="F215" s="46">
        <v>0.99919999999999998</v>
      </c>
      <c r="G215" s="46">
        <v>0.99956999999999996</v>
      </c>
      <c r="H215" s="47">
        <v>72.930000000000007</v>
      </c>
      <c r="I215" s="47">
        <v>69.27</v>
      </c>
      <c r="J215" s="47">
        <v>77.239999999999995</v>
      </c>
    </row>
    <row r="216" spans="1:10" ht="13.5" customHeight="1" thickBot="1" x14ac:dyDescent="0.2">
      <c r="A216" s="39">
        <v>2</v>
      </c>
      <c r="B216" s="40">
        <v>4.8999999999999998E-4</v>
      </c>
      <c r="C216" s="46">
        <v>5.4000000000000001E-4</v>
      </c>
      <c r="D216" s="46">
        <v>4.2999999999999999E-4</v>
      </c>
      <c r="E216" s="46">
        <v>0.99951000000000001</v>
      </c>
      <c r="F216" s="46">
        <v>0.99946000000000002</v>
      </c>
      <c r="G216" s="46">
        <v>0.99956999999999996</v>
      </c>
      <c r="H216" s="47">
        <v>71.98</v>
      </c>
      <c r="I216" s="47">
        <v>68.33</v>
      </c>
      <c r="J216" s="47">
        <v>76.27</v>
      </c>
    </row>
    <row r="217" spans="1:10" ht="13.5" customHeight="1" thickBot="1" x14ac:dyDescent="0.2">
      <c r="A217" s="39">
        <v>3</v>
      </c>
      <c r="B217" s="40">
        <v>5.6999999999999998E-4</v>
      </c>
      <c r="C217" s="46">
        <v>9.7000000000000005E-4</v>
      </c>
      <c r="D217" s="46">
        <v>3.6000000000000002E-4</v>
      </c>
      <c r="E217" s="46">
        <v>0.99943000000000004</v>
      </c>
      <c r="F217" s="46">
        <v>0.99902999999999997</v>
      </c>
      <c r="G217" s="46">
        <v>0.99963999999999997</v>
      </c>
      <c r="H217" s="47">
        <v>71.010000000000005</v>
      </c>
      <c r="I217" s="47">
        <v>67.37</v>
      </c>
      <c r="J217" s="47">
        <v>75.31</v>
      </c>
    </row>
    <row r="218" spans="1:10" ht="13.5" customHeight="1" thickBot="1" x14ac:dyDescent="0.2">
      <c r="A218" s="39">
        <v>4</v>
      </c>
      <c r="B218" s="40">
        <v>3.4000000000000002E-4</v>
      </c>
      <c r="C218" s="46">
        <v>2.5999999999999998E-4</v>
      </c>
      <c r="D218" s="46">
        <v>4.2999999999999999E-4</v>
      </c>
      <c r="E218" s="46">
        <v>0.99965999999999999</v>
      </c>
      <c r="F218" s="46">
        <v>0.99973999999999996</v>
      </c>
      <c r="G218" s="46">
        <v>0.99956999999999996</v>
      </c>
      <c r="H218" s="47">
        <v>70.05</v>
      </c>
      <c r="I218" s="47">
        <v>66.430000000000007</v>
      </c>
      <c r="J218" s="47">
        <v>74.33</v>
      </c>
    </row>
    <row r="219" spans="1:10" ht="13.5" customHeight="1" thickBot="1" x14ac:dyDescent="0.2">
      <c r="A219" s="39">
        <v>5</v>
      </c>
      <c r="B219" s="46">
        <v>2.7999999999999998E-4</v>
      </c>
      <c r="C219" s="46">
        <v>2.0000000000000001E-4</v>
      </c>
      <c r="D219" s="46">
        <v>3.6000000000000002E-4</v>
      </c>
      <c r="E219" s="46">
        <v>0.99972000000000005</v>
      </c>
      <c r="F219" s="46">
        <v>0.99980000000000002</v>
      </c>
      <c r="G219" s="46">
        <v>0.99963999999999997</v>
      </c>
      <c r="H219" s="47">
        <v>69.08</v>
      </c>
      <c r="I219" s="47">
        <v>65.45</v>
      </c>
      <c r="J219" s="47">
        <v>73.37</v>
      </c>
    </row>
    <row r="220" spans="1:10" ht="13.5" customHeight="1" thickBot="1" x14ac:dyDescent="0.2">
      <c r="A220" s="39">
        <v>6</v>
      </c>
      <c r="B220" s="46">
        <v>1E-4</v>
      </c>
      <c r="C220" s="46">
        <v>1.2999999999999999E-4</v>
      </c>
      <c r="D220" s="46">
        <v>6.9999999999999994E-5</v>
      </c>
      <c r="E220" s="46">
        <v>0.99990000000000001</v>
      </c>
      <c r="F220" s="46">
        <v>0.99987000000000004</v>
      </c>
      <c r="G220" s="46">
        <v>0.99992999999999999</v>
      </c>
      <c r="H220" s="47">
        <v>68.099999999999994</v>
      </c>
      <c r="I220" s="47">
        <v>64.459999999999994</v>
      </c>
      <c r="J220" s="47">
        <v>72.39</v>
      </c>
    </row>
    <row r="221" spans="1:10" ht="13.5" customHeight="1" thickBot="1" x14ac:dyDescent="0.2">
      <c r="A221" s="39">
        <v>7</v>
      </c>
      <c r="B221" s="46">
        <v>1E-4</v>
      </c>
      <c r="C221" s="46">
        <v>1.2999999999999999E-4</v>
      </c>
      <c r="D221" s="46">
        <v>6.9999999999999994E-5</v>
      </c>
      <c r="E221" s="46">
        <v>0.99990000000000001</v>
      </c>
      <c r="F221" s="46">
        <v>0.99987000000000004</v>
      </c>
      <c r="G221" s="46">
        <v>0.99992999999999999</v>
      </c>
      <c r="H221" s="47">
        <v>67.099999999999994</v>
      </c>
      <c r="I221" s="47">
        <v>63.47</v>
      </c>
      <c r="J221" s="47">
        <v>71.400000000000006</v>
      </c>
    </row>
    <row r="222" spans="1:10" ht="13.5" customHeight="1" thickBot="1" x14ac:dyDescent="0.2">
      <c r="A222" s="39">
        <v>8</v>
      </c>
      <c r="B222" s="46">
        <v>6.9999999999999994E-5</v>
      </c>
      <c r="C222" s="46">
        <v>6.0000000000000002E-5</v>
      </c>
      <c r="D222" s="46">
        <v>6.9999999999999994E-5</v>
      </c>
      <c r="E222" s="46">
        <v>0.99992999999999999</v>
      </c>
      <c r="F222" s="46">
        <v>0.99994000000000005</v>
      </c>
      <c r="G222" s="46">
        <v>0.99992999999999999</v>
      </c>
      <c r="H222" s="47">
        <v>66.11</v>
      </c>
      <c r="I222" s="47">
        <v>62.48</v>
      </c>
      <c r="J222" s="47">
        <v>70.400000000000006</v>
      </c>
    </row>
    <row r="223" spans="1:10" ht="13.5" customHeight="1" thickBot="1" x14ac:dyDescent="0.2">
      <c r="A223" s="39">
        <v>9</v>
      </c>
      <c r="B223" s="46">
        <v>1.6000000000000001E-4</v>
      </c>
      <c r="C223" s="46">
        <v>1.9000000000000001E-4</v>
      </c>
      <c r="D223" s="46">
        <v>1.2999999999999999E-4</v>
      </c>
      <c r="E223" s="46">
        <v>0.99983999999999995</v>
      </c>
      <c r="F223" s="46">
        <v>0.99980999999999998</v>
      </c>
      <c r="G223" s="46">
        <v>0.99987000000000004</v>
      </c>
      <c r="H223" s="47">
        <v>65.12</v>
      </c>
      <c r="I223" s="47">
        <v>61.48</v>
      </c>
      <c r="J223" s="47">
        <v>69.41</v>
      </c>
    </row>
    <row r="224" spans="1:10" ht="13.5" customHeight="1" thickBot="1" x14ac:dyDescent="0.2">
      <c r="A224" s="39">
        <v>10</v>
      </c>
      <c r="B224" s="46">
        <v>2.3000000000000001E-4</v>
      </c>
      <c r="C224" s="46">
        <v>2.5000000000000001E-4</v>
      </c>
      <c r="D224" s="46">
        <v>2.0000000000000001E-4</v>
      </c>
      <c r="E224" s="46">
        <v>0.99977000000000005</v>
      </c>
      <c r="F224" s="46">
        <v>0.99975000000000003</v>
      </c>
      <c r="G224" s="46">
        <v>0.99980000000000002</v>
      </c>
      <c r="H224" s="47">
        <v>64.13</v>
      </c>
      <c r="I224" s="47">
        <v>60.49</v>
      </c>
      <c r="J224" s="47">
        <v>68.42</v>
      </c>
    </row>
    <row r="225" spans="1:10" ht="13.5" customHeight="1" thickBot="1" x14ac:dyDescent="0.2">
      <c r="A225" s="39">
        <v>11</v>
      </c>
      <c r="B225" s="46">
        <v>1.6000000000000001E-4</v>
      </c>
      <c r="C225" s="46">
        <v>2.5000000000000001E-4</v>
      </c>
      <c r="D225" s="46">
        <v>6.9999999999999994E-5</v>
      </c>
      <c r="E225" s="46">
        <v>0.99983999999999995</v>
      </c>
      <c r="F225" s="46">
        <v>0.99975000000000003</v>
      </c>
      <c r="G225" s="46">
        <v>0.99992999999999999</v>
      </c>
      <c r="H225" s="47">
        <v>63.14</v>
      </c>
      <c r="I225" s="47">
        <v>59.51</v>
      </c>
      <c r="J225" s="47">
        <v>67.430000000000007</v>
      </c>
    </row>
    <row r="226" spans="1:10" ht="13.5" customHeight="1" thickBot="1" x14ac:dyDescent="0.2">
      <c r="A226" s="39">
        <v>12</v>
      </c>
      <c r="B226" s="46">
        <v>2.5999999999999998E-4</v>
      </c>
      <c r="C226" s="46">
        <v>4.2999999999999999E-4</v>
      </c>
      <c r="D226" s="46">
        <v>6.9999999999999994E-5</v>
      </c>
      <c r="E226" s="46">
        <v>0.99973999999999996</v>
      </c>
      <c r="F226" s="46">
        <v>0.99956999999999996</v>
      </c>
      <c r="G226" s="46">
        <v>0.99992999999999999</v>
      </c>
      <c r="H226" s="47">
        <v>62.15</v>
      </c>
      <c r="I226" s="47">
        <v>58.52</v>
      </c>
      <c r="J226" s="47">
        <v>66.430000000000007</v>
      </c>
    </row>
    <row r="227" spans="1:10" ht="13.5" customHeight="1" thickBot="1" x14ac:dyDescent="0.2">
      <c r="A227" s="39">
        <v>13</v>
      </c>
      <c r="B227" s="46">
        <v>2.1000000000000001E-4</v>
      </c>
      <c r="C227" s="46">
        <v>2.4000000000000001E-4</v>
      </c>
      <c r="D227" s="46">
        <v>1.9000000000000001E-4</v>
      </c>
      <c r="E227" s="46">
        <v>0.99978999999999996</v>
      </c>
      <c r="F227" s="46">
        <v>0.99975999999999998</v>
      </c>
      <c r="G227" s="46">
        <v>0.99980999999999998</v>
      </c>
      <c r="H227" s="47">
        <v>61.17</v>
      </c>
      <c r="I227" s="47">
        <v>57.55</v>
      </c>
      <c r="J227" s="47">
        <v>65.44</v>
      </c>
    </row>
    <row r="228" spans="1:10" ht="13.5" customHeight="1" thickBot="1" x14ac:dyDescent="0.2">
      <c r="A228" s="39">
        <v>14</v>
      </c>
      <c r="B228" s="46">
        <v>4.0999999999999999E-4</v>
      </c>
      <c r="C228" s="46">
        <v>4.4999999999999999E-4</v>
      </c>
      <c r="D228" s="46">
        <v>3.6000000000000002E-4</v>
      </c>
      <c r="E228" s="46">
        <v>0.99958999999999998</v>
      </c>
      <c r="F228" s="46">
        <v>0.99955000000000005</v>
      </c>
      <c r="G228" s="46">
        <v>0.99963999999999997</v>
      </c>
      <c r="H228" s="47">
        <v>60.18</v>
      </c>
      <c r="I228" s="47">
        <v>56.56</v>
      </c>
      <c r="J228" s="47">
        <v>64.45</v>
      </c>
    </row>
    <row r="229" spans="1:10" ht="13.5" customHeight="1" thickBot="1" x14ac:dyDescent="0.2">
      <c r="A229" s="39">
        <v>15</v>
      </c>
      <c r="B229" s="46">
        <v>2.1000000000000001E-4</v>
      </c>
      <c r="C229" s="46">
        <v>2.7999999999999998E-4</v>
      </c>
      <c r="D229" s="46">
        <v>1.2E-4</v>
      </c>
      <c r="E229" s="46">
        <v>0.99978999999999996</v>
      </c>
      <c r="F229" s="46">
        <v>0.99972000000000005</v>
      </c>
      <c r="G229" s="46">
        <v>0.99987999999999999</v>
      </c>
      <c r="H229" s="47">
        <v>59.2</v>
      </c>
      <c r="I229" s="47">
        <v>55.59</v>
      </c>
      <c r="J229" s="47">
        <v>63.47</v>
      </c>
    </row>
    <row r="230" spans="1:10" ht="13.5" customHeight="1" thickBot="1" x14ac:dyDescent="0.2">
      <c r="A230" s="39">
        <v>16</v>
      </c>
      <c r="B230" s="46">
        <v>3.3E-4</v>
      </c>
      <c r="C230" s="46">
        <v>4.0999999999999999E-4</v>
      </c>
      <c r="D230" s="46">
        <v>2.5000000000000001E-4</v>
      </c>
      <c r="E230" s="46">
        <v>0.99966999999999995</v>
      </c>
      <c r="F230" s="46">
        <v>0.99958999999999998</v>
      </c>
      <c r="G230" s="46">
        <v>0.99975000000000003</v>
      </c>
      <c r="H230" s="47">
        <v>58.22</v>
      </c>
      <c r="I230" s="47">
        <v>54.6</v>
      </c>
      <c r="J230" s="47">
        <v>62.48</v>
      </c>
    </row>
    <row r="231" spans="1:10" ht="13.5" customHeight="1" thickBot="1" x14ac:dyDescent="0.2">
      <c r="A231" s="39">
        <v>17</v>
      </c>
      <c r="B231" s="46">
        <v>4.8999999999999998E-4</v>
      </c>
      <c r="C231" s="46">
        <v>8.3000000000000001E-4</v>
      </c>
      <c r="D231" s="46">
        <v>1.2999999999999999E-4</v>
      </c>
      <c r="E231" s="46">
        <v>0.99951000000000001</v>
      </c>
      <c r="F231" s="46">
        <v>0.99917</v>
      </c>
      <c r="G231" s="46">
        <v>0.99987000000000004</v>
      </c>
      <c r="H231" s="47">
        <v>57.23</v>
      </c>
      <c r="I231" s="47">
        <v>53.62</v>
      </c>
      <c r="J231" s="47">
        <v>61.5</v>
      </c>
    </row>
    <row r="232" spans="1:10" ht="13.5" customHeight="1" thickBot="1" x14ac:dyDescent="0.2">
      <c r="A232" s="39">
        <v>18</v>
      </c>
      <c r="B232" s="46">
        <v>5.0000000000000001E-4</v>
      </c>
      <c r="C232" s="46">
        <v>6.6E-4</v>
      </c>
      <c r="D232" s="46">
        <v>3.3E-4</v>
      </c>
      <c r="E232" s="46">
        <v>0.99950000000000006</v>
      </c>
      <c r="F232" s="46">
        <v>0.99934000000000001</v>
      </c>
      <c r="G232" s="46">
        <v>0.99966999999999995</v>
      </c>
      <c r="H232" s="47">
        <v>56.26</v>
      </c>
      <c r="I232" s="47">
        <v>52.67</v>
      </c>
      <c r="J232" s="47">
        <v>60.5</v>
      </c>
    </row>
    <row r="233" spans="1:10" ht="13.5" customHeight="1" thickBot="1" x14ac:dyDescent="0.2">
      <c r="A233" s="39">
        <v>19</v>
      </c>
      <c r="B233" s="46">
        <v>9.1E-4</v>
      </c>
      <c r="C233" s="46">
        <v>1.2099999999999999E-3</v>
      </c>
      <c r="D233" s="46">
        <v>5.6999999999999998E-4</v>
      </c>
      <c r="E233" s="46">
        <v>0.99909000000000003</v>
      </c>
      <c r="F233" s="46">
        <v>0.99878999999999996</v>
      </c>
      <c r="G233" s="46">
        <v>0.99943000000000004</v>
      </c>
      <c r="H233" s="47">
        <v>55.29</v>
      </c>
      <c r="I233" s="47">
        <v>51.7</v>
      </c>
      <c r="J233" s="47">
        <v>59.52</v>
      </c>
    </row>
    <row r="234" spans="1:10" ht="13.5" customHeight="1" thickBot="1" x14ac:dyDescent="0.2">
      <c r="A234" s="39">
        <v>20</v>
      </c>
      <c r="B234" s="46">
        <v>7.1000000000000002E-4</v>
      </c>
      <c r="C234" s="46">
        <v>1.0200000000000001E-3</v>
      </c>
      <c r="D234" s="46">
        <v>3.8000000000000002E-4</v>
      </c>
      <c r="E234" s="46">
        <v>0.99929000000000001</v>
      </c>
      <c r="F234" s="46">
        <v>0.99897999999999998</v>
      </c>
      <c r="G234" s="46">
        <v>0.99961999999999995</v>
      </c>
      <c r="H234" s="47">
        <v>54.34</v>
      </c>
      <c r="I234" s="47">
        <v>50.76</v>
      </c>
      <c r="J234" s="47">
        <v>58.56</v>
      </c>
    </row>
    <row r="235" spans="1:10" ht="13.5" customHeight="1" thickBot="1" x14ac:dyDescent="0.2">
      <c r="A235" s="39">
        <v>21</v>
      </c>
      <c r="B235" s="46">
        <v>6.8000000000000005E-4</v>
      </c>
      <c r="C235" s="46">
        <v>9.3999999999999997E-4</v>
      </c>
      <c r="D235" s="46">
        <v>4.0000000000000002E-4</v>
      </c>
      <c r="E235" s="46">
        <v>0.99931999999999999</v>
      </c>
      <c r="F235" s="46">
        <v>0.99905999999999995</v>
      </c>
      <c r="G235" s="46">
        <v>0.99960000000000004</v>
      </c>
      <c r="H235" s="47">
        <v>53.38</v>
      </c>
      <c r="I235" s="47">
        <v>49.82</v>
      </c>
      <c r="J235" s="47">
        <v>57.58</v>
      </c>
    </row>
    <row r="236" spans="1:10" ht="13.5" customHeight="1" thickBot="1" x14ac:dyDescent="0.2">
      <c r="A236" s="39">
        <v>22</v>
      </c>
      <c r="B236" s="46">
        <v>8.3000000000000001E-4</v>
      </c>
      <c r="C236" s="46">
        <v>1.2899999999999999E-3</v>
      </c>
      <c r="D236" s="46">
        <v>3.2000000000000003E-4</v>
      </c>
      <c r="E236" s="46">
        <v>0.99917</v>
      </c>
      <c r="F236" s="46">
        <v>0.99870999999999999</v>
      </c>
      <c r="G236" s="46">
        <v>0.99968000000000001</v>
      </c>
      <c r="H236" s="47">
        <v>52.41</v>
      </c>
      <c r="I236" s="47">
        <v>48.86</v>
      </c>
      <c r="J236" s="47">
        <v>56.6</v>
      </c>
    </row>
    <row r="237" spans="1:10" ht="13.5" customHeight="1" thickBot="1" x14ac:dyDescent="0.2">
      <c r="A237" s="39">
        <v>23</v>
      </c>
      <c r="B237" s="46">
        <v>6.4999999999999997E-4</v>
      </c>
      <c r="C237" s="46">
        <v>7.6000000000000004E-4</v>
      </c>
      <c r="D237" s="46">
        <v>5.2999999999999998E-4</v>
      </c>
      <c r="E237" s="46">
        <v>0.99934999999999996</v>
      </c>
      <c r="F237" s="46">
        <v>0.99924000000000002</v>
      </c>
      <c r="G237" s="46">
        <v>0.99946999999999997</v>
      </c>
      <c r="H237" s="47">
        <v>51.46</v>
      </c>
      <c r="I237" s="47">
        <v>47.92</v>
      </c>
      <c r="J237" s="47">
        <v>55.62</v>
      </c>
    </row>
    <row r="238" spans="1:10" ht="13.5" customHeight="1" thickBot="1" x14ac:dyDescent="0.2">
      <c r="A238" s="39">
        <v>24</v>
      </c>
      <c r="B238" s="46">
        <v>5.9000000000000003E-4</v>
      </c>
      <c r="C238" s="46">
        <v>8.4999999999999995E-4</v>
      </c>
      <c r="D238" s="46">
        <v>3.1E-4</v>
      </c>
      <c r="E238" s="46">
        <v>0.99941000000000002</v>
      </c>
      <c r="F238" s="46">
        <v>0.99914999999999998</v>
      </c>
      <c r="G238" s="46">
        <v>0.99968999999999997</v>
      </c>
      <c r="H238" s="47">
        <v>50.49</v>
      </c>
      <c r="I238" s="47">
        <v>46.96</v>
      </c>
      <c r="J238" s="47">
        <v>54.65</v>
      </c>
    </row>
    <row r="239" spans="1:10" ht="13.5" customHeight="1" thickBot="1" x14ac:dyDescent="0.2">
      <c r="A239" s="39">
        <v>25</v>
      </c>
      <c r="B239" s="46">
        <v>8.8000000000000003E-4</v>
      </c>
      <c r="C239" s="46">
        <v>1.3699999999999999E-3</v>
      </c>
      <c r="D239" s="46">
        <v>3.4000000000000002E-4</v>
      </c>
      <c r="E239" s="46">
        <v>0.99912000000000001</v>
      </c>
      <c r="F239" s="46">
        <v>0.99863000000000002</v>
      </c>
      <c r="G239" s="46">
        <v>0.99965999999999999</v>
      </c>
      <c r="H239" s="47">
        <v>49.52</v>
      </c>
      <c r="I239" s="47">
        <v>46</v>
      </c>
      <c r="J239" s="47">
        <v>53.67</v>
      </c>
    </row>
    <row r="240" spans="1:10" ht="13.5" customHeight="1" thickBot="1" x14ac:dyDescent="0.2">
      <c r="A240" s="39">
        <v>26</v>
      </c>
      <c r="B240" s="46">
        <v>1.1000000000000001E-3</v>
      </c>
      <c r="C240" s="46">
        <v>1.4499999999999999E-3</v>
      </c>
      <c r="D240" s="46">
        <v>6.9999999999999999E-4</v>
      </c>
      <c r="E240" s="46">
        <v>0.99890000000000001</v>
      </c>
      <c r="F240" s="46">
        <v>0.99855000000000005</v>
      </c>
      <c r="G240" s="46">
        <v>0.99929999999999997</v>
      </c>
      <c r="H240" s="47">
        <v>48.56</v>
      </c>
      <c r="I240" s="47">
        <v>45.06</v>
      </c>
      <c r="J240" s="47">
        <v>52.68</v>
      </c>
    </row>
    <row r="241" spans="1:10" ht="13.5" customHeight="1" thickBot="1" x14ac:dyDescent="0.2">
      <c r="A241" s="39">
        <v>27</v>
      </c>
      <c r="B241" s="46">
        <v>7.6999999999999996E-4</v>
      </c>
      <c r="C241" s="46">
        <v>9.3999999999999997E-4</v>
      </c>
      <c r="D241" s="46">
        <v>5.8E-4</v>
      </c>
      <c r="E241" s="46">
        <v>0.99922999999999995</v>
      </c>
      <c r="F241" s="46">
        <v>0.99905999999999995</v>
      </c>
      <c r="G241" s="46">
        <v>0.99941999999999998</v>
      </c>
      <c r="H241" s="47">
        <v>47.62</v>
      </c>
      <c r="I241" s="47">
        <v>44.13</v>
      </c>
      <c r="J241" s="47">
        <v>51.72</v>
      </c>
    </row>
    <row r="242" spans="1:10" ht="13.5" customHeight="1" thickBot="1" x14ac:dyDescent="0.2">
      <c r="A242" s="39">
        <v>28</v>
      </c>
      <c r="B242" s="46">
        <v>1E-3</v>
      </c>
      <c r="C242" s="46">
        <v>1.1900000000000001E-3</v>
      </c>
      <c r="D242" s="46">
        <v>7.9000000000000001E-4</v>
      </c>
      <c r="E242" s="46">
        <v>0.999</v>
      </c>
      <c r="F242" s="46">
        <v>0.99880999999999998</v>
      </c>
      <c r="G242" s="46">
        <v>0.99921000000000004</v>
      </c>
      <c r="H242" s="47">
        <v>46.65</v>
      </c>
      <c r="I242" s="47">
        <v>43.17</v>
      </c>
      <c r="J242" s="47">
        <v>50.75</v>
      </c>
    </row>
    <row r="243" spans="1:10" ht="13.5" customHeight="1" thickBot="1" x14ac:dyDescent="0.2">
      <c r="A243" s="39">
        <v>29</v>
      </c>
      <c r="B243" s="46">
        <v>1.23E-3</v>
      </c>
      <c r="C243" s="46">
        <v>1.5E-3</v>
      </c>
      <c r="D243" s="46">
        <v>9.1E-4</v>
      </c>
      <c r="E243" s="46">
        <v>0.99877000000000005</v>
      </c>
      <c r="F243" s="46">
        <v>0.99850000000000005</v>
      </c>
      <c r="G243" s="46">
        <v>0.99909000000000003</v>
      </c>
      <c r="H243" s="47">
        <v>45.7</v>
      </c>
      <c r="I243" s="47">
        <v>42.22</v>
      </c>
      <c r="J243" s="47">
        <v>49.79</v>
      </c>
    </row>
    <row r="244" spans="1:10" ht="13.5" customHeight="1" thickBot="1" x14ac:dyDescent="0.2">
      <c r="A244" s="39">
        <v>30</v>
      </c>
      <c r="B244" s="46">
        <v>9.7999999999999997E-4</v>
      </c>
      <c r="C244" s="46">
        <v>1.16E-3</v>
      </c>
      <c r="D244" s="46">
        <v>7.7999999999999999E-4</v>
      </c>
      <c r="E244" s="46">
        <v>0.99902000000000002</v>
      </c>
      <c r="F244" s="46">
        <v>0.99883999999999995</v>
      </c>
      <c r="G244" s="46">
        <v>0.99922</v>
      </c>
      <c r="H244" s="47">
        <v>44.76</v>
      </c>
      <c r="I244" s="47">
        <v>41.28</v>
      </c>
      <c r="J244" s="47">
        <v>48.83</v>
      </c>
    </row>
    <row r="245" spans="1:10" ht="13.5" customHeight="1" thickBot="1" x14ac:dyDescent="0.2">
      <c r="A245" s="39">
        <v>31</v>
      </c>
      <c r="B245" s="46">
        <v>1.4400000000000001E-3</v>
      </c>
      <c r="C245" s="46">
        <v>2.2000000000000001E-3</v>
      </c>
      <c r="D245" s="46">
        <v>5.4000000000000001E-4</v>
      </c>
      <c r="E245" s="46">
        <v>0.99856</v>
      </c>
      <c r="F245" s="46">
        <v>0.99780000000000002</v>
      </c>
      <c r="G245" s="46">
        <v>0.99946000000000002</v>
      </c>
      <c r="H245" s="47">
        <v>43.8</v>
      </c>
      <c r="I245" s="47">
        <v>40.33</v>
      </c>
      <c r="J245" s="47">
        <v>47.87</v>
      </c>
    </row>
    <row r="246" spans="1:10" ht="13.5" customHeight="1" thickBot="1" x14ac:dyDescent="0.2">
      <c r="A246" s="39">
        <v>32</v>
      </c>
      <c r="B246" s="46">
        <v>1.7799999999999999E-3</v>
      </c>
      <c r="C246" s="46">
        <v>2.5699999999999998E-3</v>
      </c>
      <c r="D246" s="46">
        <v>8.4000000000000003E-4</v>
      </c>
      <c r="E246" s="46">
        <v>0.99822</v>
      </c>
      <c r="F246" s="46">
        <v>0.99743000000000004</v>
      </c>
      <c r="G246" s="46">
        <v>0.99916000000000005</v>
      </c>
      <c r="H246" s="47">
        <v>42.86</v>
      </c>
      <c r="I246" s="47">
        <v>39.42</v>
      </c>
      <c r="J246" s="47">
        <v>46.9</v>
      </c>
    </row>
    <row r="247" spans="1:10" ht="13.5" customHeight="1" thickBot="1" x14ac:dyDescent="0.2">
      <c r="A247" s="39">
        <v>33</v>
      </c>
      <c r="B247" s="46">
        <v>1.2700000000000001E-3</v>
      </c>
      <c r="C247" s="46">
        <v>1.4599999999999999E-3</v>
      </c>
      <c r="D247" s="46">
        <v>1.0399999999999999E-3</v>
      </c>
      <c r="E247" s="46">
        <v>0.99873000000000001</v>
      </c>
      <c r="F247" s="46">
        <v>0.99853999999999998</v>
      </c>
      <c r="G247" s="46">
        <v>0.99895999999999996</v>
      </c>
      <c r="H247" s="47">
        <v>41.94</v>
      </c>
      <c r="I247" s="47">
        <v>38.520000000000003</v>
      </c>
      <c r="J247" s="47">
        <v>45.94</v>
      </c>
    </row>
    <row r="248" spans="1:10" ht="13.5" customHeight="1" thickBot="1" x14ac:dyDescent="0.2">
      <c r="A248" s="39">
        <v>34</v>
      </c>
      <c r="B248" s="46">
        <v>1.41E-3</v>
      </c>
      <c r="C248" s="46">
        <v>1.82E-3</v>
      </c>
      <c r="D248" s="46">
        <v>9.3999999999999997E-4</v>
      </c>
      <c r="E248" s="46">
        <v>0.99858999999999998</v>
      </c>
      <c r="F248" s="46">
        <v>0.99817999999999996</v>
      </c>
      <c r="G248" s="46">
        <v>0.99905999999999995</v>
      </c>
      <c r="H248" s="47">
        <v>40.99</v>
      </c>
      <c r="I248" s="47">
        <v>37.57</v>
      </c>
      <c r="J248" s="47">
        <v>44.98</v>
      </c>
    </row>
    <row r="249" spans="1:10" ht="13.5" customHeight="1" thickBot="1" x14ac:dyDescent="0.2">
      <c r="A249" s="39">
        <v>35</v>
      </c>
      <c r="B249" s="46">
        <v>1.4499999999999999E-3</v>
      </c>
      <c r="C249" s="46">
        <v>1.8400000000000001E-3</v>
      </c>
      <c r="D249" s="46">
        <v>1E-3</v>
      </c>
      <c r="E249" s="46">
        <v>0.99855000000000005</v>
      </c>
      <c r="F249" s="46">
        <v>0.99816000000000005</v>
      </c>
      <c r="G249" s="46">
        <v>0.999</v>
      </c>
      <c r="H249" s="47">
        <v>40.049999999999997</v>
      </c>
      <c r="I249" s="47">
        <v>36.64</v>
      </c>
      <c r="J249" s="47">
        <v>44.03</v>
      </c>
    </row>
    <row r="250" spans="1:10" ht="13.5" customHeight="1" thickBot="1" x14ac:dyDescent="0.2">
      <c r="A250" s="39">
        <v>36</v>
      </c>
      <c r="B250" s="46">
        <v>1.72E-3</v>
      </c>
      <c r="C250" s="46">
        <v>2.1299999999999999E-3</v>
      </c>
      <c r="D250" s="46">
        <v>1.23E-3</v>
      </c>
      <c r="E250" s="46">
        <v>0.99827999999999995</v>
      </c>
      <c r="F250" s="46">
        <v>0.99787000000000003</v>
      </c>
      <c r="G250" s="46">
        <v>0.99877000000000005</v>
      </c>
      <c r="H250" s="47">
        <v>39.1</v>
      </c>
      <c r="I250" s="47">
        <v>35.71</v>
      </c>
      <c r="J250" s="47">
        <v>43.07</v>
      </c>
    </row>
    <row r="251" spans="1:10" ht="13.5" customHeight="1" thickBot="1" x14ac:dyDescent="0.2">
      <c r="A251" s="39">
        <v>37</v>
      </c>
      <c r="B251" s="46">
        <v>2.3700000000000001E-3</v>
      </c>
      <c r="C251" s="46">
        <v>3.3899999999999998E-3</v>
      </c>
      <c r="D251" s="46">
        <v>1.16E-3</v>
      </c>
      <c r="E251" s="46">
        <v>0.99763000000000002</v>
      </c>
      <c r="F251" s="46">
        <v>0.99661</v>
      </c>
      <c r="G251" s="46">
        <v>0.99883999999999995</v>
      </c>
      <c r="H251" s="47">
        <v>38.17</v>
      </c>
      <c r="I251" s="47">
        <v>34.78</v>
      </c>
      <c r="J251" s="47">
        <v>42.12</v>
      </c>
    </row>
    <row r="252" spans="1:10" ht="13.5" customHeight="1" thickBot="1" x14ac:dyDescent="0.2">
      <c r="A252" s="39">
        <v>38</v>
      </c>
      <c r="B252" s="46">
        <v>2.14E-3</v>
      </c>
      <c r="C252" s="46">
        <v>2.4599999999999999E-3</v>
      </c>
      <c r="D252" s="46">
        <v>1.7700000000000001E-3</v>
      </c>
      <c r="E252" s="46">
        <v>0.99785999999999997</v>
      </c>
      <c r="F252" s="46">
        <v>0.99753999999999998</v>
      </c>
      <c r="G252" s="46">
        <v>0.99822999999999995</v>
      </c>
      <c r="H252" s="47">
        <v>37.26</v>
      </c>
      <c r="I252" s="47">
        <v>33.9</v>
      </c>
      <c r="J252" s="47">
        <v>41.17</v>
      </c>
    </row>
    <row r="253" spans="1:10" ht="13.5" customHeight="1" thickBot="1" x14ac:dyDescent="0.2">
      <c r="A253" s="39">
        <v>39</v>
      </c>
      <c r="B253" s="46">
        <v>2.63E-3</v>
      </c>
      <c r="C253" s="46">
        <v>3.9300000000000003E-3</v>
      </c>
      <c r="D253" s="46">
        <v>1.08E-3</v>
      </c>
      <c r="E253" s="46">
        <v>0.99736999999999998</v>
      </c>
      <c r="F253" s="46">
        <v>0.99607000000000001</v>
      </c>
      <c r="G253" s="46">
        <v>0.99892000000000003</v>
      </c>
      <c r="H253" s="47">
        <v>36.340000000000003</v>
      </c>
      <c r="I253" s="47">
        <v>32.979999999999997</v>
      </c>
      <c r="J253" s="47">
        <v>40.24</v>
      </c>
    </row>
    <row r="254" spans="1:10" ht="13.5" customHeight="1" thickBot="1" x14ac:dyDescent="0.2">
      <c r="A254" s="39">
        <v>40</v>
      </c>
      <c r="B254" s="46">
        <v>3.3800000000000002E-3</v>
      </c>
      <c r="C254" s="46">
        <v>4.3899999999999998E-3</v>
      </c>
      <c r="D254" s="46">
        <v>2.1700000000000001E-3</v>
      </c>
      <c r="E254" s="46">
        <v>0.99661999999999995</v>
      </c>
      <c r="F254" s="46">
        <v>0.99560999999999999</v>
      </c>
      <c r="G254" s="46">
        <v>0.99782999999999999</v>
      </c>
      <c r="H254" s="47">
        <v>35.43</v>
      </c>
      <c r="I254" s="47">
        <v>32.11</v>
      </c>
      <c r="J254" s="47">
        <v>39.29</v>
      </c>
    </row>
    <row r="255" spans="1:10" ht="13.5" customHeight="1" thickBot="1" x14ac:dyDescent="0.2">
      <c r="A255" s="39">
        <v>41</v>
      </c>
      <c r="B255" s="46">
        <v>3.31E-3</v>
      </c>
      <c r="C255" s="46">
        <v>4.2399999999999998E-3</v>
      </c>
      <c r="D255" s="46">
        <v>2.2000000000000001E-3</v>
      </c>
      <c r="E255" s="46">
        <v>0.99668999999999996</v>
      </c>
      <c r="F255" s="46">
        <v>0.99575999999999998</v>
      </c>
      <c r="G255" s="46">
        <v>0.99780000000000002</v>
      </c>
      <c r="H255" s="47">
        <v>34.549999999999997</v>
      </c>
      <c r="I255" s="47">
        <v>31.25</v>
      </c>
      <c r="J255" s="47">
        <v>38.369999999999997</v>
      </c>
    </row>
    <row r="256" spans="1:10" ht="13.5" customHeight="1" thickBot="1" x14ac:dyDescent="0.2">
      <c r="A256" s="39">
        <v>42</v>
      </c>
      <c r="B256" s="46">
        <v>3.3800000000000002E-3</v>
      </c>
      <c r="C256" s="46">
        <v>4.3699999999999998E-3</v>
      </c>
      <c r="D256" s="46">
        <v>2.2100000000000002E-3</v>
      </c>
      <c r="E256" s="46">
        <v>0.99661999999999995</v>
      </c>
      <c r="F256" s="46">
        <v>0.99563000000000001</v>
      </c>
      <c r="G256" s="46">
        <v>0.99778999999999995</v>
      </c>
      <c r="H256" s="47">
        <v>33.659999999999997</v>
      </c>
      <c r="I256" s="47">
        <v>30.38</v>
      </c>
      <c r="J256" s="47">
        <v>37.450000000000003</v>
      </c>
    </row>
    <row r="257" spans="1:10" ht="13.5" customHeight="1" thickBot="1" x14ac:dyDescent="0.2">
      <c r="A257" s="39">
        <v>43</v>
      </c>
      <c r="B257" s="46">
        <v>3.6099999999999999E-3</v>
      </c>
      <c r="C257" s="46">
        <v>4.7299999999999998E-3</v>
      </c>
      <c r="D257" s="46">
        <v>2.2899999999999999E-3</v>
      </c>
      <c r="E257" s="46">
        <v>0.99639</v>
      </c>
      <c r="F257" s="46">
        <v>0.99526999999999999</v>
      </c>
      <c r="G257" s="46">
        <v>0.99770999999999999</v>
      </c>
      <c r="H257" s="47">
        <v>32.78</v>
      </c>
      <c r="I257" s="47">
        <v>29.51</v>
      </c>
      <c r="J257" s="47">
        <v>36.54</v>
      </c>
    </row>
    <row r="258" spans="1:10" ht="13.5" customHeight="1" thickBot="1" x14ac:dyDescent="0.2">
      <c r="A258" s="39">
        <v>44</v>
      </c>
      <c r="B258" s="46">
        <v>4.0299999999999997E-3</v>
      </c>
      <c r="C258" s="46">
        <v>5.2700000000000004E-3</v>
      </c>
      <c r="D258" s="46">
        <v>2.5600000000000002E-3</v>
      </c>
      <c r="E258" s="46">
        <v>0.99597000000000002</v>
      </c>
      <c r="F258" s="46">
        <v>0.99473</v>
      </c>
      <c r="G258" s="46">
        <v>0.99743999999999999</v>
      </c>
      <c r="H258" s="47">
        <v>31.89</v>
      </c>
      <c r="I258" s="47">
        <v>28.65</v>
      </c>
      <c r="J258" s="47">
        <v>35.619999999999997</v>
      </c>
    </row>
    <row r="259" spans="1:10" ht="13.5" customHeight="1" thickBot="1" x14ac:dyDescent="0.2">
      <c r="A259" s="39">
        <v>45</v>
      </c>
      <c r="B259" s="46">
        <v>3.5999999999999999E-3</v>
      </c>
      <c r="C259" s="46">
        <v>4.6899999999999997E-3</v>
      </c>
      <c r="D259" s="46">
        <v>2.33E-3</v>
      </c>
      <c r="E259" s="46">
        <v>0.99639999999999995</v>
      </c>
      <c r="F259" s="46">
        <v>0.99531000000000003</v>
      </c>
      <c r="G259" s="46">
        <v>0.99766999999999995</v>
      </c>
      <c r="H259" s="47">
        <v>31.02</v>
      </c>
      <c r="I259" s="47">
        <v>27.8</v>
      </c>
      <c r="J259" s="47">
        <v>34.71</v>
      </c>
    </row>
    <row r="260" spans="1:10" ht="13.5" customHeight="1" thickBot="1" x14ac:dyDescent="0.2">
      <c r="A260" s="39">
        <v>46</v>
      </c>
      <c r="B260" s="46">
        <v>4.6100000000000004E-3</v>
      </c>
      <c r="C260" s="46">
        <v>6.1700000000000001E-3</v>
      </c>
      <c r="D260" s="46">
        <v>2.7799999999999999E-3</v>
      </c>
      <c r="E260" s="46">
        <v>0.99539</v>
      </c>
      <c r="F260" s="46">
        <v>0.99382999999999999</v>
      </c>
      <c r="G260" s="46">
        <v>0.99722</v>
      </c>
      <c r="H260" s="47">
        <v>30.13</v>
      </c>
      <c r="I260" s="47">
        <v>26.93</v>
      </c>
      <c r="J260" s="47">
        <v>33.79</v>
      </c>
    </row>
    <row r="261" spans="1:10" ht="13.5" customHeight="1" thickBot="1" x14ac:dyDescent="0.2">
      <c r="A261" s="39">
        <v>47</v>
      </c>
      <c r="B261" s="46">
        <v>5.64E-3</v>
      </c>
      <c r="C261" s="46">
        <v>7.5900000000000004E-3</v>
      </c>
      <c r="D261" s="46">
        <v>3.3700000000000002E-3</v>
      </c>
      <c r="E261" s="46">
        <v>0.99436000000000002</v>
      </c>
      <c r="F261" s="46">
        <v>0.99241000000000001</v>
      </c>
      <c r="G261" s="46">
        <v>0.99663000000000002</v>
      </c>
      <c r="H261" s="47">
        <v>29.27</v>
      </c>
      <c r="I261" s="47">
        <v>26.09</v>
      </c>
      <c r="J261" s="47">
        <v>32.880000000000003</v>
      </c>
    </row>
    <row r="262" spans="1:10" ht="13.5" customHeight="1" thickBot="1" x14ac:dyDescent="0.2">
      <c r="A262" s="39">
        <v>48</v>
      </c>
      <c r="B262" s="46">
        <v>6.6299999999999996E-3</v>
      </c>
      <c r="C262" s="46">
        <v>9.1199999999999996E-3</v>
      </c>
      <c r="D262" s="46">
        <v>3.7799999999999999E-3</v>
      </c>
      <c r="E262" s="46">
        <v>0.99336999999999998</v>
      </c>
      <c r="F262" s="46">
        <v>0.99087999999999998</v>
      </c>
      <c r="G262" s="46">
        <v>0.99621999999999999</v>
      </c>
      <c r="H262" s="47">
        <v>28.43</v>
      </c>
      <c r="I262" s="47">
        <v>25.29</v>
      </c>
      <c r="J262" s="47">
        <v>31.99</v>
      </c>
    </row>
    <row r="263" spans="1:10" ht="13.5" customHeight="1" thickBot="1" x14ac:dyDescent="0.2">
      <c r="A263" s="39">
        <v>49</v>
      </c>
      <c r="B263" s="46">
        <v>6.7200000000000003E-3</v>
      </c>
      <c r="C263" s="46">
        <v>8.8900000000000003E-3</v>
      </c>
      <c r="D263" s="46">
        <v>4.2599999999999999E-3</v>
      </c>
      <c r="E263" s="46">
        <v>0.99328000000000005</v>
      </c>
      <c r="F263" s="46">
        <v>0.99111000000000005</v>
      </c>
      <c r="G263" s="46">
        <v>0.99573999999999996</v>
      </c>
      <c r="H263" s="47">
        <v>27.62</v>
      </c>
      <c r="I263" s="47">
        <v>24.51</v>
      </c>
      <c r="J263" s="47">
        <v>31.11</v>
      </c>
    </row>
    <row r="264" spans="1:10" ht="13.5" customHeight="1" thickBot="1" x14ac:dyDescent="0.2">
      <c r="A264" s="39">
        <v>50</v>
      </c>
      <c r="B264" s="46">
        <v>6.3200000000000001E-3</v>
      </c>
      <c r="C264" s="46">
        <v>8.5800000000000008E-3</v>
      </c>
      <c r="D264" s="46">
        <v>3.7499999999999999E-3</v>
      </c>
      <c r="E264" s="46">
        <v>0.99368000000000001</v>
      </c>
      <c r="F264" s="46">
        <v>0.99141999999999997</v>
      </c>
      <c r="G264" s="46">
        <v>0.99624999999999997</v>
      </c>
      <c r="H264" s="47">
        <v>26.8</v>
      </c>
      <c r="I264" s="47">
        <v>23.73</v>
      </c>
      <c r="J264" s="47">
        <v>30.24</v>
      </c>
    </row>
    <row r="265" spans="1:10" ht="13.5" customHeight="1" thickBot="1" x14ac:dyDescent="0.2">
      <c r="A265" s="39">
        <v>51</v>
      </c>
      <c r="B265" s="46">
        <v>8.2000000000000007E-3</v>
      </c>
      <c r="C265" s="46">
        <v>1.154E-2</v>
      </c>
      <c r="D265" s="46">
        <v>4.3800000000000002E-3</v>
      </c>
      <c r="E265" s="46">
        <v>0.99180000000000001</v>
      </c>
      <c r="F265" s="46">
        <v>0.98846000000000001</v>
      </c>
      <c r="G265" s="46">
        <v>0.99561999999999995</v>
      </c>
      <c r="H265" s="47">
        <v>25.97</v>
      </c>
      <c r="I265" s="47">
        <v>22.93</v>
      </c>
      <c r="J265" s="47">
        <v>29.35</v>
      </c>
    </row>
    <row r="266" spans="1:10" ht="13.5" customHeight="1" thickBot="1" x14ac:dyDescent="0.2">
      <c r="A266" s="39">
        <v>52</v>
      </c>
      <c r="B266" s="46">
        <v>8.6800000000000002E-3</v>
      </c>
      <c r="C266" s="46">
        <v>1.174E-2</v>
      </c>
      <c r="D266" s="46">
        <v>5.1700000000000001E-3</v>
      </c>
      <c r="E266" s="46">
        <v>0.99131999999999998</v>
      </c>
      <c r="F266" s="46">
        <v>0.98826000000000003</v>
      </c>
      <c r="G266" s="46">
        <v>0.99482999999999999</v>
      </c>
      <c r="H266" s="47">
        <v>25.18</v>
      </c>
      <c r="I266" s="47">
        <v>22.19</v>
      </c>
      <c r="J266" s="47">
        <v>28.48</v>
      </c>
    </row>
    <row r="267" spans="1:10" ht="13.5" customHeight="1" thickBot="1" x14ac:dyDescent="0.2">
      <c r="A267" s="39">
        <v>53</v>
      </c>
      <c r="B267" s="46">
        <v>1.0019999999999999E-2</v>
      </c>
      <c r="C267" s="46">
        <v>1.3429999999999999E-2</v>
      </c>
      <c r="D267" s="46">
        <v>6.1199999999999996E-3</v>
      </c>
      <c r="E267" s="46">
        <v>0.98997999999999997</v>
      </c>
      <c r="F267" s="46">
        <v>0.98656999999999995</v>
      </c>
      <c r="G267" s="46">
        <v>0.99387999999999999</v>
      </c>
      <c r="H267" s="47">
        <v>24.4</v>
      </c>
      <c r="I267" s="47">
        <v>21.45</v>
      </c>
      <c r="J267" s="47">
        <v>27.63</v>
      </c>
    </row>
    <row r="268" spans="1:10" ht="13.5" customHeight="1" thickBot="1" x14ac:dyDescent="0.2">
      <c r="A268" s="39">
        <v>54</v>
      </c>
      <c r="B268" s="46">
        <v>9.8399999999999998E-3</v>
      </c>
      <c r="C268" s="46">
        <v>1.4069999999999999E-2</v>
      </c>
      <c r="D268" s="46">
        <v>5.1200000000000004E-3</v>
      </c>
      <c r="E268" s="46">
        <v>0.99016000000000004</v>
      </c>
      <c r="F268" s="46">
        <v>0.98592999999999997</v>
      </c>
      <c r="G268" s="46">
        <v>0.99487999999999999</v>
      </c>
      <c r="H268" s="47">
        <v>23.64</v>
      </c>
      <c r="I268" s="47">
        <v>20.73</v>
      </c>
      <c r="J268" s="47">
        <v>26.79</v>
      </c>
    </row>
    <row r="269" spans="1:10" ht="13.5" customHeight="1" thickBot="1" x14ac:dyDescent="0.2">
      <c r="A269" s="39">
        <v>55</v>
      </c>
      <c r="B269" s="46">
        <v>1.1350000000000001E-2</v>
      </c>
      <c r="C269" s="46">
        <v>1.537E-2</v>
      </c>
      <c r="D269" s="46">
        <v>6.94E-3</v>
      </c>
      <c r="E269" s="46">
        <v>0.98865000000000003</v>
      </c>
      <c r="F269" s="46">
        <v>0.98463000000000001</v>
      </c>
      <c r="G269" s="46">
        <v>0.99306000000000005</v>
      </c>
      <c r="H269" s="47">
        <v>22.87</v>
      </c>
      <c r="I269" s="47">
        <v>20.02</v>
      </c>
      <c r="J269" s="47">
        <v>25.93</v>
      </c>
    </row>
    <row r="270" spans="1:10" ht="13.5" customHeight="1" thickBot="1" x14ac:dyDescent="0.2">
      <c r="A270" s="39">
        <v>56</v>
      </c>
      <c r="B270" s="46">
        <v>1.1979999999999999E-2</v>
      </c>
      <c r="C270" s="46">
        <v>1.7129999999999999E-2</v>
      </c>
      <c r="D270" s="46">
        <v>6.2500000000000003E-3</v>
      </c>
      <c r="E270" s="46">
        <v>0.98802000000000001</v>
      </c>
      <c r="F270" s="46">
        <v>0.98287000000000002</v>
      </c>
      <c r="G270" s="46">
        <v>0.99375000000000002</v>
      </c>
      <c r="H270" s="47">
        <v>22.12</v>
      </c>
      <c r="I270" s="47">
        <v>19.329999999999998</v>
      </c>
      <c r="J270" s="47">
        <v>25.11</v>
      </c>
    </row>
    <row r="271" spans="1:10" ht="13.5" customHeight="1" thickBot="1" x14ac:dyDescent="0.2">
      <c r="A271" s="39">
        <v>57</v>
      </c>
      <c r="B271" s="46">
        <v>1.3310000000000001E-2</v>
      </c>
      <c r="C271" s="46">
        <v>1.9009999999999999E-2</v>
      </c>
      <c r="D271" s="46">
        <v>7.0000000000000001E-3</v>
      </c>
      <c r="E271" s="46">
        <v>0.98668999999999996</v>
      </c>
      <c r="F271" s="46">
        <v>0.98099000000000003</v>
      </c>
      <c r="G271" s="46">
        <v>0.99299999999999999</v>
      </c>
      <c r="H271" s="47">
        <v>21.39</v>
      </c>
      <c r="I271" s="47">
        <v>18.66</v>
      </c>
      <c r="J271" s="47">
        <v>24.26</v>
      </c>
    </row>
    <row r="272" spans="1:10" ht="13.5" customHeight="1" thickBot="1" x14ac:dyDescent="0.2">
      <c r="A272" s="39">
        <v>58</v>
      </c>
      <c r="B272" s="46">
        <v>1.388E-2</v>
      </c>
      <c r="C272" s="46">
        <v>1.9210000000000001E-2</v>
      </c>
      <c r="D272" s="46">
        <v>8.1200000000000005E-3</v>
      </c>
      <c r="E272" s="46">
        <v>0.98612</v>
      </c>
      <c r="F272" s="46">
        <v>0.98079000000000005</v>
      </c>
      <c r="G272" s="46">
        <v>0.99187999999999998</v>
      </c>
      <c r="H272" s="47">
        <v>20.67</v>
      </c>
      <c r="I272" s="47">
        <v>18.010000000000002</v>
      </c>
      <c r="J272" s="47">
        <v>23.43</v>
      </c>
    </row>
    <row r="273" spans="1:10" ht="13.5" customHeight="1" thickBot="1" x14ac:dyDescent="0.2">
      <c r="A273" s="39">
        <v>59</v>
      </c>
      <c r="B273" s="46">
        <v>1.427E-2</v>
      </c>
      <c r="C273" s="46">
        <v>2.009E-2</v>
      </c>
      <c r="D273" s="46">
        <v>8.0999999999999996E-3</v>
      </c>
      <c r="E273" s="46">
        <v>0.98573</v>
      </c>
      <c r="F273" s="46">
        <v>0.97990999999999995</v>
      </c>
      <c r="G273" s="46">
        <v>0.9919</v>
      </c>
      <c r="H273" s="47">
        <v>19.95</v>
      </c>
      <c r="I273" s="47">
        <v>17.350000000000001</v>
      </c>
      <c r="J273" s="47">
        <v>22.62</v>
      </c>
    </row>
    <row r="274" spans="1:10" ht="13.5" customHeight="1" thickBot="1" x14ac:dyDescent="0.2">
      <c r="A274" s="39">
        <v>60</v>
      </c>
      <c r="B274" s="46">
        <v>1.661E-2</v>
      </c>
      <c r="C274" s="46">
        <v>2.3259999999999999E-2</v>
      </c>
      <c r="D274" s="46">
        <v>9.5899999999999996E-3</v>
      </c>
      <c r="E274" s="46">
        <v>0.98338999999999999</v>
      </c>
      <c r="F274" s="46">
        <v>0.97674000000000005</v>
      </c>
      <c r="G274" s="46">
        <v>0.99041000000000001</v>
      </c>
      <c r="H274" s="47">
        <v>19.23</v>
      </c>
      <c r="I274" s="47">
        <v>16.7</v>
      </c>
      <c r="J274" s="47">
        <v>21.8</v>
      </c>
    </row>
    <row r="275" spans="1:10" ht="13.5" customHeight="1" thickBot="1" x14ac:dyDescent="0.2">
      <c r="A275" s="39">
        <v>61</v>
      </c>
      <c r="B275" s="46">
        <v>1.702E-2</v>
      </c>
      <c r="C275" s="46">
        <v>2.4570000000000002E-2</v>
      </c>
      <c r="D275" s="46">
        <v>9.1299999999999992E-3</v>
      </c>
      <c r="E275" s="46">
        <v>0.98297999999999996</v>
      </c>
      <c r="F275" s="46">
        <v>0.97543000000000002</v>
      </c>
      <c r="G275" s="46">
        <v>0.99087000000000003</v>
      </c>
      <c r="H275" s="47">
        <v>18.55</v>
      </c>
      <c r="I275" s="47">
        <v>16.079999999999998</v>
      </c>
      <c r="J275" s="47">
        <v>21</v>
      </c>
    </row>
    <row r="276" spans="1:10" ht="13.5" customHeight="1" thickBot="1" x14ac:dyDescent="0.2">
      <c r="A276" s="39">
        <v>62</v>
      </c>
      <c r="B276" s="46">
        <v>1.899E-2</v>
      </c>
      <c r="C276" s="46">
        <v>2.7060000000000001E-2</v>
      </c>
      <c r="D276" s="46">
        <v>1.0630000000000001E-2</v>
      </c>
      <c r="E276" s="46">
        <v>0.98101000000000005</v>
      </c>
      <c r="F276" s="46">
        <v>0.97294000000000003</v>
      </c>
      <c r="G276" s="46">
        <v>0.98936999999999997</v>
      </c>
      <c r="H276" s="47">
        <v>17.86</v>
      </c>
      <c r="I276" s="47">
        <v>15.47</v>
      </c>
      <c r="J276" s="47">
        <v>20.190000000000001</v>
      </c>
    </row>
    <row r="277" spans="1:10" ht="13.5" customHeight="1" thickBot="1" x14ac:dyDescent="0.2">
      <c r="A277" s="39">
        <v>63</v>
      </c>
      <c r="B277" s="46">
        <v>1.9609999999999999E-2</v>
      </c>
      <c r="C277" s="46">
        <v>2.7990000000000001E-2</v>
      </c>
      <c r="D277" s="46">
        <v>1.112E-2</v>
      </c>
      <c r="E277" s="46">
        <v>0.98038999999999998</v>
      </c>
      <c r="F277" s="46">
        <v>0.97201000000000004</v>
      </c>
      <c r="G277" s="46">
        <v>0.98887999999999998</v>
      </c>
      <c r="H277" s="47">
        <v>17.2</v>
      </c>
      <c r="I277" s="47">
        <v>14.89</v>
      </c>
      <c r="J277" s="47">
        <v>19.399999999999999</v>
      </c>
    </row>
    <row r="278" spans="1:10" ht="13.5" customHeight="1" thickBot="1" x14ac:dyDescent="0.2">
      <c r="A278" s="39">
        <v>64</v>
      </c>
      <c r="B278" s="46">
        <v>2.0619999999999999E-2</v>
      </c>
      <c r="C278" s="46">
        <v>2.9590000000000002E-2</v>
      </c>
      <c r="D278" s="46">
        <v>1.188E-2</v>
      </c>
      <c r="E278" s="46">
        <v>0.97938000000000003</v>
      </c>
      <c r="F278" s="46">
        <v>0.97040999999999999</v>
      </c>
      <c r="G278" s="46">
        <v>0.98812</v>
      </c>
      <c r="H278" s="47">
        <v>16.53</v>
      </c>
      <c r="I278" s="47">
        <v>14.3</v>
      </c>
      <c r="J278" s="47">
        <v>18.62</v>
      </c>
    </row>
    <row r="279" spans="1:10" ht="13.5" customHeight="1" thickBot="1" x14ac:dyDescent="0.2">
      <c r="A279" s="39">
        <v>65</v>
      </c>
      <c r="B279" s="46">
        <v>2.436E-2</v>
      </c>
      <c r="C279" s="46">
        <v>3.4040000000000001E-2</v>
      </c>
      <c r="D279" s="46">
        <v>1.523E-2</v>
      </c>
      <c r="E279" s="46">
        <v>0.97563999999999995</v>
      </c>
      <c r="F279" s="46">
        <v>0.96596000000000004</v>
      </c>
      <c r="G279" s="46">
        <v>0.98477000000000003</v>
      </c>
      <c r="H279" s="47">
        <v>15.87</v>
      </c>
      <c r="I279" s="47">
        <v>13.73</v>
      </c>
      <c r="J279" s="47">
        <v>17.829999999999998</v>
      </c>
    </row>
    <row r="280" spans="1:10" ht="13.5" customHeight="1" thickBot="1" x14ac:dyDescent="0.2">
      <c r="A280" s="39">
        <v>66</v>
      </c>
      <c r="B280" s="46">
        <v>2.3439999999999999E-2</v>
      </c>
      <c r="C280" s="46">
        <v>3.3700000000000001E-2</v>
      </c>
      <c r="D280" s="46">
        <v>1.3990000000000001E-2</v>
      </c>
      <c r="E280" s="46">
        <v>0.97655999999999998</v>
      </c>
      <c r="F280" s="46">
        <v>0.96630000000000005</v>
      </c>
      <c r="G280" s="46">
        <v>0.98601000000000005</v>
      </c>
      <c r="H280" s="47">
        <v>15.25</v>
      </c>
      <c r="I280" s="47">
        <v>13.19</v>
      </c>
      <c r="J280" s="47">
        <v>17.100000000000001</v>
      </c>
    </row>
    <row r="281" spans="1:10" ht="13.5" customHeight="1" thickBot="1" x14ac:dyDescent="0.2">
      <c r="A281" s="39">
        <v>67</v>
      </c>
      <c r="B281" s="46">
        <v>2.6329999999999999E-2</v>
      </c>
      <c r="C281" s="46">
        <v>3.7810000000000003E-2</v>
      </c>
      <c r="D281" s="46">
        <v>1.6E-2</v>
      </c>
      <c r="E281" s="46">
        <v>0.97367000000000004</v>
      </c>
      <c r="F281" s="46">
        <v>0.96218999999999999</v>
      </c>
      <c r="G281" s="46">
        <v>0.98399999999999999</v>
      </c>
      <c r="H281" s="47">
        <v>14.61</v>
      </c>
      <c r="I281" s="47">
        <v>12.63</v>
      </c>
      <c r="J281" s="47">
        <v>16.34</v>
      </c>
    </row>
    <row r="282" spans="1:10" ht="13.5" customHeight="1" thickBot="1" x14ac:dyDescent="0.2">
      <c r="A282" s="39">
        <v>68</v>
      </c>
      <c r="B282" s="46">
        <v>2.7089999999999999E-2</v>
      </c>
      <c r="C282" s="46">
        <v>3.9149999999999997E-2</v>
      </c>
      <c r="D282" s="46">
        <v>1.6449999999999999E-2</v>
      </c>
      <c r="E282" s="46">
        <v>0.97291000000000005</v>
      </c>
      <c r="F282" s="46">
        <v>0.96084999999999998</v>
      </c>
      <c r="G282" s="46">
        <v>0.98355000000000004</v>
      </c>
      <c r="H282" s="47">
        <v>13.99</v>
      </c>
      <c r="I282" s="47">
        <v>12.11</v>
      </c>
      <c r="J282" s="47">
        <v>15.59</v>
      </c>
    </row>
    <row r="283" spans="1:10" ht="13.5" customHeight="1" thickBot="1" x14ac:dyDescent="0.2">
      <c r="A283" s="39">
        <v>69</v>
      </c>
      <c r="B283" s="46">
        <v>2.8799999999999999E-2</v>
      </c>
      <c r="C283" s="46">
        <v>4.0509999999999997E-2</v>
      </c>
      <c r="D283" s="46">
        <v>1.866E-2</v>
      </c>
      <c r="E283" s="46">
        <v>0.97119999999999995</v>
      </c>
      <c r="F283" s="46">
        <v>0.95948999999999995</v>
      </c>
      <c r="G283" s="46">
        <v>0.98133999999999999</v>
      </c>
      <c r="H283" s="47">
        <v>13.36</v>
      </c>
      <c r="I283" s="47">
        <v>11.58</v>
      </c>
      <c r="J283" s="47">
        <v>14.85</v>
      </c>
    </row>
    <row r="284" spans="1:10" ht="13.5" customHeight="1" thickBot="1" x14ac:dyDescent="0.2">
      <c r="A284" s="39">
        <v>70</v>
      </c>
      <c r="B284" s="46">
        <v>3.065E-2</v>
      </c>
      <c r="C284" s="46">
        <v>4.4350000000000001E-2</v>
      </c>
      <c r="D284" s="46">
        <v>1.9290000000000002E-2</v>
      </c>
      <c r="E284" s="46">
        <v>0.96935000000000004</v>
      </c>
      <c r="F284" s="46">
        <v>0.95565</v>
      </c>
      <c r="G284" s="46">
        <v>0.98070999999999997</v>
      </c>
      <c r="H284" s="47">
        <v>12.75</v>
      </c>
      <c r="I284" s="47">
        <v>11.05</v>
      </c>
      <c r="J284" s="47">
        <v>14.12</v>
      </c>
    </row>
    <row r="285" spans="1:10" ht="13.5" customHeight="1" thickBot="1" x14ac:dyDescent="0.2">
      <c r="A285" s="39">
        <v>71</v>
      </c>
      <c r="B285" s="46">
        <v>3.2660000000000002E-2</v>
      </c>
      <c r="C285" s="46">
        <v>4.6010000000000002E-2</v>
      </c>
      <c r="D285" s="46">
        <v>2.2100000000000002E-2</v>
      </c>
      <c r="E285" s="46">
        <v>0.96733999999999998</v>
      </c>
      <c r="F285" s="46">
        <v>0.95399</v>
      </c>
      <c r="G285" s="46">
        <v>0.97789999999999999</v>
      </c>
      <c r="H285" s="47">
        <v>12.13</v>
      </c>
      <c r="I285" s="47">
        <v>10.54</v>
      </c>
      <c r="J285" s="47">
        <v>13.39</v>
      </c>
    </row>
    <row r="286" spans="1:10" ht="13.5" customHeight="1" thickBot="1" x14ac:dyDescent="0.2">
      <c r="A286" s="39">
        <v>72</v>
      </c>
      <c r="B286" s="46">
        <v>3.603E-2</v>
      </c>
      <c r="C286" s="46">
        <v>5.1950000000000003E-2</v>
      </c>
      <c r="D286" s="46">
        <v>2.385E-2</v>
      </c>
      <c r="E286" s="46">
        <v>0.96396999999999999</v>
      </c>
      <c r="F286" s="46">
        <v>0.94804999999999995</v>
      </c>
      <c r="G286" s="46">
        <v>0.97614999999999996</v>
      </c>
      <c r="H286" s="47">
        <v>11.53</v>
      </c>
      <c r="I286" s="47">
        <v>10.029999999999999</v>
      </c>
      <c r="J286" s="47">
        <v>12.68</v>
      </c>
    </row>
    <row r="287" spans="1:10" ht="13.5" customHeight="1" thickBot="1" x14ac:dyDescent="0.2">
      <c r="A287" s="39">
        <v>73</v>
      </c>
      <c r="B287" s="46">
        <v>3.8469999999999997E-2</v>
      </c>
      <c r="C287" s="46">
        <v>5.4940000000000003E-2</v>
      </c>
      <c r="D287" s="46">
        <v>2.6210000000000001E-2</v>
      </c>
      <c r="E287" s="46">
        <v>0.96153</v>
      </c>
      <c r="F287" s="46">
        <v>0.94506000000000001</v>
      </c>
      <c r="G287" s="46">
        <v>0.97379000000000004</v>
      </c>
      <c r="H287" s="47">
        <v>10.94</v>
      </c>
      <c r="I287" s="47">
        <v>9.5500000000000007</v>
      </c>
      <c r="J287" s="47">
        <v>11.97</v>
      </c>
    </row>
    <row r="288" spans="1:10" ht="13.5" customHeight="1" thickBot="1" x14ac:dyDescent="0.2">
      <c r="A288" s="39">
        <v>74</v>
      </c>
      <c r="B288" s="46">
        <v>4.0719999999999999E-2</v>
      </c>
      <c r="C288" s="46">
        <v>5.7500000000000002E-2</v>
      </c>
      <c r="D288" s="46">
        <v>2.8670000000000001E-2</v>
      </c>
      <c r="E288" s="46">
        <v>0.95928000000000002</v>
      </c>
      <c r="F288" s="46">
        <v>0.9425</v>
      </c>
      <c r="G288" s="46">
        <v>0.97133000000000003</v>
      </c>
      <c r="H288" s="47">
        <v>10.35</v>
      </c>
      <c r="I288" s="47">
        <v>9.07</v>
      </c>
      <c r="J288" s="47">
        <v>11.28</v>
      </c>
    </row>
    <row r="289" spans="1:10" ht="13.5" customHeight="1" thickBot="1" x14ac:dyDescent="0.2">
      <c r="A289" s="39">
        <v>75</v>
      </c>
      <c r="B289" s="46">
        <v>4.4310000000000002E-2</v>
      </c>
      <c r="C289" s="46">
        <v>6.1949999999999998E-2</v>
      </c>
      <c r="D289" s="46">
        <v>3.2039999999999999E-2</v>
      </c>
      <c r="E289" s="46">
        <v>0.95569000000000004</v>
      </c>
      <c r="F289" s="46">
        <v>0.93805000000000005</v>
      </c>
      <c r="G289" s="46">
        <v>0.96796000000000004</v>
      </c>
      <c r="H289" s="47">
        <v>9.77</v>
      </c>
      <c r="I289" s="47">
        <v>8.6</v>
      </c>
      <c r="J289" s="47">
        <v>10.6</v>
      </c>
    </row>
    <row r="290" spans="1:10" ht="13.5" customHeight="1" thickBot="1" x14ac:dyDescent="0.2">
      <c r="A290" s="39">
        <v>76</v>
      </c>
      <c r="B290" s="46">
        <v>4.9770000000000002E-2</v>
      </c>
      <c r="C290" s="46">
        <v>6.6449999999999995E-2</v>
      </c>
      <c r="D290" s="46">
        <v>3.8490000000000003E-2</v>
      </c>
      <c r="E290" s="46">
        <v>0.95023000000000002</v>
      </c>
      <c r="F290" s="46">
        <v>0.93354999999999999</v>
      </c>
      <c r="G290" s="46">
        <v>0.96150999999999998</v>
      </c>
      <c r="H290" s="47">
        <v>9.1999999999999993</v>
      </c>
      <c r="I290" s="47">
        <v>8.1300000000000008</v>
      </c>
      <c r="J290" s="47">
        <v>9.94</v>
      </c>
    </row>
    <row r="291" spans="1:10" ht="13.5" customHeight="1" thickBot="1" x14ac:dyDescent="0.2">
      <c r="A291" s="39">
        <v>77</v>
      </c>
      <c r="B291" s="46">
        <v>5.3129999999999997E-2</v>
      </c>
      <c r="C291" s="46">
        <v>7.1290000000000006E-2</v>
      </c>
      <c r="D291" s="46">
        <v>4.1200000000000001E-2</v>
      </c>
      <c r="E291" s="46">
        <v>0.94686999999999999</v>
      </c>
      <c r="F291" s="46">
        <v>0.92871000000000004</v>
      </c>
      <c r="G291" s="46">
        <v>0.95879999999999999</v>
      </c>
      <c r="H291" s="47">
        <v>8.66</v>
      </c>
      <c r="I291" s="47">
        <v>7.67</v>
      </c>
      <c r="J291" s="47">
        <v>9.31</v>
      </c>
    </row>
    <row r="292" spans="1:10" ht="13.5" customHeight="1" thickBot="1" x14ac:dyDescent="0.2">
      <c r="A292" s="39">
        <v>78</v>
      </c>
      <c r="B292" s="46">
        <v>5.6809999999999999E-2</v>
      </c>
      <c r="C292" s="46">
        <v>7.3679999999999995E-2</v>
      </c>
      <c r="D292" s="46">
        <v>4.6149999999999997E-2</v>
      </c>
      <c r="E292" s="46">
        <v>0.94318999999999997</v>
      </c>
      <c r="F292" s="46">
        <v>0.92632000000000003</v>
      </c>
      <c r="G292" s="46">
        <v>0.95384999999999998</v>
      </c>
      <c r="H292" s="47">
        <v>8.1199999999999992</v>
      </c>
      <c r="I292" s="47">
        <v>7.22</v>
      </c>
      <c r="J292" s="47">
        <v>8.69</v>
      </c>
    </row>
    <row r="293" spans="1:10" ht="13.5" customHeight="1" thickBot="1" x14ac:dyDescent="0.2">
      <c r="A293" s="39">
        <v>79</v>
      </c>
      <c r="B293" s="46">
        <v>6.4659999999999995E-2</v>
      </c>
      <c r="C293" s="46">
        <v>8.5569999999999993E-2</v>
      </c>
      <c r="D293" s="46">
        <v>5.1999999999999998E-2</v>
      </c>
      <c r="E293" s="46">
        <v>0.93533999999999995</v>
      </c>
      <c r="F293" s="46">
        <v>0.91442999999999997</v>
      </c>
      <c r="G293" s="46">
        <v>0.94799999999999995</v>
      </c>
      <c r="H293" s="47">
        <v>7.57</v>
      </c>
      <c r="I293" s="47">
        <v>6.76</v>
      </c>
      <c r="J293" s="47">
        <v>8.09</v>
      </c>
    </row>
    <row r="294" spans="1:10" ht="13.5" customHeight="1" thickBot="1" x14ac:dyDescent="0.2">
      <c r="A294" s="39">
        <v>80</v>
      </c>
      <c r="B294" s="46">
        <v>7.4759999999999993E-2</v>
      </c>
      <c r="C294" s="46">
        <v>9.5320000000000002E-2</v>
      </c>
      <c r="D294" s="46">
        <v>6.2780000000000002E-2</v>
      </c>
      <c r="E294" s="46">
        <v>0.92523999999999995</v>
      </c>
      <c r="F294" s="46">
        <v>0.90468000000000004</v>
      </c>
      <c r="G294" s="46">
        <v>0.93722000000000005</v>
      </c>
      <c r="H294" s="47">
        <v>7.06</v>
      </c>
      <c r="I294" s="47">
        <v>6.34</v>
      </c>
      <c r="J294" s="47">
        <v>7.5</v>
      </c>
    </row>
    <row r="295" spans="1:10" ht="13.5" customHeight="1" thickBot="1" x14ac:dyDescent="0.2">
      <c r="A295" s="39">
        <v>81</v>
      </c>
      <c r="B295" s="46">
        <v>8.3580000000000002E-2</v>
      </c>
      <c r="C295" s="46">
        <v>0.10249</v>
      </c>
      <c r="D295" s="46">
        <v>7.2700000000000001E-2</v>
      </c>
      <c r="E295" s="46">
        <v>0.91642000000000001</v>
      </c>
      <c r="F295" s="46">
        <v>0.89751000000000003</v>
      </c>
      <c r="G295" s="46">
        <v>0.92730000000000001</v>
      </c>
      <c r="H295" s="47">
        <v>6.59</v>
      </c>
      <c r="I295" s="47">
        <v>5.96</v>
      </c>
      <c r="J295" s="47">
        <v>6.97</v>
      </c>
    </row>
    <row r="296" spans="1:10" ht="13.5" customHeight="1" thickBot="1" x14ac:dyDescent="0.2">
      <c r="A296" s="39">
        <v>82</v>
      </c>
      <c r="B296" s="46">
        <v>8.8080000000000006E-2</v>
      </c>
      <c r="C296" s="46">
        <v>0.11056000000000001</v>
      </c>
      <c r="D296" s="46">
        <v>7.5270000000000004E-2</v>
      </c>
      <c r="E296" s="46">
        <v>0.91191999999999995</v>
      </c>
      <c r="F296" s="46">
        <v>0.88944000000000001</v>
      </c>
      <c r="G296" s="46">
        <v>0.92473000000000005</v>
      </c>
      <c r="H296" s="47">
        <v>6.15</v>
      </c>
      <c r="I296" s="47">
        <v>5.58</v>
      </c>
      <c r="J296" s="47">
        <v>6.48</v>
      </c>
    </row>
    <row r="297" spans="1:10" ht="13.5" customHeight="1" thickBot="1" x14ac:dyDescent="0.2">
      <c r="A297" s="39">
        <v>83</v>
      </c>
      <c r="B297" s="46">
        <v>9.8299999999999998E-2</v>
      </c>
      <c r="C297" s="46">
        <v>0.12051000000000001</v>
      </c>
      <c r="D297" s="46">
        <v>8.6040000000000005E-2</v>
      </c>
      <c r="E297" s="46">
        <v>0.90169999999999995</v>
      </c>
      <c r="F297" s="46">
        <v>0.87948999999999999</v>
      </c>
      <c r="G297" s="46">
        <v>0.91395999999999999</v>
      </c>
      <c r="H297" s="47">
        <v>5.69</v>
      </c>
      <c r="I297" s="47">
        <v>5.22</v>
      </c>
      <c r="J297" s="47">
        <v>5.97</v>
      </c>
    </row>
    <row r="298" spans="1:10" ht="13.5" customHeight="1" thickBot="1" x14ac:dyDescent="0.2">
      <c r="A298" s="39">
        <v>84</v>
      </c>
      <c r="B298" s="46">
        <v>0.11047</v>
      </c>
      <c r="C298" s="46">
        <v>0.12758</v>
      </c>
      <c r="D298" s="46">
        <v>0.10129000000000001</v>
      </c>
      <c r="E298" s="46">
        <v>0.88953000000000004</v>
      </c>
      <c r="F298" s="46">
        <v>0.87241999999999997</v>
      </c>
      <c r="G298" s="46">
        <v>0.89871000000000001</v>
      </c>
      <c r="H298" s="47">
        <v>5.26</v>
      </c>
      <c r="I298" s="47">
        <v>4.8600000000000003</v>
      </c>
      <c r="J298" s="47">
        <v>5.48</v>
      </c>
    </row>
    <row r="299" spans="1:10" ht="13.5" customHeight="1" thickBot="1" x14ac:dyDescent="0.2">
      <c r="A299" s="39">
        <v>85</v>
      </c>
      <c r="B299" s="46">
        <v>0.12543000000000001</v>
      </c>
      <c r="C299" s="46">
        <v>0.14434</v>
      </c>
      <c r="D299" s="46">
        <v>0.11545999999999999</v>
      </c>
      <c r="E299" s="46">
        <v>0.87456999999999996</v>
      </c>
      <c r="F299" s="46">
        <v>0.85565999999999998</v>
      </c>
      <c r="G299" s="46">
        <v>0.88453999999999999</v>
      </c>
      <c r="H299" s="47">
        <v>4.8499999999999996</v>
      </c>
      <c r="I299" s="47">
        <v>4.5</v>
      </c>
      <c r="J299" s="47">
        <v>5.04</v>
      </c>
    </row>
    <row r="300" spans="1:10" ht="13.5" customHeight="1" thickBot="1" x14ac:dyDescent="0.2">
      <c r="A300" s="39">
        <v>86</v>
      </c>
      <c r="B300" s="46">
        <v>0.13672999999999999</v>
      </c>
      <c r="C300" s="46">
        <v>0.15540999999999999</v>
      </c>
      <c r="D300" s="46">
        <v>0.12714</v>
      </c>
      <c r="E300" s="46">
        <v>0.86326999999999998</v>
      </c>
      <c r="F300" s="46">
        <v>0.84458999999999995</v>
      </c>
      <c r="G300" s="46">
        <v>0.87285999999999997</v>
      </c>
      <c r="H300" s="47">
        <v>4.4800000000000004</v>
      </c>
      <c r="I300" s="47">
        <v>4.18</v>
      </c>
      <c r="J300" s="47">
        <v>4.63</v>
      </c>
    </row>
    <row r="301" spans="1:10" ht="13.5" customHeight="1" thickBot="1" x14ac:dyDescent="0.2">
      <c r="A301" s="39">
        <v>87</v>
      </c>
      <c r="B301" s="46">
        <v>0.15673000000000001</v>
      </c>
      <c r="C301" s="46">
        <v>0.17666999999999999</v>
      </c>
      <c r="D301" s="46">
        <v>0.14662</v>
      </c>
      <c r="E301" s="46">
        <v>0.84326999999999996</v>
      </c>
      <c r="F301" s="46">
        <v>0.82333000000000001</v>
      </c>
      <c r="G301" s="46">
        <v>0.85338000000000003</v>
      </c>
      <c r="H301" s="47">
        <v>4.1100000000000003</v>
      </c>
      <c r="I301" s="47">
        <v>3.86</v>
      </c>
      <c r="J301" s="47">
        <v>4.24</v>
      </c>
    </row>
    <row r="302" spans="1:10" ht="13.5" customHeight="1" thickBot="1" x14ac:dyDescent="0.2">
      <c r="A302" s="39">
        <v>88</v>
      </c>
      <c r="B302" s="46">
        <v>0.17992</v>
      </c>
      <c r="C302" s="46">
        <v>0.20208000000000001</v>
      </c>
      <c r="D302" s="46">
        <v>0.16869000000000001</v>
      </c>
      <c r="E302" s="46">
        <v>0.82008000000000003</v>
      </c>
      <c r="F302" s="46">
        <v>0.79791999999999996</v>
      </c>
      <c r="G302" s="46">
        <v>0.83130999999999999</v>
      </c>
      <c r="H302" s="47">
        <v>3.78</v>
      </c>
      <c r="I302" s="47">
        <v>3.58</v>
      </c>
      <c r="J302" s="47">
        <v>3.88</v>
      </c>
    </row>
    <row r="303" spans="1:10" ht="13.5" customHeight="1" thickBot="1" x14ac:dyDescent="0.2">
      <c r="A303" s="39">
        <v>89</v>
      </c>
      <c r="B303" s="46">
        <v>0.19753999999999999</v>
      </c>
      <c r="C303" s="46">
        <v>0.21027000000000001</v>
      </c>
      <c r="D303" s="46">
        <v>0.19120999999999999</v>
      </c>
      <c r="E303" s="46">
        <v>0.80245999999999995</v>
      </c>
      <c r="F303" s="46">
        <v>0.78973000000000004</v>
      </c>
      <c r="G303" s="46">
        <v>0.80879000000000001</v>
      </c>
      <c r="H303" s="47">
        <v>3.5</v>
      </c>
      <c r="I303" s="47">
        <v>3.36</v>
      </c>
      <c r="J303" s="47">
        <v>3.56</v>
      </c>
    </row>
    <row r="304" spans="1:10" ht="13.5" customHeight="1" thickBot="1" x14ac:dyDescent="0.2">
      <c r="A304" s="45">
        <v>90</v>
      </c>
      <c r="B304" s="46">
        <v>0.21729000000000001</v>
      </c>
      <c r="C304" s="46">
        <v>0.23003999999999999</v>
      </c>
      <c r="D304" s="46">
        <v>0.21103</v>
      </c>
      <c r="E304" s="40">
        <v>0.78271000000000002</v>
      </c>
      <c r="F304" s="40">
        <v>0.76995999999999998</v>
      </c>
      <c r="G304" s="40">
        <v>0.78896999999999995</v>
      </c>
      <c r="H304" s="47">
        <v>3.24</v>
      </c>
      <c r="I304" s="47">
        <v>3.12</v>
      </c>
      <c r="J304" s="47">
        <v>3.29</v>
      </c>
    </row>
    <row r="305" spans="1:10" ht="13.5" customHeight="1" thickBot="1" x14ac:dyDescent="0.2">
      <c r="A305" s="39">
        <v>91</v>
      </c>
      <c r="B305" s="46">
        <v>0.23749999999999999</v>
      </c>
      <c r="C305" s="46">
        <v>0.25878000000000001</v>
      </c>
      <c r="D305" s="46">
        <v>0.22746</v>
      </c>
      <c r="E305" s="40">
        <v>0.76249999999999996</v>
      </c>
      <c r="F305" s="40">
        <v>0.74121999999999999</v>
      </c>
      <c r="G305" s="40">
        <v>0.77254</v>
      </c>
      <c r="H305" s="47">
        <v>3</v>
      </c>
      <c r="I305" s="47">
        <v>2.91</v>
      </c>
      <c r="J305" s="47">
        <v>3.04</v>
      </c>
    </row>
    <row r="306" spans="1:10" ht="13.5" customHeight="1" thickBot="1" x14ac:dyDescent="0.2">
      <c r="A306" s="39">
        <v>92</v>
      </c>
      <c r="B306" s="46">
        <v>0.25327</v>
      </c>
      <c r="C306" s="46">
        <v>0.26140999999999998</v>
      </c>
      <c r="D306" s="46">
        <v>0.24967</v>
      </c>
      <c r="E306" s="40">
        <v>0.74673</v>
      </c>
      <c r="F306" s="40">
        <v>0.73858999999999997</v>
      </c>
      <c r="G306" s="40">
        <v>0.75033000000000005</v>
      </c>
      <c r="H306" s="47">
        <v>2.78</v>
      </c>
      <c r="I306" s="47">
        <v>2.76</v>
      </c>
      <c r="J306" s="47">
        <v>2.79</v>
      </c>
    </row>
    <row r="307" spans="1:10" ht="13.5" customHeight="1" thickBot="1" x14ac:dyDescent="0.2">
      <c r="A307" s="39">
        <v>93</v>
      </c>
      <c r="B307" s="46">
        <v>0.28094999999999998</v>
      </c>
      <c r="C307" s="46">
        <v>0.28542000000000001</v>
      </c>
      <c r="D307" s="46">
        <v>0.27900000000000003</v>
      </c>
      <c r="E307" s="40">
        <v>0.71904999999999997</v>
      </c>
      <c r="F307" s="40">
        <v>0.71457999999999999</v>
      </c>
      <c r="G307" s="40">
        <v>0.72099999999999997</v>
      </c>
      <c r="H307" s="47">
        <v>2.56</v>
      </c>
      <c r="I307" s="47">
        <v>2.57</v>
      </c>
      <c r="J307" s="47">
        <v>2.56</v>
      </c>
    </row>
    <row r="308" spans="1:10" ht="13.5" customHeight="1" thickBot="1" x14ac:dyDescent="0.2">
      <c r="A308" s="39">
        <v>94</v>
      </c>
      <c r="B308" s="46">
        <v>0.29509999999999997</v>
      </c>
      <c r="C308" s="46">
        <v>0.28504000000000002</v>
      </c>
      <c r="D308" s="46">
        <v>0.29923</v>
      </c>
      <c r="E308" s="40">
        <v>0.70489999999999997</v>
      </c>
      <c r="F308" s="40">
        <v>0.71496000000000004</v>
      </c>
      <c r="G308" s="40">
        <v>0.70077</v>
      </c>
      <c r="H308" s="47">
        <v>2.38</v>
      </c>
      <c r="I308" s="47">
        <v>2.4</v>
      </c>
      <c r="J308" s="47">
        <v>2.36</v>
      </c>
    </row>
    <row r="309" spans="1:10" ht="13.5" customHeight="1" thickBot="1" x14ac:dyDescent="0.2">
      <c r="A309" s="39">
        <v>95</v>
      </c>
      <c r="B309" s="46">
        <v>0.31369999999999998</v>
      </c>
      <c r="C309" s="46">
        <v>0.32406000000000001</v>
      </c>
      <c r="D309" s="46">
        <v>0.3095</v>
      </c>
      <c r="E309" s="40">
        <v>0.68630000000000002</v>
      </c>
      <c r="F309" s="40">
        <v>0.66310000000000002</v>
      </c>
      <c r="G309" s="40">
        <v>0.6905</v>
      </c>
      <c r="H309" s="47">
        <v>2.17</v>
      </c>
      <c r="I309" s="47">
        <v>2.17</v>
      </c>
      <c r="J309" s="47">
        <v>2.16</v>
      </c>
    </row>
    <row r="310" spans="1:10" ht="13.5" customHeight="1" thickBot="1" x14ac:dyDescent="0.2">
      <c r="A310" s="39">
        <v>96</v>
      </c>
      <c r="B310" s="46">
        <v>0.34443000000000001</v>
      </c>
      <c r="C310" s="46">
        <v>0.34943999999999997</v>
      </c>
      <c r="D310" s="46">
        <v>0.34249000000000002</v>
      </c>
      <c r="E310" s="40">
        <v>0.65556999999999999</v>
      </c>
      <c r="F310" s="40">
        <v>0.65825</v>
      </c>
      <c r="G310" s="40">
        <v>0.65751000000000004</v>
      </c>
      <c r="H310" s="47">
        <v>1.95</v>
      </c>
      <c r="I310" s="47">
        <v>2.02</v>
      </c>
      <c r="J310" s="47">
        <v>1.92</v>
      </c>
    </row>
    <row r="311" spans="1:10" ht="13.5" customHeight="1" thickBot="1" x14ac:dyDescent="0.2">
      <c r="A311" s="39">
        <v>97</v>
      </c>
      <c r="B311" s="46">
        <v>0.37198999999999999</v>
      </c>
      <c r="C311" s="46">
        <v>0.37535000000000002</v>
      </c>
      <c r="D311" s="46">
        <v>0.37075000000000002</v>
      </c>
      <c r="E311" s="40">
        <v>0.62800999999999996</v>
      </c>
      <c r="F311" s="40">
        <v>0.65542</v>
      </c>
      <c r="G311" s="40">
        <v>0.62924999999999998</v>
      </c>
      <c r="H311" s="47">
        <v>1.72</v>
      </c>
      <c r="I311" s="47">
        <v>1.83</v>
      </c>
      <c r="J311" s="47">
        <v>1.68</v>
      </c>
    </row>
    <row r="312" spans="1:10" ht="13.5" customHeight="1" thickBot="1" x14ac:dyDescent="0.2">
      <c r="A312" s="39">
        <v>98</v>
      </c>
      <c r="B312" s="46">
        <v>0.37303999999999998</v>
      </c>
      <c r="C312" s="46">
        <v>0.26804</v>
      </c>
      <c r="D312" s="46">
        <v>0.40501999999999999</v>
      </c>
      <c r="E312" s="40">
        <v>0.62695999999999996</v>
      </c>
      <c r="F312" s="48">
        <v>0.65342999999999996</v>
      </c>
      <c r="G312" s="48">
        <v>0.59497999999999995</v>
      </c>
      <c r="H312" s="47">
        <v>1.46</v>
      </c>
      <c r="I312" s="47">
        <v>1.55</v>
      </c>
      <c r="J312" s="47">
        <v>1.39</v>
      </c>
    </row>
    <row r="313" spans="1:10" ht="13.5" customHeight="1" thickBot="1" x14ac:dyDescent="0.2">
      <c r="A313" s="39">
        <v>99</v>
      </c>
      <c r="B313" s="46">
        <v>0.41687999999999997</v>
      </c>
      <c r="C313" s="46">
        <v>0.28571000000000002</v>
      </c>
      <c r="D313" s="46">
        <v>0.45007999999999998</v>
      </c>
      <c r="E313" s="49">
        <v>0.58311999999999997</v>
      </c>
      <c r="F313" s="50">
        <v>0.65188000000000001</v>
      </c>
      <c r="G313" s="50">
        <v>0.54991999999999996</v>
      </c>
      <c r="H313" s="51">
        <v>1.05</v>
      </c>
      <c r="I313" s="47">
        <v>1.1299999999999999</v>
      </c>
      <c r="J313" s="47">
        <v>1.01</v>
      </c>
    </row>
    <row r="314" spans="1:10" ht="13.5" customHeight="1" thickBot="1" x14ac:dyDescent="0.2">
      <c r="A314" s="39" t="s">
        <v>33</v>
      </c>
      <c r="B314" s="46">
        <v>0.46071000000000001</v>
      </c>
      <c r="C314" s="46">
        <v>0.36486000000000002</v>
      </c>
      <c r="D314" s="46">
        <v>0.49514999999999998</v>
      </c>
      <c r="E314" s="49">
        <v>0.53929000000000005</v>
      </c>
      <c r="F314" s="50">
        <v>0.65061999999999998</v>
      </c>
      <c r="G314" s="50">
        <v>0.50485000000000002</v>
      </c>
      <c r="H314" s="51">
        <v>0.47</v>
      </c>
      <c r="I314" s="47">
        <v>0.48</v>
      </c>
      <c r="J314" s="47">
        <v>0.47</v>
      </c>
    </row>
    <row r="315" spans="1:10" ht="13.5" customHeight="1" x14ac:dyDescent="0.15">
      <c r="A315" s="52"/>
      <c r="B315" s="53"/>
      <c r="C315" s="53"/>
    </row>
    <row r="316" spans="1:10" ht="13.5" customHeight="1" x14ac:dyDescent="0.2">
      <c r="A316" s="52"/>
      <c r="B316" s="54"/>
    </row>
    <row r="317" spans="1:10" ht="13.5" customHeight="1" x14ac:dyDescent="0.15">
      <c r="A317" s="52"/>
      <c r="B317" s="53"/>
    </row>
    <row r="318" spans="1:10" ht="13.5" customHeight="1" x14ac:dyDescent="0.15">
      <c r="A318" s="52"/>
    </row>
    <row r="319" spans="1:10" ht="13.5" customHeight="1" x14ac:dyDescent="0.15">
      <c r="A319" s="52"/>
    </row>
    <row r="320" spans="1:10" ht="13.5" customHeight="1" x14ac:dyDescent="0.15">
      <c r="A320" s="52"/>
    </row>
    <row r="321" spans="1:1" ht="13.5" customHeight="1" x14ac:dyDescent="0.15">
      <c r="A321" s="52"/>
    </row>
    <row r="322" spans="1:1" ht="13.5" customHeight="1" x14ac:dyDescent="0.15">
      <c r="A322" s="52"/>
    </row>
    <row r="323" spans="1:1" ht="13.5" customHeight="1" x14ac:dyDescent="0.15">
      <c r="A323" s="52"/>
    </row>
    <row r="324" spans="1:1" ht="13.5" customHeight="1" x14ac:dyDescent="0.15">
      <c r="A324" s="52"/>
    </row>
    <row r="325" spans="1:1" ht="13.5" customHeight="1" x14ac:dyDescent="0.15">
      <c r="A325" s="52"/>
    </row>
    <row r="326" spans="1:1" ht="13.5" customHeight="1" x14ac:dyDescent="0.15">
      <c r="A326" s="52"/>
    </row>
    <row r="327" spans="1:1" ht="13.5" customHeight="1" x14ac:dyDescent="0.15">
      <c r="A327" s="52"/>
    </row>
    <row r="328" spans="1:1" ht="13.5" customHeight="1" x14ac:dyDescent="0.15">
      <c r="A328" s="52"/>
    </row>
    <row r="329" spans="1:1" ht="13.5" customHeight="1" x14ac:dyDescent="0.15">
      <c r="A329" s="52"/>
    </row>
    <row r="330" spans="1:1" ht="13.5" customHeight="1" x14ac:dyDescent="0.15">
      <c r="A330" s="52"/>
    </row>
    <row r="331" spans="1:1" ht="13.5" customHeight="1" x14ac:dyDescent="0.15">
      <c r="A331" s="52"/>
    </row>
    <row r="332" spans="1:1" ht="13.5" customHeight="1" x14ac:dyDescent="0.15">
      <c r="A332" s="52"/>
    </row>
    <row r="333" spans="1:1" ht="13.5" customHeight="1" x14ac:dyDescent="0.15">
      <c r="A333" s="52"/>
    </row>
    <row r="334" spans="1:1" ht="13.5" customHeight="1" x14ac:dyDescent="0.15">
      <c r="A334" s="52"/>
    </row>
    <row r="335" spans="1:1" ht="13.5" customHeight="1" x14ac:dyDescent="0.15">
      <c r="A335" s="52"/>
    </row>
    <row r="336" spans="1:1" ht="13.5" customHeight="1" x14ac:dyDescent="0.15">
      <c r="A336" s="52"/>
    </row>
    <row r="337" spans="1:1" ht="13.5" customHeight="1" x14ac:dyDescent="0.15">
      <c r="A337" s="52"/>
    </row>
    <row r="338" spans="1:1" ht="13.5" customHeight="1" x14ac:dyDescent="0.15">
      <c r="A338" s="52"/>
    </row>
    <row r="339" spans="1:1" ht="13.5" customHeight="1" x14ac:dyDescent="0.15">
      <c r="A339" s="52"/>
    </row>
    <row r="340" spans="1:1" ht="13.5" customHeight="1" x14ac:dyDescent="0.15">
      <c r="A340" s="52"/>
    </row>
    <row r="341" spans="1:1" ht="13.5" customHeight="1" x14ac:dyDescent="0.15">
      <c r="A341" s="52"/>
    </row>
    <row r="342" spans="1:1" ht="13.5" customHeight="1" x14ac:dyDescent="0.15">
      <c r="A342" s="52"/>
    </row>
    <row r="343" spans="1:1" ht="13.5" customHeight="1" x14ac:dyDescent="0.15">
      <c r="A343" s="52"/>
    </row>
    <row r="344" spans="1:1" ht="13.5" customHeight="1" x14ac:dyDescent="0.15">
      <c r="A344" s="52"/>
    </row>
    <row r="345" spans="1:1" ht="13.5" customHeight="1" x14ac:dyDescent="0.15">
      <c r="A345" s="52"/>
    </row>
    <row r="346" spans="1:1" ht="13.5" customHeight="1" x14ac:dyDescent="0.15">
      <c r="A346" s="52"/>
    </row>
    <row r="347" spans="1:1" ht="13.5" customHeight="1" x14ac:dyDescent="0.15">
      <c r="A347" s="52"/>
    </row>
    <row r="348" spans="1:1" ht="13.5" customHeight="1" x14ac:dyDescent="0.15">
      <c r="A348" s="52"/>
    </row>
    <row r="349" spans="1:1" ht="13.5" customHeight="1" x14ac:dyDescent="0.15">
      <c r="A349" s="52"/>
    </row>
    <row r="350" spans="1:1" ht="13.5" customHeight="1" x14ac:dyDescent="0.15">
      <c r="A350" s="52"/>
    </row>
    <row r="351" spans="1:1" ht="13.5" customHeight="1" x14ac:dyDescent="0.15">
      <c r="A351" s="52"/>
    </row>
    <row r="352" spans="1:1" ht="13.5" customHeight="1" x14ac:dyDescent="0.15">
      <c r="A352" s="52"/>
    </row>
    <row r="353" spans="1:1" ht="13.5" customHeight="1" x14ac:dyDescent="0.15">
      <c r="A353" s="52"/>
    </row>
    <row r="354" spans="1:1" ht="13.5" customHeight="1" x14ac:dyDescent="0.15">
      <c r="A354" s="52"/>
    </row>
    <row r="355" spans="1:1" ht="13.5" customHeight="1" x14ac:dyDescent="0.15">
      <c r="A355" s="52"/>
    </row>
    <row r="356" spans="1:1" ht="13.5" customHeight="1" x14ac:dyDescent="0.15">
      <c r="A356" s="52"/>
    </row>
    <row r="357" spans="1:1" ht="13.5" customHeight="1" x14ac:dyDescent="0.15">
      <c r="A357" s="52"/>
    </row>
    <row r="358" spans="1:1" ht="13.5" customHeight="1" x14ac:dyDescent="0.15">
      <c r="A358" s="52"/>
    </row>
    <row r="359" spans="1:1" ht="13.5" customHeight="1" x14ac:dyDescent="0.15">
      <c r="A359" s="52"/>
    </row>
    <row r="360" spans="1:1" ht="13.5" customHeight="1" x14ac:dyDescent="0.15">
      <c r="A360" s="52"/>
    </row>
    <row r="361" spans="1:1" ht="13.5" customHeight="1" x14ac:dyDescent="0.15">
      <c r="A361" s="52"/>
    </row>
    <row r="362" spans="1:1" ht="13.5" customHeight="1" x14ac:dyDescent="0.15">
      <c r="A362" s="52"/>
    </row>
    <row r="363" spans="1:1" ht="13.5" customHeight="1" x14ac:dyDescent="0.15">
      <c r="A363" s="52"/>
    </row>
    <row r="364" spans="1:1" ht="13.5" customHeight="1" x14ac:dyDescent="0.15">
      <c r="A364" s="52"/>
    </row>
    <row r="365" spans="1:1" ht="13.5" customHeight="1" x14ac:dyDescent="0.15">
      <c r="A365" s="52"/>
    </row>
    <row r="366" spans="1:1" ht="13.5" customHeight="1" x14ac:dyDescent="0.15">
      <c r="A366" s="52"/>
    </row>
    <row r="367" spans="1:1" ht="13.5" customHeight="1" x14ac:dyDescent="0.15">
      <c r="A367" s="52"/>
    </row>
    <row r="368" spans="1:1" ht="13.5" customHeight="1" x14ac:dyDescent="0.15">
      <c r="A368" s="52"/>
    </row>
    <row r="369" spans="1:1" ht="13.5" customHeight="1" x14ac:dyDescent="0.15">
      <c r="A369" s="52"/>
    </row>
    <row r="370" spans="1:1" ht="13.5" customHeight="1" x14ac:dyDescent="0.15">
      <c r="A370" s="52"/>
    </row>
    <row r="371" spans="1:1" ht="13.5" customHeight="1" x14ac:dyDescent="0.15">
      <c r="A371" s="52"/>
    </row>
    <row r="372" spans="1:1" ht="13.5" customHeight="1" x14ac:dyDescent="0.15">
      <c r="A372" s="52"/>
    </row>
    <row r="373" spans="1:1" ht="13.5" customHeight="1" x14ac:dyDescent="0.15">
      <c r="A373" s="52"/>
    </row>
    <row r="374" spans="1:1" ht="13.5" customHeight="1" x14ac:dyDescent="0.15">
      <c r="A374" s="52"/>
    </row>
    <row r="375" spans="1:1" ht="13.5" customHeight="1" x14ac:dyDescent="0.15">
      <c r="A375" s="52"/>
    </row>
    <row r="376" spans="1:1" ht="13.5" customHeight="1" x14ac:dyDescent="0.15">
      <c r="A376" s="52"/>
    </row>
    <row r="377" spans="1:1" ht="13.5" customHeight="1" x14ac:dyDescent="0.15">
      <c r="A377" s="52"/>
    </row>
    <row r="378" spans="1:1" ht="13.5" customHeight="1" x14ac:dyDescent="0.15">
      <c r="A378" s="52"/>
    </row>
    <row r="379" spans="1:1" ht="13.5" customHeight="1" x14ac:dyDescent="0.15">
      <c r="A379" s="52"/>
    </row>
    <row r="380" spans="1:1" ht="13.5" customHeight="1" x14ac:dyDescent="0.15">
      <c r="A380" s="52"/>
    </row>
    <row r="381" spans="1:1" ht="13.5" customHeight="1" x14ac:dyDescent="0.15">
      <c r="A381" s="52"/>
    </row>
    <row r="382" spans="1:1" ht="13.5" customHeight="1" x14ac:dyDescent="0.15">
      <c r="A382" s="52"/>
    </row>
    <row r="383" spans="1:1" ht="13.5" customHeight="1" x14ac:dyDescent="0.15">
      <c r="A383" s="52"/>
    </row>
    <row r="384" spans="1:1" ht="13.5" customHeight="1" x14ac:dyDescent="0.15">
      <c r="A384" s="52"/>
    </row>
    <row r="385" spans="1:1" ht="13.5" customHeight="1" x14ac:dyDescent="0.15">
      <c r="A385" s="52"/>
    </row>
    <row r="386" spans="1:1" ht="13.5" customHeight="1" x14ac:dyDescent="0.15">
      <c r="A386" s="52"/>
    </row>
    <row r="387" spans="1:1" ht="13.5" customHeight="1" x14ac:dyDescent="0.15">
      <c r="A387" s="52"/>
    </row>
    <row r="388" spans="1:1" ht="13.5" customHeight="1" x14ac:dyDescent="0.15">
      <c r="A388" s="52"/>
    </row>
    <row r="389" spans="1:1" ht="13.5" customHeight="1" x14ac:dyDescent="0.15">
      <c r="A389" s="52"/>
    </row>
    <row r="390" spans="1:1" ht="13.5" customHeight="1" x14ac:dyDescent="0.15">
      <c r="A390" s="52"/>
    </row>
    <row r="391" spans="1:1" ht="13.5" customHeight="1" x14ac:dyDescent="0.15">
      <c r="A391" s="52"/>
    </row>
    <row r="392" spans="1:1" ht="13.5" customHeight="1" x14ac:dyDescent="0.15">
      <c r="A392" s="52"/>
    </row>
    <row r="393" spans="1:1" ht="13.5" customHeight="1" x14ac:dyDescent="0.15">
      <c r="A393" s="52"/>
    </row>
    <row r="394" spans="1:1" ht="13.5" customHeight="1" x14ac:dyDescent="0.15">
      <c r="A394" s="52"/>
    </row>
    <row r="395" spans="1:1" ht="13.5" customHeight="1" x14ac:dyDescent="0.15">
      <c r="A395" s="52"/>
    </row>
    <row r="396" spans="1:1" ht="13.5" customHeight="1" x14ac:dyDescent="0.15">
      <c r="A396" s="52"/>
    </row>
    <row r="397" spans="1:1" ht="13.5" customHeight="1" x14ac:dyDescent="0.15">
      <c r="A397" s="52"/>
    </row>
    <row r="398" spans="1:1" ht="13.5" customHeight="1" x14ac:dyDescent="0.15">
      <c r="A398" s="52"/>
    </row>
    <row r="399" spans="1:1" ht="13.5" customHeight="1" x14ac:dyDescent="0.15">
      <c r="A399" s="52"/>
    </row>
    <row r="400" spans="1:1" ht="13.5" customHeight="1" x14ac:dyDescent="0.15">
      <c r="A400" s="52"/>
    </row>
    <row r="401" spans="1:1" ht="13.5" customHeight="1" x14ac:dyDescent="0.15">
      <c r="A401" s="52"/>
    </row>
    <row r="402" spans="1:1" ht="13.5" customHeight="1" x14ac:dyDescent="0.15">
      <c r="A402" s="52"/>
    </row>
    <row r="403" spans="1:1" ht="13.5" customHeight="1" x14ac:dyDescent="0.15">
      <c r="A403" s="52"/>
    </row>
    <row r="404" spans="1:1" ht="13.5" customHeight="1" x14ac:dyDescent="0.15">
      <c r="A404" s="52"/>
    </row>
    <row r="405" spans="1:1" ht="13.5" customHeight="1" x14ac:dyDescent="0.15">
      <c r="A405" s="52"/>
    </row>
    <row r="406" spans="1:1" ht="13.5" customHeight="1" x14ac:dyDescent="0.15">
      <c r="A406" s="52"/>
    </row>
    <row r="407" spans="1:1" ht="13.5" customHeight="1" x14ac:dyDescent="0.15">
      <c r="A407" s="52"/>
    </row>
    <row r="408" spans="1:1" ht="13.5" customHeight="1" x14ac:dyDescent="0.15">
      <c r="A408" s="52"/>
    </row>
    <row r="409" spans="1:1" ht="13.5" customHeight="1" x14ac:dyDescent="0.15">
      <c r="A409" s="52"/>
    </row>
    <row r="410" spans="1:1" ht="13.5" customHeight="1" x14ac:dyDescent="0.15">
      <c r="A410" s="52"/>
    </row>
    <row r="411" spans="1:1" ht="13.5" customHeight="1" x14ac:dyDescent="0.15">
      <c r="A411" s="52"/>
    </row>
    <row r="412" spans="1:1" ht="13.5" customHeight="1" x14ac:dyDescent="0.15">
      <c r="A412" s="52"/>
    </row>
    <row r="413" spans="1:1" ht="13.5" customHeight="1" x14ac:dyDescent="0.15">
      <c r="A413" s="52"/>
    </row>
    <row r="414" spans="1:1" ht="13.5" customHeight="1" x14ac:dyDescent="0.15">
      <c r="A414" s="52"/>
    </row>
    <row r="415" spans="1:1" ht="13.5" customHeight="1" x14ac:dyDescent="0.15">
      <c r="A415" s="52"/>
    </row>
    <row r="416" spans="1:1" ht="13.5" customHeight="1" x14ac:dyDescent="0.15">
      <c r="A416" s="52"/>
    </row>
    <row r="417" spans="1:1" ht="13.5" customHeight="1" x14ac:dyDescent="0.15">
      <c r="A417" s="52"/>
    </row>
    <row r="418" spans="1:1" ht="13.5" customHeight="1" x14ac:dyDescent="0.15">
      <c r="A418" s="52"/>
    </row>
    <row r="419" spans="1:1" ht="13.5" customHeight="1" x14ac:dyDescent="0.15">
      <c r="A419" s="52"/>
    </row>
    <row r="420" spans="1:1" ht="13.5" customHeight="1" x14ac:dyDescent="0.15">
      <c r="A420" s="52"/>
    </row>
    <row r="421" spans="1:1" ht="13.5" customHeight="1" x14ac:dyDescent="0.15">
      <c r="A421" s="52"/>
    </row>
    <row r="422" spans="1:1" ht="13.5" customHeight="1" x14ac:dyDescent="0.15">
      <c r="A422" s="52"/>
    </row>
    <row r="423" spans="1:1" ht="13.5" customHeight="1" x14ac:dyDescent="0.15">
      <c r="A423" s="52"/>
    </row>
    <row r="424" spans="1:1" ht="13.5" customHeight="1" x14ac:dyDescent="0.15">
      <c r="A424" s="52"/>
    </row>
    <row r="425" spans="1:1" ht="13.5" customHeight="1" x14ac:dyDescent="0.15">
      <c r="A425" s="52"/>
    </row>
    <row r="426" spans="1:1" ht="13.5" customHeight="1" x14ac:dyDescent="0.15">
      <c r="A426" s="52"/>
    </row>
    <row r="427" spans="1:1" ht="13.5" customHeight="1" x14ac:dyDescent="0.15">
      <c r="A427" s="52"/>
    </row>
    <row r="428" spans="1:1" ht="13.5" customHeight="1" x14ac:dyDescent="0.15">
      <c r="A428" s="52"/>
    </row>
    <row r="429" spans="1:1" ht="13.5" customHeight="1" x14ac:dyDescent="0.15">
      <c r="A429" s="52"/>
    </row>
    <row r="430" spans="1:1" ht="13.5" customHeight="1" x14ac:dyDescent="0.15">
      <c r="A430" s="52"/>
    </row>
    <row r="431" spans="1:1" ht="13.5" customHeight="1" x14ac:dyDescent="0.15">
      <c r="A431" s="52"/>
    </row>
    <row r="432" spans="1:1" ht="13.5" customHeight="1" x14ac:dyDescent="0.15">
      <c r="A432" s="52"/>
    </row>
    <row r="433" spans="1:1" ht="13.5" customHeight="1" x14ac:dyDescent="0.15">
      <c r="A433" s="52"/>
    </row>
    <row r="434" spans="1:1" ht="13.5" customHeight="1" x14ac:dyDescent="0.15">
      <c r="A434" s="52"/>
    </row>
    <row r="435" spans="1:1" ht="13.5" customHeight="1" x14ac:dyDescent="0.15">
      <c r="A435" s="52"/>
    </row>
    <row r="436" spans="1:1" ht="13.5" customHeight="1" x14ac:dyDescent="0.15">
      <c r="A436" s="52"/>
    </row>
    <row r="437" spans="1:1" ht="13.5" customHeight="1" x14ac:dyDescent="0.15">
      <c r="A437" s="52"/>
    </row>
    <row r="438" spans="1:1" ht="13.5" customHeight="1" x14ac:dyDescent="0.15">
      <c r="A438" s="52"/>
    </row>
    <row r="439" spans="1:1" ht="13.5" customHeight="1" x14ac:dyDescent="0.15">
      <c r="A439" s="52"/>
    </row>
    <row r="440" spans="1:1" ht="13.5" customHeight="1" x14ac:dyDescent="0.15">
      <c r="A440" s="52"/>
    </row>
    <row r="441" spans="1:1" ht="13.5" customHeight="1" x14ac:dyDescent="0.15">
      <c r="A441" s="52"/>
    </row>
    <row r="442" spans="1:1" ht="13.5" customHeight="1" x14ac:dyDescent="0.15">
      <c r="A442" s="52"/>
    </row>
    <row r="443" spans="1:1" ht="13.5" customHeight="1" x14ac:dyDescent="0.15">
      <c r="A443" s="52"/>
    </row>
    <row r="444" spans="1:1" ht="13.5" customHeight="1" x14ac:dyDescent="0.15">
      <c r="A444" s="52"/>
    </row>
    <row r="445" spans="1:1" ht="13.5" customHeight="1" x14ac:dyDescent="0.15">
      <c r="A445" s="52"/>
    </row>
    <row r="446" spans="1:1" ht="13.5" customHeight="1" x14ac:dyDescent="0.15">
      <c r="A446" s="52"/>
    </row>
    <row r="447" spans="1:1" ht="13.5" customHeight="1" x14ac:dyDescent="0.15">
      <c r="A447" s="52"/>
    </row>
  </sheetData>
  <mergeCells count="15">
    <mergeCell ref="A2:J2"/>
    <mergeCell ref="B4:D4"/>
    <mergeCell ref="E4:G4"/>
    <mergeCell ref="H4:J4"/>
    <mergeCell ref="B5:D5"/>
    <mergeCell ref="E5:G5"/>
    <mergeCell ref="H5:J5"/>
    <mergeCell ref="A111:J111"/>
    <mergeCell ref="A213:J213"/>
    <mergeCell ref="B6:D6"/>
    <mergeCell ref="E6:G6"/>
    <mergeCell ref="B7:D7"/>
    <mergeCell ref="E7:G7"/>
    <mergeCell ref="H7:J7"/>
    <mergeCell ref="A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ДПФ - старост</vt:lpstr>
      <vt:lpstr>ДПФ - инвалидност</vt:lpstr>
      <vt:lpstr>НСИ 2022-2024</vt:lpstr>
      <vt:lpstr>'ДПФ - инвалидност'!Print_Titles</vt:lpstr>
      <vt:lpstr>'ДПФ - старост'!Print_Titles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Lilova</dc:creator>
  <cp:lastModifiedBy>Maria Hristova</cp:lastModifiedBy>
  <cp:lastPrinted>2023-12-14T14:40:48Z</cp:lastPrinted>
  <dcterms:created xsi:type="dcterms:W3CDTF">2007-11-29T11:19:10Z</dcterms:created>
  <dcterms:modified xsi:type="dcterms:W3CDTF">2025-12-16T14:47:30Z</dcterms:modified>
</cp:coreProperties>
</file>