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5\"/>
    </mc:Choice>
  </mc:AlternateContent>
  <bookViews>
    <workbookView xWindow="0" yWindow="0" windowWidth="28800" windowHeight="11700" tabRatio="858"/>
  </bookViews>
  <sheets>
    <sheet name="ДПФ - III-то тримесечие 2025 г." sheetId="7" r:id="rId1"/>
    <sheet name="ДПФ - Деветмесечие 2025 г." sheetId="8" r:id="rId2"/>
  </sheets>
  <definedNames>
    <definedName name="_xlnm.Print_Area" localSheetId="0">'ДПФ - III-то тримесечие 2025 г.'!$A$1:$AA$40</definedName>
    <definedName name="_xlnm.Print_Area" localSheetId="1">'ДПФ - Деветмесечие 2025 г.'!$A$1:$Z$41</definedName>
    <definedName name="_xlnm.Print_Titles" localSheetId="0">'ДПФ - III-то тримесечие 2025 г.'!$A:$B</definedName>
    <definedName name="_xlnm.Print_Titles" localSheetId="1">'ДПФ - Деветмесечие 2025 г.'!$A:$B</definedName>
  </definedNames>
  <calcPr calcId="162913"/>
</workbook>
</file>

<file path=xl/calcChain.xml><?xml version="1.0" encoding="utf-8"?>
<calcChain xmlns="http://schemas.openxmlformats.org/spreadsheetml/2006/main">
  <c r="X16" i="8" l="1"/>
  <c r="W16" i="8"/>
  <c r="X15" i="8"/>
  <c r="W15" i="8"/>
  <c r="X14" i="8"/>
  <c r="W14" i="8"/>
  <c r="X13" i="8"/>
  <c r="W13" i="8"/>
  <c r="X12" i="8"/>
  <c r="W12" i="8"/>
  <c r="X11" i="8"/>
  <c r="W11" i="8"/>
  <c r="X10" i="8"/>
  <c r="W10" i="8"/>
  <c r="X9" i="8"/>
  <c r="W9" i="8"/>
  <c r="X8" i="8"/>
  <c r="W8" i="8"/>
  <c r="X7" i="8"/>
  <c r="W7" i="8"/>
  <c r="Z9" i="8" l="1"/>
  <c r="Y9" i="8"/>
  <c r="E17" i="8"/>
  <c r="Y8" i="8" s="1"/>
  <c r="D17" i="8"/>
  <c r="Z7" i="8" s="1"/>
  <c r="C17" i="8"/>
  <c r="Y7" i="8" s="1"/>
  <c r="V17" i="8"/>
  <c r="Z16" i="8" s="1"/>
  <c r="U17" i="8"/>
  <c r="Y16" i="8" s="1"/>
  <c r="T17" i="8"/>
  <c r="Z15" i="8" s="1"/>
  <c r="S17" i="8"/>
  <c r="Y15" i="8" s="1"/>
  <c r="R17" i="8"/>
  <c r="Z14" i="8" s="1"/>
  <c r="Q17" i="8"/>
  <c r="Y14" i="8" s="1"/>
  <c r="P17" i="8"/>
  <c r="Z13" i="8" s="1"/>
  <c r="O17" i="8"/>
  <c r="Y13" i="8" s="1"/>
  <c r="N17" i="8"/>
  <c r="Z12" i="8" s="1"/>
  <c r="M17" i="8"/>
  <c r="Y12" i="8" s="1"/>
  <c r="L17" i="8"/>
  <c r="Z11" i="8" s="1"/>
  <c r="K17" i="8"/>
  <c r="Y11" i="8" s="1"/>
  <c r="J17" i="8"/>
  <c r="Z10" i="8" s="1"/>
  <c r="I17" i="8"/>
  <c r="Y10" i="8" s="1"/>
  <c r="H17" i="8"/>
  <c r="G17" i="8"/>
  <c r="F17" i="8"/>
  <c r="Z8" i="8" s="1"/>
  <c r="W17" i="8" l="1"/>
  <c r="X17" i="8"/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X17" i="7" l="1"/>
  <c r="Y16" i="7"/>
  <c r="Z16" i="7"/>
  <c r="D17" i="7"/>
  <c r="Z7" i="7" s="1"/>
  <c r="E17" i="7"/>
  <c r="F17" i="7"/>
  <c r="Z8" i="7" s="1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s="1"/>
  <c r="W17" i="7" l="1"/>
  <c r="Z10" i="7"/>
  <c r="Z12" i="7"/>
  <c r="Z14" i="7"/>
  <c r="Y9" i="7"/>
  <c r="Y11" i="7"/>
  <c r="Y13" i="7"/>
  <c r="Z9" i="7"/>
  <c r="Z11" i="7"/>
  <c r="Z13" i="7"/>
  <c r="Y8" i="7"/>
  <c r="Y10" i="7"/>
  <c r="Y12" i="7"/>
  <c r="Y14" i="7"/>
</calcChain>
</file>

<file path=xl/sharedStrings.xml><?xml version="1.0" encoding="utf-8"?>
<sst xmlns="http://schemas.openxmlformats.org/spreadsheetml/2006/main" count="104" uniqueCount="25">
  <si>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</si>
  <si>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</si>
  <si>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</si>
  <si>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</si>
  <si>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</si>
  <si>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</si>
  <si>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</si>
  <si>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</si>
  <si>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</si>
  <si>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</si>
  <si>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</si>
  <si>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</si>
  <si>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</si>
  <si>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</si>
  <si>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</si>
  <si>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</si>
  <si>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</si>
  <si>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</si>
  <si>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</si>
  <si>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</si>
  <si>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t>ДПФ "ДаллБогг: Живот и Здраве"</t>
  </si>
  <si>
    <t>и за размера на прехвърлените средства</t>
  </si>
  <si>
    <r>
      <t>Справка за броя на лицата, променили участието си в</t>
    </r>
    <r>
      <rPr>
        <b/>
        <sz val="14"/>
        <rFont val="Times New Roman"/>
        <family val="1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01.01.2025 г. - 30.09.2025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</si>
  <si>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01.07.2025 г. - 30.09.2025 г.</t>
    </r>
  </si>
  <si>
    <t>и за размера на прехвърлените средства от 15.09.2025 г. до 17.11.2025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</si>
</sst>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8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0" xfId="1" applyFont="1" applyFill="1"/>
    <xf numFmtId="0" fontId="1" fillId="2" borderId="0" xfId="1" applyFont="1" applyFill="1" applyBorder="1"/>
    <xf numFmtId="4" fontId="1" fillId="0" borderId="6" xfId="1" applyNumberFormat="1" applyFont="1" applyFill="1" applyBorder="1" applyAlignment="1"/>
    <xf numFmtId="0" fontId="1" fillId="2" borderId="6" xfId="1" applyFont="1" applyFill="1" applyBorder="1"/>
    <xf numFmtId="0" fontId="2" fillId="2" borderId="0" xfId="1" applyFont="1" applyFill="1"/>
    <xf numFmtId="0" fontId="3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1" fillId="2" borderId="0" xfId="1" applyFont="1" applyFill="1" applyAlignment="1">
      <alignment wrapText="1"/>
    </xf>
    <xf numFmtId="0" fontId="2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/>
    </xf>
    <xf numFmtId="0" fontId="1" fillId="2" borderId="4" xfId="1" applyFont="1" applyFill="1" applyBorder="1" applyAlignment="1">
      <alignment vertical="center"/>
    </xf>
    <xf numFmtId="0" fontId="1" fillId="2" borderId="4" xfId="1" applyFont="1" applyFill="1" applyBorder="1" applyAlignment="1">
      <alignment vertical="center" wrapText="1"/>
    </xf>
    <xf numFmtId="0" fontId="1" fillId="2" borderId="1" xfId="1" applyFont="1" applyFill="1" applyBorder="1" applyAlignment="1">
      <alignment vertical="center" wrapText="1"/>
    </xf>
    <xf numFmtId="0" fontId="1" fillId="2" borderId="3" xfId="1" applyFont="1" applyFill="1" applyBorder="1" applyAlignment="1">
      <alignment vertical="center" wrapText="1"/>
    </xf>
    <xf numFmtId="3" fontId="2" fillId="2" borderId="0" xfId="1" applyNumberFormat="1" applyFont="1" applyFill="1"/>
    <xf numFmtId="3" fontId="1" fillId="2" borderId="0" xfId="1" applyNumberFormat="1" applyFont="1" applyFill="1"/>
    <xf numFmtId="3" fontId="4" fillId="2" borderId="0" xfId="1" applyNumberFormat="1" applyFont="1" applyFill="1" applyBorder="1"/>
    <xf numFmtId="3" fontId="2" fillId="2" borderId="0" xfId="1" applyNumberFormat="1" applyFont="1" applyFill="1" applyBorder="1"/>
    <xf numFmtId="3" fontId="6" fillId="2" borderId="0" xfId="1" applyNumberFormat="1" applyFont="1" applyFill="1" applyBorder="1"/>
    <xf numFmtId="3" fontId="1" fillId="2" borderId="0" xfId="1" applyNumberFormat="1" applyFont="1" applyFill="1" applyBorder="1"/>
    <xf numFmtId="3" fontId="11" fillId="3" borderId="1" xfId="0" applyNumberFormat="1" applyFont="1" applyFill="1" applyBorder="1" applyAlignment="1">
      <alignment vertical="center"/>
    </xf>
    <xf numFmtId="3" fontId="11" fillId="0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3" fontId="11" fillId="0" borderId="3" xfId="0" applyNumberFormat="1" applyFont="1" applyFill="1" applyBorder="1" applyAlignment="1">
      <alignment vertical="center"/>
    </xf>
    <xf numFmtId="4" fontId="11" fillId="0" borderId="3" xfId="0" applyNumberFormat="1" applyFont="1" applyFill="1" applyBorder="1" applyAlignment="1">
      <alignment vertical="center"/>
    </xf>
    <xf numFmtId="3" fontId="11" fillId="0" borderId="2" xfId="0" applyNumberFormat="1" applyFont="1" applyFill="1" applyBorder="1" applyAlignment="1">
      <alignment vertical="center"/>
    </xf>
    <xf numFmtId="4" fontId="11" fillId="0" borderId="2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/>
    </xf>
    <xf numFmtId="0" fontId="1" fillId="2" borderId="2" xfId="1" applyFont="1" applyFill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3" fontId="9" fillId="0" borderId="2" xfId="0" applyNumberFormat="1" applyFont="1" applyFill="1" applyBorder="1" applyAlignment="1">
      <alignment vertical="center"/>
    </xf>
    <xf numFmtId="0" fontId="12" fillId="2" borderId="0" xfId="1" applyFont="1" applyFill="1" applyBorder="1"/>
    <xf numFmtId="3" fontId="9" fillId="0" borderId="10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center"/>
    </xf>
    <xf numFmtId="0" fontId="1" fillId="2" borderId="8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/>
    </xf>
    <xf numFmtId="0" fontId="1" fillId="2" borderId="9" xfId="1" applyFont="1" applyFill="1" applyBorder="1" applyAlignment="1">
      <alignment horizontal="center" vertical="center" textRotation="90"/>
    </xf>
    <xf numFmtId="0" fontId="1" fillId="2" borderId="10" xfId="1" applyFont="1" applyFill="1" applyBorder="1" applyAlignment="1">
      <alignment horizontal="center" vertical="center" textRotation="90"/>
    </xf>
    <xf numFmtId="0" fontId="7" fillId="2" borderId="0" xfId="1" applyFont="1" applyFill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III-то тримесечие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г.'!$Y$7</c:f>
              <c:numCache>
                <c:formatCode>#,##0</c:formatCode>
                <c:ptCount val="1"/>
                <c:pt idx="0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III-то тримесечие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г.'!$Y$8</c:f>
              <c:numCache>
                <c:formatCode>#,##0</c:formatCode>
                <c:ptCount val="1"/>
                <c:pt idx="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III-то тримесечие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2025 г.'!$Y$9</c:f>
              <c:numCache>
                <c:formatCode>#,##0</c:formatCode>
                <c:ptCount val="1"/>
                <c:pt idx="0">
                  <c:v>-25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III-то тримесечие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г.'!$Y$10</c:f>
              <c:numCache>
                <c:formatCode>#,##0</c:formatCode>
                <c:ptCount val="1"/>
                <c:pt idx="0">
                  <c:v>-40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III-то тримесечие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г.'!$Y$11</c:f>
              <c:numCache>
                <c:formatCode>#,##0</c:formatCode>
                <c:ptCount val="1"/>
                <c:pt idx="0">
                  <c:v>-19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III-то тримесечие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2025 г.'!$Y$12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III-то тримесечие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2025 г.'!$Y$13</c:f>
              <c:numCache>
                <c:formatCode>#,##0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III-то тримесечие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г.'!$Y$14</c:f>
              <c:numCache>
                <c:formatCode>#,##0</c:formatCode>
                <c:ptCount val="1"/>
                <c:pt idx="0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III-то тримесечие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2025 г.'!$Y$15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III-то тримесечие 2025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III-то тримесечие 2025 г.'!$Y$16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III-то тримесечие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г.'!$Z$7</c:f>
              <c:numCache>
                <c:formatCode>#,##0</c:formatCode>
                <c:ptCount val="1"/>
                <c:pt idx="0">
                  <c:v>340455.97000000003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III-то тримесечие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г.'!$Z$8</c:f>
              <c:numCache>
                <c:formatCode>#,##0</c:formatCode>
                <c:ptCount val="1"/>
                <c:pt idx="0">
                  <c:v>62090.31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III-то тримесечие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2025 г.'!$Z$9</c:f>
              <c:numCache>
                <c:formatCode>#,##0</c:formatCode>
                <c:ptCount val="1"/>
                <c:pt idx="0">
                  <c:v>-170755.17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III-то тримесечие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г.'!$Z$10</c:f>
              <c:numCache>
                <c:formatCode>#,##0</c:formatCode>
                <c:ptCount val="1"/>
                <c:pt idx="0">
                  <c:v>-216241.56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III-то тримесечие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г.'!$Z$11</c:f>
              <c:numCache>
                <c:formatCode>#,##0</c:formatCode>
                <c:ptCount val="1"/>
                <c:pt idx="0">
                  <c:v>-57696.319999999992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III-то тримесечие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2025 г.'!$Z$12</c:f>
              <c:numCache>
                <c:formatCode>#,##0</c:formatCode>
                <c:ptCount val="1"/>
                <c:pt idx="0">
                  <c:v>-12314.869999999999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III-то тримесечие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III-то тримесечие 2025 г.'!$Z$13</c:f>
              <c:numCache>
                <c:formatCode>#,##0</c:formatCode>
                <c:ptCount val="1"/>
                <c:pt idx="0">
                  <c:v>27541.83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III-то тримесечие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III-то тримесечие 2025 г.'!$Z$14</c:f>
              <c:numCache>
                <c:formatCode>#,##0</c:formatCode>
                <c:ptCount val="1"/>
                <c:pt idx="0">
                  <c:v>-27817.600000000006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III-то тримесечие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III-то тримесечие 2025 г.'!$Z$15</c:f>
              <c:numCache>
                <c:formatCode>#,##0</c:formatCode>
                <c:ptCount val="1"/>
                <c:pt idx="0">
                  <c:v>4334.25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III-то тримесечие 2025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III-то тримесечие 2025 г.'!$Z$16</c:f>
              <c:numCache>
                <c:formatCode>#,##0</c:formatCode>
                <c:ptCount val="1"/>
                <c:pt idx="0">
                  <c:v>50403.16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г.'!$Y$7</c:f>
              <c:numCache>
                <c:formatCode>#,##0</c:formatCode>
                <c:ptCount val="1"/>
                <c:pt idx="0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8-4E80-A222-0AAC26A35366}"/>
            </c:ext>
          </c:extLst>
        </c:ser>
        <c:ser>
          <c:idx val="1"/>
          <c:order val="1"/>
          <c:tx>
            <c:strRef>
              <c:f>'ДПФ - Деветмесечие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г.'!$Y$8</c:f>
              <c:numCache>
                <c:formatCode>#,##0</c:formatCode>
                <c:ptCount val="1"/>
                <c:pt idx="0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08-4E80-A222-0AAC26A35366}"/>
            </c:ext>
          </c:extLst>
        </c:ser>
        <c:ser>
          <c:idx val="2"/>
          <c:order val="2"/>
          <c:tx>
            <c:strRef>
              <c:f>'ДПФ - Деветмесечие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г.'!$Y$9</c:f>
              <c:numCache>
                <c:formatCode>#,##0</c:formatCode>
                <c:ptCount val="1"/>
                <c:pt idx="0">
                  <c:v>-78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208-4E80-A222-0AAC26A35366}"/>
            </c:ext>
          </c:extLst>
        </c:ser>
        <c:ser>
          <c:idx val="3"/>
          <c:order val="3"/>
          <c:tx>
            <c:strRef>
              <c:f>'ДПФ - Деветмесечие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2025 г.'!$Y$10</c:f>
              <c:numCache>
                <c:formatCode>#,##0</c:formatCode>
                <c:ptCount val="1"/>
                <c:pt idx="0">
                  <c:v>-164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208-4E80-A222-0AAC26A35366}"/>
            </c:ext>
          </c:extLst>
        </c:ser>
        <c:ser>
          <c:idx val="4"/>
          <c:order val="4"/>
          <c:tx>
            <c:strRef>
              <c:f>'ДПФ - Деветмесечие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208-4E80-A222-0AAC26A35366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г.'!$Y$11</c:f>
              <c:numCache>
                <c:formatCode>#,##0</c:formatCode>
                <c:ptCount val="1"/>
                <c:pt idx="0">
                  <c:v>-79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208-4E80-A222-0AAC26A35366}"/>
            </c:ext>
          </c:extLst>
        </c:ser>
        <c:ser>
          <c:idx val="5"/>
          <c:order val="5"/>
          <c:tx>
            <c:strRef>
              <c:f>'ДПФ - Деветмесечие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2025 г.'!$Y$12</c:f>
              <c:numCache>
                <c:formatCode>#,##0</c:formatCode>
                <c:ptCount val="1"/>
                <c:pt idx="0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208-4E80-A222-0AAC26A35366}"/>
            </c:ext>
          </c:extLst>
        </c:ser>
        <c:ser>
          <c:idx val="7"/>
          <c:order val="6"/>
          <c:tx>
            <c:strRef>
              <c:f>'ДПФ - Деветмесечие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2025 г.'!$Y$13</c:f>
              <c:numCache>
                <c:formatCode>#,##0</c:formatCode>
                <c:ptCount val="1"/>
                <c:pt idx="0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208-4E80-A222-0AAC26A35366}"/>
            </c:ext>
          </c:extLst>
        </c:ser>
        <c:ser>
          <c:idx val="8"/>
          <c:order val="7"/>
          <c:tx>
            <c:strRef>
              <c:f>'ДПФ - Деветмесечие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E208-4E80-A222-0AAC26A35366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208-4E80-A222-0AAC26A35366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г.'!$Y$14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208-4E80-A222-0AAC26A35366}"/>
            </c:ext>
          </c:extLst>
        </c:ser>
        <c:ser>
          <c:idx val="6"/>
          <c:order val="8"/>
          <c:tx>
            <c:strRef>
              <c:f>'ДПФ - Деветмесечие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2025 г.'!$Y$15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20-487A-8A95-2D49491257D8}"/>
            </c:ext>
          </c:extLst>
        </c:ser>
        <c:ser>
          <c:idx val="9"/>
          <c:order val="9"/>
          <c:tx>
            <c:strRef>
              <c:f>'ДПФ - Деветмесечие 2025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2025 г.'!$Y$16</c:f>
              <c:numCache>
                <c:formatCode>#,##0</c:formatCode>
                <c:ptCount val="1"/>
                <c:pt idx="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20-487A-8A95-2D4949125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853689694190332"/>
          <c:h val="0.1321251169331607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2025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г.'!$Z$7</c:f>
              <c:numCache>
                <c:formatCode>#,##0</c:formatCode>
                <c:ptCount val="1"/>
                <c:pt idx="0">
                  <c:v>743143.58000000031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2-4B97-901F-645D3B327FE9}"/>
            </c:ext>
          </c:extLst>
        </c:ser>
        <c:ser>
          <c:idx val="1"/>
          <c:order val="1"/>
          <c:tx>
            <c:strRef>
              <c:f>'ДПФ - Деветмесечие 2025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г.'!$Z$8</c:f>
              <c:numCache>
                <c:formatCode>#,##0</c:formatCode>
                <c:ptCount val="1"/>
                <c:pt idx="0">
                  <c:v>986.78999999997905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02-4B97-901F-645D3B327FE9}"/>
            </c:ext>
          </c:extLst>
        </c:ser>
        <c:ser>
          <c:idx val="2"/>
          <c:order val="2"/>
          <c:tx>
            <c:strRef>
              <c:f>'ДПФ - Деветмесечие 2025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2025 г.'!$Z$9</c:f>
              <c:numCache>
                <c:formatCode>#,##0</c:formatCode>
                <c:ptCount val="1"/>
                <c:pt idx="0">
                  <c:v>-254689.39999999991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02-4B97-901F-645D3B327FE9}"/>
            </c:ext>
          </c:extLst>
        </c:ser>
        <c:ser>
          <c:idx val="3"/>
          <c:order val="3"/>
          <c:tx>
            <c:strRef>
              <c:f>'ДПФ - Деветмесечие 2025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г.'!$Z$10</c:f>
              <c:numCache>
                <c:formatCode>#,##0</c:formatCode>
                <c:ptCount val="1"/>
                <c:pt idx="0">
                  <c:v>-1144546.5299999998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02-4B97-901F-645D3B327FE9}"/>
            </c:ext>
          </c:extLst>
        </c:ser>
        <c:ser>
          <c:idx val="4"/>
          <c:order val="4"/>
          <c:tx>
            <c:strRef>
              <c:f>'ДПФ - Деветмесечие 2025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F02-4B97-901F-645D3B327FE9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г.'!$Z$11</c:f>
              <c:numCache>
                <c:formatCode>#,##0</c:formatCode>
                <c:ptCount val="1"/>
                <c:pt idx="0">
                  <c:v>-85730.810000000056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F02-4B97-901F-645D3B327FE9}"/>
            </c:ext>
          </c:extLst>
        </c:ser>
        <c:ser>
          <c:idx val="5"/>
          <c:order val="5"/>
          <c:tx>
            <c:strRef>
              <c:f>'ДПФ - Деветмесечие 2025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2025 г.'!$Z$12</c:f>
              <c:numCache>
                <c:formatCode>#,##0</c:formatCode>
                <c:ptCount val="1"/>
                <c:pt idx="0">
                  <c:v>75120.569999999978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F02-4B97-901F-645D3B327FE9}"/>
            </c:ext>
          </c:extLst>
        </c:ser>
        <c:ser>
          <c:idx val="7"/>
          <c:order val="6"/>
          <c:tx>
            <c:strRef>
              <c:f>'ДПФ - Деветмесечие 2025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2025 г.'!$Z$13</c:f>
              <c:numCache>
                <c:formatCode>#,##0</c:formatCode>
                <c:ptCount val="1"/>
                <c:pt idx="0">
                  <c:v>448700.78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F02-4B97-901F-645D3B327FE9}"/>
            </c:ext>
          </c:extLst>
        </c:ser>
        <c:ser>
          <c:idx val="8"/>
          <c:order val="7"/>
          <c:tx>
            <c:strRef>
              <c:f>'ДПФ - Деветмесечие 2025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F02-4B97-901F-645D3B327FE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2025 г.'!$Z$14</c:f>
              <c:numCache>
                <c:formatCode>#,##0</c:formatCode>
                <c:ptCount val="1"/>
                <c:pt idx="0">
                  <c:v>40466.280000000013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F02-4B97-901F-645D3B327FE9}"/>
            </c:ext>
          </c:extLst>
        </c:ser>
        <c:ser>
          <c:idx val="6"/>
          <c:order val="8"/>
          <c:tx>
            <c:strRef>
              <c:f>'ДПФ - Деветмесечие 2025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2025 г.'!$Z$15</c:f>
              <c:numCache>
                <c:formatCode>#,##0</c:formatCode>
                <c:ptCount val="1"/>
                <c:pt idx="0">
                  <c:v>-8314.0600000000013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5-4E19-9337-6E780C4FC74C}"/>
            </c:ext>
          </c:extLst>
        </c:ser>
        <c:ser>
          <c:idx val="9"/>
          <c:order val="9"/>
          <c:tx>
            <c:strRef>
              <c:f>'ДПФ - Деветмесечие 2025 г.'!$B$16</c:f>
              <c:strCache>
                <c:ptCount val="1"/>
                <c:pt idx="0">
                  <c:v>ДПФ "ДаллБогг: 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Деветмесечие 2025 г.'!$Z$16</c:f>
              <c:numCache>
                <c:formatCode>#,##0</c:formatCode>
                <c:ptCount val="1"/>
                <c:pt idx="0">
                  <c:v>184862.8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B5-4E19-9337-6E780C4FC7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618004309458174"/>
          <c:h val="0.1317794893684121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12</xdr:col>
      <xdr:colOff>137582</xdr:colOff>
      <xdr:row>39</xdr:row>
      <xdr:rowOff>190500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264583</xdr:colOff>
      <xdr:row>19</xdr:row>
      <xdr:rowOff>123825</xdr:rowOff>
    </xdr:from>
    <xdr:to>
      <xdr:col>25</xdr:col>
      <xdr:colOff>771524</xdr:colOff>
      <xdr:row>40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1" customWidth="1"/>
    <col min="2" max="2" width="24.85546875" style="1" customWidth="1"/>
    <col min="3" max="3" width="7.7109375" style="1" customWidth="1"/>
    <col min="4" max="4" width="10.5703125" style="1" customWidth="1"/>
    <col min="5" max="5" width="7.7109375" style="1" customWidth="1"/>
    <col min="6" max="6" width="11.28515625" style="1" customWidth="1"/>
    <col min="7" max="7" width="7.7109375" style="1" customWidth="1"/>
    <col min="8" max="8" width="9.7109375" style="1" customWidth="1"/>
    <col min="9" max="9" width="7.7109375" style="1" customWidth="1"/>
    <col min="10" max="10" width="11.5703125" style="1" customWidth="1"/>
    <col min="11" max="11" width="7.7109375" style="1" customWidth="1"/>
    <col min="12" max="12" width="10.42578125" style="1" customWidth="1"/>
    <col min="13" max="13" width="7.7109375" style="1" customWidth="1"/>
    <col min="14" max="14" width="9.7109375" style="1" customWidth="1"/>
    <col min="15" max="15" width="7.7109375" style="1" customWidth="1"/>
    <col min="16" max="16" width="11" style="1" bestFit="1" customWidth="1"/>
    <col min="17" max="17" width="7.7109375" style="1" customWidth="1"/>
    <col min="18" max="18" width="9.7109375" style="1" customWidth="1"/>
    <col min="19" max="19" width="7.85546875" style="1" customWidth="1"/>
    <col min="20" max="20" width="9.7109375" style="1" customWidth="1"/>
    <col min="21" max="21" width="7.85546875" style="1" customWidth="1"/>
    <col min="22" max="22" width="9.7109375" style="1" customWidth="1"/>
    <col min="23" max="23" width="8" style="2" customWidth="1"/>
    <col min="24" max="24" width="11.5703125" style="2" customWidth="1"/>
    <col min="25" max="25" width="8.42578125" style="1" customWidth="1"/>
    <col min="26" max="26" width="12" style="1" customWidth="1"/>
    <col min="27" max="27" width="2.5703125" style="1" customWidth="1"/>
    <col min="28" max="16384" width="9.140625" style="1"/>
  </cols>
  <sheetData>
    <row r="1" spans="1:90" ht="18.75" x14ac:dyDescent="0.3">
      <c r="A1" s="70" t="s">
        <v>23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spans="1:90" ht="18.75" x14ac:dyDescent="0.3">
      <c r="A2" s="70" t="s">
        <v>24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</row>
    <row r="3" spans="1:90" ht="9.75" customHeight="1" x14ac:dyDescent="0.25">
      <c r="A3" s="15"/>
      <c r="B3" s="23"/>
      <c r="C3" s="22"/>
    </row>
    <row r="4" spans="1:90" ht="22.5" customHeight="1" x14ac:dyDescent="0.25">
      <c r="A4" s="63" t="s">
        <v>10</v>
      </c>
      <c r="B4" s="63"/>
      <c r="C4" s="72" t="s">
        <v>9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7" customFormat="1" ht="63.75" customHeight="1" x14ac:dyDescent="0.25">
      <c r="A5" s="63"/>
      <c r="B5" s="63"/>
      <c r="C5" s="63" t="s">
        <v>3</v>
      </c>
      <c r="D5" s="63"/>
      <c r="E5" s="63" t="s">
        <v>4</v>
      </c>
      <c r="F5" s="63"/>
      <c r="G5" s="63" t="s">
        <v>5</v>
      </c>
      <c r="H5" s="63"/>
      <c r="I5" s="63" t="s">
        <v>6</v>
      </c>
      <c r="J5" s="63"/>
      <c r="K5" s="63" t="s">
        <v>17</v>
      </c>
      <c r="L5" s="63"/>
      <c r="M5" s="63" t="s">
        <v>7</v>
      </c>
      <c r="N5" s="63"/>
      <c r="O5" s="63" t="s">
        <v>14</v>
      </c>
      <c r="P5" s="63"/>
      <c r="Q5" s="64" t="s">
        <v>13</v>
      </c>
      <c r="R5" s="65"/>
      <c r="S5" s="64" t="s">
        <v>16</v>
      </c>
      <c r="T5" s="65"/>
      <c r="U5" s="64" t="s">
        <v>19</v>
      </c>
      <c r="V5" s="65"/>
      <c r="W5" s="73" t="s">
        <v>0</v>
      </c>
      <c r="X5" s="73"/>
      <c r="Y5" s="71" t="s">
        <v>2</v>
      </c>
      <c r="Z5" s="71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spans="1:90" s="11" customFormat="1" ht="33.75" customHeight="1" x14ac:dyDescent="0.25">
      <c r="A6" s="74"/>
      <c r="B6" s="63"/>
      <c r="C6" s="3" t="s">
        <v>11</v>
      </c>
      <c r="D6" s="3" t="s">
        <v>1</v>
      </c>
      <c r="E6" s="3" t="s">
        <v>11</v>
      </c>
      <c r="F6" s="3" t="s">
        <v>1</v>
      </c>
      <c r="G6" s="3" t="s">
        <v>11</v>
      </c>
      <c r="H6" s="3" t="s">
        <v>1</v>
      </c>
      <c r="I6" s="3" t="s">
        <v>11</v>
      </c>
      <c r="J6" s="3" t="s">
        <v>1</v>
      </c>
      <c r="K6" s="3" t="s">
        <v>11</v>
      </c>
      <c r="L6" s="3" t="s">
        <v>1</v>
      </c>
      <c r="M6" s="3" t="s">
        <v>11</v>
      </c>
      <c r="N6" s="3" t="s">
        <v>1</v>
      </c>
      <c r="O6" s="3" t="s">
        <v>11</v>
      </c>
      <c r="P6" s="3" t="s">
        <v>1</v>
      </c>
      <c r="Q6" s="3" t="s">
        <v>11</v>
      </c>
      <c r="R6" s="3" t="s">
        <v>1</v>
      </c>
      <c r="S6" s="3" t="s">
        <v>11</v>
      </c>
      <c r="T6" s="3" t="s">
        <v>1</v>
      </c>
      <c r="U6" s="24" t="s">
        <v>11</v>
      </c>
      <c r="V6" s="24" t="s">
        <v>1</v>
      </c>
      <c r="W6" s="8" t="s">
        <v>12</v>
      </c>
      <c r="X6" s="5" t="s">
        <v>1</v>
      </c>
      <c r="Y6" s="9" t="s">
        <v>11</v>
      </c>
      <c r="Z6" s="9" t="s">
        <v>1</v>
      </c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</row>
    <row r="7" spans="1:90" ht="32.25" customHeight="1" x14ac:dyDescent="0.25">
      <c r="A7" s="67" t="s">
        <v>8</v>
      </c>
      <c r="B7" s="12" t="s">
        <v>3</v>
      </c>
      <c r="C7" s="46"/>
      <c r="D7" s="46"/>
      <c r="E7" s="47">
        <v>11</v>
      </c>
      <c r="F7" s="48">
        <v>35852.509999999995</v>
      </c>
      <c r="G7" s="47">
        <v>2</v>
      </c>
      <c r="H7" s="48">
        <v>4395.05</v>
      </c>
      <c r="I7" s="47">
        <v>7</v>
      </c>
      <c r="J7" s="48">
        <v>32469.370000000003</v>
      </c>
      <c r="K7" s="47">
        <v>5</v>
      </c>
      <c r="L7" s="48">
        <v>21451.15</v>
      </c>
      <c r="M7" s="47">
        <v>4</v>
      </c>
      <c r="N7" s="48">
        <v>3611.43</v>
      </c>
      <c r="O7" s="47">
        <v>5</v>
      </c>
      <c r="P7" s="48">
        <v>18986.400000000001</v>
      </c>
      <c r="Q7" s="47">
        <v>1</v>
      </c>
      <c r="R7" s="48">
        <v>2998.96</v>
      </c>
      <c r="S7" s="47">
        <v>0</v>
      </c>
      <c r="T7" s="48">
        <v>0</v>
      </c>
      <c r="U7" s="47">
        <v>0</v>
      </c>
      <c r="V7" s="48">
        <v>0</v>
      </c>
      <c r="W7" s="57">
        <f t="shared" ref="W7:W16" si="0">C7+E7+G7+I7+K7+M7+O7+Q7+S7+U7</f>
        <v>35</v>
      </c>
      <c r="X7" s="57">
        <f t="shared" ref="X7:X16" si="1">D7+F7+H7+J7+L7+N7+P7+R7+T7+V7</f>
        <v>119764.86999999998</v>
      </c>
      <c r="Y7" s="57">
        <f>C17-W7</f>
        <v>57</v>
      </c>
      <c r="Z7" s="57">
        <f>D17-X7</f>
        <v>340455.97000000003</v>
      </c>
      <c r="AA7" s="19"/>
      <c r="AB7" s="19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ht="32.25" customHeight="1" x14ac:dyDescent="0.25">
      <c r="A8" s="68"/>
      <c r="B8" s="12" t="s">
        <v>4</v>
      </c>
      <c r="C8" s="47">
        <v>11</v>
      </c>
      <c r="D8" s="48">
        <v>41600.619999999995</v>
      </c>
      <c r="E8" s="46"/>
      <c r="F8" s="46"/>
      <c r="G8" s="47">
        <v>0</v>
      </c>
      <c r="H8" s="48">
        <v>0</v>
      </c>
      <c r="I8" s="47">
        <v>9</v>
      </c>
      <c r="J8" s="48">
        <v>25969.75</v>
      </c>
      <c r="K8" s="47">
        <v>0</v>
      </c>
      <c r="L8" s="48">
        <v>0</v>
      </c>
      <c r="M8" s="47">
        <v>1</v>
      </c>
      <c r="N8" s="48">
        <v>56.11</v>
      </c>
      <c r="O8" s="47">
        <v>1</v>
      </c>
      <c r="P8" s="48">
        <v>1986.29</v>
      </c>
      <c r="Q8" s="47">
        <v>1</v>
      </c>
      <c r="R8" s="48">
        <v>3252.93</v>
      </c>
      <c r="S8" s="47">
        <v>0</v>
      </c>
      <c r="T8" s="48">
        <v>0</v>
      </c>
      <c r="U8" s="47">
        <v>0</v>
      </c>
      <c r="V8" s="48">
        <v>0</v>
      </c>
      <c r="W8" s="57">
        <f t="shared" si="0"/>
        <v>23</v>
      </c>
      <c r="X8" s="57">
        <f t="shared" si="1"/>
        <v>72865.699999999983</v>
      </c>
      <c r="Y8" s="57">
        <f>E17-W8</f>
        <v>15</v>
      </c>
      <c r="Z8" s="57">
        <f>F17-X8</f>
        <v>62090.31</v>
      </c>
      <c r="AA8" s="19"/>
      <c r="AB8" s="19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ht="32.25" customHeight="1" x14ac:dyDescent="0.25">
      <c r="A9" s="68"/>
      <c r="B9" s="12" t="s">
        <v>5</v>
      </c>
      <c r="C9" s="47">
        <v>11</v>
      </c>
      <c r="D9" s="48">
        <v>106381.18</v>
      </c>
      <c r="E9" s="47">
        <v>1</v>
      </c>
      <c r="F9" s="48">
        <v>428.46</v>
      </c>
      <c r="G9" s="46"/>
      <c r="H9" s="46"/>
      <c r="I9" s="47">
        <v>9</v>
      </c>
      <c r="J9" s="48">
        <v>12963.5</v>
      </c>
      <c r="K9" s="47">
        <v>2</v>
      </c>
      <c r="L9" s="48">
        <v>15887.81</v>
      </c>
      <c r="M9" s="47">
        <v>5</v>
      </c>
      <c r="N9" s="48">
        <v>9281.0300000000007</v>
      </c>
      <c r="O9" s="47">
        <v>0</v>
      </c>
      <c r="P9" s="48">
        <v>0</v>
      </c>
      <c r="Q9" s="47">
        <v>0</v>
      </c>
      <c r="R9" s="48">
        <v>0</v>
      </c>
      <c r="S9" s="47">
        <v>0</v>
      </c>
      <c r="T9" s="48">
        <v>0</v>
      </c>
      <c r="U9" s="47">
        <v>1</v>
      </c>
      <c r="V9" s="48">
        <v>31559.86</v>
      </c>
      <c r="W9" s="57">
        <f t="shared" si="0"/>
        <v>29</v>
      </c>
      <c r="X9" s="57">
        <f t="shared" si="1"/>
        <v>176501.84000000003</v>
      </c>
      <c r="Y9" s="57">
        <f>G17-W9</f>
        <v>-25</v>
      </c>
      <c r="Z9" s="57">
        <f>H17-X9</f>
        <v>-170755.17</v>
      </c>
      <c r="AA9" s="19"/>
      <c r="AB9" s="19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ht="32.25" customHeight="1" x14ac:dyDescent="0.25">
      <c r="A10" s="68"/>
      <c r="B10" s="13" t="s">
        <v>6</v>
      </c>
      <c r="C10" s="47">
        <v>36</v>
      </c>
      <c r="D10" s="48">
        <v>147345.71</v>
      </c>
      <c r="E10" s="47">
        <v>23</v>
      </c>
      <c r="F10" s="48">
        <v>95221.67</v>
      </c>
      <c r="G10" s="47">
        <v>0</v>
      </c>
      <c r="H10" s="48">
        <v>0</v>
      </c>
      <c r="I10" s="46"/>
      <c r="J10" s="46"/>
      <c r="K10" s="47">
        <v>4</v>
      </c>
      <c r="L10" s="48">
        <v>30283.170000000002</v>
      </c>
      <c r="M10" s="47">
        <v>4</v>
      </c>
      <c r="N10" s="48">
        <v>14215.609999999999</v>
      </c>
      <c r="O10" s="47">
        <v>13</v>
      </c>
      <c r="P10" s="48">
        <v>44327.44</v>
      </c>
      <c r="Q10" s="47">
        <v>0</v>
      </c>
      <c r="R10" s="48">
        <v>0</v>
      </c>
      <c r="S10" s="47">
        <v>0</v>
      </c>
      <c r="T10" s="48">
        <v>0</v>
      </c>
      <c r="U10" s="47">
        <v>1</v>
      </c>
      <c r="V10" s="48">
        <v>1773.57</v>
      </c>
      <c r="W10" s="57">
        <f t="shared" si="0"/>
        <v>81</v>
      </c>
      <c r="X10" s="57">
        <f t="shared" si="1"/>
        <v>333167.17</v>
      </c>
      <c r="Y10" s="57">
        <f>I17-W10</f>
        <v>-40</v>
      </c>
      <c r="Z10" s="57">
        <f>J17-X10</f>
        <v>-216241.56</v>
      </c>
      <c r="AA10" s="19"/>
      <c r="AB10" s="19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ht="32.25" customHeight="1" x14ac:dyDescent="0.25">
      <c r="A11" s="68"/>
      <c r="B11" s="12" t="s">
        <v>18</v>
      </c>
      <c r="C11" s="47">
        <v>19</v>
      </c>
      <c r="D11" s="48">
        <v>93721.82</v>
      </c>
      <c r="E11" s="47">
        <v>2</v>
      </c>
      <c r="F11" s="48">
        <v>2478.7800000000002</v>
      </c>
      <c r="G11" s="47">
        <v>1</v>
      </c>
      <c r="H11" s="48">
        <v>826.26</v>
      </c>
      <c r="I11" s="47">
        <v>5</v>
      </c>
      <c r="J11" s="48">
        <v>8391.39</v>
      </c>
      <c r="K11" s="46"/>
      <c r="L11" s="46"/>
      <c r="M11" s="47">
        <v>0</v>
      </c>
      <c r="N11" s="48">
        <v>0</v>
      </c>
      <c r="O11" s="47">
        <v>3</v>
      </c>
      <c r="P11" s="48">
        <v>4306.72</v>
      </c>
      <c r="Q11" s="47">
        <v>1</v>
      </c>
      <c r="R11" s="48">
        <v>3555.92</v>
      </c>
      <c r="S11" s="47">
        <v>0</v>
      </c>
      <c r="T11" s="48">
        <v>0</v>
      </c>
      <c r="U11" s="47">
        <v>1</v>
      </c>
      <c r="V11" s="48">
        <v>17069.73</v>
      </c>
      <c r="W11" s="57">
        <f t="shared" si="0"/>
        <v>32</v>
      </c>
      <c r="X11" s="57">
        <f t="shared" si="1"/>
        <v>130350.62</v>
      </c>
      <c r="Y11" s="57">
        <f>K17-W11</f>
        <v>-19</v>
      </c>
      <c r="Z11" s="57">
        <f>L17-X11</f>
        <v>-57696.319999999992</v>
      </c>
      <c r="AA11" s="19"/>
      <c r="AB11" s="19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32.25" customHeight="1" x14ac:dyDescent="0.25">
      <c r="A12" s="68"/>
      <c r="B12" s="12" t="s">
        <v>7</v>
      </c>
      <c r="C12" s="47">
        <v>7</v>
      </c>
      <c r="D12" s="48">
        <v>29137</v>
      </c>
      <c r="E12" s="47">
        <v>1</v>
      </c>
      <c r="F12" s="48">
        <v>974.59</v>
      </c>
      <c r="G12" s="47">
        <v>1</v>
      </c>
      <c r="H12" s="48">
        <v>525.36</v>
      </c>
      <c r="I12" s="47">
        <v>2</v>
      </c>
      <c r="J12" s="48">
        <v>4904.0600000000004</v>
      </c>
      <c r="K12" s="47">
        <v>2</v>
      </c>
      <c r="L12" s="48">
        <v>5032.17</v>
      </c>
      <c r="M12" s="46"/>
      <c r="N12" s="46"/>
      <c r="O12" s="47">
        <v>0</v>
      </c>
      <c r="P12" s="48">
        <v>0</v>
      </c>
      <c r="Q12" s="47">
        <v>0</v>
      </c>
      <c r="R12" s="48">
        <v>0</v>
      </c>
      <c r="S12" s="47">
        <v>0</v>
      </c>
      <c r="T12" s="48">
        <v>0</v>
      </c>
      <c r="U12" s="47">
        <v>0</v>
      </c>
      <c r="V12" s="48">
        <v>0</v>
      </c>
      <c r="W12" s="57">
        <f t="shared" si="0"/>
        <v>13</v>
      </c>
      <c r="X12" s="57">
        <f t="shared" si="1"/>
        <v>40573.18</v>
      </c>
      <c r="Y12" s="57">
        <f>M17-W12</f>
        <v>3</v>
      </c>
      <c r="Z12" s="57">
        <f>N17-X12</f>
        <v>-12314.869999999999</v>
      </c>
      <c r="AA12" s="19"/>
      <c r="AB12" s="19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</row>
    <row r="13" spans="1:90" s="15" customFormat="1" ht="32.25" customHeight="1" x14ac:dyDescent="0.25">
      <c r="A13" s="68"/>
      <c r="B13" s="14" t="s">
        <v>15</v>
      </c>
      <c r="C13" s="47">
        <v>3</v>
      </c>
      <c r="D13" s="48">
        <v>10742.810000000001</v>
      </c>
      <c r="E13" s="47">
        <v>0</v>
      </c>
      <c r="F13" s="48">
        <v>0</v>
      </c>
      <c r="G13" s="47">
        <v>0</v>
      </c>
      <c r="H13" s="48">
        <v>0</v>
      </c>
      <c r="I13" s="47">
        <v>9</v>
      </c>
      <c r="J13" s="48">
        <v>32227.54</v>
      </c>
      <c r="K13" s="47">
        <v>0</v>
      </c>
      <c r="L13" s="48">
        <v>0</v>
      </c>
      <c r="M13" s="47">
        <v>2</v>
      </c>
      <c r="N13" s="48">
        <v>1094.1300000000001</v>
      </c>
      <c r="O13" s="46"/>
      <c r="P13" s="46"/>
      <c r="Q13" s="47">
        <v>0</v>
      </c>
      <c r="R13" s="48">
        <v>0</v>
      </c>
      <c r="S13" s="47">
        <v>1</v>
      </c>
      <c r="T13" s="48">
        <v>42.13</v>
      </c>
      <c r="U13" s="47">
        <v>0</v>
      </c>
      <c r="V13" s="48">
        <v>0</v>
      </c>
      <c r="W13" s="57">
        <f t="shared" si="0"/>
        <v>15</v>
      </c>
      <c r="X13" s="57">
        <f t="shared" si="1"/>
        <v>44106.61</v>
      </c>
      <c r="Y13" s="57">
        <f>O17-W13</f>
        <v>8</v>
      </c>
      <c r="Z13" s="57">
        <f>P17-X13</f>
        <v>27541.83</v>
      </c>
      <c r="AA13" s="19"/>
      <c r="AB13" s="19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</row>
    <row r="14" spans="1:90" s="15" customFormat="1" ht="32.25" customHeight="1" x14ac:dyDescent="0.25">
      <c r="A14" s="68"/>
      <c r="B14" s="20" t="s">
        <v>13</v>
      </c>
      <c r="C14" s="47">
        <v>4</v>
      </c>
      <c r="D14" s="48">
        <v>27694.240000000002</v>
      </c>
      <c r="E14" s="47">
        <v>0</v>
      </c>
      <c r="F14" s="48">
        <v>0</v>
      </c>
      <c r="G14" s="47">
        <v>0</v>
      </c>
      <c r="H14" s="48">
        <v>0</v>
      </c>
      <c r="I14" s="47">
        <v>0</v>
      </c>
      <c r="J14" s="48">
        <v>0</v>
      </c>
      <c r="K14" s="47">
        <v>0</v>
      </c>
      <c r="L14" s="48">
        <v>0</v>
      </c>
      <c r="M14" s="47">
        <v>0</v>
      </c>
      <c r="N14" s="48">
        <v>0</v>
      </c>
      <c r="O14" s="47">
        <v>1</v>
      </c>
      <c r="P14" s="48">
        <v>2041.59</v>
      </c>
      <c r="Q14" s="46"/>
      <c r="R14" s="46"/>
      <c r="S14" s="47">
        <v>1</v>
      </c>
      <c r="T14" s="48">
        <v>7889.58</v>
      </c>
      <c r="U14" s="47">
        <v>0</v>
      </c>
      <c r="V14" s="48">
        <v>0</v>
      </c>
      <c r="W14" s="57">
        <f t="shared" si="0"/>
        <v>6</v>
      </c>
      <c r="X14" s="57">
        <f t="shared" si="1"/>
        <v>37625.410000000003</v>
      </c>
      <c r="Y14" s="57">
        <f>Q17-W14</f>
        <v>-3</v>
      </c>
      <c r="Z14" s="57">
        <f>R17-X14</f>
        <v>-27817.600000000006</v>
      </c>
      <c r="AA14" s="19"/>
      <c r="AB14" s="19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</row>
    <row r="15" spans="1:90" s="15" customFormat="1" ht="32.25" customHeight="1" thickBot="1" x14ac:dyDescent="0.3">
      <c r="A15" s="68"/>
      <c r="B15" s="20" t="s">
        <v>16</v>
      </c>
      <c r="C15" s="49">
        <v>1</v>
      </c>
      <c r="D15" s="50">
        <v>3597.46</v>
      </c>
      <c r="E15" s="49">
        <v>0</v>
      </c>
      <c r="F15" s="50">
        <v>0</v>
      </c>
      <c r="G15" s="49">
        <v>0</v>
      </c>
      <c r="H15" s="48">
        <v>0</v>
      </c>
      <c r="I15" s="49">
        <v>0</v>
      </c>
      <c r="J15" s="50">
        <v>0</v>
      </c>
      <c r="K15" s="49">
        <v>0</v>
      </c>
      <c r="L15" s="50">
        <v>0</v>
      </c>
      <c r="M15" s="49">
        <v>0</v>
      </c>
      <c r="N15" s="50">
        <v>0</v>
      </c>
      <c r="O15" s="49">
        <v>0</v>
      </c>
      <c r="P15" s="50">
        <v>0</v>
      </c>
      <c r="Q15" s="51">
        <v>0</v>
      </c>
      <c r="R15" s="52">
        <v>0</v>
      </c>
      <c r="S15" s="46"/>
      <c r="T15" s="46"/>
      <c r="U15" s="47">
        <v>0</v>
      </c>
      <c r="V15" s="48">
        <v>0</v>
      </c>
      <c r="W15" s="57">
        <f t="shared" si="0"/>
        <v>1</v>
      </c>
      <c r="X15" s="57">
        <f t="shared" si="1"/>
        <v>3597.46</v>
      </c>
      <c r="Y15" s="57">
        <f>S17-W15</f>
        <v>1</v>
      </c>
      <c r="Z15" s="57">
        <f>T17-X15</f>
        <v>4334.25</v>
      </c>
      <c r="AA15" s="19"/>
      <c r="AB15" s="19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</row>
    <row r="16" spans="1:90" s="15" customFormat="1" ht="33.75" customHeight="1" thickTop="1" thickBot="1" x14ac:dyDescent="0.3">
      <c r="A16" s="69"/>
      <c r="B16" s="21" t="s">
        <v>19</v>
      </c>
      <c r="C16" s="51">
        <v>0</v>
      </c>
      <c r="D16" s="52">
        <v>0</v>
      </c>
      <c r="E16" s="51">
        <v>0</v>
      </c>
      <c r="F16" s="52">
        <v>0</v>
      </c>
      <c r="G16" s="51">
        <v>0</v>
      </c>
      <c r="H16" s="52">
        <v>0</v>
      </c>
      <c r="I16" s="51">
        <v>0</v>
      </c>
      <c r="J16" s="52">
        <v>0</v>
      </c>
      <c r="K16" s="51">
        <v>0</v>
      </c>
      <c r="L16" s="52">
        <v>0</v>
      </c>
      <c r="M16" s="51">
        <v>0</v>
      </c>
      <c r="N16" s="52">
        <v>0</v>
      </c>
      <c r="O16" s="51">
        <v>0</v>
      </c>
      <c r="P16" s="52">
        <v>0</v>
      </c>
      <c r="Q16" s="51">
        <v>0</v>
      </c>
      <c r="R16" s="52">
        <v>0</v>
      </c>
      <c r="S16" s="51">
        <v>0</v>
      </c>
      <c r="T16" s="52">
        <v>0</v>
      </c>
      <c r="U16" s="53"/>
      <c r="V16" s="53"/>
      <c r="W16" s="59">
        <f t="shared" si="0"/>
        <v>0</v>
      </c>
      <c r="X16" s="60">
        <f t="shared" si="1"/>
        <v>0</v>
      </c>
      <c r="Y16" s="62">
        <f>U17-W16</f>
        <v>3</v>
      </c>
      <c r="Z16" s="62">
        <f>V17-X16</f>
        <v>50403.16</v>
      </c>
      <c r="AA16" s="19"/>
      <c r="AB16" s="19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</row>
    <row r="17" spans="1:90" s="16" customFormat="1" ht="16.5" thickTop="1" x14ac:dyDescent="0.25">
      <c r="A17" s="16" t="s">
        <v>0</v>
      </c>
      <c r="C17" s="16">
        <f t="shared" ref="C17:V17" si="2">SUM(C7:C16)</f>
        <v>92</v>
      </c>
      <c r="D17" s="16">
        <f t="shared" si="2"/>
        <v>460220.84</v>
      </c>
      <c r="E17" s="16">
        <f t="shared" si="2"/>
        <v>38</v>
      </c>
      <c r="F17" s="16">
        <f t="shared" si="2"/>
        <v>134956.00999999998</v>
      </c>
      <c r="G17" s="16">
        <f t="shared" si="2"/>
        <v>4</v>
      </c>
      <c r="H17" s="16">
        <f t="shared" si="2"/>
        <v>5746.67</v>
      </c>
      <c r="I17" s="16">
        <f t="shared" si="2"/>
        <v>41</v>
      </c>
      <c r="J17" s="16">
        <f t="shared" si="2"/>
        <v>116925.60999999999</v>
      </c>
      <c r="K17" s="16">
        <f t="shared" si="2"/>
        <v>13</v>
      </c>
      <c r="L17" s="16">
        <f t="shared" si="2"/>
        <v>72654.3</v>
      </c>
      <c r="M17" s="16">
        <f t="shared" si="2"/>
        <v>16</v>
      </c>
      <c r="N17" s="16">
        <f t="shared" si="2"/>
        <v>28258.31</v>
      </c>
      <c r="O17" s="16">
        <f t="shared" si="2"/>
        <v>23</v>
      </c>
      <c r="P17" s="16">
        <f t="shared" si="2"/>
        <v>71648.44</v>
      </c>
      <c r="Q17" s="16">
        <f t="shared" si="2"/>
        <v>3</v>
      </c>
      <c r="R17" s="16">
        <f t="shared" si="2"/>
        <v>9807.81</v>
      </c>
      <c r="S17" s="16">
        <f t="shared" si="2"/>
        <v>2</v>
      </c>
      <c r="T17" s="16">
        <f t="shared" si="2"/>
        <v>7931.71</v>
      </c>
      <c r="U17" s="16">
        <f t="shared" si="2"/>
        <v>3</v>
      </c>
      <c r="V17" s="16">
        <f t="shared" si="2"/>
        <v>50403.16</v>
      </c>
      <c r="W17" s="16">
        <f t="shared" ref="W17" si="3">SUM(W7:W16)</f>
        <v>235</v>
      </c>
      <c r="X17" s="16">
        <f>SUM(X7:X16)</f>
        <v>958552.86</v>
      </c>
      <c r="Y17" s="18"/>
      <c r="Z17" s="18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</row>
    <row r="18" spans="1:90" x14ac:dyDescent="0.25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</row>
  </sheetData>
  <mergeCells count="18"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U5:V5"/>
    <mergeCell ref="A18:Z18"/>
    <mergeCell ref="S5:T5"/>
    <mergeCell ref="A7:A16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0"/>
  <sheetViews>
    <sheetView zoomScaleNormal="100" zoomScaleSheetLayoutView="50" workbookViewId="0">
      <selection sqref="A1:Z1"/>
    </sheetView>
  </sheetViews>
  <sheetFormatPr defaultRowHeight="15.75" x14ac:dyDescent="0.25"/>
  <cols>
    <col min="1" max="1" width="5.140625" style="25" customWidth="1"/>
    <col min="2" max="2" width="24.85546875" style="25" customWidth="1"/>
    <col min="3" max="3" width="7.7109375" style="25" customWidth="1"/>
    <col min="4" max="4" width="11.28515625" style="25" customWidth="1"/>
    <col min="5" max="5" width="7.7109375" style="25" customWidth="1"/>
    <col min="6" max="6" width="11" style="25" customWidth="1"/>
    <col min="7" max="7" width="7.7109375" style="25" customWidth="1"/>
    <col min="8" max="8" width="12" style="25" customWidth="1"/>
    <col min="9" max="9" width="7.7109375" style="25" customWidth="1"/>
    <col min="10" max="10" width="11.5703125" style="25" customWidth="1"/>
    <col min="11" max="11" width="7.7109375" style="25" customWidth="1"/>
    <col min="12" max="12" width="11.42578125" style="25" customWidth="1"/>
    <col min="13" max="13" width="7.7109375" style="25" customWidth="1"/>
    <col min="14" max="14" width="11.28515625" style="25" bestFit="1" customWidth="1"/>
    <col min="15" max="15" width="7.7109375" style="25" customWidth="1"/>
    <col min="16" max="16" width="12.85546875" style="25" customWidth="1"/>
    <col min="17" max="17" width="7.7109375" style="25" customWidth="1"/>
    <col min="18" max="20" width="9.7109375" style="25" customWidth="1"/>
    <col min="21" max="21" width="7.85546875" style="25" customWidth="1"/>
    <col min="22" max="22" width="11.28515625" style="25" customWidth="1"/>
    <col min="23" max="23" width="8" style="29" customWidth="1"/>
    <col min="24" max="24" width="11.42578125" style="29" customWidth="1"/>
    <col min="25" max="25" width="8.42578125" style="25" customWidth="1"/>
    <col min="26" max="26" width="11.5703125" style="25" customWidth="1"/>
    <col min="27" max="16384" width="9.140625" style="25"/>
  </cols>
  <sheetData>
    <row r="1" spans="1:88" ht="18.75" x14ac:dyDescent="0.3">
      <c r="A1" s="84" t="s">
        <v>22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</row>
    <row r="2" spans="1:88" ht="18.75" x14ac:dyDescent="0.3">
      <c r="A2" s="84" t="s">
        <v>21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88" x14ac:dyDescent="0.25">
      <c r="A3" s="26"/>
      <c r="B3" s="27"/>
      <c r="C3" s="28"/>
    </row>
    <row r="4" spans="1:88" x14ac:dyDescent="0.25">
      <c r="A4" s="78" t="s">
        <v>10</v>
      </c>
      <c r="B4" s="78"/>
      <c r="C4" s="86" t="s">
        <v>9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</row>
    <row r="5" spans="1:88" s="32" customFormat="1" ht="61.5" customHeight="1" x14ac:dyDescent="0.25">
      <c r="A5" s="78"/>
      <c r="B5" s="78"/>
      <c r="C5" s="78" t="s">
        <v>3</v>
      </c>
      <c r="D5" s="78"/>
      <c r="E5" s="78" t="s">
        <v>4</v>
      </c>
      <c r="F5" s="78"/>
      <c r="G5" s="78" t="s">
        <v>5</v>
      </c>
      <c r="H5" s="78"/>
      <c r="I5" s="78" t="s">
        <v>6</v>
      </c>
      <c r="J5" s="78"/>
      <c r="K5" s="78" t="s">
        <v>17</v>
      </c>
      <c r="L5" s="78"/>
      <c r="M5" s="78" t="s">
        <v>7</v>
      </c>
      <c r="N5" s="78"/>
      <c r="O5" s="78" t="s">
        <v>14</v>
      </c>
      <c r="P5" s="78"/>
      <c r="Q5" s="76" t="s">
        <v>13</v>
      </c>
      <c r="R5" s="77"/>
      <c r="S5" s="76" t="s">
        <v>16</v>
      </c>
      <c r="T5" s="77"/>
      <c r="U5" s="76" t="s">
        <v>20</v>
      </c>
      <c r="V5" s="77"/>
      <c r="W5" s="79" t="s">
        <v>0</v>
      </c>
      <c r="X5" s="79"/>
      <c r="Y5" s="80" t="s">
        <v>2</v>
      </c>
      <c r="Z5" s="80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</row>
    <row r="6" spans="1:88" s="55" customFormat="1" ht="33.75" customHeight="1" x14ac:dyDescent="0.25">
      <c r="A6" s="85"/>
      <c r="B6" s="78"/>
      <c r="C6" s="54" t="s">
        <v>11</v>
      </c>
      <c r="D6" s="54" t="s">
        <v>1</v>
      </c>
      <c r="E6" s="54" t="s">
        <v>11</v>
      </c>
      <c r="F6" s="54" t="s">
        <v>1</v>
      </c>
      <c r="G6" s="54" t="s">
        <v>11</v>
      </c>
      <c r="H6" s="54" t="s">
        <v>1</v>
      </c>
      <c r="I6" s="54" t="s">
        <v>11</v>
      </c>
      <c r="J6" s="54" t="s">
        <v>1</v>
      </c>
      <c r="K6" s="54" t="s">
        <v>11</v>
      </c>
      <c r="L6" s="54" t="s">
        <v>1</v>
      </c>
      <c r="M6" s="54" t="s">
        <v>11</v>
      </c>
      <c r="N6" s="54" t="s">
        <v>1</v>
      </c>
      <c r="O6" s="54" t="s">
        <v>11</v>
      </c>
      <c r="P6" s="54" t="s">
        <v>1</v>
      </c>
      <c r="Q6" s="54" t="s">
        <v>11</v>
      </c>
      <c r="R6" s="54" t="s">
        <v>1</v>
      </c>
      <c r="S6" s="54" t="s">
        <v>11</v>
      </c>
      <c r="T6" s="54" t="s">
        <v>1</v>
      </c>
      <c r="U6" s="54" t="s">
        <v>11</v>
      </c>
      <c r="V6" s="54" t="s">
        <v>1</v>
      </c>
      <c r="W6" s="33" t="s">
        <v>12</v>
      </c>
      <c r="X6" s="56" t="s">
        <v>1</v>
      </c>
      <c r="Y6" s="34" t="s">
        <v>11</v>
      </c>
      <c r="Z6" s="34" t="s">
        <v>1</v>
      </c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</row>
    <row r="7" spans="1:88" ht="32.25" customHeight="1" x14ac:dyDescent="0.25">
      <c r="A7" s="81" t="s">
        <v>8</v>
      </c>
      <c r="B7" s="36" t="s">
        <v>3</v>
      </c>
      <c r="C7" s="46"/>
      <c r="D7" s="46"/>
      <c r="E7" s="47">
        <v>48</v>
      </c>
      <c r="F7" s="48">
        <v>100115.21999999999</v>
      </c>
      <c r="G7" s="47">
        <v>5</v>
      </c>
      <c r="H7" s="48">
        <v>7695.15</v>
      </c>
      <c r="I7" s="47">
        <v>46</v>
      </c>
      <c r="J7" s="48">
        <v>154502.11000000002</v>
      </c>
      <c r="K7" s="47">
        <v>21</v>
      </c>
      <c r="L7" s="48">
        <v>142901.08000000002</v>
      </c>
      <c r="M7" s="47">
        <v>20</v>
      </c>
      <c r="N7" s="48">
        <v>31605.96</v>
      </c>
      <c r="O7" s="47">
        <v>28</v>
      </c>
      <c r="P7" s="48">
        <v>86696.76999999999</v>
      </c>
      <c r="Q7" s="47">
        <v>5</v>
      </c>
      <c r="R7" s="48">
        <v>16200.79</v>
      </c>
      <c r="S7" s="47">
        <v>0</v>
      </c>
      <c r="T7" s="48">
        <v>0</v>
      </c>
      <c r="U7" s="47">
        <v>0</v>
      </c>
      <c r="V7" s="48">
        <v>0</v>
      </c>
      <c r="W7" s="57">
        <f t="shared" ref="W7:X16" si="0">C7+E7+G7+I7+K7+M7+O7+Q7+S7+U7</f>
        <v>173</v>
      </c>
      <c r="X7" s="57">
        <f t="shared" si="0"/>
        <v>539717.08000000007</v>
      </c>
      <c r="Y7" s="57">
        <f>C17-W7</f>
        <v>118</v>
      </c>
      <c r="Z7" s="57">
        <f>D17-X7</f>
        <v>743143.58000000031</v>
      </c>
      <c r="AA7" s="30"/>
      <c r="AB7" s="30"/>
      <c r="AC7" s="30"/>
      <c r="AD7" s="61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ht="32.25" customHeight="1" x14ac:dyDescent="0.25">
      <c r="A8" s="82"/>
      <c r="B8" s="36" t="s">
        <v>4</v>
      </c>
      <c r="C8" s="47">
        <v>27</v>
      </c>
      <c r="D8" s="48">
        <v>74839.209999999992</v>
      </c>
      <c r="E8" s="46"/>
      <c r="F8" s="46"/>
      <c r="G8" s="47">
        <v>2</v>
      </c>
      <c r="H8" s="48">
        <v>9048.34</v>
      </c>
      <c r="I8" s="47">
        <v>34</v>
      </c>
      <c r="J8" s="48">
        <v>101610.5</v>
      </c>
      <c r="K8" s="47">
        <v>0</v>
      </c>
      <c r="L8" s="48">
        <v>0</v>
      </c>
      <c r="M8" s="47">
        <v>1</v>
      </c>
      <c r="N8" s="48">
        <v>56.11</v>
      </c>
      <c r="O8" s="47">
        <v>11</v>
      </c>
      <c r="P8" s="48">
        <v>43868.79</v>
      </c>
      <c r="Q8" s="47">
        <v>3</v>
      </c>
      <c r="R8" s="48">
        <v>49118.94</v>
      </c>
      <c r="S8" s="47">
        <v>0</v>
      </c>
      <c r="T8" s="48">
        <v>0</v>
      </c>
      <c r="U8" s="47">
        <v>1</v>
      </c>
      <c r="V8" s="48">
        <v>112939.42</v>
      </c>
      <c r="W8" s="57">
        <f t="shared" si="0"/>
        <v>79</v>
      </c>
      <c r="X8" s="57">
        <f t="shared" si="0"/>
        <v>391481.31</v>
      </c>
      <c r="Y8" s="57">
        <f>E17-W8</f>
        <v>74</v>
      </c>
      <c r="Z8" s="57">
        <f>F17-X8</f>
        <v>986.78999999997905</v>
      </c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</row>
    <row r="9" spans="1:88" ht="32.25" customHeight="1" x14ac:dyDescent="0.25">
      <c r="A9" s="82"/>
      <c r="B9" s="36" t="s">
        <v>5</v>
      </c>
      <c r="C9" s="47">
        <v>37</v>
      </c>
      <c r="D9" s="48">
        <v>134822.22</v>
      </c>
      <c r="E9" s="47">
        <v>11</v>
      </c>
      <c r="F9" s="48">
        <v>14984.189999999999</v>
      </c>
      <c r="G9" s="46"/>
      <c r="H9" s="46"/>
      <c r="I9" s="47">
        <v>20</v>
      </c>
      <c r="J9" s="48">
        <v>51328.08</v>
      </c>
      <c r="K9" s="47">
        <v>7</v>
      </c>
      <c r="L9" s="48">
        <v>47853.49</v>
      </c>
      <c r="M9" s="47">
        <v>11</v>
      </c>
      <c r="N9" s="48">
        <v>14002.6</v>
      </c>
      <c r="O9" s="47">
        <v>4</v>
      </c>
      <c r="P9" s="48">
        <v>4555.16</v>
      </c>
      <c r="Q9" s="47">
        <v>2</v>
      </c>
      <c r="R9" s="48">
        <v>7620.5</v>
      </c>
      <c r="S9" s="47">
        <v>0</v>
      </c>
      <c r="T9" s="48">
        <v>0</v>
      </c>
      <c r="U9" s="47">
        <v>1</v>
      </c>
      <c r="V9" s="48">
        <v>31559.86</v>
      </c>
      <c r="W9" s="57">
        <f t="shared" si="0"/>
        <v>93</v>
      </c>
      <c r="X9" s="57">
        <f t="shared" si="0"/>
        <v>306726.09999999992</v>
      </c>
      <c r="Y9" s="57">
        <f>G17-W9</f>
        <v>-78</v>
      </c>
      <c r="Z9" s="57">
        <f>H17-X9</f>
        <v>-254689.39999999991</v>
      </c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</row>
    <row r="10" spans="1:88" ht="32.25" customHeight="1" x14ac:dyDescent="0.25">
      <c r="A10" s="82"/>
      <c r="B10" s="37" t="s">
        <v>6</v>
      </c>
      <c r="C10" s="47">
        <v>122</v>
      </c>
      <c r="D10" s="48">
        <v>526184.36</v>
      </c>
      <c r="E10" s="47">
        <v>71</v>
      </c>
      <c r="F10" s="48">
        <v>241676.34000000003</v>
      </c>
      <c r="G10" s="47">
        <v>2</v>
      </c>
      <c r="H10" s="48">
        <v>21076.07</v>
      </c>
      <c r="I10" s="46"/>
      <c r="J10" s="46"/>
      <c r="K10" s="47">
        <v>15</v>
      </c>
      <c r="L10" s="48">
        <v>331606.89999999997</v>
      </c>
      <c r="M10" s="47">
        <v>17</v>
      </c>
      <c r="N10" s="48">
        <v>54902.130000000005</v>
      </c>
      <c r="O10" s="47">
        <v>78</v>
      </c>
      <c r="P10" s="48">
        <v>434312.45</v>
      </c>
      <c r="Q10" s="47">
        <v>2</v>
      </c>
      <c r="R10" s="48">
        <v>10952.01</v>
      </c>
      <c r="S10" s="47">
        <v>0</v>
      </c>
      <c r="T10" s="48">
        <v>0</v>
      </c>
      <c r="U10" s="47">
        <v>2</v>
      </c>
      <c r="V10" s="48">
        <v>3433.13</v>
      </c>
      <c r="W10" s="57">
        <f t="shared" si="0"/>
        <v>309</v>
      </c>
      <c r="X10" s="57">
        <f t="shared" si="0"/>
        <v>1624143.3899999997</v>
      </c>
      <c r="Y10" s="57">
        <f>I17-W10</f>
        <v>-164</v>
      </c>
      <c r="Z10" s="57">
        <f>J17-X10</f>
        <v>-1144546.5299999998</v>
      </c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</row>
    <row r="11" spans="1:88" ht="32.25" customHeight="1" x14ac:dyDescent="0.25">
      <c r="A11" s="82"/>
      <c r="B11" s="36" t="s">
        <v>18</v>
      </c>
      <c r="C11" s="47">
        <v>69</v>
      </c>
      <c r="D11" s="48">
        <v>433525.37000000005</v>
      </c>
      <c r="E11" s="47">
        <v>14</v>
      </c>
      <c r="F11" s="48">
        <v>28881.699999999997</v>
      </c>
      <c r="G11" s="47">
        <v>2</v>
      </c>
      <c r="H11" s="48">
        <v>3256.88</v>
      </c>
      <c r="I11" s="47">
        <v>15</v>
      </c>
      <c r="J11" s="48">
        <v>48395.6</v>
      </c>
      <c r="K11" s="46"/>
      <c r="L11" s="46"/>
      <c r="M11" s="47">
        <v>6</v>
      </c>
      <c r="N11" s="48">
        <v>86565.31</v>
      </c>
      <c r="O11" s="47">
        <v>10</v>
      </c>
      <c r="P11" s="48">
        <v>14775.900000000001</v>
      </c>
      <c r="Q11" s="47">
        <v>2</v>
      </c>
      <c r="R11" s="48">
        <v>4801.71</v>
      </c>
      <c r="S11" s="47">
        <v>0</v>
      </c>
      <c r="T11" s="48">
        <v>0</v>
      </c>
      <c r="U11" s="47">
        <v>11</v>
      </c>
      <c r="V11" s="48">
        <v>37998.47</v>
      </c>
      <c r="W11" s="57">
        <f t="shared" si="0"/>
        <v>129</v>
      </c>
      <c r="X11" s="57">
        <f t="shared" si="0"/>
        <v>658200.94000000006</v>
      </c>
      <c r="Y11" s="57">
        <f>K17-W11</f>
        <v>-79</v>
      </c>
      <c r="Z11" s="57">
        <f>L17-X11</f>
        <v>-85730.810000000056</v>
      </c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</row>
    <row r="12" spans="1:88" ht="32.25" customHeight="1" x14ac:dyDescent="0.25">
      <c r="A12" s="82"/>
      <c r="B12" s="36" t="s">
        <v>7</v>
      </c>
      <c r="C12" s="47">
        <v>18</v>
      </c>
      <c r="D12" s="48">
        <v>40791.599999999999</v>
      </c>
      <c r="E12" s="47">
        <v>4</v>
      </c>
      <c r="F12" s="48">
        <v>4046.38</v>
      </c>
      <c r="G12" s="47">
        <v>3</v>
      </c>
      <c r="H12" s="48">
        <v>8172.76</v>
      </c>
      <c r="I12" s="47">
        <v>9</v>
      </c>
      <c r="J12" s="48">
        <v>24429.99</v>
      </c>
      <c r="K12" s="47">
        <v>6</v>
      </c>
      <c r="L12" s="48">
        <v>45029.77</v>
      </c>
      <c r="M12" s="46"/>
      <c r="N12" s="46"/>
      <c r="O12" s="47">
        <v>0</v>
      </c>
      <c r="P12" s="48">
        <v>0</v>
      </c>
      <c r="Q12" s="47">
        <v>0</v>
      </c>
      <c r="R12" s="48">
        <v>0</v>
      </c>
      <c r="S12" s="47">
        <v>0</v>
      </c>
      <c r="T12" s="48">
        <v>0</v>
      </c>
      <c r="U12" s="47">
        <v>0</v>
      </c>
      <c r="V12" s="48">
        <v>0</v>
      </c>
      <c r="W12" s="57">
        <f t="shared" si="0"/>
        <v>40</v>
      </c>
      <c r="X12" s="57">
        <f t="shared" si="0"/>
        <v>122470.5</v>
      </c>
      <c r="Y12" s="57">
        <f>M17-W12</f>
        <v>19</v>
      </c>
      <c r="Z12" s="57">
        <f>N17-X12</f>
        <v>75120.569999999978</v>
      </c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</row>
    <row r="13" spans="1:88" s="26" customFormat="1" ht="32.25" customHeight="1" x14ac:dyDescent="0.25">
      <c r="A13" s="82"/>
      <c r="B13" s="38" t="s">
        <v>15</v>
      </c>
      <c r="C13" s="47">
        <v>9</v>
      </c>
      <c r="D13" s="48">
        <v>15783.09</v>
      </c>
      <c r="E13" s="47">
        <v>3</v>
      </c>
      <c r="F13" s="48">
        <v>1138.47</v>
      </c>
      <c r="G13" s="47">
        <v>1</v>
      </c>
      <c r="H13" s="48">
        <v>2787.5</v>
      </c>
      <c r="I13" s="47">
        <v>19</v>
      </c>
      <c r="J13" s="48">
        <v>90320.1</v>
      </c>
      <c r="K13" s="47">
        <v>1</v>
      </c>
      <c r="L13" s="48">
        <v>5078.8900000000003</v>
      </c>
      <c r="M13" s="47">
        <v>4</v>
      </c>
      <c r="N13" s="48">
        <v>10458.959999999999</v>
      </c>
      <c r="O13" s="46"/>
      <c r="P13" s="46"/>
      <c r="Q13" s="47">
        <v>0</v>
      </c>
      <c r="R13" s="48">
        <v>0</v>
      </c>
      <c r="S13" s="47">
        <v>3</v>
      </c>
      <c r="T13" s="48">
        <v>8577.6899999999987</v>
      </c>
      <c r="U13" s="47">
        <v>1</v>
      </c>
      <c r="V13" s="48">
        <v>3405.18</v>
      </c>
      <c r="W13" s="57">
        <f t="shared" si="0"/>
        <v>41</v>
      </c>
      <c r="X13" s="57">
        <f t="shared" si="0"/>
        <v>137549.88</v>
      </c>
      <c r="Y13" s="57">
        <f>O17-W13</f>
        <v>91</v>
      </c>
      <c r="Z13" s="57">
        <f>P17-X13</f>
        <v>448700.78</v>
      </c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</row>
    <row r="14" spans="1:88" s="26" customFormat="1" ht="32.25" customHeight="1" x14ac:dyDescent="0.25">
      <c r="A14" s="82"/>
      <c r="B14" s="39" t="s">
        <v>13</v>
      </c>
      <c r="C14" s="47">
        <v>6</v>
      </c>
      <c r="D14" s="48">
        <v>31299.54</v>
      </c>
      <c r="E14" s="47">
        <v>2</v>
      </c>
      <c r="F14" s="48">
        <v>1625.8000000000002</v>
      </c>
      <c r="G14" s="47">
        <v>0</v>
      </c>
      <c r="H14" s="48">
        <v>0</v>
      </c>
      <c r="I14" s="47">
        <v>1</v>
      </c>
      <c r="J14" s="48">
        <v>5371.16</v>
      </c>
      <c r="K14" s="47">
        <v>0</v>
      </c>
      <c r="L14" s="48">
        <v>0</v>
      </c>
      <c r="M14" s="47">
        <v>0</v>
      </c>
      <c r="N14" s="48">
        <v>0</v>
      </c>
      <c r="O14" s="47">
        <v>1</v>
      </c>
      <c r="P14" s="48">
        <v>2041.59</v>
      </c>
      <c r="Q14" s="46"/>
      <c r="R14" s="46"/>
      <c r="S14" s="47">
        <v>1</v>
      </c>
      <c r="T14" s="48">
        <v>7889.58</v>
      </c>
      <c r="U14" s="47">
        <v>0</v>
      </c>
      <c r="V14" s="48">
        <v>0</v>
      </c>
      <c r="W14" s="57">
        <f t="shared" si="0"/>
        <v>11</v>
      </c>
      <c r="X14" s="57">
        <f t="shared" si="0"/>
        <v>48227.67</v>
      </c>
      <c r="Y14" s="57">
        <f>Q17-W14</f>
        <v>3</v>
      </c>
      <c r="Z14" s="57">
        <f>R17-X14</f>
        <v>40466.280000000013</v>
      </c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</row>
    <row r="15" spans="1:88" s="26" customFormat="1" ht="32.25" customHeight="1" x14ac:dyDescent="0.25">
      <c r="A15" s="82"/>
      <c r="B15" s="38" t="s">
        <v>16</v>
      </c>
      <c r="C15" s="47">
        <v>2</v>
      </c>
      <c r="D15" s="48">
        <v>21142.01</v>
      </c>
      <c r="E15" s="47">
        <v>0</v>
      </c>
      <c r="F15" s="48">
        <v>0</v>
      </c>
      <c r="G15" s="47">
        <v>0</v>
      </c>
      <c r="H15" s="48">
        <v>0</v>
      </c>
      <c r="I15" s="47">
        <v>1</v>
      </c>
      <c r="J15" s="48">
        <v>3639.32</v>
      </c>
      <c r="K15" s="47">
        <v>0</v>
      </c>
      <c r="L15" s="48">
        <v>0</v>
      </c>
      <c r="M15" s="47">
        <v>0</v>
      </c>
      <c r="N15" s="48">
        <v>0</v>
      </c>
      <c r="O15" s="47">
        <v>0</v>
      </c>
      <c r="P15" s="48">
        <v>0</v>
      </c>
      <c r="Q15" s="47">
        <v>0</v>
      </c>
      <c r="R15" s="48">
        <v>0</v>
      </c>
      <c r="S15" s="46"/>
      <c r="T15" s="46"/>
      <c r="U15" s="47">
        <v>0</v>
      </c>
      <c r="V15" s="48">
        <v>0</v>
      </c>
      <c r="W15" s="57">
        <f t="shared" si="0"/>
        <v>3</v>
      </c>
      <c r="X15" s="57">
        <f t="shared" si="0"/>
        <v>24781.329999999998</v>
      </c>
      <c r="Y15" s="57">
        <f>S17-W15</f>
        <v>1</v>
      </c>
      <c r="Z15" s="57">
        <f>T17-X15</f>
        <v>-8314.0600000000013</v>
      </c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</row>
    <row r="16" spans="1:88" s="26" customFormat="1" ht="33.75" customHeight="1" thickBot="1" x14ac:dyDescent="0.3">
      <c r="A16" s="83"/>
      <c r="B16" s="58" t="s">
        <v>20</v>
      </c>
      <c r="C16" s="51">
        <v>1</v>
      </c>
      <c r="D16" s="52">
        <v>4473.26</v>
      </c>
      <c r="E16" s="51">
        <v>0</v>
      </c>
      <c r="F16" s="52">
        <v>0</v>
      </c>
      <c r="G16" s="51">
        <v>0</v>
      </c>
      <c r="H16" s="52">
        <v>0</v>
      </c>
      <c r="I16" s="51">
        <v>0</v>
      </c>
      <c r="J16" s="52">
        <v>0</v>
      </c>
      <c r="K16" s="51">
        <v>0</v>
      </c>
      <c r="L16" s="52">
        <v>0</v>
      </c>
      <c r="M16" s="51">
        <v>0</v>
      </c>
      <c r="N16" s="52">
        <v>0</v>
      </c>
      <c r="O16" s="51">
        <v>0</v>
      </c>
      <c r="P16" s="52">
        <v>0</v>
      </c>
      <c r="Q16" s="51">
        <v>0</v>
      </c>
      <c r="R16" s="52">
        <v>0</v>
      </c>
      <c r="S16" s="51">
        <v>0</v>
      </c>
      <c r="T16" s="52">
        <v>0</v>
      </c>
      <c r="U16" s="53"/>
      <c r="V16" s="53"/>
      <c r="W16" s="59">
        <f t="shared" si="0"/>
        <v>1</v>
      </c>
      <c r="X16" s="60">
        <f t="shared" si="0"/>
        <v>4473.26</v>
      </c>
      <c r="Y16" s="62">
        <f>U17-W16</f>
        <v>15</v>
      </c>
      <c r="Z16" s="62">
        <f>V17-X16</f>
        <v>184862.8</v>
      </c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</row>
    <row r="17" spans="1:88" s="40" customFormat="1" ht="16.5" thickTop="1" x14ac:dyDescent="0.25">
      <c r="A17" s="40" t="s">
        <v>0</v>
      </c>
      <c r="C17" s="16">
        <f t="shared" ref="C17:V17" si="1">SUM(C7:C16)</f>
        <v>291</v>
      </c>
      <c r="D17" s="16">
        <f t="shared" si="1"/>
        <v>1282860.6600000004</v>
      </c>
      <c r="E17" s="16">
        <f t="shared" si="1"/>
        <v>153</v>
      </c>
      <c r="F17" s="16">
        <f t="shared" si="1"/>
        <v>392468.1</v>
      </c>
      <c r="G17" s="16">
        <f t="shared" si="1"/>
        <v>15</v>
      </c>
      <c r="H17" s="16">
        <f t="shared" si="1"/>
        <v>52036.7</v>
      </c>
      <c r="I17" s="16">
        <f t="shared" si="1"/>
        <v>145</v>
      </c>
      <c r="J17" s="16">
        <f t="shared" si="1"/>
        <v>479596.86</v>
      </c>
      <c r="K17" s="16">
        <f t="shared" si="1"/>
        <v>50</v>
      </c>
      <c r="L17" s="16">
        <f t="shared" si="1"/>
        <v>572470.13</v>
      </c>
      <c r="M17" s="16">
        <f t="shared" si="1"/>
        <v>59</v>
      </c>
      <c r="N17" s="16">
        <f t="shared" si="1"/>
        <v>197591.06999999998</v>
      </c>
      <c r="O17" s="16">
        <f t="shared" si="1"/>
        <v>132</v>
      </c>
      <c r="P17" s="16">
        <f t="shared" si="1"/>
        <v>586250.66</v>
      </c>
      <c r="Q17" s="16">
        <f t="shared" si="1"/>
        <v>14</v>
      </c>
      <c r="R17" s="16">
        <f t="shared" si="1"/>
        <v>88693.950000000012</v>
      </c>
      <c r="S17" s="16">
        <f t="shared" si="1"/>
        <v>4</v>
      </c>
      <c r="T17" s="16">
        <f t="shared" si="1"/>
        <v>16467.269999999997</v>
      </c>
      <c r="U17" s="16">
        <f t="shared" si="1"/>
        <v>16</v>
      </c>
      <c r="V17" s="16">
        <f t="shared" si="1"/>
        <v>189336.06</v>
      </c>
      <c r="W17" s="16">
        <f t="shared" ref="W17:X17" si="2">SUM(W7:W16)</f>
        <v>879</v>
      </c>
      <c r="X17" s="16">
        <f t="shared" si="2"/>
        <v>3857771.4599999995</v>
      </c>
      <c r="Y17" s="45"/>
      <c r="Z17" s="41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</row>
    <row r="18" spans="1:88" s="40" customFormat="1" x14ac:dyDescent="0.25">
      <c r="U18" s="43"/>
      <c r="V18" s="43"/>
      <c r="W18" s="44"/>
      <c r="X18" s="44"/>
      <c r="Y18" s="45"/>
      <c r="Z18" s="41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</row>
    <row r="19" spans="1:88" ht="13.5" customHeight="1" x14ac:dyDescent="0.25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</row>
    <row r="20" spans="1:88" ht="11.25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19:Z19"/>
    <mergeCell ref="S5:T5"/>
    <mergeCell ref="O5:P5"/>
    <mergeCell ref="Q5:R5"/>
    <mergeCell ref="U5:V5"/>
    <mergeCell ref="W5:X5"/>
    <mergeCell ref="Y5:Z5"/>
    <mergeCell ref="A7:A16"/>
  </mergeCells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III-то тримесечие 2025 г.</vt:lpstr>
      <vt:lpstr>ДПФ - Деветмесечие 2025 г.</vt:lpstr>
      <vt:lpstr>'ДПФ - III-то тримесечие 2025 г.'!Print_Area</vt:lpstr>
      <vt:lpstr>'ДПФ - Деветмесечие 2025 г.'!Print_Area</vt:lpstr>
      <vt:lpstr>'ДПФ - III-то тримесечие 2025 г.'!Print_Titles</vt:lpstr>
      <vt:lpstr>'ДПФ - Деветмесечие 2025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2025-03-04T10:48:40Z</cp:lastPrinted>
  <dcterms:created xsi:type="dcterms:W3CDTF">2004-05-22T18:25:26Z</dcterms:created>
  <dcterms:modified xsi:type="dcterms:W3CDTF">2025-12-08T12:24:13Z</dcterms:modified>
</cp:coreProperties>
</file>