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.xml" ContentType="application/vnd.openxmlformats-officedocument.drawingml.chart+xml"/>
  <Override PartName="/xl/drawings/drawing1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3_2025\За публикуване\"/>
    </mc:Choice>
  </mc:AlternateContent>
  <bookViews>
    <workbookView xWindow="0" yWindow="0" windowWidth="28800" windowHeight="11400" tabRatio="834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5.1-П" sheetId="17" r:id="rId10"/>
    <sheet name="Таблица №6-П" sheetId="16" r:id="rId11"/>
    <sheet name="Таблица №6.1-П" sheetId="11" r:id="rId12"/>
    <sheet name="Графика №1-П" sheetId="12" r:id="rId13"/>
    <sheet name="Графика №2-П" sheetId="13" r:id="rId14"/>
    <sheet name="Графика №3-П" sheetId="14" r:id="rId15"/>
  </sheets>
  <definedNames>
    <definedName name="_xlnm.Print_Area" localSheetId="4">'Таблица № 3-П'!$A$1:$M$17</definedName>
    <definedName name="_xlnm.Print_Area" localSheetId="5">'Таблица №3.1-П'!$A$1:$N$20</definedName>
    <definedName name="_xlnm.Print_Area" localSheetId="11">'Таблица №6.1-П'!$A$1:$L$9</definedName>
    <definedName name="_xlnm.Print_Area" localSheetId="10">'Таблица №6-П'!$A$1:$K$16</definedName>
  </definedNames>
  <calcPr calcId="162913"/>
</workbook>
</file>

<file path=xl/calcChain.xml><?xml version="1.0" encoding="utf-8"?>
<calcChain xmlns="http://schemas.openxmlformats.org/spreadsheetml/2006/main">
  <c r="M16" i="5" l="1"/>
  <c r="M13" i="5"/>
  <c r="M12" i="5"/>
  <c r="M11" i="5"/>
  <c r="M9" i="5"/>
  <c r="M8" i="5"/>
  <c r="M7" i="5"/>
  <c r="M6" i="5"/>
  <c r="M16" i="6"/>
  <c r="M15" i="6"/>
  <c r="M14" i="6"/>
  <c r="M13" i="6"/>
  <c r="M12" i="6"/>
  <c r="M11" i="6"/>
  <c r="M10" i="6"/>
  <c r="M9" i="6"/>
  <c r="M8" i="6"/>
  <c r="M7" i="6"/>
  <c r="M6" i="6"/>
  <c r="I16" i="16" l="1"/>
  <c r="J16" i="16"/>
  <c r="K16" i="16"/>
  <c r="K16" i="5" l="1"/>
  <c r="L16" i="5"/>
  <c r="B16" i="5"/>
  <c r="J6" i="4" l="1"/>
  <c r="K6" i="4"/>
  <c r="J7" i="4"/>
  <c r="K7" i="4"/>
  <c r="J8" i="4"/>
  <c r="K8" i="4"/>
  <c r="J9" i="4"/>
  <c r="K9" i="4"/>
  <c r="J10" i="4"/>
  <c r="K10" i="4"/>
  <c r="J11" i="4"/>
  <c r="K11" i="4"/>
  <c r="J12" i="4"/>
  <c r="K12" i="4"/>
  <c r="J13" i="4"/>
  <c r="K13" i="4"/>
  <c r="J14" i="4"/>
  <c r="K14" i="4"/>
  <c r="J15" i="4"/>
  <c r="K15" i="4"/>
  <c r="J5" i="4"/>
  <c r="K5" i="4"/>
  <c r="I15" i="15"/>
  <c r="I5" i="4" s="1"/>
  <c r="J15" i="15"/>
  <c r="K15" i="15"/>
  <c r="J5" i="2"/>
  <c r="K5" i="2"/>
  <c r="J6" i="2"/>
  <c r="K6" i="2"/>
  <c r="J7" i="2"/>
  <c r="K7" i="2"/>
  <c r="J8" i="2"/>
  <c r="K8" i="2"/>
  <c r="J9" i="2"/>
  <c r="K9" i="2"/>
  <c r="J10" i="2"/>
  <c r="K10" i="2"/>
  <c r="J11" i="2"/>
  <c r="K11" i="2"/>
  <c r="J12" i="2"/>
  <c r="K12" i="2"/>
  <c r="J13" i="2"/>
  <c r="K13" i="2"/>
  <c r="J14" i="2"/>
  <c r="K14" i="2"/>
  <c r="J15" i="2"/>
  <c r="K15" i="2"/>
  <c r="I6" i="2"/>
  <c r="I7" i="2"/>
  <c r="I8" i="2"/>
  <c r="I9" i="2"/>
  <c r="I10" i="2"/>
  <c r="I11" i="2"/>
  <c r="I12" i="2"/>
  <c r="I13" i="2"/>
  <c r="I14" i="2"/>
  <c r="I15" i="2"/>
  <c r="I5" i="2"/>
  <c r="J15" i="1"/>
  <c r="K15" i="1"/>
  <c r="I15" i="1"/>
  <c r="I15" i="4" l="1"/>
  <c r="I14" i="4"/>
  <c r="I13" i="4"/>
  <c r="I12" i="4"/>
  <c r="I11" i="4"/>
  <c r="I10" i="4"/>
  <c r="I9" i="4"/>
  <c r="I8" i="4"/>
  <c r="I7" i="4"/>
  <c r="I6" i="4"/>
  <c r="H15" i="1"/>
  <c r="C9" i="11" l="1"/>
  <c r="D9" i="11"/>
  <c r="E9" i="11"/>
  <c r="F9" i="11"/>
  <c r="G9" i="11"/>
  <c r="H9" i="11"/>
  <c r="I9" i="11"/>
  <c r="J9" i="11"/>
  <c r="K9" i="11"/>
  <c r="B9" i="11"/>
  <c r="L5" i="11"/>
  <c r="L6" i="11"/>
  <c r="L7" i="11"/>
  <c r="L8" i="11"/>
  <c r="L4" i="11"/>
  <c r="L9" i="11" s="1"/>
  <c r="C16" i="16"/>
  <c r="D16" i="16"/>
  <c r="E16" i="16"/>
  <c r="F16" i="16"/>
  <c r="G16" i="16"/>
  <c r="H16" i="16"/>
  <c r="B16" i="16"/>
  <c r="D14" i="8" l="1"/>
  <c r="E14" i="8"/>
  <c r="F14" i="8"/>
  <c r="G14" i="8"/>
  <c r="H14" i="8"/>
  <c r="I14" i="8"/>
  <c r="J14" i="8"/>
  <c r="K14" i="8"/>
  <c r="L14" i="8"/>
  <c r="D15" i="8"/>
  <c r="E15" i="8"/>
  <c r="F15" i="8"/>
  <c r="G15" i="8"/>
  <c r="H15" i="8"/>
  <c r="I15" i="8"/>
  <c r="J15" i="8"/>
  <c r="K15" i="8"/>
  <c r="L15" i="8"/>
  <c r="D16" i="8"/>
  <c r="E16" i="8"/>
  <c r="F16" i="8"/>
  <c r="G16" i="8"/>
  <c r="H16" i="8"/>
  <c r="I16" i="8"/>
  <c r="J16" i="8"/>
  <c r="K16" i="8"/>
  <c r="L16" i="8"/>
  <c r="D17" i="8"/>
  <c r="E17" i="8"/>
  <c r="F17" i="8"/>
  <c r="G17" i="8"/>
  <c r="H17" i="8"/>
  <c r="I17" i="8"/>
  <c r="J17" i="8"/>
  <c r="K17" i="8"/>
  <c r="L17" i="8"/>
  <c r="C15" i="8"/>
  <c r="C16" i="8"/>
  <c r="C17" i="8"/>
  <c r="D4" i="8"/>
  <c r="E4" i="8"/>
  <c r="F4" i="8"/>
  <c r="G4" i="8"/>
  <c r="H4" i="8"/>
  <c r="I4" i="8"/>
  <c r="J4" i="8"/>
  <c r="K4" i="8"/>
  <c r="L4" i="8"/>
  <c r="D5" i="8"/>
  <c r="E5" i="8"/>
  <c r="F5" i="8"/>
  <c r="G5" i="8"/>
  <c r="H5" i="8"/>
  <c r="I5" i="8"/>
  <c r="J5" i="8"/>
  <c r="K5" i="8"/>
  <c r="L5" i="8"/>
  <c r="D6" i="8"/>
  <c r="E6" i="8"/>
  <c r="F6" i="8"/>
  <c r="G6" i="8"/>
  <c r="H6" i="8"/>
  <c r="I6" i="8"/>
  <c r="J6" i="8"/>
  <c r="K6" i="8"/>
  <c r="L6" i="8"/>
  <c r="D7" i="8"/>
  <c r="E7" i="8"/>
  <c r="F7" i="8"/>
  <c r="G7" i="8"/>
  <c r="H7" i="8"/>
  <c r="I7" i="8"/>
  <c r="J7" i="8"/>
  <c r="K7" i="8"/>
  <c r="L7" i="8"/>
  <c r="D8" i="8"/>
  <c r="E8" i="8"/>
  <c r="F8" i="8"/>
  <c r="G8" i="8"/>
  <c r="H8" i="8"/>
  <c r="I8" i="8"/>
  <c r="J8" i="8"/>
  <c r="K8" i="8"/>
  <c r="L8" i="8"/>
  <c r="D9" i="8"/>
  <c r="E9" i="8"/>
  <c r="F9" i="8"/>
  <c r="G9" i="8"/>
  <c r="H9" i="8"/>
  <c r="I9" i="8"/>
  <c r="J9" i="8"/>
  <c r="K9" i="8"/>
  <c r="L9" i="8"/>
  <c r="D10" i="8"/>
  <c r="E10" i="8"/>
  <c r="F10" i="8"/>
  <c r="G10" i="8"/>
  <c r="H10" i="8"/>
  <c r="I10" i="8"/>
  <c r="J10" i="8"/>
  <c r="K10" i="8"/>
  <c r="L10" i="8"/>
  <c r="D11" i="8"/>
  <c r="E11" i="8"/>
  <c r="F11" i="8"/>
  <c r="G11" i="8"/>
  <c r="H11" i="8"/>
  <c r="I11" i="8"/>
  <c r="J11" i="8"/>
  <c r="K11" i="8"/>
  <c r="L11" i="8"/>
  <c r="D12" i="8"/>
  <c r="E12" i="8"/>
  <c r="F12" i="8"/>
  <c r="G12" i="8"/>
  <c r="H12" i="8"/>
  <c r="I12" i="8"/>
  <c r="J12" i="8"/>
  <c r="K12" i="8"/>
  <c r="L12" i="8"/>
  <c r="D13" i="8"/>
  <c r="E13" i="8"/>
  <c r="F13" i="8"/>
  <c r="G13" i="8"/>
  <c r="H13" i="8"/>
  <c r="I13" i="8"/>
  <c r="J13" i="8"/>
  <c r="K13" i="8"/>
  <c r="L13" i="8"/>
  <c r="C5" i="8"/>
  <c r="C6" i="8"/>
  <c r="C7" i="8"/>
  <c r="C8" i="8"/>
  <c r="C9" i="8"/>
  <c r="C10" i="8"/>
  <c r="C11" i="8"/>
  <c r="C12" i="8"/>
  <c r="C13" i="8"/>
  <c r="C4" i="8"/>
  <c r="M14" i="7"/>
  <c r="M14" i="8" s="1"/>
  <c r="M6" i="7"/>
  <c r="M7" i="7"/>
  <c r="M8" i="7"/>
  <c r="M9" i="7"/>
  <c r="M10" i="7"/>
  <c r="M11" i="7"/>
  <c r="M12" i="7"/>
  <c r="M13" i="7"/>
  <c r="M5" i="7"/>
  <c r="C16" i="5" l="1"/>
  <c r="G16" i="5"/>
  <c r="H16" i="5"/>
  <c r="I16" i="5"/>
  <c r="F16" i="5"/>
  <c r="E7" i="4"/>
  <c r="E8" i="4"/>
  <c r="E9" i="4"/>
  <c r="E11" i="4"/>
  <c r="E12" i="4"/>
  <c r="F12" i="4"/>
  <c r="E13" i="4"/>
  <c r="E15" i="4"/>
  <c r="F15" i="15"/>
  <c r="F7" i="4" s="1"/>
  <c r="G15" i="15"/>
  <c r="G8" i="4" s="1"/>
  <c r="E15" i="15"/>
  <c r="E6" i="4" s="1"/>
  <c r="C5" i="2"/>
  <c r="C6" i="2"/>
  <c r="C7" i="2"/>
  <c r="C8" i="2"/>
  <c r="C9" i="2"/>
  <c r="C10" i="2"/>
  <c r="C11" i="2"/>
  <c r="C12" i="2"/>
  <c r="C13" i="2"/>
  <c r="C14" i="2"/>
  <c r="B5" i="2"/>
  <c r="F15" i="1"/>
  <c r="F7" i="2" s="1"/>
  <c r="G15" i="1"/>
  <c r="G8" i="2" s="1"/>
  <c r="H5" i="2"/>
  <c r="E15" i="1"/>
  <c r="E6" i="2" s="1"/>
  <c r="G13" i="4" l="1"/>
  <c r="F13" i="4"/>
  <c r="G10" i="4"/>
  <c r="F14" i="4"/>
  <c r="G11" i="4"/>
  <c r="G7" i="4"/>
  <c r="F6" i="4"/>
  <c r="E5" i="4"/>
  <c r="G9" i="4"/>
  <c r="F8" i="4"/>
  <c r="G5" i="4"/>
  <c r="G14" i="4"/>
  <c r="F9" i="4"/>
  <c r="G6" i="4"/>
  <c r="F5" i="4"/>
  <c r="G15" i="4"/>
  <c r="F10" i="4"/>
  <c r="F15" i="4"/>
  <c r="E14" i="4"/>
  <c r="G12" i="4"/>
  <c r="F11" i="4"/>
  <c r="E10" i="4"/>
  <c r="H14" i="2"/>
  <c r="H10" i="2"/>
  <c r="H6" i="2"/>
  <c r="E15" i="2"/>
  <c r="G13" i="2"/>
  <c r="F12" i="2"/>
  <c r="E11" i="2"/>
  <c r="G9" i="2"/>
  <c r="F8" i="2"/>
  <c r="E7" i="2"/>
  <c r="G5" i="2"/>
  <c r="H11" i="2"/>
  <c r="H7" i="2"/>
  <c r="G14" i="2"/>
  <c r="F13" i="2"/>
  <c r="E12" i="2"/>
  <c r="G10" i="2"/>
  <c r="F9" i="2"/>
  <c r="E8" i="2"/>
  <c r="G6" i="2"/>
  <c r="F5" i="2"/>
  <c r="H12" i="2"/>
  <c r="H8" i="2"/>
  <c r="G15" i="2"/>
  <c r="F14" i="2"/>
  <c r="E13" i="2"/>
  <c r="G11" i="2"/>
  <c r="F10" i="2"/>
  <c r="E9" i="2"/>
  <c r="G7" i="2"/>
  <c r="F6" i="2"/>
  <c r="E5" i="2"/>
  <c r="H13" i="2"/>
  <c r="H9" i="2"/>
  <c r="F15" i="2"/>
  <c r="E14" i="2"/>
  <c r="G12" i="2"/>
  <c r="F11" i="2"/>
  <c r="E10" i="2"/>
  <c r="H15" i="15"/>
  <c r="D15" i="15"/>
  <c r="C15" i="15"/>
  <c r="H5" i="4" l="1"/>
  <c r="H6" i="4"/>
  <c r="H7" i="4"/>
  <c r="H8" i="4"/>
  <c r="H9" i="4"/>
  <c r="H10" i="4"/>
  <c r="H11" i="4"/>
  <c r="H12" i="4"/>
  <c r="H13" i="4"/>
  <c r="H14" i="4"/>
  <c r="H15" i="4"/>
  <c r="C14" i="8"/>
  <c r="M15" i="7"/>
  <c r="M15" i="8" s="1"/>
  <c r="M16" i="7"/>
  <c r="M16" i="8" s="1"/>
  <c r="M17" i="7"/>
  <c r="M17" i="8" s="1"/>
  <c r="M4" i="7" l="1"/>
  <c r="M4" i="8" l="1"/>
  <c r="M13" i="8"/>
  <c r="M11" i="8"/>
  <c r="M6" i="8"/>
  <c r="M9" i="8"/>
  <c r="M12" i="8"/>
  <c r="M7" i="8"/>
  <c r="M8" i="8"/>
  <c r="M5" i="8"/>
  <c r="M10" i="8"/>
  <c r="E16" i="5"/>
  <c r="D16" i="5"/>
  <c r="B15" i="15"/>
  <c r="B8" i="4" s="1"/>
  <c r="D5" i="4"/>
  <c r="B15" i="1"/>
  <c r="C15" i="1"/>
  <c r="D15" i="1"/>
  <c r="B11" i="4" l="1"/>
  <c r="B7" i="4"/>
  <c r="D8" i="2"/>
  <c r="D12" i="2"/>
  <c r="D7" i="2"/>
  <c r="D11" i="2"/>
  <c r="D6" i="2"/>
  <c r="D10" i="2"/>
  <c r="D14" i="2"/>
  <c r="D5" i="2"/>
  <c r="D9" i="2"/>
  <c r="D13" i="2"/>
  <c r="B8" i="2"/>
  <c r="B6" i="2"/>
  <c r="B7" i="2"/>
  <c r="B15" i="4"/>
  <c r="D15" i="4"/>
  <c r="D14" i="4"/>
  <c r="D13" i="4"/>
  <c r="D12" i="4"/>
  <c r="D11" i="4"/>
  <c r="D10" i="4"/>
  <c r="D9" i="4"/>
  <c r="D8" i="4"/>
  <c r="D7" i="4"/>
  <c r="D6" i="4"/>
  <c r="B14" i="4"/>
  <c r="B10" i="4"/>
  <c r="B6" i="4"/>
  <c r="B9" i="4"/>
  <c r="B13" i="4"/>
  <c r="B5" i="4"/>
  <c r="B12" i="4"/>
  <c r="D15" i="2"/>
  <c r="C15" i="2"/>
  <c r="H15" i="2"/>
  <c r="B12" i="2"/>
  <c r="B15" i="2"/>
  <c r="B11" i="2"/>
  <c r="B14" i="2"/>
  <c r="B10" i="2"/>
  <c r="B13" i="2"/>
  <c r="B9" i="2"/>
  <c r="C5" i="4" l="1"/>
  <c r="C6" i="4"/>
  <c r="C7" i="4"/>
  <c r="C8" i="4"/>
  <c r="C9" i="4"/>
  <c r="C10" i="4"/>
  <c r="C11" i="4"/>
  <c r="C12" i="4"/>
  <c r="C13" i="4"/>
  <c r="C14" i="4"/>
  <c r="C15" i="4"/>
  <c r="M15" i="5"/>
  <c r="J16" i="5"/>
  <c r="M14" i="5"/>
  <c r="M10" i="5"/>
</calcChain>
</file>

<file path=xl/sharedStrings.xml><?xml version="1.0" encoding="utf-8"?>
<sst xmlns="http://schemas.openxmlformats.org/spreadsheetml/2006/main" count="233" uniqueCount="77">
  <si>
    <t xml:space="preserve"> 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</si>
  <si>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</si>
  <si>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</si>
  <si>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</si>
  <si>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</si>
  <si>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</si>
  <si>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</si>
  <si>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</si>
  <si>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</si>
  <si>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</si>
  <si>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</si>
  <si>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</si>
  <si>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</si>
  <si>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</si>
  <si>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</si>
  <si>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</si>
  <si>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</si>
  <si>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</si>
  <si>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</si>
  <si>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</si>
  <si>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</si>
  <si>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</si>
  <si>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</si>
  <si>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</si>
  <si>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</si>
  <si>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</si>
  <si>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</si>
  <si>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</si>
  <si>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</si>
  <si>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</si>
  <si>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</si>
  <si>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</si>
  <si>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</si>
  <si>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</si>
  <si>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</si>
  <si>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</si>
  <si>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</si>
  <si>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</si>
  <si>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</si>
  <si>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</si>
  <si>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</si>
  <si>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</si>
  <si>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</si>
  <si>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</si>
  <si>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</si>
  <si>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</si>
  <si>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</si>
  <si>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</si>
  <si>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</si>
  <si>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</si>
  <si>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</si>
  <si>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</si>
  <si>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>(брой лица)</t>
  </si>
  <si>
    <t>Пенсии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</si>
  <si>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№5.1-П.</t>
  </si>
  <si>
    <t>Забележка:</t>
  </si>
  <si>
    <t>Среден размер на месечните постъпления от осигурителни вноски на едно осигурено лице в ППФ*</t>
  </si>
  <si>
    <t>Средства за еднократно или разсрочено изплащане по реда на чл. 172 от КСО</t>
  </si>
  <si>
    <t>Средства за еднократно или разсрочено изплащане на осигурени лица</t>
  </si>
  <si>
    <t>"ППФ ОББ"</t>
  </si>
  <si>
    <t>ППФ "ДАЛЛБОГГ: ЖИВОТ И ЗДРАВЕ"</t>
  </si>
  <si>
    <t xml:space="preserve">Общо </t>
  </si>
  <si>
    <t>Година, среднопретеглено</t>
  </si>
  <si>
    <t>Динамика на пенсионерите в ППФ</t>
  </si>
  <si>
    <t>Дългови финансови инструменти</t>
  </si>
  <si>
    <t>Дялови финансови инструменти</t>
  </si>
  <si>
    <t>ІІ.</t>
  </si>
  <si>
    <t>Средства за изплащане на наследници на пенсионери</t>
  </si>
  <si>
    <t>месеци</t>
  </si>
  <si>
    <t>Динамика на нетните активи в ППФ през 2025 г. (по месеци)</t>
  </si>
  <si>
    <t>Среден размер* на натрупаните средства на лицата, 
за които през предходните 12 месеца е постъпила поне една осигурителна вноска
(към края на съответния месец)</t>
  </si>
  <si>
    <t>Девет-месечие</t>
  </si>
  <si>
    <t>Деветмесечие, среднопретеглено</t>
  </si>
  <si>
    <t>Деветмесечие, средноаритметично</t>
  </si>
  <si>
    <t>Инвестиционен портфейл и балансови активи на ППФ към 30.09.2025 г.</t>
  </si>
  <si>
    <t>Начислени и изплатени суми от ППФ за периода 01.01.2025 г. - 30.09.2025 г.</t>
  </si>
  <si>
    <t>Структура на инвестиционния портфейл и балансовите активи на ППФ към 30.09.2025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</si>
</sst>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_-* #,##0.000\ _л_в_-;\-* #,##0.000\ _л_в_-;_-* &quot;-&quot;\ _л_в_-;_-@_-"/>
    <numFmt numFmtId="171" formatCode="0.000"/>
  </numFmts>
  <fonts count="22">
    <font>
      <sz val="12"/>
      <name val="HebarU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</font>
    <font>
      <sz val="10"/>
      <color rgb="FF080000"/>
      <name val="Tahoma"/>
      <family val="2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4">
    <xf numFmtId="0" fontId="0" fillId="0" borderId="0"/>
    <xf numFmtId="166" fontId="5" fillId="0" borderId="0" applyFont="0" applyFill="0" applyBorder="0" applyAlignment="0" applyProtection="0"/>
    <xf numFmtId="0" fontId="8" fillId="0" borderId="0"/>
    <xf numFmtId="0" fontId="7" fillId="0" borderId="0"/>
    <xf numFmtId="9" fontId="5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</cellStyleXfs>
  <cellXfs count="183">
    <xf numFmtId="0" fontId="0" fillId="0" borderId="0" xfId="0"/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166" fontId="11" fillId="0" borderId="1" xfId="1" applyFont="1" applyFill="1" applyBorder="1" applyAlignment="1">
      <alignment wrapText="1"/>
    </xf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horizontal="left" vertical="center" wrapText="1"/>
    </xf>
    <xf numFmtId="0" fontId="11" fillId="0" borderId="2" xfId="0" applyFont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1" fillId="0" borderId="4" xfId="0" applyFont="1" applyBorder="1" applyAlignment="1">
      <alignment horizontal="right" vertical="justify" wrapText="1"/>
    </xf>
    <xf numFmtId="0" fontId="12" fillId="0" borderId="1" xfId="0" applyFont="1" applyBorder="1" applyAlignment="1">
      <alignment horizontal="left" wrapText="1"/>
    </xf>
    <xf numFmtId="166" fontId="11" fillId="0" borderId="1" xfId="1" applyFont="1" applyFill="1" applyBorder="1" applyAlignment="1">
      <alignment horizontal="left" wrapText="1"/>
    </xf>
    <xf numFmtId="0" fontId="11" fillId="0" borderId="3" xfId="0" applyFont="1" applyBorder="1" applyAlignment="1">
      <alignment vertical="center"/>
    </xf>
    <xf numFmtId="0" fontId="6" fillId="0" borderId="0" xfId="3" applyFont="1" applyFill="1" applyBorder="1" applyAlignment="1">
      <alignment vertical="center"/>
    </xf>
    <xf numFmtId="0" fontId="6" fillId="0" borderId="0" xfId="3" applyFont="1" applyFill="1" applyAlignment="1">
      <alignment horizontal="right" vertical="center"/>
    </xf>
    <xf numFmtId="0" fontId="6" fillId="0" borderId="0" xfId="3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165" fontId="6" fillId="0" borderId="0" xfId="3" applyNumberFormat="1" applyFont="1" applyFill="1" applyBorder="1" applyAlignment="1">
      <alignment vertical="center"/>
    </xf>
    <xf numFmtId="166" fontId="14" fillId="0" borderId="1" xfId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166" fontId="6" fillId="0" borderId="7" xfId="1" applyFont="1" applyFill="1" applyBorder="1" applyAlignment="1">
      <alignment horizontal="justify" vertical="justify" wrapText="1"/>
    </xf>
    <xf numFmtId="0" fontId="6" fillId="0" borderId="1" xfId="0" applyFont="1" applyBorder="1"/>
    <xf numFmtId="0" fontId="15" fillId="0" borderId="1" xfId="3" applyFont="1" applyFill="1" applyBorder="1" applyAlignment="1">
      <alignment horizontal="left" vertical="center" indent="1"/>
    </xf>
    <xf numFmtId="0" fontId="14" fillId="0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164" fontId="6" fillId="0" borderId="0" xfId="3" applyNumberFormat="1" applyFont="1" applyFill="1" applyBorder="1" applyAlignment="1">
      <alignment vertical="center"/>
    </xf>
    <xf numFmtId="3" fontId="6" fillId="0" borderId="0" xfId="3" applyNumberFormat="1" applyFont="1" applyFill="1" applyBorder="1" applyAlignment="1">
      <alignment vertical="center"/>
    </xf>
    <xf numFmtId="169" fontId="6" fillId="0" borderId="0" xfId="3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8" fillId="0" borderId="4" xfId="0" applyFont="1" applyBorder="1" applyAlignment="1">
      <alignment horizontal="right" vertical="justify" wrapText="1"/>
    </xf>
    <xf numFmtId="166" fontId="8" fillId="0" borderId="1" xfId="1" applyFont="1" applyFill="1" applyBorder="1" applyAlignment="1">
      <alignment wrapText="1"/>
    </xf>
    <xf numFmtId="170" fontId="6" fillId="0" borderId="0" xfId="3" applyNumberFormat="1" applyFont="1" applyFill="1" applyBorder="1" applyAlignment="1">
      <alignment vertical="center"/>
    </xf>
    <xf numFmtId="168" fontId="6" fillId="0" borderId="0" xfId="1" applyNumberFormat="1" applyFont="1" applyFill="1" applyAlignment="1">
      <alignment vertical="center"/>
    </xf>
    <xf numFmtId="0" fontId="8" fillId="0" borderId="1" xfId="5" applyFont="1" applyBorder="1" applyAlignment="1">
      <alignment horizontal="center" vertical="center"/>
    </xf>
    <xf numFmtId="4" fontId="0" fillId="0" borderId="0" xfId="0" applyNumberFormat="1" applyAlignment="1">
      <alignment vertical="center" wrapText="1"/>
    </xf>
    <xf numFmtId="167" fontId="6" fillId="0" borderId="0" xfId="0" applyNumberFormat="1" applyFont="1"/>
    <xf numFmtId="3" fontId="6" fillId="0" borderId="0" xfId="0" applyNumberFormat="1" applyFont="1" applyFill="1" applyBorder="1" applyAlignment="1">
      <alignment vertical="center" wrapText="1"/>
    </xf>
    <xf numFmtId="1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8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left" vertical="center" wrapText="1"/>
    </xf>
    <xf numFmtId="168" fontId="6" fillId="0" borderId="0" xfId="3" applyNumberFormat="1" applyFont="1" applyFill="1" applyAlignment="1">
      <alignment vertical="center"/>
    </xf>
    <xf numFmtId="10" fontId="6" fillId="0" borderId="0" xfId="4" applyNumberFormat="1" applyFont="1"/>
    <xf numFmtId="0" fontId="6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right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justify"/>
    </xf>
    <xf numFmtId="3" fontId="6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right" vertical="justify" wrapText="1"/>
    </xf>
    <xf numFmtId="0" fontId="6" fillId="0" borderId="3" xfId="0" applyFont="1" applyFill="1" applyBorder="1" applyAlignment="1">
      <alignment vertical="justify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166" fontId="6" fillId="0" borderId="1" xfId="1" applyFont="1" applyFill="1" applyBorder="1" applyAlignment="1">
      <alignment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justify" wrapText="1"/>
    </xf>
    <xf numFmtId="0" fontId="6" fillId="0" borderId="0" xfId="3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right"/>
    </xf>
    <xf numFmtId="10" fontId="6" fillId="0" borderId="0" xfId="4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justify" vertical="justify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" xfId="3" quotePrefix="1" applyNumberFormat="1" applyFont="1" applyFill="1" applyBorder="1" applyAlignment="1">
      <alignment horizontal="right" vertical="center" wrapText="1" indent="1"/>
    </xf>
    <xf numFmtId="0" fontId="6" fillId="0" borderId="1" xfId="0" quotePrefix="1" applyNumberFormat="1" applyFont="1" applyFill="1" applyBorder="1" applyAlignment="1">
      <alignment horizontal="right" vertical="center" wrapText="1" inden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left" vertical="center" indent="1"/>
    </xf>
    <xf numFmtId="0" fontId="6" fillId="0" borderId="7" xfId="0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center" vertical="center"/>
    </xf>
    <xf numFmtId="0" fontId="8" fillId="0" borderId="0" xfId="5" applyFont="1" applyFill="1" applyBorder="1" applyAlignment="1">
      <alignment horizontal="right"/>
    </xf>
    <xf numFmtId="0" fontId="6" fillId="0" borderId="0" xfId="2" applyFont="1" applyFill="1" applyAlignment="1">
      <alignment horizontal="center" vertical="center" wrapText="1"/>
    </xf>
    <xf numFmtId="0" fontId="8" fillId="0" borderId="0" xfId="5" applyFont="1" applyFill="1" applyBorder="1" applyAlignment="1"/>
    <xf numFmtId="0" fontId="8" fillId="0" borderId="4" xfId="0" applyFont="1" applyFill="1" applyBorder="1" applyAlignment="1">
      <alignment horizontal="right" vertical="justify" wrapText="1"/>
    </xf>
    <xf numFmtId="0" fontId="8" fillId="0" borderId="3" xfId="0" applyFont="1" applyFill="1" applyBorder="1" applyAlignment="1">
      <alignment vertical="justify"/>
    </xf>
    <xf numFmtId="166" fontId="8" fillId="0" borderId="1" xfId="1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0" fontId="8" fillId="0" borderId="0" xfId="5" applyFont="1" applyBorder="1" applyAlignment="1"/>
    <xf numFmtId="0" fontId="6" fillId="0" borderId="4" xfId="0" applyFont="1" applyFill="1" applyBorder="1" applyAlignment="1">
      <alignment horizontal="center" vertical="center" wrapText="1"/>
    </xf>
    <xf numFmtId="0" fontId="18" fillId="0" borderId="0" xfId="9" applyNumberFormat="1" applyFont="1" applyAlignment="1">
      <alignment horizontal="right" vertical="center" wrapText="1"/>
    </xf>
    <xf numFmtId="0" fontId="8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171" fontId="6" fillId="0" borderId="0" xfId="0" applyNumberFormat="1" applyFont="1"/>
    <xf numFmtId="0" fontId="8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18" fillId="0" borderId="0" xfId="9" applyNumberFormat="1" applyFont="1" applyFill="1" applyAlignment="1">
      <alignment horizontal="right" vertical="center" wrapText="1"/>
    </xf>
    <xf numFmtId="0" fontId="6" fillId="0" borderId="4" xfId="0" applyFont="1" applyFill="1" applyBorder="1" applyAlignment="1">
      <alignment horizontal="right" vertical="justify"/>
    </xf>
    <xf numFmtId="0" fontId="6" fillId="0" borderId="5" xfId="0" applyFont="1" applyFill="1" applyBorder="1" applyAlignment="1">
      <alignment vertical="justify"/>
    </xf>
    <xf numFmtId="3" fontId="6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wrapText="1"/>
    </xf>
    <xf numFmtId="4" fontId="6" fillId="0" borderId="0" xfId="0" applyNumberFormat="1" applyFont="1" applyFill="1" applyBorder="1" applyAlignment="1">
      <alignment vertical="center" wrapText="1"/>
    </xf>
    <xf numFmtId="2" fontId="6" fillId="0" borderId="0" xfId="0" applyNumberFormat="1" applyFont="1" applyFill="1" applyBorder="1" applyAlignment="1">
      <alignment vertical="center" wrapText="1"/>
    </xf>
    <xf numFmtId="4" fontId="13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/>
    <xf numFmtId="0" fontId="8" fillId="0" borderId="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4" fontId="10" fillId="0" borderId="1" xfId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8" fillId="0" borderId="6" xfId="5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0" fontId="8" fillId="0" borderId="0" xfId="0" applyFont="1" applyBorder="1"/>
    <xf numFmtId="0" fontId="8" fillId="0" borderId="0" xfId="5" applyFont="1" applyFill="1" applyBorder="1" applyAlignment="1"/>
    <xf numFmtId="0" fontId="6" fillId="0" borderId="0" xfId="2" applyFont="1" applyFill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4" fontId="0" fillId="0" borderId="0" xfId="0" applyNumberFormat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12" fillId="2" borderId="1" xfId="0" applyNumberFormat="1" applyFont="1" applyFill="1" applyBorder="1" applyAlignment="1">
      <alignment wrapText="1"/>
    </xf>
    <xf numFmtId="3" fontId="12" fillId="2" borderId="1" xfId="0" applyNumberFormat="1" applyFont="1" applyFill="1" applyBorder="1" applyAlignment="1">
      <alignment horizontal="right" vertical="center" wrapText="1"/>
    </xf>
    <xf numFmtId="3" fontId="6" fillId="2" borderId="1" xfId="1" applyNumberFormat="1" applyFont="1" applyFill="1" applyBorder="1" applyAlignment="1">
      <alignment horizontal="right" vertical="center"/>
    </xf>
    <xf numFmtId="4" fontId="6" fillId="0" borderId="0" xfId="0" applyNumberFormat="1" applyFont="1"/>
    <xf numFmtId="4" fontId="6" fillId="2" borderId="1" xfId="4" applyNumberFormat="1" applyFont="1" applyFill="1" applyBorder="1" applyAlignment="1">
      <alignment vertical="center" wrapText="1"/>
    </xf>
    <xf numFmtId="4" fontId="19" fillId="2" borderId="1" xfId="4" applyNumberFormat="1" applyFont="1" applyFill="1" applyBorder="1" applyAlignment="1">
      <alignment vertical="center" wrapText="1"/>
    </xf>
    <xf numFmtId="3" fontId="6" fillId="2" borderId="1" xfId="1" applyNumberFormat="1" applyFont="1" applyFill="1" applyBorder="1" applyAlignment="1">
      <alignment vertical="center"/>
    </xf>
    <xf numFmtId="4" fontId="12" fillId="2" borderId="1" xfId="0" applyNumberFormat="1" applyFont="1" applyFill="1" applyBorder="1" applyAlignment="1">
      <alignment wrapText="1"/>
    </xf>
    <xf numFmtId="4" fontId="12" fillId="2" borderId="1" xfId="0" applyNumberFormat="1" applyFont="1" applyFill="1" applyBorder="1" applyAlignment="1">
      <alignment vertical="center" wrapText="1"/>
    </xf>
    <xf numFmtId="2" fontId="12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/>
    <xf numFmtId="165" fontId="15" fillId="2" borderId="1" xfId="3" applyNumberFormat="1" applyFont="1" applyFill="1" applyBorder="1" applyAlignment="1">
      <alignment horizontal="right" vertical="center" wrapText="1"/>
    </xf>
    <xf numFmtId="165" fontId="6" fillId="2" borderId="1" xfId="3" applyNumberFormat="1" applyFont="1" applyFill="1" applyBorder="1" applyAlignment="1">
      <alignment horizontal="right" vertical="center" wrapText="1"/>
    </xf>
    <xf numFmtId="165" fontId="8" fillId="2" borderId="1" xfId="3" applyNumberFormat="1" applyFont="1" applyFill="1" applyBorder="1" applyAlignment="1">
      <alignment horizontal="right" vertical="center" wrapText="1"/>
    </xf>
    <xf numFmtId="165" fontId="20" fillId="2" borderId="1" xfId="3" applyNumberFormat="1" applyFont="1" applyFill="1" applyBorder="1" applyAlignment="1">
      <alignment horizontal="right" vertical="center" wrapText="1"/>
    </xf>
    <xf numFmtId="169" fontId="15" fillId="2" borderId="1" xfId="0" applyNumberFormat="1" applyFont="1" applyFill="1" applyBorder="1" applyAlignment="1">
      <alignment horizontal="right" vertical="center" wrapText="1"/>
    </xf>
    <xf numFmtId="169" fontId="8" fillId="2" borderId="1" xfId="0" applyNumberFormat="1" applyFont="1" applyFill="1" applyBorder="1" applyAlignment="1">
      <alignment horizontal="right" vertical="center" wrapText="1"/>
    </xf>
    <xf numFmtId="4" fontId="10" fillId="2" borderId="1" xfId="1" applyNumberFormat="1" applyFont="1" applyFill="1" applyBorder="1" applyAlignment="1">
      <alignment vertical="center"/>
    </xf>
    <xf numFmtId="165" fontId="6" fillId="2" borderId="1" xfId="5" applyNumberFormat="1" applyFont="1" applyFill="1" applyBorder="1" applyAlignment="1">
      <alignment horizontal="right" vertical="center" wrapText="1"/>
    </xf>
    <xf numFmtId="167" fontId="6" fillId="2" borderId="1" xfId="1" applyNumberFormat="1" applyFont="1" applyFill="1" applyBorder="1" applyAlignment="1">
      <alignment horizontal="righ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right" vertical="center"/>
    </xf>
    <xf numFmtId="1" fontId="8" fillId="2" borderId="9" xfId="1" applyNumberFormat="1" applyFont="1" applyFill="1" applyBorder="1" applyAlignment="1">
      <alignment horizontal="center" wrapText="1"/>
    </xf>
    <xf numFmtId="1" fontId="8" fillId="2" borderId="8" xfId="1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8" fillId="0" borderId="0" xfId="0" applyFont="1" applyBorder="1" applyAlignment="1">
      <alignment horizontal="left" vertical="top" wrapText="1"/>
    </xf>
    <xf numFmtId="0" fontId="6" fillId="0" borderId="0" xfId="0" applyNumberFormat="1" applyFont="1" applyBorder="1" applyAlignment="1">
      <alignment horizontal="left" vertical="top" wrapText="1"/>
    </xf>
    <xf numFmtId="1" fontId="8" fillId="0" borderId="1" xfId="1" applyNumberFormat="1" applyFont="1" applyFill="1" applyBorder="1" applyAlignment="1">
      <alignment horizontal="center" wrapText="1"/>
    </xf>
    <xf numFmtId="0" fontId="8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2" xfId="0" applyFont="1" applyBorder="1" applyAlignment="1">
      <alignment horizontal="right"/>
    </xf>
  </cellXfs>
  <cellStyles count="14">
    <cellStyle name="Comma" xfId="1" builtinId="3"/>
    <cellStyle name="Comma 2" xfId="6"/>
    <cellStyle name="Comma 2 2" xfId="12"/>
    <cellStyle name="Comma 3" xfId="11"/>
    <cellStyle name="Normal" xfId="0" builtinId="0"/>
    <cellStyle name="Normal 2" xfId="5"/>
    <cellStyle name="Normal 3" xfId="8"/>
    <cellStyle name="Normal 3 2" xfId="13"/>
    <cellStyle name="Normal 4" xfId="9"/>
    <cellStyle name="Normal 5" xfId="10"/>
    <cellStyle name="Normal_DPF" xfId="2"/>
    <cellStyle name="Normal_Spr_06_04" xfId="3"/>
    <cellStyle name="Percent" xfId="4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Relationship Id="rId22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</a:t>
            </a:r>
            <a:r>
              <a:rPr lang="en-US" sz="1200"/>
              <a:t>0</a:t>
            </a:r>
            <a:r>
              <a:rPr lang="bg-BG" sz="1200"/>
              <a:t>.0</a:t>
            </a:r>
            <a:r>
              <a:rPr lang="en-US" sz="1200"/>
              <a:t>9</a:t>
            </a:r>
            <a:r>
              <a:rPr lang="bg-BG" sz="1200"/>
              <a:t>.20</a:t>
            </a:r>
            <a:r>
              <a:rPr lang="en-US" sz="1200"/>
              <a:t>2</a:t>
            </a:r>
            <a:r>
              <a:rPr lang="bg-BG" sz="1200"/>
              <a:t>5 г.</a:t>
            </a: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9.2101718929394422E-2"/>
                  <c:y val="-2.717081684586377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436061960714062"/>
                      <c:h val="9.83643542019176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877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33E-3"/>
                  <c:y val="4.946661328350962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409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548894431674302"/>
                  <c:y val="-0.1707795408822628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layout>
                <c:manualLayout>
                  <c:x val="0.25092656896148852"/>
                  <c:y val="-4.36946143153425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2819717338848672"/>
                      <c:h val="0.1297236322617033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№1-П'!$A$5:$A$14</c:f>
              <c:strCache>
                <c:ptCount val="10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  <c:pt idx="9">
                  <c:v>ППФ "ДАЛЛБОГГ: ЖИВОТ И ЗДРАВЕ"</c:v>
                </c:pt>
              </c:strCache>
            </c:strRef>
          </c:cat>
          <c:val>
            <c:numRef>
              <c:f>'Таблица №1.1-П'!$K$5:$K$14</c:f>
              <c:numCache>
                <c:formatCode>#,##0.00</c:formatCode>
                <c:ptCount val="10"/>
                <c:pt idx="0">
                  <c:v>24.016769338112081</c:v>
                </c:pt>
                <c:pt idx="1">
                  <c:v>12.174766082045716</c:v>
                </c:pt>
                <c:pt idx="2">
                  <c:v>17.248802829080372</c:v>
                </c:pt>
                <c:pt idx="3">
                  <c:v>15.121327234669355</c:v>
                </c:pt>
                <c:pt idx="4">
                  <c:v>7.0917840977535525</c:v>
                </c:pt>
                <c:pt idx="5">
                  <c:v>9.2386410395558389</c:v>
                </c:pt>
                <c:pt idx="6">
                  <c:v>4.4645679152230047</c:v>
                </c:pt>
                <c:pt idx="7">
                  <c:v>6.2094855295878633</c:v>
                </c:pt>
                <c:pt idx="8">
                  <c:v>2.7661655345971958</c:v>
                </c:pt>
                <c:pt idx="9">
                  <c:v>1.6676903993750263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9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5 г. </a:t>
            </a:r>
          </a:p>
        </c:rich>
      </c:tx>
      <c:layout>
        <c:manualLayout>
          <c:xMode val="edge"/>
          <c:yMode val="edge"/>
          <c:x val="0.24336436206343773"/>
          <c:y val="2.7061734930192548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3.9141756711641551E-2"/>
                  <c:y val="-3.753005493602639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43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79E-2"/>
                  <c:y val="7.391343031273722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4.1227597325928879E-2"/>
                  <c:y val="0.107748688774309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735E-2"/>
                  <c:y val="-6.316473152720353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6141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3.0087480016394011E-2"/>
                  <c:y val="-0.1462101247496347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11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layout>
                <c:manualLayout>
                  <c:x val="0.21724683587250662"/>
                  <c:y val="-6.4177180898073019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№2-П'!$A$5:$A$14</c:f>
              <c:strCache>
                <c:ptCount val="10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  <c:pt idx="9">
                  <c:v>ППФ "ДАЛЛБОГГ: ЖИВОТ И ЗДРАВЕ"</c:v>
                </c:pt>
              </c:strCache>
            </c:strRef>
          </c:cat>
          <c:val>
            <c:numRef>
              <c:f>'Таблица №2.1-П'!$K$5:$K$14</c:f>
              <c:numCache>
                <c:formatCode>#,##0.00</c:formatCode>
                <c:ptCount val="10"/>
                <c:pt idx="0">
                  <c:v>24.808583969143598</c:v>
                </c:pt>
                <c:pt idx="1">
                  <c:v>12.536941184509473</c:v>
                </c:pt>
                <c:pt idx="2">
                  <c:v>18.875476437102019</c:v>
                </c:pt>
                <c:pt idx="3">
                  <c:v>17.205623601359775</c:v>
                </c:pt>
                <c:pt idx="4">
                  <c:v>7.1021287543605993</c:v>
                </c:pt>
                <c:pt idx="5">
                  <c:v>9.0609368424158561</c:v>
                </c:pt>
                <c:pt idx="6">
                  <c:v>2.6922222791643176</c:v>
                </c:pt>
                <c:pt idx="7">
                  <c:v>4.8890483267565212</c:v>
                </c:pt>
                <c:pt idx="8">
                  <c:v>1.7234301711317033</c:v>
                </c:pt>
                <c:pt idx="9">
                  <c:v>1.1056084340561356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9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5 г.</a:t>
            </a: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785690906283774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Lbls>
            <c:dLbl>
              <c:idx val="0"/>
              <c:layout>
                <c:manualLayout>
                  <c:x val="8.7270476919443004E-3"/>
                  <c:y val="0.10360457883940978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0.2222095557600284"/>
                  <c:y val="0.1822196343104169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-5.9197615809916341E-3"/>
                  <c:y val="0.12406943249740825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218929155594681E-3"/>
                  <c:y val="-1.961868979575514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2855947354406787E-2"/>
                  <c:y val="-6.187013425352291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-4.3966243350016029E-3"/>
                  <c:y val="-6.376398381674372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22943551911233423"/>
                  <c:y val="-2.637587948565248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№4.1-П'!$B$6:$B$8,'Таблица №4.1-П'!$B$10:$B$13)</c:f>
              <c:strCache>
                <c:ptCount val="7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Акции и дялове на КИС и АИФ</c:v>
                </c:pt>
                <c:pt idx="5">
                  <c:v>Влогове в банки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№4.1-П'!$M$6:$M$8,'Таблица №4.1-П'!$M$10:$M$13)</c:f>
              <c:numCache>
                <c:formatCode>_-* #\ ##0.00\ _л_в_-;\-* #\ ##0.00\ _л_в_-;_-* "-"\ _л_в_-;_-@_-</c:formatCode>
                <c:ptCount val="7"/>
                <c:pt idx="0">
                  <c:v>54.978475476532736</c:v>
                </c:pt>
                <c:pt idx="1">
                  <c:v>8.2699054860162775</c:v>
                </c:pt>
                <c:pt idx="2">
                  <c:v>2.7235889494191402E-2</c:v>
                </c:pt>
                <c:pt idx="3">
                  <c:v>19.690240781604661</c:v>
                </c:pt>
                <c:pt idx="4">
                  <c:v>15.740818917830957</c:v>
                </c:pt>
                <c:pt idx="5">
                  <c:v>0.13803148795656203</c:v>
                </c:pt>
                <c:pt idx="6">
                  <c:v>1.155291960564611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9525</xdr:colOff>
      <xdr:row>5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476250"/>
          <a:ext cx="2362200" cy="8953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15"/>
  <sheetViews>
    <sheetView showGridLines="0" tabSelected="1" zoomScaleNormal="100" zoomScaleSheetLayoutView="100" workbookViewId="0">
      <selection sqref="A1:K1"/>
    </sheetView>
  </sheetViews>
  <sheetFormatPr defaultColWidth="9" defaultRowHeight="16.7" customHeight="1"/>
  <cols>
    <col min="1" max="1" width="42.21875" style="49" customWidth="1"/>
    <col min="2" max="11" width="7.88671875" style="49" customWidth="1"/>
    <col min="12" max="16384" width="9" style="49"/>
  </cols>
  <sheetData>
    <row r="1" spans="1:11" ht="21.75" customHeight="1">
      <c r="A1" s="154" t="s">
        <v>47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1" ht="16.7" customHeight="1">
      <c r="A2" s="55"/>
      <c r="B2" s="55"/>
    </row>
    <row r="3" spans="1:11" ht="16.7" customHeight="1">
      <c r="A3" s="56" t="s">
        <v>34</v>
      </c>
      <c r="B3" s="57">
        <v>2024</v>
      </c>
      <c r="C3" s="152">
        <v>2025</v>
      </c>
      <c r="D3" s="152"/>
      <c r="E3" s="152"/>
      <c r="F3" s="152"/>
      <c r="G3" s="152"/>
      <c r="H3" s="152"/>
      <c r="I3" s="152"/>
      <c r="J3" s="152"/>
      <c r="K3" s="153"/>
    </row>
    <row r="4" spans="1:11" ht="16.7" customHeight="1">
      <c r="A4" s="58" t="s">
        <v>37</v>
      </c>
      <c r="B4" s="59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27">
        <v>7</v>
      </c>
      <c r="J4" s="27">
        <v>8</v>
      </c>
      <c r="K4" s="27">
        <v>9</v>
      </c>
    </row>
    <row r="5" spans="1:11" ht="16.7" customHeight="1">
      <c r="A5" s="60" t="s">
        <v>2</v>
      </c>
      <c r="B5" s="138">
        <v>79149</v>
      </c>
      <c r="C5" s="138">
        <v>79029</v>
      </c>
      <c r="D5" s="138">
        <v>79710</v>
      </c>
      <c r="E5" s="138">
        <v>79586</v>
      </c>
      <c r="F5" s="138">
        <v>79501</v>
      </c>
      <c r="G5" s="138">
        <v>80188</v>
      </c>
      <c r="H5" s="138">
        <v>80009</v>
      </c>
      <c r="I5" s="138">
        <v>79870</v>
      </c>
      <c r="J5" s="138">
        <v>80667</v>
      </c>
      <c r="K5" s="138">
        <v>80546</v>
      </c>
    </row>
    <row r="6" spans="1:11" ht="16.7" customHeight="1">
      <c r="A6" s="60" t="s">
        <v>3</v>
      </c>
      <c r="B6" s="138">
        <v>41676</v>
      </c>
      <c r="C6" s="138">
        <v>41640</v>
      </c>
      <c r="D6" s="138">
        <v>41474</v>
      </c>
      <c r="E6" s="138">
        <v>41476</v>
      </c>
      <c r="F6" s="138">
        <v>41411</v>
      </c>
      <c r="G6" s="138">
        <v>41272</v>
      </c>
      <c r="H6" s="138">
        <v>41233</v>
      </c>
      <c r="I6" s="138">
        <v>41198</v>
      </c>
      <c r="J6" s="138">
        <v>40884</v>
      </c>
      <c r="K6" s="138">
        <v>40831</v>
      </c>
    </row>
    <row r="7" spans="1:11" ht="16.7" customHeight="1">
      <c r="A7" s="60" t="s">
        <v>4</v>
      </c>
      <c r="B7" s="138">
        <v>58195</v>
      </c>
      <c r="C7" s="138">
        <v>58080</v>
      </c>
      <c r="D7" s="138">
        <v>58124</v>
      </c>
      <c r="E7" s="138">
        <v>58037</v>
      </c>
      <c r="F7" s="138">
        <v>57921</v>
      </c>
      <c r="G7" s="138">
        <v>57867</v>
      </c>
      <c r="H7" s="138">
        <v>57759</v>
      </c>
      <c r="I7" s="138">
        <v>57668</v>
      </c>
      <c r="J7" s="138">
        <v>57950</v>
      </c>
      <c r="K7" s="138">
        <v>57848</v>
      </c>
    </row>
    <row r="8" spans="1:11" ht="16.7" customHeight="1">
      <c r="A8" s="60" t="s">
        <v>5</v>
      </c>
      <c r="B8" s="138">
        <v>49910</v>
      </c>
      <c r="C8" s="138">
        <v>49785</v>
      </c>
      <c r="D8" s="138">
        <v>50310</v>
      </c>
      <c r="E8" s="138">
        <v>50218</v>
      </c>
      <c r="F8" s="138">
        <v>50158</v>
      </c>
      <c r="G8" s="138">
        <v>50582</v>
      </c>
      <c r="H8" s="138">
        <v>50449</v>
      </c>
      <c r="I8" s="138">
        <v>50362</v>
      </c>
      <c r="J8" s="138">
        <v>50793</v>
      </c>
      <c r="K8" s="138">
        <v>50713</v>
      </c>
    </row>
    <row r="9" spans="1:11" ht="16.7" customHeight="1">
      <c r="A9" s="60" t="s">
        <v>59</v>
      </c>
      <c r="B9" s="138">
        <v>22843</v>
      </c>
      <c r="C9" s="138">
        <v>22803</v>
      </c>
      <c r="D9" s="138">
        <v>23192</v>
      </c>
      <c r="E9" s="138">
        <v>23165</v>
      </c>
      <c r="F9" s="138">
        <v>23144</v>
      </c>
      <c r="G9" s="138">
        <v>23513</v>
      </c>
      <c r="H9" s="138">
        <v>23469</v>
      </c>
      <c r="I9" s="138">
        <v>23435</v>
      </c>
      <c r="J9" s="138">
        <v>23816</v>
      </c>
      <c r="K9" s="138">
        <v>23784</v>
      </c>
    </row>
    <row r="10" spans="1:11" ht="16.7" customHeight="1">
      <c r="A10" s="60" t="s">
        <v>6</v>
      </c>
      <c r="B10" s="138">
        <v>31366</v>
      </c>
      <c r="C10" s="138">
        <v>31327</v>
      </c>
      <c r="D10" s="138">
        <v>31167</v>
      </c>
      <c r="E10" s="138">
        <v>31214</v>
      </c>
      <c r="F10" s="138">
        <v>31202</v>
      </c>
      <c r="G10" s="138">
        <v>31128</v>
      </c>
      <c r="H10" s="138">
        <v>31109</v>
      </c>
      <c r="I10" s="138">
        <v>31080</v>
      </c>
      <c r="J10" s="138">
        <v>30998</v>
      </c>
      <c r="K10" s="138">
        <v>30984</v>
      </c>
    </row>
    <row r="11" spans="1:11" ht="16.7" customHeight="1">
      <c r="A11" s="60" t="s">
        <v>29</v>
      </c>
      <c r="B11" s="138">
        <v>14596</v>
      </c>
      <c r="C11" s="138">
        <v>14597</v>
      </c>
      <c r="D11" s="138">
        <v>14593</v>
      </c>
      <c r="E11" s="138">
        <v>14603</v>
      </c>
      <c r="F11" s="138">
        <v>14610</v>
      </c>
      <c r="G11" s="138">
        <v>14683</v>
      </c>
      <c r="H11" s="138">
        <v>14684</v>
      </c>
      <c r="I11" s="138">
        <v>14682</v>
      </c>
      <c r="J11" s="138">
        <v>14967</v>
      </c>
      <c r="K11" s="138">
        <v>14973</v>
      </c>
    </row>
    <row r="12" spans="1:11" ht="16.7" customHeight="1">
      <c r="A12" s="60" t="s">
        <v>24</v>
      </c>
      <c r="B12" s="138">
        <v>20374</v>
      </c>
      <c r="C12" s="138">
        <v>20387</v>
      </c>
      <c r="D12" s="138">
        <v>20530</v>
      </c>
      <c r="E12" s="138">
        <v>20537</v>
      </c>
      <c r="F12" s="138">
        <v>20542</v>
      </c>
      <c r="G12" s="138">
        <v>20646</v>
      </c>
      <c r="H12" s="138">
        <v>20667</v>
      </c>
      <c r="I12" s="138">
        <v>20680</v>
      </c>
      <c r="J12" s="138">
        <v>20836</v>
      </c>
      <c r="K12" s="138">
        <v>20825</v>
      </c>
    </row>
    <row r="13" spans="1:11" ht="15.75" customHeight="1">
      <c r="A13" s="60" t="s">
        <v>31</v>
      </c>
      <c r="B13" s="138">
        <v>9247</v>
      </c>
      <c r="C13" s="138">
        <v>9242</v>
      </c>
      <c r="D13" s="138">
        <v>9256</v>
      </c>
      <c r="E13" s="138">
        <v>9249</v>
      </c>
      <c r="F13" s="138">
        <v>9245</v>
      </c>
      <c r="G13" s="138">
        <v>9312</v>
      </c>
      <c r="H13" s="138">
        <v>9308</v>
      </c>
      <c r="I13" s="138">
        <v>9301</v>
      </c>
      <c r="J13" s="138">
        <v>9283</v>
      </c>
      <c r="K13" s="138">
        <v>9277</v>
      </c>
    </row>
    <row r="14" spans="1:11" ht="15.75" customHeight="1">
      <c r="A14" s="60" t="s">
        <v>60</v>
      </c>
      <c r="B14" s="138">
        <v>4752</v>
      </c>
      <c r="C14" s="134">
        <v>4755</v>
      </c>
      <c r="D14" s="134">
        <v>5133</v>
      </c>
      <c r="E14" s="134">
        <v>5130</v>
      </c>
      <c r="F14" s="134">
        <v>5126</v>
      </c>
      <c r="G14" s="134">
        <v>5369</v>
      </c>
      <c r="H14" s="134">
        <v>5369</v>
      </c>
      <c r="I14" s="134">
        <v>5367</v>
      </c>
      <c r="J14" s="134">
        <v>5591</v>
      </c>
      <c r="K14" s="134">
        <v>5593</v>
      </c>
    </row>
    <row r="15" spans="1:11" ht="16.7" customHeight="1">
      <c r="A15" s="22" t="s">
        <v>7</v>
      </c>
      <c r="B15" s="138">
        <f t="shared" ref="B15" si="0">SUM(B5:B14)</f>
        <v>332108</v>
      </c>
      <c r="C15" s="138">
        <f t="shared" ref="C15" si="1">SUM(C5:C14)</f>
        <v>331645</v>
      </c>
      <c r="D15" s="138">
        <f t="shared" ref="D15:G15" si="2">SUM(D5:D14)</f>
        <v>333489</v>
      </c>
      <c r="E15" s="138">
        <f t="shared" si="2"/>
        <v>333215</v>
      </c>
      <c r="F15" s="138">
        <f t="shared" si="2"/>
        <v>332860</v>
      </c>
      <c r="G15" s="138">
        <f t="shared" si="2"/>
        <v>334560</v>
      </c>
      <c r="H15" s="138">
        <f>SUM(H5:H14)</f>
        <v>334056</v>
      </c>
      <c r="I15" s="138">
        <f>SUM(I5:I14)</f>
        <v>333643</v>
      </c>
      <c r="J15" s="138">
        <f t="shared" ref="J15:K15" si="3">SUM(J5:J14)</f>
        <v>335785</v>
      </c>
      <c r="K15" s="138">
        <f t="shared" si="3"/>
        <v>335374</v>
      </c>
    </row>
  </sheetData>
  <mergeCells count="2">
    <mergeCell ref="C3:K3"/>
    <mergeCell ref="A1:K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3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showGridLines="0" zoomScaleNormal="75" workbookViewId="0">
      <selection sqref="A1:K1"/>
    </sheetView>
  </sheetViews>
  <sheetFormatPr defaultColWidth="9" defaultRowHeight="15.75"/>
  <cols>
    <col min="1" max="1" width="42.33203125" style="2" customWidth="1"/>
    <col min="2" max="2" width="8.6640625" style="2" customWidth="1"/>
    <col min="3" max="3" width="8.44140625" style="2" customWidth="1"/>
    <col min="4" max="7" width="8.21875" style="2" customWidth="1"/>
    <col min="8" max="10" width="8.21875" style="124" customWidth="1"/>
    <col min="11" max="11" width="8.44140625" style="2" customWidth="1"/>
    <col min="12" max="16384" width="9" style="2"/>
  </cols>
  <sheetData>
    <row r="1" spans="1:13" ht="47.25" customHeight="1">
      <c r="A1" s="157" t="s">
        <v>70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13">
      <c r="A2" s="7"/>
      <c r="K2" s="7" t="s">
        <v>16</v>
      </c>
    </row>
    <row r="3" spans="1:13" ht="15.75" customHeight="1">
      <c r="A3" s="40" t="s">
        <v>34</v>
      </c>
      <c r="B3" s="44">
        <v>2024</v>
      </c>
      <c r="C3" s="174">
        <v>2025</v>
      </c>
      <c r="D3" s="174"/>
      <c r="E3" s="174"/>
      <c r="F3" s="174"/>
      <c r="G3" s="174"/>
      <c r="H3" s="174"/>
      <c r="I3" s="174"/>
      <c r="J3" s="174"/>
      <c r="K3" s="175"/>
    </row>
    <row r="4" spans="1:13" s="6" customFormat="1" ht="15.75" customHeight="1">
      <c r="A4" s="113" t="s">
        <v>37</v>
      </c>
      <c r="B4" s="127">
        <v>12</v>
      </c>
      <c r="C4" s="127">
        <v>1</v>
      </c>
      <c r="D4" s="127">
        <v>2</v>
      </c>
      <c r="E4" s="127">
        <v>3</v>
      </c>
      <c r="F4" s="127">
        <v>4</v>
      </c>
      <c r="G4" s="127">
        <v>5</v>
      </c>
      <c r="H4" s="127">
        <v>6</v>
      </c>
      <c r="I4" s="127">
        <v>7</v>
      </c>
      <c r="J4" s="127">
        <v>8</v>
      </c>
      <c r="K4" s="127">
        <v>9</v>
      </c>
      <c r="L4" s="114"/>
      <c r="M4" s="114"/>
    </row>
    <row r="5" spans="1:13" ht="15.75" customHeight="1">
      <c r="A5" s="115" t="s">
        <v>2</v>
      </c>
      <c r="B5" s="116">
        <v>8822.2851759118239</v>
      </c>
      <c r="C5" s="116">
        <v>9024.8360460602926</v>
      </c>
      <c r="D5" s="116">
        <v>9053.1577431033602</v>
      </c>
      <c r="E5" s="116">
        <v>8977.186014379653</v>
      </c>
      <c r="F5" s="116">
        <v>9090.2455349088941</v>
      </c>
      <c r="G5" s="116">
        <v>9218.5005449798482</v>
      </c>
      <c r="H5" s="116">
        <v>9431.656837617682</v>
      </c>
      <c r="I5" s="116">
        <v>9444.8599149456313</v>
      </c>
      <c r="J5" s="116">
        <v>9606.9703449313147</v>
      </c>
      <c r="K5" s="116">
        <v>9576.7648952905311</v>
      </c>
      <c r="L5" s="112"/>
      <c r="M5" s="112"/>
    </row>
    <row r="6" spans="1:13" ht="15.75" customHeight="1">
      <c r="A6" s="115" t="s">
        <v>3</v>
      </c>
      <c r="B6" s="116">
        <v>9594.5824247600867</v>
      </c>
      <c r="C6" s="116">
        <v>9553.6267457048125</v>
      </c>
      <c r="D6" s="116">
        <v>9543.9678237921235</v>
      </c>
      <c r="E6" s="116">
        <v>9559.9189615678297</v>
      </c>
      <c r="F6" s="116">
        <v>9453.001909874567</v>
      </c>
      <c r="G6" s="116">
        <v>9655.5019186890695</v>
      </c>
      <c r="H6" s="116">
        <v>9854.0399298390421</v>
      </c>
      <c r="I6" s="116">
        <v>9915.6663910706902</v>
      </c>
      <c r="J6" s="116">
        <v>9995.5454164922558</v>
      </c>
      <c r="K6" s="116">
        <v>10166.194108999265</v>
      </c>
      <c r="L6" s="112"/>
      <c r="M6" s="112"/>
    </row>
    <row r="7" spans="1:13" ht="15.75" customHeight="1">
      <c r="A7" s="115" t="s">
        <v>4</v>
      </c>
      <c r="B7" s="116">
        <v>11976.774890980032</v>
      </c>
      <c r="C7" s="116">
        <v>12212.416237113403</v>
      </c>
      <c r="D7" s="116">
        <v>12270.119717651458</v>
      </c>
      <c r="E7" s="116">
        <v>12265.341329709976</v>
      </c>
      <c r="F7" s="116">
        <v>12421.326722387495</v>
      </c>
      <c r="G7" s="116">
        <v>12691.578764515514</v>
      </c>
      <c r="H7" s="116">
        <v>12940.604633461777</v>
      </c>
      <c r="I7" s="116">
        <v>12940.693827983618</v>
      </c>
      <c r="J7" s="116">
        <v>13117.266634935744</v>
      </c>
      <c r="K7" s="116">
        <v>13438.05084178305</v>
      </c>
      <c r="L7" s="112"/>
      <c r="M7" s="112"/>
    </row>
    <row r="8" spans="1:13" ht="15.75" customHeight="1">
      <c r="A8" s="115" t="s">
        <v>5</v>
      </c>
      <c r="B8" s="116">
        <v>13376.253047498949</v>
      </c>
      <c r="C8" s="116">
        <v>13652.850446967866</v>
      </c>
      <c r="D8" s="116">
        <v>13768.436691890603</v>
      </c>
      <c r="E8" s="116">
        <v>13566.344901738248</v>
      </c>
      <c r="F8" s="116">
        <v>13762.926617585443</v>
      </c>
      <c r="G8" s="116">
        <v>14031.376703841388</v>
      </c>
      <c r="H8" s="116">
        <v>14306.494966840361</v>
      </c>
      <c r="I8" s="116">
        <v>14550.196219461452</v>
      </c>
      <c r="J8" s="116">
        <v>14442.763877527172</v>
      </c>
      <c r="K8" s="116">
        <v>14740.868676814989</v>
      </c>
      <c r="L8" s="112"/>
      <c r="M8" s="112"/>
    </row>
    <row r="9" spans="1:13" ht="15.75" customHeight="1">
      <c r="A9" s="115" t="s">
        <v>59</v>
      </c>
      <c r="B9" s="116">
        <v>11674.33065248411</v>
      </c>
      <c r="C9" s="116">
        <v>11935.531441218591</v>
      </c>
      <c r="D9" s="116">
        <v>11950.005633081551</v>
      </c>
      <c r="E9" s="116">
        <v>11772.496215522771</v>
      </c>
      <c r="F9" s="116">
        <v>11924.1911632101</v>
      </c>
      <c r="G9" s="116">
        <v>12226.536431367596</v>
      </c>
      <c r="H9" s="116">
        <v>12514.302219979818</v>
      </c>
      <c r="I9" s="116">
        <v>12719.909643898112</v>
      </c>
      <c r="J9" s="116">
        <v>12601.492599901332</v>
      </c>
      <c r="K9" s="116">
        <v>12839.828691151097</v>
      </c>
      <c r="L9" s="112"/>
      <c r="M9" s="112"/>
    </row>
    <row r="10" spans="1:13" ht="15.75" customHeight="1">
      <c r="A10" s="115" t="s">
        <v>6</v>
      </c>
      <c r="B10" s="116">
        <v>10429.590920165678</v>
      </c>
      <c r="C10" s="116">
        <v>10520.693486590038</v>
      </c>
      <c r="D10" s="116">
        <v>10668.681373362084</v>
      </c>
      <c r="E10" s="116">
        <v>10561.820663900415</v>
      </c>
      <c r="F10" s="116">
        <v>10613.079109190627</v>
      </c>
      <c r="G10" s="116">
        <v>10638.621406677161</v>
      </c>
      <c r="H10" s="116">
        <v>10852.989281262982</v>
      </c>
      <c r="I10" s="116">
        <v>10995.624354059009</v>
      </c>
      <c r="J10" s="116">
        <v>11017.574227831285</v>
      </c>
      <c r="K10" s="116">
        <v>11180.187619921582</v>
      </c>
      <c r="L10" s="112"/>
      <c r="M10" s="112"/>
    </row>
    <row r="11" spans="1:13" ht="15.75" customHeight="1">
      <c r="A11" s="115" t="s">
        <v>29</v>
      </c>
      <c r="B11" s="116">
        <v>6643.1198021615683</v>
      </c>
      <c r="C11" s="116">
        <v>6639.1300530455464</v>
      </c>
      <c r="D11" s="116">
        <v>6746.2700421940926</v>
      </c>
      <c r="E11" s="116">
        <v>6815.1084957705043</v>
      </c>
      <c r="F11" s="116">
        <v>6871.202874516307</v>
      </c>
      <c r="G11" s="116">
        <v>6745.8846014492756</v>
      </c>
      <c r="H11" s="116">
        <v>6854.4801234343804</v>
      </c>
      <c r="I11" s="116">
        <v>6916.3881004366813</v>
      </c>
      <c r="J11" s="116">
        <v>6725.1040794979081</v>
      </c>
      <c r="K11" s="116">
        <v>6916.8035339398184</v>
      </c>
      <c r="L11" s="112"/>
      <c r="M11" s="112"/>
    </row>
    <row r="12" spans="1:13" ht="15.75" customHeight="1">
      <c r="A12" s="115" t="s">
        <v>24</v>
      </c>
      <c r="B12" s="116">
        <v>7270.0530954656469</v>
      </c>
      <c r="C12" s="116">
        <v>7251.3950997030124</v>
      </c>
      <c r="D12" s="116">
        <v>7269.603591305261</v>
      </c>
      <c r="E12" s="116">
        <v>7291.0921523248471</v>
      </c>
      <c r="F12" s="116">
        <v>7330.1545847842144</v>
      </c>
      <c r="G12" s="116">
        <v>7164.7885993147129</v>
      </c>
      <c r="H12" s="116">
        <v>7363.3295442694753</v>
      </c>
      <c r="I12" s="116">
        <v>7424.2140615191465</v>
      </c>
      <c r="J12" s="116">
        <v>7306.8135174119097</v>
      </c>
      <c r="K12" s="116">
        <v>7761.8405752120834</v>
      </c>
      <c r="L12" s="112"/>
      <c r="M12" s="112"/>
    </row>
    <row r="13" spans="1:13" ht="15.75" customHeight="1">
      <c r="A13" s="115" t="s">
        <v>31</v>
      </c>
      <c r="B13" s="116">
        <v>6161.2850816495984</v>
      </c>
      <c r="C13" s="116">
        <v>6348.4947339246119</v>
      </c>
      <c r="D13" s="116">
        <v>6380.4433988375313</v>
      </c>
      <c r="E13" s="116">
        <v>6344.0385575589462</v>
      </c>
      <c r="F13" s="116">
        <v>6348.0843339849207</v>
      </c>
      <c r="G13" s="116">
        <v>6524.7302869880186</v>
      </c>
      <c r="H13" s="116">
        <v>6669.9991620111732</v>
      </c>
      <c r="I13" s="116">
        <v>6828.7808641975307</v>
      </c>
      <c r="J13" s="116">
        <v>6741.612510614209</v>
      </c>
      <c r="K13" s="116">
        <v>6901.4203640500573</v>
      </c>
      <c r="L13" s="112"/>
      <c r="M13" s="112"/>
    </row>
    <row r="14" spans="1:13" ht="21" customHeight="1">
      <c r="A14" s="115" t="s">
        <v>60</v>
      </c>
      <c r="B14" s="116">
        <v>3726.9918544664674</v>
      </c>
      <c r="C14" s="116">
        <v>3862.7922324823467</v>
      </c>
      <c r="D14" s="116">
        <v>3809.5075217735553</v>
      </c>
      <c r="E14" s="116">
        <v>3823.9246084417309</v>
      </c>
      <c r="F14" s="116">
        <v>3914.2749866381614</v>
      </c>
      <c r="G14" s="116">
        <v>4109.7631859350031</v>
      </c>
      <c r="H14" s="116">
        <v>4283.3933547695606</v>
      </c>
      <c r="I14" s="116">
        <v>4438.0479913723375</v>
      </c>
      <c r="J14" s="116">
        <v>4539.4316584222861</v>
      </c>
      <c r="K14" s="116">
        <v>4769.0507094062004</v>
      </c>
      <c r="L14" s="112"/>
      <c r="M14" s="112"/>
    </row>
    <row r="15" spans="1:13">
      <c r="A15" s="41" t="s">
        <v>11</v>
      </c>
      <c r="B15" s="116">
        <v>9876.396435853987</v>
      </c>
      <c r="C15" s="116">
        <v>10022.824434402164</v>
      </c>
      <c r="D15" s="116">
        <v>10062.49868672226</v>
      </c>
      <c r="E15" s="116">
        <v>10003.630496571277</v>
      </c>
      <c r="F15" s="116">
        <v>10090.020161932765</v>
      </c>
      <c r="G15" s="116">
        <v>10254.844450990817</v>
      </c>
      <c r="H15" s="116">
        <v>10476.661968894034</v>
      </c>
      <c r="I15" s="116">
        <v>10558.476770182751</v>
      </c>
      <c r="J15" s="116">
        <v>10604.597668741435</v>
      </c>
      <c r="K15" s="116">
        <v>10775.703436448126</v>
      </c>
      <c r="L15" s="112"/>
      <c r="M15" s="112"/>
    </row>
    <row r="16" spans="1:13">
      <c r="A16" s="112"/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</row>
    <row r="17" spans="1:13" ht="12.75" customHeight="1">
      <c r="A17" s="117" t="s">
        <v>55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</row>
    <row r="18" spans="1:13" ht="69" customHeight="1">
      <c r="A18" s="177" t="s">
        <v>46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</row>
  </sheetData>
  <mergeCells count="3">
    <mergeCell ref="C3:K3"/>
    <mergeCell ref="A1:K1"/>
    <mergeCell ref="A18:K18"/>
  </mergeCells>
  <printOptions horizontalCentered="1" verticalCentered="1"/>
  <pageMargins left="0.86614173228346458" right="0.27559055118110237" top="0.39370078740157483" bottom="0.74803149606299213" header="0.19685039370078741" footer="0.51181102362204722"/>
  <pageSetup paperSize="9" scale="75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2"/>
  <sheetViews>
    <sheetView showGridLines="0" zoomScaleNormal="75" workbookViewId="0">
      <selection sqref="A1:K1"/>
    </sheetView>
  </sheetViews>
  <sheetFormatPr defaultColWidth="8" defaultRowHeight="15.75"/>
  <cols>
    <col min="1" max="1" width="42.77734375" style="52" customWidth="1"/>
    <col min="2" max="2" width="8.33203125" style="51" bestFit="1" customWidth="1"/>
    <col min="3" max="3" width="8.109375" style="51" customWidth="1"/>
    <col min="4" max="4" width="7.77734375" style="51" customWidth="1"/>
    <col min="5" max="7" width="7.77734375" style="123" customWidth="1"/>
    <col min="8" max="10" width="7.77734375" style="130" customWidth="1"/>
    <col min="11" max="11" width="7.88671875" style="51" customWidth="1"/>
    <col min="12" max="16384" width="8" style="51"/>
  </cols>
  <sheetData>
    <row r="1" spans="1:24" ht="21" customHeight="1">
      <c r="A1" s="180" t="s">
        <v>63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</row>
    <row r="2" spans="1:24" ht="8.25" customHeight="1">
      <c r="A2" s="13"/>
      <c r="B2" s="12"/>
      <c r="C2" s="90"/>
      <c r="D2" s="90"/>
      <c r="E2" s="122"/>
      <c r="F2" s="122"/>
      <c r="G2" s="122"/>
      <c r="H2" s="122"/>
      <c r="I2" s="122"/>
      <c r="J2" s="122"/>
      <c r="K2" s="96"/>
    </row>
    <row r="3" spans="1:24">
      <c r="B3" s="103"/>
      <c r="C3" s="103"/>
      <c r="D3" s="103"/>
      <c r="K3" s="88" t="s">
        <v>52</v>
      </c>
      <c r="L3" s="103"/>
      <c r="M3" s="103"/>
      <c r="N3" s="103"/>
    </row>
    <row r="4" spans="1:24" ht="15.75" customHeight="1">
      <c r="A4" s="91" t="s">
        <v>34</v>
      </c>
      <c r="B4" s="118">
        <v>2024</v>
      </c>
      <c r="C4" s="179">
        <v>2025</v>
      </c>
      <c r="D4" s="179"/>
      <c r="E4" s="179"/>
      <c r="F4" s="179"/>
      <c r="G4" s="179"/>
      <c r="H4" s="179"/>
      <c r="I4" s="179"/>
      <c r="J4" s="179"/>
      <c r="K4" s="179"/>
      <c r="L4" s="103"/>
      <c r="M4" s="103"/>
      <c r="N4" s="103"/>
    </row>
    <row r="5" spans="1:24">
      <c r="A5" s="92" t="s">
        <v>37</v>
      </c>
      <c r="B5" s="59">
        <v>12</v>
      </c>
      <c r="C5" s="119">
        <v>1</v>
      </c>
      <c r="D5" s="119">
        <v>2</v>
      </c>
      <c r="E5" s="119">
        <v>3</v>
      </c>
      <c r="F5" s="119">
        <v>4</v>
      </c>
      <c r="G5" s="119">
        <v>5</v>
      </c>
      <c r="H5" s="119">
        <v>6</v>
      </c>
      <c r="I5" s="119">
        <v>7</v>
      </c>
      <c r="J5" s="119">
        <v>8</v>
      </c>
      <c r="K5" s="119">
        <v>9</v>
      </c>
      <c r="L5" s="103"/>
      <c r="M5" s="103"/>
      <c r="N5" s="103"/>
    </row>
    <row r="6" spans="1:24" s="50" customFormat="1">
      <c r="A6" s="60" t="s">
        <v>2</v>
      </c>
      <c r="B6" s="150">
        <v>1</v>
      </c>
      <c r="C6" s="150">
        <v>1</v>
      </c>
      <c r="D6" s="150">
        <v>1</v>
      </c>
      <c r="E6" s="150">
        <v>0</v>
      </c>
      <c r="F6" s="150">
        <v>0</v>
      </c>
      <c r="G6" s="150">
        <v>0</v>
      </c>
      <c r="H6" s="150">
        <v>0</v>
      </c>
      <c r="I6" s="150">
        <v>0</v>
      </c>
      <c r="J6" s="150">
        <v>0</v>
      </c>
      <c r="K6" s="150">
        <v>0</v>
      </c>
      <c r="L6" s="102"/>
      <c r="M6" s="102"/>
      <c r="N6" s="102"/>
      <c r="O6" s="99"/>
      <c r="P6" s="99"/>
      <c r="Q6" s="99"/>
      <c r="R6" s="99"/>
      <c r="S6" s="99"/>
      <c r="T6" s="99"/>
      <c r="U6" s="99"/>
      <c r="V6" s="99"/>
      <c r="W6" s="99"/>
    </row>
    <row r="7" spans="1:24">
      <c r="A7" s="60" t="s">
        <v>3</v>
      </c>
      <c r="B7" s="150">
        <v>2</v>
      </c>
      <c r="C7" s="150">
        <v>2</v>
      </c>
      <c r="D7" s="150">
        <v>2</v>
      </c>
      <c r="E7" s="150">
        <v>2</v>
      </c>
      <c r="F7" s="150">
        <v>2</v>
      </c>
      <c r="G7" s="150">
        <v>2</v>
      </c>
      <c r="H7" s="150">
        <v>2</v>
      </c>
      <c r="I7" s="150">
        <v>1</v>
      </c>
      <c r="J7" s="150">
        <v>1</v>
      </c>
      <c r="K7" s="150">
        <v>0</v>
      </c>
      <c r="L7" s="103"/>
      <c r="M7" s="103"/>
      <c r="N7" s="103"/>
      <c r="O7" s="100"/>
      <c r="P7" s="100"/>
      <c r="Q7" s="100"/>
      <c r="R7" s="100"/>
      <c r="S7" s="100"/>
      <c r="T7" s="100"/>
      <c r="U7" s="100"/>
      <c r="V7" s="100"/>
      <c r="W7" s="100"/>
      <c r="X7" s="100"/>
    </row>
    <row r="8" spans="1:24">
      <c r="A8" s="60" t="s">
        <v>4</v>
      </c>
      <c r="B8" s="150">
        <v>0</v>
      </c>
      <c r="C8" s="150">
        <v>0</v>
      </c>
      <c r="D8" s="150">
        <v>0</v>
      </c>
      <c r="E8" s="150">
        <v>0</v>
      </c>
      <c r="F8" s="150">
        <v>0</v>
      </c>
      <c r="G8" s="150">
        <v>0</v>
      </c>
      <c r="H8" s="150">
        <v>0</v>
      </c>
      <c r="I8" s="150">
        <v>0</v>
      </c>
      <c r="J8" s="150">
        <v>0</v>
      </c>
      <c r="K8" s="150">
        <v>0</v>
      </c>
      <c r="L8" s="103"/>
      <c r="M8" s="103"/>
      <c r="N8" s="103"/>
    </row>
    <row r="9" spans="1:24">
      <c r="A9" s="60" t="s">
        <v>5</v>
      </c>
      <c r="B9" s="150">
        <v>0</v>
      </c>
      <c r="C9" s="150">
        <v>0</v>
      </c>
      <c r="D9" s="150">
        <v>0</v>
      </c>
      <c r="E9" s="150">
        <v>0</v>
      </c>
      <c r="F9" s="150">
        <v>0</v>
      </c>
      <c r="G9" s="150">
        <v>0</v>
      </c>
      <c r="H9" s="150">
        <v>0</v>
      </c>
      <c r="I9" s="150">
        <v>0</v>
      </c>
      <c r="J9" s="150">
        <v>0</v>
      </c>
      <c r="K9" s="150">
        <v>0</v>
      </c>
      <c r="L9" s="103"/>
      <c r="M9" s="103"/>
      <c r="N9" s="103"/>
    </row>
    <row r="10" spans="1:24">
      <c r="A10" s="60" t="s">
        <v>59</v>
      </c>
      <c r="B10" s="150">
        <v>0</v>
      </c>
      <c r="C10" s="150">
        <v>0</v>
      </c>
      <c r="D10" s="150">
        <v>0</v>
      </c>
      <c r="E10" s="150">
        <v>0</v>
      </c>
      <c r="F10" s="150">
        <v>0</v>
      </c>
      <c r="G10" s="150">
        <v>0</v>
      </c>
      <c r="H10" s="150">
        <v>0</v>
      </c>
      <c r="I10" s="150">
        <v>0</v>
      </c>
      <c r="J10" s="150">
        <v>0</v>
      </c>
      <c r="K10" s="150">
        <v>0</v>
      </c>
      <c r="L10" s="103"/>
      <c r="M10" s="103"/>
      <c r="N10" s="103"/>
    </row>
    <row r="11" spans="1:24">
      <c r="A11" s="60" t="s">
        <v>6</v>
      </c>
      <c r="B11" s="150">
        <v>1</v>
      </c>
      <c r="C11" s="150">
        <v>1</v>
      </c>
      <c r="D11" s="150">
        <v>1</v>
      </c>
      <c r="E11" s="150">
        <v>1</v>
      </c>
      <c r="F11" s="150">
        <v>1</v>
      </c>
      <c r="G11" s="150">
        <v>1</v>
      </c>
      <c r="H11" s="150">
        <v>2</v>
      </c>
      <c r="I11" s="150">
        <v>2</v>
      </c>
      <c r="J11" s="150">
        <v>2</v>
      </c>
      <c r="K11" s="150">
        <v>2</v>
      </c>
      <c r="L11" s="103"/>
      <c r="M11" s="103"/>
      <c r="N11" s="103"/>
    </row>
    <row r="12" spans="1:24">
      <c r="A12" s="60" t="s">
        <v>29</v>
      </c>
      <c r="B12" s="150">
        <v>0</v>
      </c>
      <c r="C12" s="150">
        <v>0</v>
      </c>
      <c r="D12" s="150">
        <v>0</v>
      </c>
      <c r="E12" s="150">
        <v>0</v>
      </c>
      <c r="F12" s="150">
        <v>0</v>
      </c>
      <c r="G12" s="150">
        <v>0</v>
      </c>
      <c r="H12" s="150">
        <v>0</v>
      </c>
      <c r="I12" s="150">
        <v>0</v>
      </c>
      <c r="J12" s="150">
        <v>0</v>
      </c>
      <c r="K12" s="150">
        <v>0</v>
      </c>
      <c r="L12" s="103"/>
      <c r="M12" s="103"/>
      <c r="N12" s="103"/>
    </row>
    <row r="13" spans="1:24">
      <c r="A13" s="60" t="s">
        <v>24</v>
      </c>
      <c r="B13" s="150">
        <v>0</v>
      </c>
      <c r="C13" s="150">
        <v>0</v>
      </c>
      <c r="D13" s="150">
        <v>0</v>
      </c>
      <c r="E13" s="150">
        <v>0</v>
      </c>
      <c r="F13" s="150">
        <v>0</v>
      </c>
      <c r="G13" s="150">
        <v>0</v>
      </c>
      <c r="H13" s="150">
        <v>0</v>
      </c>
      <c r="I13" s="150">
        <v>0</v>
      </c>
      <c r="J13" s="150">
        <v>0</v>
      </c>
      <c r="K13" s="150">
        <v>0</v>
      </c>
      <c r="L13" s="103"/>
      <c r="M13" s="103"/>
      <c r="N13" s="103"/>
    </row>
    <row r="14" spans="1:24" ht="15.75" customHeight="1">
      <c r="A14" s="60" t="s">
        <v>31</v>
      </c>
      <c r="B14" s="150">
        <v>0</v>
      </c>
      <c r="C14" s="150">
        <v>0</v>
      </c>
      <c r="D14" s="150">
        <v>0</v>
      </c>
      <c r="E14" s="150">
        <v>0</v>
      </c>
      <c r="F14" s="150">
        <v>0</v>
      </c>
      <c r="G14" s="150">
        <v>0</v>
      </c>
      <c r="H14" s="150">
        <v>0</v>
      </c>
      <c r="I14" s="150">
        <v>0</v>
      </c>
      <c r="J14" s="150">
        <v>0</v>
      </c>
      <c r="K14" s="150">
        <v>0</v>
      </c>
      <c r="L14" s="103"/>
      <c r="M14" s="103"/>
      <c r="N14" s="103"/>
    </row>
    <row r="15" spans="1:24" ht="15.75" customHeight="1">
      <c r="A15" s="60" t="s">
        <v>60</v>
      </c>
      <c r="B15" s="150">
        <v>0</v>
      </c>
      <c r="C15" s="150">
        <v>0</v>
      </c>
      <c r="D15" s="150">
        <v>0</v>
      </c>
      <c r="E15" s="150">
        <v>0</v>
      </c>
      <c r="F15" s="150">
        <v>0</v>
      </c>
      <c r="G15" s="150">
        <v>0</v>
      </c>
      <c r="H15" s="150">
        <v>0</v>
      </c>
      <c r="I15" s="150">
        <v>0</v>
      </c>
      <c r="J15" s="150">
        <v>0</v>
      </c>
      <c r="K15" s="150">
        <v>0</v>
      </c>
      <c r="L15" s="103"/>
      <c r="M15" s="103"/>
      <c r="N15" s="103"/>
    </row>
    <row r="16" spans="1:24">
      <c r="A16" s="93" t="s">
        <v>7</v>
      </c>
      <c r="B16" s="150">
        <f>SUM(B6:B15)</f>
        <v>4</v>
      </c>
      <c r="C16" s="150">
        <f t="shared" ref="C16:G16" si="0">SUM(C6:C15)</f>
        <v>4</v>
      </c>
      <c r="D16" s="150">
        <f t="shared" si="0"/>
        <v>4</v>
      </c>
      <c r="E16" s="150">
        <f t="shared" si="0"/>
        <v>3</v>
      </c>
      <c r="F16" s="150">
        <f t="shared" si="0"/>
        <v>3</v>
      </c>
      <c r="G16" s="150">
        <f t="shared" si="0"/>
        <v>3</v>
      </c>
      <c r="H16" s="150">
        <f>SUM(H6:H15)</f>
        <v>4</v>
      </c>
      <c r="I16" s="150">
        <f t="shared" ref="I16:K16" si="1">SUM(I6:I15)</f>
        <v>3</v>
      </c>
      <c r="J16" s="150">
        <f t="shared" si="1"/>
        <v>3</v>
      </c>
      <c r="K16" s="150">
        <f t="shared" si="1"/>
        <v>2</v>
      </c>
      <c r="L16" s="103"/>
      <c r="M16" s="103"/>
      <c r="N16" s="103"/>
    </row>
    <row r="23" spans="3:12">
      <c r="C23" s="89"/>
      <c r="D23" s="89"/>
      <c r="K23" s="89"/>
      <c r="L23" s="89"/>
    </row>
    <row r="24" spans="3:12">
      <c r="C24" s="89"/>
      <c r="D24" s="89"/>
      <c r="K24" s="89"/>
      <c r="L24" s="89"/>
    </row>
    <row r="25" spans="3:12">
      <c r="C25" s="89"/>
      <c r="D25" s="89"/>
      <c r="K25" s="89"/>
      <c r="L25" s="89"/>
    </row>
    <row r="26" spans="3:12">
      <c r="C26" s="89"/>
      <c r="D26" s="89"/>
      <c r="K26" s="89"/>
      <c r="L26" s="89"/>
    </row>
    <row r="27" spans="3:12">
      <c r="C27" s="89"/>
      <c r="D27" s="89"/>
      <c r="K27" s="89"/>
      <c r="L27" s="89"/>
    </row>
    <row r="28" spans="3:12">
      <c r="C28" s="89"/>
      <c r="D28" s="89"/>
      <c r="K28" s="89"/>
      <c r="L28" s="89"/>
    </row>
    <row r="29" spans="3:12">
      <c r="C29" s="89"/>
      <c r="D29" s="89"/>
      <c r="K29" s="89"/>
      <c r="L29" s="89"/>
    </row>
    <row r="30" spans="3:12">
      <c r="C30" s="89"/>
      <c r="D30" s="89"/>
      <c r="K30" s="89"/>
      <c r="L30" s="89"/>
    </row>
    <row r="31" spans="3:12">
      <c r="C31" s="89"/>
      <c r="D31" s="89"/>
      <c r="K31" s="89"/>
      <c r="L31" s="89"/>
    </row>
    <row r="32" spans="3:12">
      <c r="C32" s="89"/>
      <c r="D32" s="89"/>
      <c r="K32" s="89"/>
      <c r="L32" s="89"/>
    </row>
  </sheetData>
  <mergeCells count="2">
    <mergeCell ref="C4:K4"/>
    <mergeCell ref="A1:K1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1" orientation="landscape" r:id="rId1"/>
  <headerFooter alignWithMargins="0">
    <oddHeader>&amp;R&amp;"Times New Roman,Regular"Таблица  №6-П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P17"/>
  <sheetViews>
    <sheetView showGridLines="0" zoomScaleNormal="75" zoomScaleSheetLayoutView="75" workbookViewId="0">
      <selection sqref="A1:L1"/>
    </sheetView>
  </sheetViews>
  <sheetFormatPr defaultColWidth="9" defaultRowHeight="15.75"/>
  <cols>
    <col min="1" max="1" width="30.10937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.6640625" style="1" customWidth="1"/>
    <col min="12" max="12" width="9.5546875" style="1" customWidth="1"/>
    <col min="13" max="16384" width="9" style="1"/>
  </cols>
  <sheetData>
    <row r="1" spans="1:16" s="15" customFormat="1">
      <c r="A1" s="181" t="s">
        <v>75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6">
      <c r="A2" s="13"/>
      <c r="B2" s="12"/>
      <c r="C2" s="12" t="s">
        <v>0</v>
      </c>
      <c r="D2" s="12"/>
      <c r="E2" s="12"/>
      <c r="F2" s="12"/>
      <c r="G2" s="12"/>
      <c r="H2" s="182" t="s">
        <v>17</v>
      </c>
      <c r="I2" s="182"/>
      <c r="J2" s="182"/>
      <c r="K2" s="182"/>
      <c r="L2" s="182"/>
    </row>
    <row r="3" spans="1:16" ht="58.5" customHeight="1">
      <c r="A3" s="31" t="s">
        <v>39</v>
      </c>
      <c r="B3" s="94" t="s">
        <v>2</v>
      </c>
      <c r="C3" s="94" t="s">
        <v>3</v>
      </c>
      <c r="D3" s="94" t="s">
        <v>4</v>
      </c>
      <c r="E3" s="94" t="s">
        <v>5</v>
      </c>
      <c r="F3" s="30" t="s">
        <v>59</v>
      </c>
      <c r="G3" s="95" t="s">
        <v>6</v>
      </c>
      <c r="H3" s="29" t="s">
        <v>29</v>
      </c>
      <c r="I3" s="29" t="s">
        <v>24</v>
      </c>
      <c r="J3" s="29" t="s">
        <v>32</v>
      </c>
      <c r="K3" s="29" t="s">
        <v>60</v>
      </c>
      <c r="L3" s="97" t="s">
        <v>61</v>
      </c>
    </row>
    <row r="4" spans="1:16" ht="15" customHeight="1">
      <c r="A4" s="120" t="s">
        <v>53</v>
      </c>
      <c r="B4" s="151">
        <v>3</v>
      </c>
      <c r="C4" s="151">
        <v>23</v>
      </c>
      <c r="D4" s="151">
        <v>0</v>
      </c>
      <c r="E4" s="151">
        <v>0</v>
      </c>
      <c r="F4" s="151">
        <v>0</v>
      </c>
      <c r="G4" s="151">
        <v>18</v>
      </c>
      <c r="H4" s="151">
        <v>0</v>
      </c>
      <c r="I4" s="151">
        <v>0</v>
      </c>
      <c r="J4" s="151">
        <v>0</v>
      </c>
      <c r="K4" s="151">
        <v>0</v>
      </c>
      <c r="L4" s="151">
        <f>SUM(B4:K4)</f>
        <v>44</v>
      </c>
      <c r="M4" s="15"/>
      <c r="N4" s="54"/>
    </row>
    <row r="5" spans="1:16" ht="48.75" customHeight="1">
      <c r="A5" s="120" t="s">
        <v>57</v>
      </c>
      <c r="B5" s="151">
        <v>1457</v>
      </c>
      <c r="C5" s="151">
        <v>753</v>
      </c>
      <c r="D5" s="151">
        <v>817</v>
      </c>
      <c r="E5" s="151">
        <v>1371</v>
      </c>
      <c r="F5" s="151">
        <v>345</v>
      </c>
      <c r="G5" s="151">
        <v>544</v>
      </c>
      <c r="H5" s="151">
        <v>93</v>
      </c>
      <c r="I5" s="151">
        <v>211</v>
      </c>
      <c r="J5" s="151">
        <v>0</v>
      </c>
      <c r="K5" s="151">
        <v>75</v>
      </c>
      <c r="L5" s="151">
        <f t="shared" ref="L5:L8" si="0">SUM(B5:K5)</f>
        <v>5666</v>
      </c>
      <c r="M5" s="15"/>
      <c r="N5" s="15"/>
      <c r="O5" s="15"/>
      <c r="P5" s="15"/>
    </row>
    <row r="6" spans="1:16" ht="48.75" customHeight="1">
      <c r="A6" s="120" t="s">
        <v>58</v>
      </c>
      <c r="B6" s="151">
        <v>270</v>
      </c>
      <c r="C6" s="151">
        <v>140</v>
      </c>
      <c r="D6" s="151">
        <v>190</v>
      </c>
      <c r="E6" s="151">
        <v>106</v>
      </c>
      <c r="F6" s="151">
        <v>33</v>
      </c>
      <c r="G6" s="151">
        <v>44</v>
      </c>
      <c r="H6" s="151">
        <v>0</v>
      </c>
      <c r="I6" s="151">
        <v>40</v>
      </c>
      <c r="J6" s="151">
        <v>67</v>
      </c>
      <c r="K6" s="151">
        <v>4</v>
      </c>
      <c r="L6" s="151">
        <f t="shared" si="0"/>
        <v>894</v>
      </c>
      <c r="M6" s="15"/>
      <c r="N6" s="15"/>
      <c r="O6" s="15"/>
      <c r="P6" s="15"/>
    </row>
    <row r="7" spans="1:16" ht="31.5" customHeight="1">
      <c r="A7" s="120" t="s">
        <v>12</v>
      </c>
      <c r="B7" s="151">
        <v>1600</v>
      </c>
      <c r="C7" s="151">
        <v>566</v>
      </c>
      <c r="D7" s="151">
        <v>1108</v>
      </c>
      <c r="E7" s="151">
        <v>599</v>
      </c>
      <c r="F7" s="151">
        <v>283</v>
      </c>
      <c r="G7" s="151">
        <v>271</v>
      </c>
      <c r="H7" s="151">
        <v>171</v>
      </c>
      <c r="I7" s="151">
        <v>249</v>
      </c>
      <c r="J7" s="151">
        <v>41</v>
      </c>
      <c r="K7" s="151">
        <v>40</v>
      </c>
      <c r="L7" s="151">
        <f t="shared" si="0"/>
        <v>4928</v>
      </c>
      <c r="M7" s="15"/>
      <c r="N7" s="15"/>
      <c r="O7" s="15"/>
      <c r="P7" s="15"/>
    </row>
    <row r="8" spans="1:16" ht="31.5" customHeight="1">
      <c r="A8" s="120" t="s">
        <v>67</v>
      </c>
      <c r="B8" s="151">
        <v>0</v>
      </c>
      <c r="C8" s="151">
        <v>0</v>
      </c>
      <c r="D8" s="151">
        <v>0</v>
      </c>
      <c r="E8" s="151">
        <v>0</v>
      </c>
      <c r="F8" s="151">
        <v>0</v>
      </c>
      <c r="G8" s="151">
        <v>0</v>
      </c>
      <c r="H8" s="151">
        <v>0</v>
      </c>
      <c r="I8" s="151">
        <v>0</v>
      </c>
      <c r="J8" s="151">
        <v>0</v>
      </c>
      <c r="K8" s="151">
        <v>0</v>
      </c>
      <c r="L8" s="151">
        <f t="shared" si="0"/>
        <v>0</v>
      </c>
      <c r="M8" s="15"/>
      <c r="N8" s="15"/>
      <c r="O8" s="15"/>
      <c r="P8" s="15"/>
    </row>
    <row r="9" spans="1:16" ht="15" customHeight="1">
      <c r="A9" s="32" t="s">
        <v>7</v>
      </c>
      <c r="B9" s="151">
        <f>SUM(B4:B8)</f>
        <v>3330</v>
      </c>
      <c r="C9" s="151">
        <f t="shared" ref="C9:L9" si="1">SUM(C4:C8)</f>
        <v>1482</v>
      </c>
      <c r="D9" s="151">
        <f t="shared" si="1"/>
        <v>2115</v>
      </c>
      <c r="E9" s="151">
        <f t="shared" si="1"/>
        <v>2076</v>
      </c>
      <c r="F9" s="151">
        <f t="shared" si="1"/>
        <v>661</v>
      </c>
      <c r="G9" s="151">
        <f t="shared" si="1"/>
        <v>877</v>
      </c>
      <c r="H9" s="151">
        <f t="shared" si="1"/>
        <v>264</v>
      </c>
      <c r="I9" s="151">
        <f t="shared" si="1"/>
        <v>500</v>
      </c>
      <c r="J9" s="151">
        <f t="shared" si="1"/>
        <v>108</v>
      </c>
      <c r="K9" s="151">
        <f t="shared" si="1"/>
        <v>119</v>
      </c>
      <c r="L9" s="151">
        <f t="shared" si="1"/>
        <v>11532</v>
      </c>
    </row>
    <row r="10" spans="1:16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</row>
    <row r="13" spans="1:16">
      <c r="B13" s="46"/>
    </row>
    <row r="14" spans="1:16">
      <c r="B14" s="46"/>
    </row>
    <row r="15" spans="1:16">
      <c r="B15" s="46"/>
    </row>
    <row r="16" spans="1:16">
      <c r="B16" s="46"/>
    </row>
    <row r="17" spans="2:2">
      <c r="B17" s="46"/>
    </row>
  </sheetData>
  <mergeCells count="2">
    <mergeCell ref="A1:L1"/>
    <mergeCell ref="H2:L2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79" orientation="landscape" r:id="rId1"/>
  <headerFooter alignWithMargins="0">
    <oddHeader>&amp;R&amp;"Times New Roman,Regular"&amp;A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L41"/>
  <sheetViews>
    <sheetView showGridLines="0" zoomScaleNormal="75" workbookViewId="0">
      <selection sqref="A1:K1"/>
    </sheetView>
  </sheetViews>
  <sheetFormatPr defaultColWidth="8.44140625" defaultRowHeight="15.75"/>
  <cols>
    <col min="1" max="1" width="42.6640625" style="1" customWidth="1"/>
    <col min="2" max="2" width="8.44140625" style="1" customWidth="1"/>
    <col min="3" max="16384" width="8.44140625" style="1"/>
  </cols>
  <sheetData>
    <row r="1" spans="1:12" s="15" customFormat="1" ht="15.75" customHeight="1">
      <c r="A1" s="154" t="s">
        <v>18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2" s="15" customFormat="1" ht="15.75" customHeight="1">
      <c r="A2" s="61"/>
      <c r="K2" s="61" t="s">
        <v>15</v>
      </c>
    </row>
    <row r="3" spans="1:12" s="15" customFormat="1" ht="15.75" customHeight="1">
      <c r="A3" s="63" t="s">
        <v>34</v>
      </c>
      <c r="B3" s="57">
        <v>2024</v>
      </c>
      <c r="C3" s="155">
        <v>2025</v>
      </c>
      <c r="D3" s="155"/>
      <c r="E3" s="155"/>
      <c r="F3" s="155"/>
      <c r="G3" s="155"/>
      <c r="H3" s="155"/>
      <c r="I3" s="155"/>
      <c r="J3" s="155"/>
      <c r="K3" s="156"/>
    </row>
    <row r="4" spans="1:12" s="15" customFormat="1" ht="15.75" customHeight="1">
      <c r="A4" s="64" t="s">
        <v>37</v>
      </c>
      <c r="B4" s="62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27">
        <v>7</v>
      </c>
      <c r="J4" s="27">
        <v>8</v>
      </c>
      <c r="K4" s="27">
        <v>9</v>
      </c>
    </row>
    <row r="5" spans="1:12" s="15" customFormat="1" ht="15.75" customHeight="1">
      <c r="A5" s="65" t="s">
        <v>2</v>
      </c>
      <c r="B5" s="142">
        <f>'Таблица №1-П'!B5/'Таблица №1-П'!B$15*100</f>
        <v>23.832307562600118</v>
      </c>
      <c r="C5" s="142">
        <f>+'Таблица №1-П'!C5/'Таблица №1-П'!C$15*100</f>
        <v>23.829395890183779</v>
      </c>
      <c r="D5" s="142">
        <f>+'Таблица №1-П'!D5/'Таблица №1-П'!D$15*100</f>
        <v>23.901837841727914</v>
      </c>
      <c r="E5" s="142">
        <f>+'Таблица №1-П'!E5/'Таблица №1-П'!E$15*100</f>
        <v>23.88427891901625</v>
      </c>
      <c r="F5" s="142">
        <f>+'Таблица №1-П'!F5/'Таблица №1-П'!F$15*100</f>
        <v>23.884215586132306</v>
      </c>
      <c r="G5" s="142">
        <f>+'Таблица №1-П'!G5/'Таблица №1-П'!G$15*100</f>
        <v>23.968197034911526</v>
      </c>
      <c r="H5" s="142">
        <f>+'Таблица №1-П'!H5/'Таблица №1-П'!H$15*100</f>
        <v>23.950774720406159</v>
      </c>
      <c r="I5" s="142">
        <f>+'Таблица №1-П'!I5/'Таблица №1-П'!I$15*100</f>
        <v>23.938760891132137</v>
      </c>
      <c r="J5" s="142">
        <f>+'Таблица №1-П'!J5/'Таблица №1-П'!J$15*100</f>
        <v>24.023407835370847</v>
      </c>
      <c r="K5" s="142">
        <f>+'Таблица №1-П'!K5/'Таблица №1-П'!K$15*100</f>
        <v>24.016769338112081</v>
      </c>
    </row>
    <row r="6" spans="1:12" s="15" customFormat="1" ht="15.75" customHeight="1">
      <c r="A6" s="65" t="s">
        <v>3</v>
      </c>
      <c r="B6" s="142">
        <f>+'Таблица №1-П'!B6/'Таблица №1-П'!B$15*100</f>
        <v>12.548929866188107</v>
      </c>
      <c r="C6" s="142">
        <f>+'Таблица №1-П'!C6/'Таблица №1-П'!C$15*100</f>
        <v>12.55559408403564</v>
      </c>
      <c r="D6" s="142">
        <f>+'Таблица №1-П'!D6/'Таблица №1-П'!D$15*100</f>
        <v>12.43639220484034</v>
      </c>
      <c r="E6" s="142">
        <f>+'Таблица №1-П'!E6/'Таблица №1-П'!E$15*100</f>
        <v>12.447218762660745</v>
      </c>
      <c r="F6" s="142">
        <f>+'Таблица №1-П'!F6/'Таблица №1-П'!F$15*100</f>
        <v>12.44096617196419</v>
      </c>
      <c r="G6" s="142">
        <f>+'Таблица №1-П'!G6/'Таблица №1-П'!G$15*100</f>
        <v>12.336202773792444</v>
      </c>
      <c r="H6" s="142">
        <f>+'Таблица №1-П'!H6/'Таблица №1-П'!H$15*100</f>
        <v>12.343140072323203</v>
      </c>
      <c r="I6" s="142">
        <f>+'Таблица №1-П'!I6/'Таблица №1-П'!I$15*100</f>
        <v>12.347928774168796</v>
      </c>
      <c r="J6" s="142">
        <f>+'Таблица №1-П'!J6/'Таблица №1-П'!J$15*100</f>
        <v>12.175648108164451</v>
      </c>
      <c r="K6" s="142">
        <f>+'Таблица №1-П'!K6/'Таблица №1-П'!K$15*100</f>
        <v>12.174766082045716</v>
      </c>
    </row>
    <row r="7" spans="1:12" s="15" customFormat="1" ht="15.75" customHeight="1">
      <c r="A7" s="65" t="s">
        <v>4</v>
      </c>
      <c r="B7" s="142">
        <f>+'Таблица №1-П'!B7/'Таблица №1-П'!B$15*100</f>
        <v>17.522914232719479</v>
      </c>
      <c r="C7" s="142">
        <f>+'Таблица №1-П'!C7/'Таблица №1-П'!C$15*100</f>
        <v>17.51270183479323</v>
      </c>
      <c r="D7" s="142">
        <f>+'Таблица №1-П'!D7/'Таблица №1-П'!D$15*100</f>
        <v>17.429060628686404</v>
      </c>
      <c r="E7" s="142">
        <f>+'Таблица №1-П'!E7/'Таблица №1-П'!E$15*100</f>
        <v>17.417283135513106</v>
      </c>
      <c r="F7" s="142">
        <f>+'Таблица №1-П'!F7/'Таблица №1-П'!F$15*100</f>
        <v>17.401009433395419</v>
      </c>
      <c r="G7" s="142">
        <f>+'Таблица №1-П'!G7/'Таблица №1-П'!G$15*100</f>
        <v>17.296449067431851</v>
      </c>
      <c r="H7" s="142">
        <f>+'Таблица №1-П'!H7/'Таблица №1-П'!H$15*100</f>
        <v>17.290214814282635</v>
      </c>
      <c r="I7" s="142">
        <f>+'Таблица №1-П'!I7/'Таблица №1-П'!I$15*100</f>
        <v>17.284342845496532</v>
      </c>
      <c r="J7" s="142">
        <f>+'Таблица №1-П'!J7/'Таблица №1-П'!J$15*100</f>
        <v>17.258066917819438</v>
      </c>
      <c r="K7" s="142">
        <f>+'Таблица №1-П'!K7/'Таблица №1-П'!K$15*100</f>
        <v>17.248802829080372</v>
      </c>
    </row>
    <row r="8" spans="1:12" s="15" customFormat="1" ht="15.75" customHeight="1">
      <c r="A8" s="65" t="s">
        <v>5</v>
      </c>
      <c r="B8" s="142">
        <f>+'Таблица №1-П'!B8/'Таблица №1-П'!B$15*100</f>
        <v>15.028243824298121</v>
      </c>
      <c r="C8" s="142">
        <f>+'Таблица №1-П'!C8/'Таблица №1-П'!C$15*100</f>
        <v>15.011533416755867</v>
      </c>
      <c r="D8" s="142">
        <f>+'Таблица №1-П'!D8/'Таблица №1-П'!D$15*100</f>
        <v>15.085954859080807</v>
      </c>
      <c r="E8" s="142">
        <f>+'Таблица №1-П'!E8/'Таблица №1-П'!E$15*100</f>
        <v>15.070750116291284</v>
      </c>
      <c r="F8" s="142">
        <f>+'Таблица №1-П'!F8/'Таблица №1-П'!F$15*100</f>
        <v>15.068797692723667</v>
      </c>
      <c r="G8" s="142">
        <f>+'Таблица №1-П'!G8/'Таблица №1-П'!G$15*100</f>
        <v>15.118962219033955</v>
      </c>
      <c r="H8" s="142">
        <f>+'Таблица №1-П'!H8/'Таблица №1-П'!H$15*100</f>
        <v>15.10195895298992</v>
      </c>
      <c r="I8" s="142">
        <f>+'Таблица №1-П'!I8/'Таблица №1-П'!I$15*100</f>
        <v>15.094577137838947</v>
      </c>
      <c r="J8" s="142">
        <f>+'Таблица №1-П'!J8/'Таблица №1-П'!J$15*100</f>
        <v>15.126643536786933</v>
      </c>
      <c r="K8" s="142">
        <f>+'Таблица №1-П'!K8/'Таблица №1-П'!K$15*100</f>
        <v>15.121327234669355</v>
      </c>
    </row>
    <row r="9" spans="1:12" s="15" customFormat="1" ht="15.75" customHeight="1">
      <c r="A9" s="66" t="s">
        <v>59</v>
      </c>
      <c r="B9" s="142">
        <f>+'Таблица №1-П'!B9/'Таблица №1-П'!B$15*100</f>
        <v>6.8781842051380879</v>
      </c>
      <c r="C9" s="142">
        <f>+'Таблица №1-П'!C9/'Таблица №1-П'!C$15*100</f>
        <v>6.8757255499102961</v>
      </c>
      <c r="D9" s="142">
        <f>+'Таблица №1-П'!D9/'Таблица №1-П'!D$15*100</f>
        <v>6.954352317467742</v>
      </c>
      <c r="E9" s="142">
        <f>+'Таблица №1-П'!E9/'Таблица №1-П'!E$15*100</f>
        <v>6.9519679486217605</v>
      </c>
      <c r="F9" s="142">
        <f>+'Таблица №1-П'!F9/'Таблица №1-П'!F$15*100</f>
        <v>6.953073364177131</v>
      </c>
      <c r="G9" s="142">
        <f>+'Таблица №1-П'!G9/'Таблица №1-П'!G$15*100</f>
        <v>7.0280368244858922</v>
      </c>
      <c r="H9" s="142">
        <f>+'Таблица №1-П'!H9/'Таблица №1-П'!H$15*100</f>
        <v>7.0254687836769882</v>
      </c>
      <c r="I9" s="142">
        <f>+'Таблица №1-П'!I9/'Таблица №1-П'!I$15*100</f>
        <v>7.0239747274781728</v>
      </c>
      <c r="J9" s="142">
        <f>+'Таблица №1-П'!J9/'Таблица №1-П'!J$15*100</f>
        <v>7.0926336792888307</v>
      </c>
      <c r="K9" s="142">
        <f>+'Таблица №1-П'!K9/'Таблица №1-П'!K$15*100</f>
        <v>7.0917840977535525</v>
      </c>
    </row>
    <row r="10" spans="1:12" s="15" customFormat="1" ht="15.75" customHeight="1">
      <c r="A10" s="65" t="s">
        <v>6</v>
      </c>
      <c r="B10" s="142">
        <f>+'Таблица №1-П'!B10/'Таблица №1-П'!B$15*100</f>
        <v>9.444518048345719</v>
      </c>
      <c r="C10" s="142">
        <f>+'Таблица №1-П'!C10/'Таблица №1-П'!C$15*100</f>
        <v>9.445943704865142</v>
      </c>
      <c r="D10" s="142">
        <f>+'Таблица №1-П'!D10/'Таблица №1-П'!D$15*100</f>
        <v>9.345735541502119</v>
      </c>
      <c r="E10" s="142">
        <f>+'Таблица №1-П'!E10/'Таблица №1-П'!E$15*100</f>
        <v>9.3675254715423968</v>
      </c>
      <c r="F10" s="142">
        <f>+'Таблица №1-П'!F10/'Таблица №1-П'!F$15*100</f>
        <v>9.3739109535540468</v>
      </c>
      <c r="G10" s="142">
        <f>+'Таблица №1-П'!G10/'Таблица №1-П'!G$15*100</f>
        <v>9.3041606886657107</v>
      </c>
      <c r="H10" s="142">
        <f>+'Таблица №1-П'!H10/'Таблица №1-П'!H$15*100</f>
        <v>9.3125104772852456</v>
      </c>
      <c r="I10" s="142">
        <f>+'Таблица №1-П'!I10/'Таблица №1-П'!I$15*100</f>
        <v>9.3153460435255653</v>
      </c>
      <c r="J10" s="142">
        <f>+'Таблица №1-П'!J10/'Таблица №1-П'!J$15*100</f>
        <v>9.2315023005792387</v>
      </c>
      <c r="K10" s="142">
        <f>+'Таблица №1-П'!K10/'Таблица №1-П'!K$15*100</f>
        <v>9.2386410395558389</v>
      </c>
    </row>
    <row r="11" spans="1:12" s="15" customFormat="1" ht="15.75" customHeight="1">
      <c r="A11" s="65" t="s">
        <v>29</v>
      </c>
      <c r="B11" s="142">
        <f>+'Таблица №1-П'!B11/'Таблица №1-П'!B$15*100</f>
        <v>4.3949558577330263</v>
      </c>
      <c r="C11" s="142">
        <f>+'Таблица №1-П'!C11/'Таблица №1-П'!C$15*100</f>
        <v>4.401393055827767</v>
      </c>
      <c r="D11" s="142">
        <f>+'Таблица №1-П'!D11/'Таблица №1-П'!D$15*100</f>
        <v>4.375856475026163</v>
      </c>
      <c r="E11" s="142">
        <f>+'Таблица №1-П'!E11/'Таблица №1-П'!E$15*100</f>
        <v>4.3824557717989894</v>
      </c>
      <c r="F11" s="142">
        <f>+'Таблица №1-П'!F11/'Таблица №1-П'!F$15*100</f>
        <v>4.3892327104488373</v>
      </c>
      <c r="G11" s="142">
        <f>+'Таблица №1-П'!G11/'Таблица №1-П'!G$15*100</f>
        <v>4.3887494021999043</v>
      </c>
      <c r="H11" s="142">
        <f>+'Таблица №1-П'!H11/'Таблица №1-П'!H$15*100</f>
        <v>4.3956701870345087</v>
      </c>
      <c r="I11" s="142">
        <f>+'Таблица №1-П'!I11/'Таблица №1-П'!I$15*100</f>
        <v>4.4005119244222115</v>
      </c>
      <c r="J11" s="142">
        <f>+'Таблица №1-П'!J11/'Таблица №1-П'!J$15*100</f>
        <v>4.4573164376014409</v>
      </c>
      <c r="K11" s="142">
        <f>+'Таблица №1-П'!K11/'Таблица №1-П'!K$15*100</f>
        <v>4.4645679152230047</v>
      </c>
    </row>
    <row r="12" spans="1:12" s="15" customFormat="1" ht="15.75" customHeight="1">
      <c r="A12" s="65" t="s">
        <v>24</v>
      </c>
      <c r="B12" s="142">
        <f>+'Таблица №1-П'!B12/'Таблица №1-П'!B$15*100</f>
        <v>6.1347513459477039</v>
      </c>
      <c r="C12" s="142">
        <f>+'Таблица №1-П'!C12/'Таблица №1-П'!C$15*100</f>
        <v>6.1472357490690346</v>
      </c>
      <c r="D12" s="142">
        <f>+'Таблица №1-П'!D12/'Таблица №1-П'!D$15*100</f>
        <v>6.1561250895831652</v>
      </c>
      <c r="E12" s="142">
        <f>+'Таблица №1-П'!E12/'Таблица №1-П'!E$15*100</f>
        <v>6.1632879672283662</v>
      </c>
      <c r="F12" s="142">
        <f>+'Таблица №1-П'!F12/'Таблица №1-П'!F$15*100</f>
        <v>6.1713633359370306</v>
      </c>
      <c r="G12" s="142">
        <f>+'Таблица №1-П'!G12/'Таблица №1-П'!G$15*100</f>
        <v>6.1710903873744627</v>
      </c>
      <c r="H12" s="142">
        <f>+'Таблица №1-П'!H12/'Таблица №1-П'!H$15*100</f>
        <v>6.1866872620159494</v>
      </c>
      <c r="I12" s="142">
        <f>+'Таблица №1-П'!I12/'Таблица №1-П'!I$15*100</f>
        <v>6.1982418333368301</v>
      </c>
      <c r="J12" s="142">
        <f>+'Таблица №1-П'!J12/'Таблица №1-П'!J$15*100</f>
        <v>6.2051610405467788</v>
      </c>
      <c r="K12" s="142">
        <f>+'Таблица №1-П'!K12/'Таблица №1-П'!K$15*100</f>
        <v>6.2094855295878633</v>
      </c>
    </row>
    <row r="13" spans="1:12" s="15" customFormat="1" ht="15.75" customHeight="1">
      <c r="A13" s="66" t="s">
        <v>31</v>
      </c>
      <c r="B13" s="142">
        <f>+'Таблица №1-П'!B13/'Таблица №1-П'!B$15*100</f>
        <v>2.7843352162549531</v>
      </c>
      <c r="C13" s="142">
        <f>+'Таблица №1-П'!C13/'Таблица №1-П'!C$15*100</f>
        <v>2.7867147100061813</v>
      </c>
      <c r="D13" s="142">
        <f>+'Таблица №1-П'!D13/'Таблица №1-П'!D$15*100</f>
        <v>2.775503839706857</v>
      </c>
      <c r="E13" s="142">
        <f>+'Таблица №1-П'!E13/'Таблица №1-П'!E$15*100</f>
        <v>2.7756853683057487</v>
      </c>
      <c r="F13" s="142">
        <f>+'Таблица №1-П'!F13/'Таблица №1-П'!F$15*100</f>
        <v>2.7774439704380218</v>
      </c>
      <c r="G13" s="142">
        <f>+'Таблица №1-П'!G13/'Таблица №1-П'!G$15*100</f>
        <v>2.7833572453371591</v>
      </c>
      <c r="H13" s="142">
        <f>+'Таблица №1-П'!H13/'Таблица №1-П'!H$15*100</f>
        <v>2.7863591733122592</v>
      </c>
      <c r="I13" s="142">
        <f>+'Таблица №1-П'!I13/'Таблица №1-П'!I$15*100</f>
        <v>2.7877102172082133</v>
      </c>
      <c r="J13" s="142">
        <f>+'Таблица №1-П'!J13/'Таблица №1-П'!J$15*100</f>
        <v>2.7645666125645874</v>
      </c>
      <c r="K13" s="142">
        <f>+'Таблица №1-П'!K13/'Таблица №1-П'!K$15*100</f>
        <v>2.7661655345971958</v>
      </c>
    </row>
    <row r="14" spans="1:12" s="15" customFormat="1" ht="15.75" customHeight="1">
      <c r="A14" s="66" t="s">
        <v>60</v>
      </c>
      <c r="B14" s="142">
        <f>+'Таблица №1-П'!B14/'Таблица №1-П'!B$15*100</f>
        <v>1.4308598407746878</v>
      </c>
      <c r="C14" s="142">
        <f>+'Таблица №1-П'!C14/'Таблица №1-П'!C$15*100</f>
        <v>1.4337620045530612</v>
      </c>
      <c r="D14" s="142">
        <f>+'Таблица №1-П'!D14/'Таблица №1-П'!D$15*100</f>
        <v>1.5391812023784892</v>
      </c>
      <c r="E14" s="142">
        <f>+'Таблица №1-П'!E14/'Таблица №1-П'!E$15*100</f>
        <v>1.5395465390213525</v>
      </c>
      <c r="F14" s="142">
        <f>+'Таблица №1-П'!F14/'Таблица №1-П'!F$15*100</f>
        <v>1.5399867812293457</v>
      </c>
      <c r="G14" s="142">
        <f>+'Таблица №1-П'!G14/'Таблица №1-П'!G$15*100</f>
        <v>1.604794356767097</v>
      </c>
      <c r="H14" s="142">
        <f>+'Таблица №1-П'!H14/'Таблица №1-П'!H$15*100</f>
        <v>1.6072155566731325</v>
      </c>
      <c r="I14" s="142">
        <f>+'Таблица №1-П'!I14/'Таблица №1-П'!I$15*100</f>
        <v>1.6086056053925903</v>
      </c>
      <c r="J14" s="142">
        <f>+'Таблица №1-П'!J14/'Таблица №1-П'!J$15*100</f>
        <v>1.6650535312774544</v>
      </c>
      <c r="K14" s="142">
        <f>+'Таблица №1-П'!K14/'Таблица №1-П'!K$15*100</f>
        <v>1.6676903993750263</v>
      </c>
    </row>
    <row r="15" spans="1:12" ht="15.75" customHeight="1">
      <c r="A15" s="67" t="s">
        <v>7</v>
      </c>
      <c r="B15" s="142">
        <f>+'Таблица №1-П'!B15/'Таблица №1-П'!B$15*100</f>
        <v>100</v>
      </c>
      <c r="C15" s="142">
        <f>+'Таблица №1-П'!C15/'Таблица №1-П'!C$15*100</f>
        <v>100</v>
      </c>
      <c r="D15" s="142">
        <f>+'Таблица №1-П'!D15/'Таблица №1-П'!D$15*100</f>
        <v>100</v>
      </c>
      <c r="E15" s="142">
        <f>+'Таблица №1-П'!E15/'Таблица №1-П'!E$15*100</f>
        <v>100</v>
      </c>
      <c r="F15" s="142">
        <f>+'Таблица №1-П'!F15/'Таблица №1-П'!F$15*100</f>
        <v>100</v>
      </c>
      <c r="G15" s="142">
        <f>+'Таблица №1-П'!G15/'Таблица №1-П'!G$15*100</f>
        <v>100</v>
      </c>
      <c r="H15" s="142">
        <f>+'Таблица №1-П'!H15/'Таблица №1-П'!H$15*100</f>
        <v>100</v>
      </c>
      <c r="I15" s="142">
        <f>+'Таблица №1-П'!I15/'Таблица №1-П'!I$15*100</f>
        <v>100</v>
      </c>
      <c r="J15" s="142">
        <f>+'Таблица №1-П'!J15/'Таблица №1-П'!J$15*100</f>
        <v>100</v>
      </c>
      <c r="K15" s="142">
        <f>+'Таблица №1-П'!K15/'Таблица №1-П'!K$15*100</f>
        <v>100</v>
      </c>
      <c r="L15" s="15"/>
    </row>
    <row r="16" spans="1:12" ht="15.75" customHeight="1"/>
    <row r="30" spans="2:11">
      <c r="B30" s="135"/>
      <c r="C30" s="135"/>
      <c r="D30" s="135"/>
      <c r="E30" s="135"/>
      <c r="F30" s="135"/>
      <c r="G30" s="135"/>
      <c r="H30" s="135"/>
      <c r="I30" s="135"/>
      <c r="J30" s="135"/>
      <c r="K30" s="135"/>
    </row>
    <row r="31" spans="2:11">
      <c r="B31" s="135"/>
      <c r="C31" s="135"/>
      <c r="D31" s="135"/>
      <c r="E31" s="135"/>
      <c r="F31" s="135"/>
      <c r="G31" s="135"/>
      <c r="H31" s="135"/>
      <c r="I31" s="135"/>
      <c r="J31" s="135"/>
      <c r="K31" s="135"/>
    </row>
    <row r="32" spans="2:11">
      <c r="B32" s="135"/>
      <c r="C32" s="135"/>
      <c r="D32" s="135"/>
      <c r="E32" s="135"/>
      <c r="F32" s="135"/>
      <c r="G32" s="135"/>
      <c r="H32" s="135"/>
      <c r="I32" s="135"/>
      <c r="J32" s="135"/>
      <c r="K32" s="135"/>
    </row>
    <row r="33" spans="2:11">
      <c r="B33" s="135"/>
      <c r="C33" s="135"/>
      <c r="D33" s="135"/>
      <c r="E33" s="135"/>
      <c r="F33" s="135"/>
      <c r="G33" s="135"/>
      <c r="H33" s="135"/>
      <c r="I33" s="135"/>
      <c r="J33" s="135"/>
      <c r="K33" s="135"/>
    </row>
    <row r="34" spans="2:11">
      <c r="B34" s="135"/>
      <c r="C34" s="135"/>
      <c r="D34" s="135"/>
      <c r="E34" s="135"/>
      <c r="F34" s="135"/>
      <c r="G34" s="135"/>
      <c r="H34" s="135"/>
      <c r="I34" s="135"/>
      <c r="J34" s="135"/>
      <c r="K34" s="135"/>
    </row>
    <row r="35" spans="2:11">
      <c r="B35" s="135"/>
      <c r="C35" s="135"/>
      <c r="D35" s="135"/>
      <c r="E35" s="135"/>
      <c r="F35" s="135"/>
      <c r="G35" s="135"/>
      <c r="H35" s="135"/>
      <c r="I35" s="135"/>
      <c r="J35" s="135"/>
      <c r="K35" s="135"/>
    </row>
    <row r="36" spans="2:11">
      <c r="B36" s="135"/>
      <c r="C36" s="135"/>
      <c r="D36" s="135"/>
      <c r="E36" s="135"/>
      <c r="F36" s="135"/>
      <c r="G36" s="135"/>
      <c r="H36" s="135"/>
      <c r="I36" s="135"/>
      <c r="J36" s="135"/>
      <c r="K36" s="135"/>
    </row>
    <row r="37" spans="2:11">
      <c r="B37" s="135"/>
      <c r="C37" s="135"/>
      <c r="D37" s="135"/>
      <c r="E37" s="135"/>
      <c r="F37" s="135"/>
      <c r="G37" s="135"/>
      <c r="H37" s="135"/>
      <c r="I37" s="135"/>
      <c r="J37" s="135"/>
      <c r="K37" s="135"/>
    </row>
    <row r="38" spans="2:11">
      <c r="B38" s="135"/>
      <c r="C38" s="135"/>
      <c r="D38" s="135"/>
      <c r="E38" s="135"/>
      <c r="F38" s="135"/>
      <c r="G38" s="135"/>
      <c r="H38" s="135"/>
      <c r="I38" s="135"/>
      <c r="J38" s="135"/>
      <c r="K38" s="135"/>
    </row>
    <row r="39" spans="2:11">
      <c r="B39" s="135"/>
      <c r="C39" s="135"/>
      <c r="D39" s="135"/>
      <c r="E39" s="135"/>
      <c r="F39" s="135"/>
      <c r="G39" s="135"/>
      <c r="H39" s="135"/>
      <c r="I39" s="135"/>
      <c r="J39" s="135"/>
      <c r="K39" s="135"/>
    </row>
    <row r="40" spans="2:11">
      <c r="B40" s="135"/>
      <c r="C40" s="135"/>
      <c r="D40" s="135"/>
      <c r="E40" s="135"/>
      <c r="F40" s="135"/>
      <c r="G40" s="135"/>
      <c r="H40" s="135"/>
      <c r="I40" s="135"/>
      <c r="J40" s="135"/>
      <c r="K40" s="135"/>
    </row>
    <row r="41" spans="2:11">
      <c r="B41" s="135"/>
      <c r="C41" s="135"/>
      <c r="D41" s="135"/>
      <c r="E41" s="135"/>
      <c r="F41" s="135"/>
      <c r="G41" s="135"/>
      <c r="H41" s="135"/>
      <c r="I41" s="135"/>
      <c r="J41" s="135"/>
      <c r="K41" s="135"/>
    </row>
  </sheetData>
  <mergeCells count="2">
    <mergeCell ref="C3:K3"/>
    <mergeCell ref="A1:K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76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showGridLines="0" zoomScaleNormal="75" workbookViewId="0">
      <selection sqref="A1:K1"/>
    </sheetView>
  </sheetViews>
  <sheetFormatPr defaultColWidth="8.109375" defaultRowHeight="15.75"/>
  <cols>
    <col min="1" max="1" width="42" style="16" customWidth="1"/>
    <col min="2" max="2" width="10.109375" style="16" bestFit="1" customWidth="1"/>
    <col min="3" max="16384" width="8.109375" style="16"/>
  </cols>
  <sheetData>
    <row r="1" spans="1:13" ht="15.75" customHeight="1">
      <c r="A1" s="157" t="s">
        <v>69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13" ht="16.5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 t="s">
        <v>17</v>
      </c>
    </row>
    <row r="3" spans="1:13" ht="15.75" customHeight="1">
      <c r="A3" s="63" t="s">
        <v>34</v>
      </c>
      <c r="B3" s="57">
        <v>2024</v>
      </c>
      <c r="C3" s="155">
        <v>2025</v>
      </c>
      <c r="D3" s="155"/>
      <c r="E3" s="155"/>
      <c r="F3" s="155"/>
      <c r="G3" s="155"/>
      <c r="H3" s="155"/>
      <c r="I3" s="155"/>
      <c r="J3" s="155"/>
      <c r="K3" s="156"/>
    </row>
    <row r="4" spans="1:13">
      <c r="A4" s="64" t="s">
        <v>37</v>
      </c>
      <c r="B4" s="57">
        <v>12</v>
      </c>
      <c r="C4" s="57">
        <v>1</v>
      </c>
      <c r="D4" s="57">
        <v>2</v>
      </c>
      <c r="E4" s="57">
        <v>3</v>
      </c>
      <c r="F4" s="57">
        <v>4</v>
      </c>
      <c r="G4" s="57">
        <v>5</v>
      </c>
      <c r="H4" s="57">
        <v>6</v>
      </c>
      <c r="I4" s="57">
        <v>7</v>
      </c>
      <c r="J4" s="57">
        <v>8</v>
      </c>
      <c r="K4" s="57">
        <v>9</v>
      </c>
    </row>
    <row r="5" spans="1:13" s="48" customFormat="1">
      <c r="A5" s="65" t="s">
        <v>2</v>
      </c>
      <c r="B5" s="131">
        <v>423476</v>
      </c>
      <c r="C5" s="131">
        <v>431544</v>
      </c>
      <c r="D5" s="131">
        <v>439735</v>
      </c>
      <c r="E5" s="131">
        <v>434493</v>
      </c>
      <c r="F5" s="131">
        <v>440210</v>
      </c>
      <c r="G5" s="131">
        <v>453066</v>
      </c>
      <c r="H5" s="131">
        <v>459328</v>
      </c>
      <c r="I5" s="131">
        <v>463624</v>
      </c>
      <c r="J5" s="131">
        <v>473051</v>
      </c>
      <c r="K5" s="131">
        <v>479249</v>
      </c>
      <c r="L5" s="47"/>
      <c r="M5" s="104"/>
    </row>
    <row r="6" spans="1:13" s="48" customFormat="1">
      <c r="A6" s="65" t="s">
        <v>3</v>
      </c>
      <c r="B6" s="131">
        <v>237070</v>
      </c>
      <c r="C6" s="131">
        <v>235844</v>
      </c>
      <c r="D6" s="131">
        <v>234431</v>
      </c>
      <c r="E6" s="131">
        <v>234114</v>
      </c>
      <c r="F6" s="131">
        <v>232730</v>
      </c>
      <c r="G6" s="131">
        <v>236345</v>
      </c>
      <c r="H6" s="131">
        <v>238124</v>
      </c>
      <c r="I6" s="131">
        <v>238980</v>
      </c>
      <c r="J6" s="131">
        <v>239204</v>
      </c>
      <c r="K6" s="131">
        <v>242187</v>
      </c>
      <c r="L6" s="47"/>
      <c r="M6" s="104"/>
    </row>
    <row r="7" spans="1:13" s="48" customFormat="1">
      <c r="A7" s="65" t="s">
        <v>4</v>
      </c>
      <c r="B7" s="131">
        <v>335505</v>
      </c>
      <c r="C7" s="131">
        <v>340649</v>
      </c>
      <c r="D7" s="131">
        <v>343203</v>
      </c>
      <c r="E7" s="131">
        <v>338732</v>
      </c>
      <c r="F7" s="131">
        <v>342427</v>
      </c>
      <c r="G7" s="131">
        <v>348031</v>
      </c>
      <c r="H7" s="131">
        <v>353035</v>
      </c>
      <c r="I7" s="131">
        <v>356164</v>
      </c>
      <c r="J7" s="131">
        <v>359269</v>
      </c>
      <c r="K7" s="131">
        <v>364634</v>
      </c>
      <c r="L7" s="47"/>
      <c r="M7" s="104"/>
    </row>
    <row r="8" spans="1:13" s="48" customFormat="1">
      <c r="A8" s="65" t="s">
        <v>5</v>
      </c>
      <c r="B8" s="131">
        <v>295484</v>
      </c>
      <c r="C8" s="131">
        <v>299792</v>
      </c>
      <c r="D8" s="131">
        <v>306196</v>
      </c>
      <c r="E8" s="131">
        <v>300519</v>
      </c>
      <c r="F8" s="131">
        <v>303737</v>
      </c>
      <c r="G8" s="131">
        <v>314499</v>
      </c>
      <c r="H8" s="131">
        <v>319250</v>
      </c>
      <c r="I8" s="131">
        <v>323058</v>
      </c>
      <c r="J8" s="131">
        <v>326793</v>
      </c>
      <c r="K8" s="131">
        <v>332376</v>
      </c>
      <c r="L8" s="47"/>
      <c r="M8" s="104"/>
    </row>
    <row r="9" spans="1:13" s="48" customFormat="1">
      <c r="A9" s="66" t="s">
        <v>59</v>
      </c>
      <c r="B9" s="131">
        <v>118753</v>
      </c>
      <c r="C9" s="131">
        <v>120713</v>
      </c>
      <c r="D9" s="131">
        <v>123544</v>
      </c>
      <c r="E9" s="131">
        <v>121223</v>
      </c>
      <c r="F9" s="131">
        <v>122773</v>
      </c>
      <c r="G9" s="131">
        <v>128792</v>
      </c>
      <c r="H9" s="131">
        <v>131222</v>
      </c>
      <c r="I9" s="131">
        <v>132754</v>
      </c>
      <c r="J9" s="131">
        <v>135171</v>
      </c>
      <c r="K9" s="131">
        <v>137198</v>
      </c>
      <c r="L9" s="47"/>
      <c r="M9" s="104"/>
    </row>
    <row r="10" spans="1:13" s="48" customFormat="1">
      <c r="A10" s="65" t="s">
        <v>6</v>
      </c>
      <c r="B10" s="131">
        <v>168948</v>
      </c>
      <c r="C10" s="131">
        <v>169560</v>
      </c>
      <c r="D10" s="131">
        <v>169253</v>
      </c>
      <c r="E10" s="131">
        <v>167650</v>
      </c>
      <c r="F10" s="131">
        <v>168091</v>
      </c>
      <c r="G10" s="131">
        <v>168706</v>
      </c>
      <c r="H10" s="131">
        <v>171292</v>
      </c>
      <c r="I10" s="131">
        <v>172865</v>
      </c>
      <c r="J10" s="131">
        <v>173627</v>
      </c>
      <c r="K10" s="131">
        <v>175038</v>
      </c>
      <c r="L10" s="47"/>
      <c r="M10" s="104"/>
    </row>
    <row r="11" spans="1:13" s="48" customFormat="1">
      <c r="A11" s="65" t="s">
        <v>29</v>
      </c>
      <c r="B11" s="131">
        <v>47518</v>
      </c>
      <c r="C11" s="131">
        <v>47424</v>
      </c>
      <c r="D11" s="131">
        <v>48206</v>
      </c>
      <c r="E11" s="131">
        <v>48591</v>
      </c>
      <c r="F11" s="131">
        <v>48950</v>
      </c>
      <c r="G11" s="131">
        <v>48832</v>
      </c>
      <c r="H11" s="131">
        <v>49620</v>
      </c>
      <c r="I11" s="131">
        <v>49855</v>
      </c>
      <c r="J11" s="131">
        <v>50920</v>
      </c>
      <c r="K11" s="131">
        <v>52008</v>
      </c>
      <c r="L11" s="47"/>
      <c r="M11" s="104"/>
    </row>
    <row r="12" spans="1:13" s="48" customFormat="1">
      <c r="A12" s="65" t="s">
        <v>24</v>
      </c>
      <c r="B12" s="131">
        <v>85648</v>
      </c>
      <c r="C12" s="131">
        <v>85867</v>
      </c>
      <c r="D12" s="131">
        <v>87380</v>
      </c>
      <c r="E12" s="131">
        <v>87502</v>
      </c>
      <c r="F12" s="131">
        <v>87832</v>
      </c>
      <c r="G12" s="131">
        <v>86916</v>
      </c>
      <c r="H12" s="131">
        <v>88937</v>
      </c>
      <c r="I12" s="131">
        <v>89299</v>
      </c>
      <c r="J12" s="131">
        <v>89338</v>
      </c>
      <c r="K12" s="131">
        <v>94446</v>
      </c>
      <c r="L12" s="47"/>
      <c r="M12" s="104"/>
    </row>
    <row r="13" spans="1:13" s="48" customFormat="1" ht="15.75" customHeight="1">
      <c r="A13" s="65" t="s">
        <v>31</v>
      </c>
      <c r="B13" s="131">
        <v>30270</v>
      </c>
      <c r="C13" s="131">
        <v>31071</v>
      </c>
      <c r="D13" s="131">
        <v>31334</v>
      </c>
      <c r="E13" s="131">
        <v>31040</v>
      </c>
      <c r="F13" s="131">
        <v>30961</v>
      </c>
      <c r="G13" s="131">
        <v>32232</v>
      </c>
      <c r="H13" s="131">
        <v>32633</v>
      </c>
      <c r="I13" s="131">
        <v>33222</v>
      </c>
      <c r="J13" s="131">
        <v>32784</v>
      </c>
      <c r="K13" s="131">
        <v>33293</v>
      </c>
      <c r="L13" s="47"/>
      <c r="M13" s="104"/>
    </row>
    <row r="14" spans="1:13" s="48" customFormat="1">
      <c r="A14" s="66" t="s">
        <v>60</v>
      </c>
      <c r="B14" s="131">
        <v>15606</v>
      </c>
      <c r="C14" s="131">
        <v>16126</v>
      </c>
      <c r="D14" s="131">
        <v>16679</v>
      </c>
      <c r="E14" s="131">
        <v>16597</v>
      </c>
      <c r="F14" s="131">
        <v>16917</v>
      </c>
      <c r="G14" s="131">
        <v>18137</v>
      </c>
      <c r="H14" s="131">
        <v>18758</v>
      </c>
      <c r="I14" s="131">
        <v>19254</v>
      </c>
      <c r="J14" s="131">
        <v>20568</v>
      </c>
      <c r="K14" s="131">
        <v>21358</v>
      </c>
      <c r="L14" s="47"/>
      <c r="M14" s="104"/>
    </row>
    <row r="15" spans="1:13" s="48" customFormat="1">
      <c r="A15" s="67" t="s">
        <v>7</v>
      </c>
      <c r="B15" s="131">
        <f t="shared" ref="B15" si="0">SUM(B5:B14)</f>
        <v>1758278</v>
      </c>
      <c r="C15" s="131">
        <f>SUM(C5:C14)</f>
        <v>1778590</v>
      </c>
      <c r="D15" s="131">
        <f>SUM(D5:D14)</f>
        <v>1799961</v>
      </c>
      <c r="E15" s="131">
        <f>SUM(E5:E14)</f>
        <v>1780461</v>
      </c>
      <c r="F15" s="131">
        <f t="shared" ref="F15:G15" si="1">SUM(F5:F14)</f>
        <v>1794628</v>
      </c>
      <c r="G15" s="131">
        <f t="shared" si="1"/>
        <v>1835556</v>
      </c>
      <c r="H15" s="131">
        <f>SUM(H5:H14)</f>
        <v>1862199</v>
      </c>
      <c r="I15" s="131">
        <f t="shared" ref="I15:K15" si="2">SUM(I5:I14)</f>
        <v>1879075</v>
      </c>
      <c r="J15" s="131">
        <f t="shared" si="2"/>
        <v>1900725</v>
      </c>
      <c r="K15" s="131">
        <f t="shared" si="2"/>
        <v>1931787</v>
      </c>
      <c r="L15" s="47"/>
      <c r="M15" s="98"/>
    </row>
    <row r="18" spans="2:11">
      <c r="C18" s="126"/>
      <c r="D18" s="126"/>
      <c r="E18" s="126"/>
      <c r="F18" s="126"/>
      <c r="G18" s="126"/>
      <c r="H18" s="126"/>
      <c r="I18" s="126"/>
      <c r="J18" s="126"/>
      <c r="K18" s="126"/>
    </row>
    <row r="19" spans="2:11">
      <c r="B19" s="126"/>
      <c r="C19" s="126"/>
      <c r="D19" s="126"/>
      <c r="E19" s="126"/>
      <c r="F19" s="126"/>
      <c r="G19" s="126"/>
      <c r="H19" s="126"/>
      <c r="I19" s="126"/>
      <c r="J19" s="126"/>
      <c r="K19" s="126"/>
    </row>
    <row r="20" spans="2:11">
      <c r="B20" s="126"/>
      <c r="C20" s="126"/>
      <c r="D20" s="126"/>
      <c r="E20" s="126"/>
      <c r="F20" s="126"/>
      <c r="G20" s="126"/>
      <c r="H20" s="126"/>
      <c r="I20" s="126"/>
      <c r="J20" s="126"/>
      <c r="K20" s="126"/>
    </row>
    <row r="21" spans="2:11">
      <c r="B21" s="126"/>
      <c r="C21" s="126"/>
      <c r="D21" s="126"/>
      <c r="E21" s="126"/>
      <c r="F21" s="126"/>
      <c r="G21" s="126"/>
      <c r="H21" s="126"/>
      <c r="I21" s="126"/>
      <c r="J21" s="126"/>
      <c r="K21" s="126"/>
    </row>
    <row r="22" spans="2:11">
      <c r="B22" s="126"/>
      <c r="C22" s="126"/>
      <c r="D22" s="126"/>
      <c r="E22" s="126"/>
      <c r="F22" s="126"/>
      <c r="G22" s="126"/>
      <c r="H22" s="126"/>
      <c r="I22" s="126"/>
      <c r="J22" s="126"/>
      <c r="K22" s="126"/>
    </row>
    <row r="23" spans="2:11">
      <c r="B23" s="126"/>
      <c r="C23" s="126"/>
      <c r="D23" s="126"/>
      <c r="E23" s="126"/>
      <c r="F23" s="126"/>
      <c r="G23" s="126"/>
      <c r="H23" s="126"/>
      <c r="I23" s="126"/>
      <c r="J23" s="126"/>
      <c r="K23" s="126"/>
    </row>
    <row r="24" spans="2:11">
      <c r="B24" s="126"/>
      <c r="C24" s="126"/>
      <c r="D24" s="126"/>
      <c r="E24" s="126"/>
      <c r="F24" s="126"/>
      <c r="G24" s="126"/>
      <c r="H24" s="126"/>
      <c r="I24" s="126"/>
      <c r="J24" s="126"/>
      <c r="K24" s="126"/>
    </row>
    <row r="25" spans="2:11">
      <c r="B25" s="126"/>
      <c r="C25" s="126"/>
      <c r="D25" s="126"/>
      <c r="E25" s="126"/>
      <c r="F25" s="126"/>
      <c r="G25" s="126"/>
      <c r="H25" s="126"/>
      <c r="I25" s="126"/>
      <c r="J25" s="126"/>
      <c r="K25" s="126"/>
    </row>
    <row r="26" spans="2:11">
      <c r="B26" s="126"/>
      <c r="C26" s="126"/>
      <c r="D26" s="126"/>
      <c r="E26" s="126"/>
      <c r="F26" s="126"/>
      <c r="G26" s="126"/>
      <c r="H26" s="126"/>
      <c r="I26" s="126"/>
      <c r="J26" s="126"/>
      <c r="K26" s="126"/>
    </row>
    <row r="27" spans="2:11">
      <c r="B27" s="126"/>
      <c r="C27" s="126"/>
      <c r="D27" s="126"/>
      <c r="E27" s="126"/>
      <c r="F27" s="126"/>
      <c r="G27" s="126"/>
      <c r="H27" s="126"/>
      <c r="I27" s="126"/>
      <c r="J27" s="126"/>
      <c r="K27" s="126"/>
    </row>
    <row r="28" spans="2:11">
      <c r="B28" s="126"/>
      <c r="C28" s="126"/>
      <c r="D28" s="126"/>
      <c r="E28" s="126"/>
      <c r="F28" s="126"/>
      <c r="G28" s="126"/>
      <c r="H28" s="126"/>
      <c r="I28" s="126"/>
      <c r="J28" s="126"/>
      <c r="K28" s="126"/>
    </row>
  </sheetData>
  <mergeCells count="2">
    <mergeCell ref="C3:K3"/>
    <mergeCell ref="A1:K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scale="96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P39"/>
  <sheetViews>
    <sheetView showGridLines="0" zoomScaleNormal="75" workbookViewId="0">
      <selection sqref="A1:K1"/>
    </sheetView>
  </sheetViews>
  <sheetFormatPr defaultColWidth="7.77734375" defaultRowHeight="15.75"/>
  <cols>
    <col min="1" max="1" width="42.21875" style="1" customWidth="1"/>
    <col min="2" max="2" width="8" style="1" customWidth="1"/>
    <col min="3" max="15" width="7.77734375" style="1"/>
    <col min="16" max="16" width="8.33203125" style="1" bestFit="1" customWidth="1"/>
    <col min="17" max="16384" width="7.77734375" style="1"/>
  </cols>
  <sheetData>
    <row r="1" spans="1:16" ht="15.75" customHeight="1">
      <c r="A1" s="154" t="s">
        <v>19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6">
      <c r="A2" s="7"/>
      <c r="K2" s="7" t="s">
        <v>15</v>
      </c>
    </row>
    <row r="3" spans="1:16" ht="15.75" customHeight="1">
      <c r="A3" s="69" t="s">
        <v>34</v>
      </c>
      <c r="B3" s="5">
        <v>2024</v>
      </c>
      <c r="C3" s="158">
        <v>2025</v>
      </c>
      <c r="D3" s="158"/>
      <c r="E3" s="158"/>
      <c r="F3" s="158"/>
      <c r="G3" s="158"/>
      <c r="H3" s="158"/>
      <c r="I3" s="158"/>
      <c r="J3" s="158"/>
      <c r="K3" s="159"/>
    </row>
    <row r="4" spans="1:16">
      <c r="A4" s="64" t="s">
        <v>37</v>
      </c>
      <c r="B4" s="57">
        <v>12</v>
      </c>
      <c r="C4" s="57">
        <v>1</v>
      </c>
      <c r="D4" s="57">
        <v>2</v>
      </c>
      <c r="E4" s="57">
        <v>3</v>
      </c>
      <c r="F4" s="57">
        <v>4</v>
      </c>
      <c r="G4" s="57">
        <v>5</v>
      </c>
      <c r="H4" s="57">
        <v>6</v>
      </c>
      <c r="I4" s="57">
        <v>7</v>
      </c>
      <c r="J4" s="57">
        <v>8</v>
      </c>
      <c r="K4" s="57">
        <v>9</v>
      </c>
      <c r="L4" s="15"/>
      <c r="M4" s="15"/>
      <c r="N4" s="15"/>
    </row>
    <row r="5" spans="1:16">
      <c r="A5" s="65" t="s">
        <v>2</v>
      </c>
      <c r="B5" s="136">
        <f>+'Таблица №2-П'!B5/'Таблица №2-П'!B$15*100</f>
        <v>24.084701054099522</v>
      </c>
      <c r="C5" s="136">
        <f>+'Таблица №2-П'!C5/'Таблица №2-П'!C$15*100</f>
        <v>24.263264720930625</v>
      </c>
      <c r="D5" s="136">
        <f>+'Таблица №2-П'!D5/'Таблица №2-П'!D$15*100</f>
        <v>24.430251544339015</v>
      </c>
      <c r="E5" s="136">
        <f>+'Таблица №2-П'!E5/'Таблица №2-П'!E$15*100</f>
        <v>24.403398895005282</v>
      </c>
      <c r="F5" s="136">
        <f>+'Таблица №2-П'!F5/'Таблица №2-П'!F$15*100</f>
        <v>24.529317496439372</v>
      </c>
      <c r="G5" s="136">
        <f>+'Таблица №2-П'!G5/'Таблица №2-П'!G$15*100</f>
        <v>24.68276642063767</v>
      </c>
      <c r="H5" s="137">
        <f>+'Таблица №2-П'!H5/'Таблица №2-П'!H$15*100</f>
        <v>24.665892313334933</v>
      </c>
      <c r="I5" s="137">
        <f>+'Таблица №2-П'!I5/'Таблица №2-П'!I$15*100</f>
        <v>24.672990700211539</v>
      </c>
      <c r="J5" s="137">
        <f>+'Таблица №2-П'!J5/'Таблица №2-П'!J$15*100</f>
        <v>24.887924344657961</v>
      </c>
      <c r="K5" s="137">
        <f>+'Таблица №2-П'!K5/'Таблица №2-П'!K$15*100</f>
        <v>24.808583969143598</v>
      </c>
      <c r="L5" s="15"/>
      <c r="M5" s="15"/>
      <c r="N5" s="15"/>
      <c r="P5" s="101"/>
    </row>
    <row r="6" spans="1:16">
      <c r="A6" s="65" t="s">
        <v>3</v>
      </c>
      <c r="B6" s="136">
        <f>+'Таблица №2-П'!B6/'Таблица №2-П'!B$15*100</f>
        <v>13.48307833004792</v>
      </c>
      <c r="C6" s="136">
        <f>+'Таблица №2-П'!C6/'Таблица №2-П'!C$15*100</f>
        <v>13.260166761310927</v>
      </c>
      <c r="D6" s="136">
        <f>+'Таблица №2-П'!D6/'Таблица №2-П'!D$15*100</f>
        <v>13.024226636021558</v>
      </c>
      <c r="E6" s="136">
        <f>+'Таблица №2-П'!E6/'Таблица №2-П'!E$15*100</f>
        <v>13.14906644964422</v>
      </c>
      <c r="F6" s="136">
        <f>+'Таблица №2-П'!F6/'Таблица №2-П'!F$15*100</f>
        <v>12.968147159188423</v>
      </c>
      <c r="G6" s="136">
        <f>+'Таблица №2-П'!G6/'Таблица №2-П'!G$15*100</f>
        <v>12.875935138998756</v>
      </c>
      <c r="H6" s="137">
        <f>+'Таблица №2-П'!H6/'Таблица №2-П'!H$15*100</f>
        <v>12.787247764605178</v>
      </c>
      <c r="I6" s="137">
        <f>+'Таблица №2-П'!I6/'Таблица №2-П'!I$15*100</f>
        <v>12.717959634394582</v>
      </c>
      <c r="J6" s="137">
        <f>+'Таблица №2-П'!J6/'Таблица №2-П'!J$15*100</f>
        <v>12.584882084467768</v>
      </c>
      <c r="K6" s="137">
        <f>+'Таблица №2-П'!K6/'Таблица №2-П'!K$15*100</f>
        <v>12.536941184509473</v>
      </c>
      <c r="L6" s="15"/>
      <c r="M6" s="15"/>
      <c r="N6" s="15"/>
      <c r="P6" s="101"/>
    </row>
    <row r="7" spans="1:16">
      <c r="A7" s="65" t="s">
        <v>4</v>
      </c>
      <c r="B7" s="136">
        <f>+'Таблица №2-П'!B7/'Таблица №2-П'!B$15*100</f>
        <v>19.081453558538524</v>
      </c>
      <c r="C7" s="136">
        <f>+'Таблица №2-П'!C7/'Таблица №2-П'!C$15*100</f>
        <v>19.152755834678032</v>
      </c>
      <c r="D7" s="136">
        <f>+'Таблица №2-П'!D7/'Таблица №2-П'!D$15*100</f>
        <v>19.067246457006569</v>
      </c>
      <c r="E7" s="136">
        <f>+'Таблица №2-П'!E7/'Таблица №2-П'!E$15*100</f>
        <v>19.024960389472163</v>
      </c>
      <c r="F7" s="136">
        <f>+'Таблица №2-П'!F7/'Таблица №2-П'!F$15*100</f>
        <v>19.080667414082473</v>
      </c>
      <c r="G7" s="136">
        <f>+'Таблица №2-П'!G7/'Таблица №2-П'!G$15*100</f>
        <v>18.960522043457132</v>
      </c>
      <c r="H7" s="137">
        <f>+'Таблица №2-П'!H7/'Таблица №2-П'!H$15*100</f>
        <v>18.957963139277812</v>
      </c>
      <c r="I7" s="137">
        <f>+'Таблица №2-П'!I7/'Таблица №2-П'!I$15*100</f>
        <v>18.954219496294719</v>
      </c>
      <c r="J7" s="137">
        <f>+'Таблица №2-П'!J7/'Таблица №2-П'!J$15*100</f>
        <v>18.901682252824582</v>
      </c>
      <c r="K7" s="137">
        <f>+'Таблица №2-П'!K7/'Таблица №2-П'!K$15*100</f>
        <v>18.875476437102019</v>
      </c>
      <c r="L7" s="15"/>
      <c r="M7" s="15"/>
      <c r="N7" s="15"/>
      <c r="P7" s="101"/>
    </row>
    <row r="8" spans="1:16">
      <c r="A8" s="65" t="s">
        <v>5</v>
      </c>
      <c r="B8" s="136">
        <f>+'Таблица №2-П'!B8/'Таблица №2-П'!B$15*100</f>
        <v>16.805306100628002</v>
      </c>
      <c r="C8" s="136">
        <f>+'Таблица №2-П'!C8/'Таблица №2-П'!C$15*100</f>
        <v>16.855599098162028</v>
      </c>
      <c r="D8" s="136">
        <f>+'Таблица №2-П'!D8/'Таблица №2-П'!D$15*100</f>
        <v>17.011257466133991</v>
      </c>
      <c r="E8" s="136">
        <f>+'Таблица №2-П'!E8/'Таблица №2-П'!E$15*100</f>
        <v>16.878718489200271</v>
      </c>
      <c r="F8" s="136">
        <f>+'Таблица №2-П'!F8/'Таблица №2-П'!F$15*100</f>
        <v>16.924788869893927</v>
      </c>
      <c r="G8" s="136">
        <f>+'Таблица №2-П'!G8/'Таблица №2-П'!G$15*100</f>
        <v>17.133718611690409</v>
      </c>
      <c r="H8" s="137">
        <f>+'Таблица №2-П'!H8/'Таблица №2-П'!H$15*100</f>
        <v>17.143710204978095</v>
      </c>
      <c r="I8" s="137">
        <f>+'Таблица №2-П'!I8/'Таблица №2-П'!I$15*100</f>
        <v>17.192395194444074</v>
      </c>
      <c r="J8" s="137">
        <f>+'Таблица №2-П'!J8/'Таблица №2-П'!J$15*100</f>
        <v>17.193071064988359</v>
      </c>
      <c r="K8" s="137">
        <f>+'Таблица №2-П'!K8/'Таблица №2-П'!K$15*100</f>
        <v>17.205623601359775</v>
      </c>
      <c r="L8" s="15"/>
      <c r="M8" s="15"/>
      <c r="N8" s="15"/>
      <c r="P8" s="101"/>
    </row>
    <row r="9" spans="1:16">
      <c r="A9" s="66" t="s">
        <v>59</v>
      </c>
      <c r="B9" s="136">
        <f>+'Таблица №2-П'!B9/'Таблица №2-П'!B$15*100</f>
        <v>6.7539376594599938</v>
      </c>
      <c r="C9" s="136">
        <f>+'Таблица №2-П'!C9/'Таблица №2-П'!C$15*100</f>
        <v>6.7870054368910209</v>
      </c>
      <c r="D9" s="136">
        <f>+'Таблица №2-П'!D9/'Таблица №2-П'!D$15*100</f>
        <v>6.8637042691480534</v>
      </c>
      <c r="E9" s="136">
        <f>+'Таблица №2-П'!E9/'Таблица №2-П'!E$15*100</f>
        <v>6.8085175693261464</v>
      </c>
      <c r="F9" s="136">
        <f>+'Таблица №2-П'!F9/'Таблица №2-П'!F$15*100</f>
        <v>6.8411392221674916</v>
      </c>
      <c r="G9" s="136">
        <f>+'Таблица №2-П'!G9/'Таблица №2-П'!G$15*100</f>
        <v>7.0165116182780585</v>
      </c>
      <c r="H9" s="137">
        <f>+'Таблица №2-П'!H9/'Таблица №2-П'!H$15*100</f>
        <v>7.0466153187709795</v>
      </c>
      <c r="I9" s="137">
        <f>+'Таблица №2-П'!I9/'Таблица №2-П'!I$15*100</f>
        <v>7.0648590396870796</v>
      </c>
      <c r="J9" s="137">
        <f>+'Таблица №2-П'!J9/'Таблица №2-П'!J$15*100</f>
        <v>7.1115495403069886</v>
      </c>
      <c r="K9" s="137">
        <f>+'Таблица №2-П'!K9/'Таблица №2-П'!K$15*100</f>
        <v>7.1021287543605993</v>
      </c>
      <c r="L9" s="15"/>
      <c r="M9" s="15"/>
      <c r="N9" s="15"/>
      <c r="P9" s="101"/>
    </row>
    <row r="10" spans="1:16">
      <c r="A10" s="65" t="s">
        <v>6</v>
      </c>
      <c r="B10" s="136">
        <f>+'Таблица №2-П'!B10/'Таблица №2-П'!B$15*100</f>
        <v>9.6087194402705371</v>
      </c>
      <c r="C10" s="136">
        <f>+'Таблица №2-П'!C10/'Таблица №2-П'!C$15*100</f>
        <v>9.5333944304196017</v>
      </c>
      <c r="D10" s="136">
        <f>+'Таблица №2-П'!D10/'Таблица №2-П'!D$15*100</f>
        <v>9.4031481793216631</v>
      </c>
      <c r="E10" s="136">
        <f>+'Таблица №2-П'!E10/'Таблица №2-П'!E$15*100</f>
        <v>9.4161006615702334</v>
      </c>
      <c r="F10" s="136">
        <f>+'Таблица №2-П'!F10/'Таблица №2-П'!F$15*100</f>
        <v>9.3663422168828312</v>
      </c>
      <c r="G10" s="136">
        <f>+'Таблица №2-П'!G10/'Таблица №2-П'!G$15*100</f>
        <v>9.1910026171906498</v>
      </c>
      <c r="H10" s="137">
        <f>+'Таблица №2-П'!H10/'Таблица №2-П'!H$15*100</f>
        <v>9.1983724618045652</v>
      </c>
      <c r="I10" s="137">
        <f>+'Таблица №2-П'!I10/'Таблица №2-П'!I$15*100</f>
        <v>9.1994731450314635</v>
      </c>
      <c r="J10" s="137">
        <f>+'Таблица №2-П'!J10/'Таблица №2-П'!J$15*100</f>
        <v>9.134777519104551</v>
      </c>
      <c r="K10" s="137">
        <f>+'Таблица №2-П'!K10/'Таблица №2-П'!K$15*100</f>
        <v>9.0609368424158561</v>
      </c>
      <c r="L10" s="15"/>
      <c r="M10" s="15"/>
      <c r="N10" s="15"/>
      <c r="P10" s="101"/>
    </row>
    <row r="11" spans="1:16">
      <c r="A11" s="65" t="s">
        <v>29</v>
      </c>
      <c r="B11" s="136">
        <f>+'Таблица №2-П'!B11/'Таблица №2-П'!B$15*100</f>
        <v>2.7025305440891598</v>
      </c>
      <c r="C11" s="136">
        <f>+'Таблица №2-П'!C11/'Таблица №2-П'!C$15*100</f>
        <v>2.6663817968165793</v>
      </c>
      <c r="D11" s="136">
        <f>+'Таблица №2-П'!D11/'Таблица №2-П'!D$15*100</f>
        <v>2.6781691381091033</v>
      </c>
      <c r="E11" s="136">
        <f>+'Таблица №2-П'!E11/'Таблица №2-П'!E$15*100</f>
        <v>2.7291246480546332</v>
      </c>
      <c r="F11" s="136">
        <f>+'Таблица №2-П'!F11/'Таблица №2-П'!F$15*100</f>
        <v>2.7275847696569984</v>
      </c>
      <c r="G11" s="136">
        <f>+'Таблица №2-П'!G11/'Таблица №2-П'!G$15*100</f>
        <v>2.6603383389011288</v>
      </c>
      <c r="H11" s="137">
        <f>+'Таблица №2-П'!H11/'Таблица №2-П'!H$15*100</f>
        <v>2.6645917004573625</v>
      </c>
      <c r="I11" s="137">
        <f>+'Таблица №2-П'!I11/'Таблица №2-П'!I$15*100</f>
        <v>2.653167116799489</v>
      </c>
      <c r="J11" s="137">
        <f>+'Таблица №2-П'!J11/'Таблица №2-П'!J$15*100</f>
        <v>2.678977758486893</v>
      </c>
      <c r="K11" s="137">
        <f>+'Таблица №2-П'!K11/'Таблица №2-П'!K$15*100</f>
        <v>2.6922222791643176</v>
      </c>
      <c r="L11" s="15"/>
      <c r="M11" s="15"/>
      <c r="N11" s="15"/>
      <c r="P11" s="101"/>
    </row>
    <row r="12" spans="1:16">
      <c r="A12" s="65" t="s">
        <v>24</v>
      </c>
      <c r="B12" s="136">
        <f>+'Таблица №2-П'!B12/'Таблица №2-П'!B$15*100</f>
        <v>4.8711295938412471</v>
      </c>
      <c r="C12" s="136">
        <f>+'Таблица №2-П'!C12/'Таблица №2-П'!C$15*100</f>
        <v>4.8278130429160173</v>
      </c>
      <c r="D12" s="136">
        <f>+'Таблица №2-П'!D12/'Таблица №2-П'!D$15*100</f>
        <v>4.8545496263530152</v>
      </c>
      <c r="E12" s="136">
        <f>+'Таблица №2-П'!E12/'Таблица №2-П'!E$15*100</f>
        <v>4.9145698782506324</v>
      </c>
      <c r="F12" s="136">
        <f>+'Таблица №2-П'!F12/'Таблица №2-П'!F$15*100</f>
        <v>4.8941619098777016</v>
      </c>
      <c r="G12" s="136">
        <f>+'Таблица №2-П'!G12/'Таблица №2-П'!G$15*100</f>
        <v>4.7351320253917608</v>
      </c>
      <c r="H12" s="137">
        <f>+'Таблица №2-П'!H12/'Таблица №2-П'!H$15*100</f>
        <v>4.7759127783872719</v>
      </c>
      <c r="I12" s="137">
        <f>+'Таблица №2-П'!I12/'Таблица №2-П'!I$15*100</f>
        <v>4.7522850338597449</v>
      </c>
      <c r="J12" s="137">
        <f>+'Таблица №2-П'!J12/'Таблица №2-П'!J$15*100</f>
        <v>4.7002065001512578</v>
      </c>
      <c r="K12" s="137">
        <f>+'Таблица №2-П'!K12/'Таблица №2-П'!K$15*100</f>
        <v>4.8890483267565212</v>
      </c>
      <c r="L12" s="15"/>
      <c r="M12" s="15"/>
      <c r="N12" s="15"/>
      <c r="P12" s="101"/>
    </row>
    <row r="13" spans="1:16" ht="15.75" customHeight="1">
      <c r="A13" s="65" t="s">
        <v>31</v>
      </c>
      <c r="B13" s="136">
        <f>+'Таблица №2-П'!B13/'Таблица №2-П'!B$15*100</f>
        <v>1.7215707641226246</v>
      </c>
      <c r="C13" s="136">
        <f>+'Таблица №2-П'!C13/'Таблица №2-П'!C$15*100</f>
        <v>1.7469456142225022</v>
      </c>
      <c r="D13" s="136">
        <f>+'Таблица №2-П'!D13/'Таблица №2-П'!D$15*100</f>
        <v>1.7408154954468458</v>
      </c>
      <c r="E13" s="136">
        <f>+'Таблица №2-П'!E13/'Таблица №2-П'!E$15*100</f>
        <v>1.7433687118111545</v>
      </c>
      <c r="F13" s="136">
        <f>+'Таблица №2-П'!F13/'Таблица №2-П'!F$15*100</f>
        <v>1.7252043320398436</v>
      </c>
      <c r="G13" s="136">
        <f>+'Таблица №2-П'!G13/'Таблица №2-П'!G$15*100</f>
        <v>1.7559802043631465</v>
      </c>
      <c r="H13" s="137">
        <f>+'Таблица №2-П'!H13/'Таблица №2-П'!H$15*100</f>
        <v>1.752390587686923</v>
      </c>
      <c r="I13" s="137">
        <f>+'Таблица №2-П'!I13/'Таблица №2-П'!I$15*100</f>
        <v>1.7679975519870148</v>
      </c>
      <c r="J13" s="137">
        <f>+'Таблица №2-П'!J13/'Таблица №2-П'!J$15*100</f>
        <v>1.7248155309158346</v>
      </c>
      <c r="K13" s="137">
        <f>+'Таблица №2-П'!K13/'Таблица №2-П'!K$15*100</f>
        <v>1.7234301711317033</v>
      </c>
      <c r="L13" s="15"/>
      <c r="M13" s="15"/>
      <c r="N13" s="15"/>
      <c r="P13" s="101"/>
    </row>
    <row r="14" spans="1:16" ht="15.75" customHeight="1">
      <c r="A14" s="66" t="s">
        <v>60</v>
      </c>
      <c r="B14" s="136">
        <f>+'Таблица №2-П'!B14/'Таблица №2-П'!B$15*100</f>
        <v>0.88757295490246702</v>
      </c>
      <c r="C14" s="136">
        <f>+'Таблица №2-П'!C14/'Таблица №2-П'!C$15*100</f>
        <v>0.90667326365266865</v>
      </c>
      <c r="D14" s="136">
        <f>+'Таблица №2-П'!D14/'Таблица №2-П'!D$15*100</f>
        <v>0.92663118812018708</v>
      </c>
      <c r="E14" s="136">
        <f>+'Таблица №2-П'!E14/'Таблица №2-П'!E$15*100</f>
        <v>0.93217430766526199</v>
      </c>
      <c r="F14" s="136">
        <f>+'Таблица №2-П'!F14/'Таблица №2-П'!F$15*100</f>
        <v>0.9426466097709385</v>
      </c>
      <c r="G14" s="136">
        <f>+'Таблица №2-П'!G14/'Таблица №2-П'!G$15*100</f>
        <v>0.98809298109128785</v>
      </c>
      <c r="H14" s="137">
        <f>+'Таблица №2-П'!H14/'Таблица №2-П'!H$15*100</f>
        <v>1.0073037306968804</v>
      </c>
      <c r="I14" s="137">
        <f>+'Таблица №2-П'!I14/'Таблица №2-П'!I$15*100</f>
        <v>1.024653087290289</v>
      </c>
      <c r="J14" s="137">
        <f>+'Таблица №2-П'!J14/'Таблица №2-П'!J$15*100</f>
        <v>1.0821134040958056</v>
      </c>
      <c r="K14" s="137">
        <f>+'Таблица №2-П'!K14/'Таблица №2-П'!K$15*100</f>
        <v>1.1056084340561356</v>
      </c>
      <c r="L14" s="15"/>
      <c r="M14" s="15"/>
      <c r="N14" s="15"/>
      <c r="P14" s="101"/>
    </row>
    <row r="15" spans="1:16">
      <c r="A15" s="11" t="s">
        <v>7</v>
      </c>
      <c r="B15" s="136">
        <f>+'Таблица №2-П'!B15/'Таблица №2-П'!B$15*100</f>
        <v>100</v>
      </c>
      <c r="C15" s="136">
        <f>+'Таблица №2-П'!C15/'Таблица №2-П'!C$15*100</f>
        <v>100</v>
      </c>
      <c r="D15" s="136">
        <f>+'Таблица №2-П'!D15/'Таблица №2-П'!D$15*100</f>
        <v>100</v>
      </c>
      <c r="E15" s="136">
        <f>+'Таблица №2-П'!E15/'Таблица №2-П'!E$15*100</f>
        <v>100</v>
      </c>
      <c r="F15" s="136">
        <f>+'Таблица №2-П'!F15/'Таблица №2-П'!F$15*100</f>
        <v>100</v>
      </c>
      <c r="G15" s="136">
        <f>+'Таблица №2-П'!G15/'Таблица №2-П'!G$15*100</f>
        <v>100</v>
      </c>
      <c r="H15" s="137">
        <f>+'Таблица №2-П'!H15/'Таблица №2-П'!H$15*100</f>
        <v>100</v>
      </c>
      <c r="I15" s="137">
        <f>+'Таблица №2-П'!I15/'Таблица №2-П'!I$15*100</f>
        <v>100</v>
      </c>
      <c r="J15" s="137">
        <f>+'Таблица №2-П'!J15/'Таблица №2-П'!J$15*100</f>
        <v>100</v>
      </c>
      <c r="K15" s="137">
        <f>+'Таблица №2-П'!K15/'Таблица №2-П'!K$15*100</f>
        <v>100</v>
      </c>
      <c r="L15" s="15"/>
      <c r="M15" s="15"/>
      <c r="N15" s="15"/>
    </row>
    <row r="29" spans="2:11">
      <c r="B29" s="135"/>
      <c r="C29" s="135"/>
      <c r="D29" s="135"/>
      <c r="E29" s="135"/>
      <c r="F29" s="135"/>
      <c r="G29" s="135"/>
      <c r="H29" s="135"/>
      <c r="I29" s="135"/>
      <c r="J29" s="135"/>
      <c r="K29" s="135"/>
    </row>
    <row r="30" spans="2:11">
      <c r="B30" s="135"/>
      <c r="C30" s="135"/>
      <c r="D30" s="135"/>
      <c r="E30" s="135"/>
      <c r="F30" s="135"/>
      <c r="G30" s="135"/>
      <c r="H30" s="135"/>
      <c r="I30" s="135"/>
      <c r="J30" s="135"/>
      <c r="K30" s="135"/>
    </row>
    <row r="31" spans="2:11">
      <c r="B31" s="135"/>
      <c r="C31" s="135"/>
      <c r="D31" s="135"/>
      <c r="E31" s="135"/>
      <c r="F31" s="135"/>
      <c r="G31" s="135"/>
      <c r="H31" s="135"/>
      <c r="I31" s="135"/>
      <c r="J31" s="135"/>
      <c r="K31" s="135"/>
    </row>
    <row r="32" spans="2:11">
      <c r="B32" s="135"/>
      <c r="C32" s="135"/>
      <c r="D32" s="135"/>
      <c r="E32" s="135"/>
      <c r="F32" s="135"/>
      <c r="G32" s="135"/>
      <c r="H32" s="135"/>
      <c r="I32" s="135"/>
      <c r="J32" s="135"/>
      <c r="K32" s="135"/>
    </row>
    <row r="33" spans="2:11">
      <c r="B33" s="135"/>
      <c r="C33" s="135"/>
      <c r="D33" s="135"/>
      <c r="E33" s="135"/>
      <c r="F33" s="135"/>
      <c r="G33" s="135"/>
      <c r="H33" s="135"/>
      <c r="I33" s="135"/>
      <c r="J33" s="135"/>
      <c r="K33" s="135"/>
    </row>
    <row r="34" spans="2:11">
      <c r="B34" s="135"/>
      <c r="C34" s="135"/>
      <c r="D34" s="135"/>
      <c r="E34" s="135"/>
      <c r="F34" s="135"/>
      <c r="G34" s="135"/>
      <c r="H34" s="135"/>
      <c r="I34" s="135"/>
      <c r="J34" s="135"/>
      <c r="K34" s="135"/>
    </row>
    <row r="35" spans="2:11">
      <c r="B35" s="135"/>
      <c r="C35" s="135"/>
      <c r="D35" s="135"/>
      <c r="E35" s="135"/>
      <c r="F35" s="135"/>
      <c r="G35" s="135"/>
      <c r="H35" s="135"/>
      <c r="I35" s="135"/>
      <c r="J35" s="135"/>
      <c r="K35" s="135"/>
    </row>
    <row r="36" spans="2:11">
      <c r="B36" s="135"/>
      <c r="C36" s="135"/>
      <c r="D36" s="135"/>
      <c r="E36" s="135"/>
      <c r="F36" s="135"/>
      <c r="G36" s="135"/>
      <c r="H36" s="135"/>
      <c r="I36" s="135"/>
      <c r="J36" s="135"/>
      <c r="K36" s="135"/>
    </row>
    <row r="37" spans="2:11">
      <c r="B37" s="135"/>
      <c r="C37" s="135"/>
      <c r="D37" s="135"/>
      <c r="E37" s="135"/>
      <c r="F37" s="135"/>
      <c r="G37" s="135"/>
      <c r="H37" s="135"/>
      <c r="I37" s="135"/>
      <c r="J37" s="135"/>
      <c r="K37" s="135"/>
    </row>
    <row r="38" spans="2:11">
      <c r="B38" s="135"/>
      <c r="C38" s="135"/>
      <c r="D38" s="135"/>
      <c r="E38" s="135"/>
      <c r="F38" s="135"/>
      <c r="G38" s="135"/>
      <c r="H38" s="135"/>
      <c r="I38" s="135"/>
      <c r="J38" s="135"/>
      <c r="K38" s="135"/>
    </row>
    <row r="39" spans="2:11">
      <c r="B39" s="135"/>
      <c r="C39" s="135"/>
      <c r="D39" s="135"/>
      <c r="E39" s="135"/>
      <c r="F39" s="135"/>
      <c r="G39" s="135"/>
      <c r="H39" s="135"/>
      <c r="I39" s="135"/>
      <c r="J39" s="135"/>
      <c r="K39" s="135"/>
    </row>
  </sheetData>
  <mergeCells count="2">
    <mergeCell ref="C3:K3"/>
    <mergeCell ref="A1:K1"/>
  </mergeCells>
  <phoneticPr fontId="0" type="noConversion"/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85" orientation="landscape" r:id="rId1"/>
  <headerFooter alignWithMargins="0">
    <oddHeader>&amp;R&amp;"Times New Roman,Regular"&amp;14&amp;A</oddHeader>
  </headerFooter>
  <ignoredErrors>
    <ignoredError sqref="K16 B16:D16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Y26"/>
  <sheetViews>
    <sheetView showGridLines="0" workbookViewId="0">
      <selection sqref="A1:M1"/>
    </sheetView>
  </sheetViews>
  <sheetFormatPr defaultColWidth="6.6640625" defaultRowHeight="16.7" customHeight="1"/>
  <cols>
    <col min="1" max="1" width="42.44140625" style="3" customWidth="1"/>
    <col min="2" max="2" width="10.5546875" style="39" customWidth="1"/>
    <col min="3" max="3" width="8.44140625" style="3" customWidth="1"/>
    <col min="4" max="12" width="7.21875" style="39" customWidth="1"/>
    <col min="13" max="13" width="9.44140625" style="3" customWidth="1"/>
    <col min="14" max="16384" width="6.6640625" style="16"/>
  </cols>
  <sheetData>
    <row r="1" spans="1:25" ht="16.7" customHeight="1">
      <c r="A1" s="154" t="s">
        <v>21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25" ht="16.7" customHeight="1">
      <c r="A2" s="8"/>
      <c r="B2" s="8"/>
      <c r="M2" s="14" t="s">
        <v>17</v>
      </c>
    </row>
    <row r="3" spans="1:25" ht="16.7" customHeight="1">
      <c r="A3" s="105" t="s">
        <v>35</v>
      </c>
      <c r="B3" s="164">
        <v>2024</v>
      </c>
      <c r="C3" s="165">
        <v>2024</v>
      </c>
      <c r="D3" s="160">
        <v>2025</v>
      </c>
      <c r="E3" s="160"/>
      <c r="F3" s="160"/>
      <c r="G3" s="160"/>
      <c r="H3" s="160"/>
      <c r="I3" s="160"/>
      <c r="J3" s="160"/>
      <c r="K3" s="160"/>
      <c r="L3" s="160"/>
      <c r="M3" s="161"/>
    </row>
    <row r="4" spans="1:25" ht="16.7" customHeight="1">
      <c r="A4" s="106"/>
      <c r="B4" s="162" t="s">
        <v>71</v>
      </c>
      <c r="C4" s="162" t="s">
        <v>14</v>
      </c>
      <c r="D4" s="160" t="s">
        <v>68</v>
      </c>
      <c r="E4" s="160"/>
      <c r="F4" s="160"/>
      <c r="G4" s="160"/>
      <c r="H4" s="160"/>
      <c r="I4" s="160"/>
      <c r="J4" s="160"/>
      <c r="K4" s="160"/>
      <c r="L4" s="161"/>
      <c r="M4" s="162" t="s">
        <v>71</v>
      </c>
    </row>
    <row r="5" spans="1:25" ht="16.7" customHeight="1">
      <c r="A5" s="64" t="s">
        <v>33</v>
      </c>
      <c r="B5" s="163"/>
      <c r="C5" s="163"/>
      <c r="D5" s="107">
        <v>1</v>
      </c>
      <c r="E5" s="107">
        <v>2</v>
      </c>
      <c r="F5" s="107">
        <v>3</v>
      </c>
      <c r="G5" s="107">
        <v>4</v>
      </c>
      <c r="H5" s="107">
        <v>5</v>
      </c>
      <c r="I5" s="107">
        <v>6</v>
      </c>
      <c r="J5" s="107">
        <v>7</v>
      </c>
      <c r="K5" s="107">
        <v>8</v>
      </c>
      <c r="L5" s="107">
        <v>9</v>
      </c>
      <c r="M5" s="163"/>
    </row>
    <row r="6" spans="1:25" ht="16.7" customHeight="1">
      <c r="A6" s="108" t="s">
        <v>2</v>
      </c>
      <c r="B6" s="132">
        <v>32863</v>
      </c>
      <c r="C6" s="132">
        <v>44723</v>
      </c>
      <c r="D6" s="132">
        <v>3816</v>
      </c>
      <c r="E6" s="132">
        <v>3915</v>
      </c>
      <c r="F6" s="132">
        <v>4021</v>
      </c>
      <c r="G6" s="132">
        <v>3995</v>
      </c>
      <c r="H6" s="132">
        <v>4425</v>
      </c>
      <c r="I6" s="132">
        <v>4420</v>
      </c>
      <c r="J6" s="132">
        <v>4308</v>
      </c>
      <c r="K6" s="132">
        <v>4409</v>
      </c>
      <c r="L6" s="132">
        <v>4199</v>
      </c>
      <c r="M6" s="132">
        <f>+SUM(D6:L6)</f>
        <v>37508</v>
      </c>
      <c r="Q6" s="126"/>
      <c r="R6" s="126"/>
      <c r="S6" s="126"/>
      <c r="T6" s="126"/>
      <c r="U6" s="126"/>
      <c r="V6" s="126"/>
      <c r="W6" s="126"/>
      <c r="X6" s="126"/>
      <c r="Y6" s="126"/>
    </row>
    <row r="7" spans="1:25" ht="16.7" customHeight="1">
      <c r="A7" s="108" t="s">
        <v>3</v>
      </c>
      <c r="B7" s="132">
        <v>17211</v>
      </c>
      <c r="C7" s="132">
        <v>23065</v>
      </c>
      <c r="D7" s="132">
        <v>1896</v>
      </c>
      <c r="E7" s="132">
        <v>1889</v>
      </c>
      <c r="F7" s="132">
        <v>1914</v>
      </c>
      <c r="G7" s="132">
        <v>1988</v>
      </c>
      <c r="H7" s="132">
        <v>2213</v>
      </c>
      <c r="I7" s="132">
        <v>2081</v>
      </c>
      <c r="J7" s="132">
        <v>2067</v>
      </c>
      <c r="K7" s="132">
        <v>2035</v>
      </c>
      <c r="L7" s="132">
        <v>1985</v>
      </c>
      <c r="M7" s="132">
        <f>+SUM(D7:L7)</f>
        <v>18068</v>
      </c>
    </row>
    <row r="8" spans="1:25" ht="16.7" customHeight="1">
      <c r="A8" s="108" t="s">
        <v>4</v>
      </c>
      <c r="B8" s="132">
        <v>24332</v>
      </c>
      <c r="C8" s="132">
        <v>32697</v>
      </c>
      <c r="D8" s="132">
        <v>2696</v>
      </c>
      <c r="E8" s="132">
        <v>2680</v>
      </c>
      <c r="F8" s="132">
        <v>2775</v>
      </c>
      <c r="G8" s="132">
        <v>2781</v>
      </c>
      <c r="H8" s="132">
        <v>3056</v>
      </c>
      <c r="I8" s="132">
        <v>2954</v>
      </c>
      <c r="J8" s="132">
        <v>2951</v>
      </c>
      <c r="K8" s="132">
        <v>2958</v>
      </c>
      <c r="L8" s="132">
        <v>2861</v>
      </c>
      <c r="M8" s="132">
        <f>+SUM(D8:L8)</f>
        <v>25712</v>
      </c>
      <c r="P8" s="126"/>
      <c r="Q8" s="126"/>
      <c r="R8" s="126"/>
      <c r="S8" s="126"/>
      <c r="T8" s="126"/>
      <c r="U8" s="126"/>
      <c r="V8" s="126"/>
      <c r="W8" s="126"/>
      <c r="X8" s="126"/>
      <c r="Y8" s="126"/>
    </row>
    <row r="9" spans="1:25" ht="16.7" customHeight="1">
      <c r="A9" s="108" t="s">
        <v>5</v>
      </c>
      <c r="B9" s="132">
        <v>20562</v>
      </c>
      <c r="C9" s="132">
        <v>27907</v>
      </c>
      <c r="D9" s="132">
        <v>2390</v>
      </c>
      <c r="E9" s="132">
        <v>2419</v>
      </c>
      <c r="F9" s="132">
        <v>2465</v>
      </c>
      <c r="G9" s="132">
        <v>2505</v>
      </c>
      <c r="H9" s="132">
        <v>2781</v>
      </c>
      <c r="I9" s="132">
        <v>2777</v>
      </c>
      <c r="J9" s="132">
        <v>2697</v>
      </c>
      <c r="K9" s="132">
        <v>2748</v>
      </c>
      <c r="L9" s="132">
        <v>2647</v>
      </c>
      <c r="M9" s="132">
        <f>+SUM(D9:L9)</f>
        <v>23429</v>
      </c>
      <c r="P9" s="126"/>
      <c r="Q9" s="126"/>
      <c r="R9" s="126"/>
      <c r="S9" s="126"/>
      <c r="T9" s="126"/>
      <c r="U9" s="126"/>
      <c r="V9" s="126"/>
      <c r="W9" s="126"/>
      <c r="X9" s="126"/>
      <c r="Y9" s="126"/>
    </row>
    <row r="10" spans="1:25" ht="16.7" customHeight="1">
      <c r="A10" s="60" t="s">
        <v>59</v>
      </c>
      <c r="B10" s="132">
        <v>8994</v>
      </c>
      <c r="C10" s="132">
        <v>12195</v>
      </c>
      <c r="D10" s="132">
        <v>1013</v>
      </c>
      <c r="E10" s="132">
        <v>1126</v>
      </c>
      <c r="F10" s="132">
        <v>1066</v>
      </c>
      <c r="G10" s="132">
        <v>1079</v>
      </c>
      <c r="H10" s="132">
        <v>1252</v>
      </c>
      <c r="I10" s="132">
        <v>1226</v>
      </c>
      <c r="J10" s="132">
        <v>1194</v>
      </c>
      <c r="K10" s="132">
        <v>1285</v>
      </c>
      <c r="L10" s="132">
        <v>1167</v>
      </c>
      <c r="M10" s="132">
        <f t="shared" ref="M10:M15" si="0">+SUM(D10:L10)</f>
        <v>10408</v>
      </c>
      <c r="P10" s="126"/>
      <c r="Q10" s="126"/>
      <c r="R10" s="126"/>
      <c r="S10" s="126"/>
      <c r="T10" s="126"/>
      <c r="U10" s="126"/>
      <c r="V10" s="126"/>
      <c r="W10" s="126"/>
      <c r="X10" s="126"/>
      <c r="Y10" s="126"/>
    </row>
    <row r="11" spans="1:25" ht="16.7" customHeight="1">
      <c r="A11" s="108" t="s">
        <v>6</v>
      </c>
      <c r="B11" s="132">
        <v>13218</v>
      </c>
      <c r="C11" s="132">
        <v>17727</v>
      </c>
      <c r="D11" s="132">
        <v>1460</v>
      </c>
      <c r="E11" s="132">
        <v>1500</v>
      </c>
      <c r="F11" s="132">
        <v>1487</v>
      </c>
      <c r="G11" s="132">
        <v>1509</v>
      </c>
      <c r="H11" s="132">
        <v>1734</v>
      </c>
      <c r="I11" s="132">
        <v>1636</v>
      </c>
      <c r="J11" s="132">
        <v>1605</v>
      </c>
      <c r="K11" s="132">
        <v>1642</v>
      </c>
      <c r="L11" s="132">
        <v>1534</v>
      </c>
      <c r="M11" s="132">
        <f>+SUM(D11:L11)</f>
        <v>14107</v>
      </c>
      <c r="P11" s="126"/>
      <c r="Q11" s="126"/>
      <c r="R11" s="126"/>
      <c r="S11" s="126"/>
      <c r="T11" s="126"/>
      <c r="U11" s="126"/>
      <c r="V11" s="126"/>
      <c r="W11" s="126"/>
      <c r="X11" s="126"/>
      <c r="Y11" s="126"/>
    </row>
    <row r="12" spans="1:25" ht="16.7" customHeight="1">
      <c r="A12" s="108" t="s">
        <v>29</v>
      </c>
      <c r="B12" s="132">
        <v>4853</v>
      </c>
      <c r="C12" s="132">
        <v>6527</v>
      </c>
      <c r="D12" s="132">
        <v>531</v>
      </c>
      <c r="E12" s="132">
        <v>605</v>
      </c>
      <c r="F12" s="132">
        <v>556</v>
      </c>
      <c r="G12" s="132">
        <v>603</v>
      </c>
      <c r="H12" s="132">
        <v>682</v>
      </c>
      <c r="I12" s="132">
        <v>615</v>
      </c>
      <c r="J12" s="132">
        <v>622</v>
      </c>
      <c r="K12" s="132">
        <v>802</v>
      </c>
      <c r="L12" s="132">
        <v>606</v>
      </c>
      <c r="M12" s="132">
        <f>+SUM(D12:L12)</f>
        <v>5622</v>
      </c>
    </row>
    <row r="13" spans="1:25" ht="16.7" customHeight="1">
      <c r="A13" s="108" t="s">
        <v>24</v>
      </c>
      <c r="B13" s="132">
        <v>8837</v>
      </c>
      <c r="C13" s="132">
        <v>12305</v>
      </c>
      <c r="D13" s="132">
        <v>992</v>
      </c>
      <c r="E13" s="132">
        <v>1215</v>
      </c>
      <c r="F13" s="132">
        <v>987</v>
      </c>
      <c r="G13" s="132">
        <v>1036</v>
      </c>
      <c r="H13" s="132">
        <v>1543</v>
      </c>
      <c r="I13" s="132">
        <v>1143</v>
      </c>
      <c r="J13" s="132">
        <v>1274</v>
      </c>
      <c r="K13" s="132">
        <v>1304</v>
      </c>
      <c r="L13" s="132">
        <v>1159</v>
      </c>
      <c r="M13" s="132">
        <f>+SUM(D13:L13)</f>
        <v>10653</v>
      </c>
    </row>
    <row r="14" spans="1:25" ht="15.75" customHeight="1">
      <c r="A14" s="108" t="s">
        <v>31</v>
      </c>
      <c r="B14" s="133">
        <v>3514</v>
      </c>
      <c r="C14" s="133">
        <v>4747</v>
      </c>
      <c r="D14" s="133">
        <v>385</v>
      </c>
      <c r="E14" s="133">
        <v>427</v>
      </c>
      <c r="F14" s="133">
        <v>391</v>
      </c>
      <c r="G14" s="133">
        <v>398</v>
      </c>
      <c r="H14" s="133">
        <v>485</v>
      </c>
      <c r="I14" s="133">
        <v>431</v>
      </c>
      <c r="J14" s="133">
        <v>428</v>
      </c>
      <c r="K14" s="133">
        <v>458</v>
      </c>
      <c r="L14" s="133">
        <v>398</v>
      </c>
      <c r="M14" s="132">
        <f t="shared" si="0"/>
        <v>3801</v>
      </c>
    </row>
    <row r="15" spans="1:25" ht="15.75" customHeight="1">
      <c r="A15" s="60" t="s">
        <v>60</v>
      </c>
      <c r="B15" s="134">
        <v>3509</v>
      </c>
      <c r="C15" s="134">
        <v>4859</v>
      </c>
      <c r="D15" s="134">
        <v>377</v>
      </c>
      <c r="E15" s="134">
        <v>548</v>
      </c>
      <c r="F15" s="134">
        <v>420</v>
      </c>
      <c r="G15" s="134">
        <v>421</v>
      </c>
      <c r="H15" s="134">
        <v>531</v>
      </c>
      <c r="I15" s="134">
        <v>456</v>
      </c>
      <c r="J15" s="134">
        <v>440</v>
      </c>
      <c r="K15" s="134">
        <v>515</v>
      </c>
      <c r="L15" s="134">
        <v>422</v>
      </c>
      <c r="M15" s="132">
        <f t="shared" si="0"/>
        <v>4130</v>
      </c>
    </row>
    <row r="16" spans="1:25" ht="16.7" customHeight="1">
      <c r="A16" s="11" t="s">
        <v>7</v>
      </c>
      <c r="B16" s="132">
        <f t="shared" ref="B16:C16" si="1">SUM(B6:B15)</f>
        <v>137893</v>
      </c>
      <c r="C16" s="132">
        <f t="shared" si="1"/>
        <v>186752</v>
      </c>
      <c r="D16" s="132">
        <f>SUM(D6:D15)</f>
        <v>15556</v>
      </c>
      <c r="E16" s="132">
        <f t="shared" ref="E16" si="2">SUM(E6:E15)</f>
        <v>16324</v>
      </c>
      <c r="F16" s="132">
        <f>SUM(F6:F15)</f>
        <v>16082</v>
      </c>
      <c r="G16" s="132">
        <f t="shared" ref="G16:H16" si="3">SUM(G6:G15)</f>
        <v>16315</v>
      </c>
      <c r="H16" s="132">
        <f t="shared" si="3"/>
        <v>18702</v>
      </c>
      <c r="I16" s="132">
        <f>SUM(I6:I15)</f>
        <v>17739</v>
      </c>
      <c r="J16" s="132">
        <f t="shared" ref="J16:L16" si="4">SUM(J6:J15)</f>
        <v>17586</v>
      </c>
      <c r="K16" s="132">
        <f t="shared" si="4"/>
        <v>18156</v>
      </c>
      <c r="L16" s="132">
        <f t="shared" si="4"/>
        <v>16978</v>
      </c>
      <c r="M16" s="132">
        <f>SUM(M6:M15)</f>
        <v>153438</v>
      </c>
      <c r="N16" s="47"/>
    </row>
    <row r="17" spans="1:16" ht="16.7" customHeight="1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P17" s="126"/>
    </row>
    <row r="18" spans="1:16" ht="16.7" customHeight="1">
      <c r="P18" s="126"/>
    </row>
    <row r="19" spans="1:16" ht="16.7" customHeight="1">
      <c r="P19" s="126"/>
    </row>
    <row r="20" spans="1:16" ht="16.7" customHeight="1">
      <c r="P20" s="126"/>
    </row>
    <row r="21" spans="1:16" ht="16.7" customHeight="1">
      <c r="P21" s="126"/>
    </row>
    <row r="22" spans="1:16" ht="16.7" customHeight="1">
      <c r="P22" s="126"/>
    </row>
    <row r="23" spans="1:16" ht="16.7" customHeight="1">
      <c r="P23" s="126"/>
    </row>
    <row r="24" spans="1:16" ht="16.7" customHeight="1">
      <c r="P24" s="126"/>
    </row>
    <row r="25" spans="1:16" ht="16.7" customHeight="1">
      <c r="P25" s="126"/>
    </row>
    <row r="26" spans="1:16" ht="16.7" customHeight="1">
      <c r="P26" s="126"/>
    </row>
  </sheetData>
  <mergeCells count="7">
    <mergeCell ref="A1:M1"/>
    <mergeCell ref="D3:M3"/>
    <mergeCell ref="C4:C5"/>
    <mergeCell ref="D4:L4"/>
    <mergeCell ref="B3:C3"/>
    <mergeCell ref="B4:B5"/>
    <mergeCell ref="M4:M5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79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Y30"/>
  <sheetViews>
    <sheetView showGridLines="0" zoomScaleNormal="75" zoomScaleSheetLayoutView="100" workbookViewId="0">
      <selection sqref="A1:N1"/>
    </sheetView>
  </sheetViews>
  <sheetFormatPr defaultColWidth="9" defaultRowHeight="15.75"/>
  <cols>
    <col min="1" max="1" width="42.88671875" style="3" customWidth="1"/>
    <col min="2" max="2" width="15.21875" style="39" customWidth="1"/>
    <col min="3" max="3" width="15.44140625" style="3" customWidth="1"/>
    <col min="4" max="8" width="7.33203125" style="39" customWidth="1"/>
    <col min="9" max="11" width="7.33203125" style="125" customWidth="1"/>
    <col min="12" max="12" width="7.33203125" style="39" customWidth="1"/>
    <col min="13" max="13" width="17.33203125" style="16" customWidth="1"/>
    <col min="14" max="14" width="15.5546875" style="16" customWidth="1"/>
    <col min="15" max="15" width="7.21875" style="3" customWidth="1"/>
    <col min="16" max="16384" width="9" style="3"/>
  </cols>
  <sheetData>
    <row r="1" spans="1:25" ht="29.25" customHeight="1">
      <c r="A1" s="154" t="s">
        <v>56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6"/>
      <c r="P1" s="16"/>
      <c r="Q1" s="16"/>
      <c r="R1" s="16"/>
      <c r="S1" s="16"/>
      <c r="T1" s="16"/>
    </row>
    <row r="2" spans="1:25" ht="13.5" customHeight="1">
      <c r="A2" s="68"/>
      <c r="B2" s="68"/>
      <c r="C2" s="68"/>
      <c r="D2" s="16"/>
      <c r="E2" s="16"/>
      <c r="F2" s="16"/>
      <c r="G2" s="16"/>
      <c r="H2" s="16"/>
      <c r="I2" s="126"/>
      <c r="J2" s="126"/>
      <c r="K2" s="126"/>
      <c r="L2" s="16"/>
      <c r="M2" s="17"/>
      <c r="N2" s="17" t="s">
        <v>16</v>
      </c>
      <c r="O2" s="16"/>
      <c r="P2" s="16"/>
      <c r="Q2" s="16"/>
      <c r="R2" s="16"/>
      <c r="S2" s="16"/>
      <c r="T2" s="16"/>
    </row>
    <row r="3" spans="1:25" ht="15.75" customHeight="1">
      <c r="A3" s="105" t="s">
        <v>35</v>
      </c>
      <c r="B3" s="164">
        <v>2024</v>
      </c>
      <c r="C3" s="165">
        <v>2024</v>
      </c>
      <c r="D3" s="160">
        <v>2025</v>
      </c>
      <c r="E3" s="160"/>
      <c r="F3" s="160"/>
      <c r="G3" s="160"/>
      <c r="H3" s="160"/>
      <c r="I3" s="160"/>
      <c r="J3" s="160"/>
      <c r="K3" s="160"/>
      <c r="L3" s="160"/>
      <c r="M3" s="160"/>
      <c r="N3" s="161"/>
      <c r="O3" s="16"/>
      <c r="P3" s="16"/>
      <c r="Q3" s="16"/>
      <c r="R3" s="16"/>
      <c r="S3" s="16"/>
      <c r="T3" s="16"/>
    </row>
    <row r="4" spans="1:25" ht="18" customHeight="1">
      <c r="A4" s="106"/>
      <c r="B4" s="170" t="s">
        <v>72</v>
      </c>
      <c r="C4" s="162" t="s">
        <v>62</v>
      </c>
      <c r="D4" s="167" t="s">
        <v>68</v>
      </c>
      <c r="E4" s="168"/>
      <c r="F4" s="168"/>
      <c r="G4" s="168"/>
      <c r="H4" s="168"/>
      <c r="I4" s="168"/>
      <c r="J4" s="168"/>
      <c r="K4" s="168"/>
      <c r="L4" s="169"/>
      <c r="M4" s="171" t="s">
        <v>73</v>
      </c>
      <c r="N4" s="170" t="s">
        <v>72</v>
      </c>
      <c r="O4" s="16"/>
      <c r="P4" s="16"/>
      <c r="Q4" s="16"/>
      <c r="R4" s="16"/>
      <c r="S4" s="16"/>
      <c r="T4" s="16"/>
    </row>
    <row r="5" spans="1:25">
      <c r="A5" s="64" t="s">
        <v>33</v>
      </c>
      <c r="B5" s="170"/>
      <c r="C5" s="163"/>
      <c r="D5" s="57">
        <v>1</v>
      </c>
      <c r="E5" s="57">
        <v>2</v>
      </c>
      <c r="F5" s="57">
        <v>3</v>
      </c>
      <c r="G5" s="57">
        <v>4</v>
      </c>
      <c r="H5" s="57">
        <v>5</v>
      </c>
      <c r="I5" s="57">
        <v>6</v>
      </c>
      <c r="J5" s="129">
        <v>7</v>
      </c>
      <c r="K5" s="129">
        <v>8</v>
      </c>
      <c r="L5" s="129">
        <v>9</v>
      </c>
      <c r="M5" s="172"/>
      <c r="N5" s="170"/>
      <c r="O5" s="16"/>
      <c r="P5" s="16"/>
      <c r="Q5" s="16"/>
      <c r="R5" s="16"/>
      <c r="S5" s="16"/>
      <c r="T5" s="16"/>
    </row>
    <row r="6" spans="1:25">
      <c r="A6" s="108" t="s">
        <v>2</v>
      </c>
      <c r="B6" s="139">
        <v>148.09180079131895</v>
      </c>
      <c r="C6" s="139">
        <v>149.00422301676426</v>
      </c>
      <c r="D6" s="139">
        <v>149.17000000000002</v>
      </c>
      <c r="E6" s="139">
        <v>149.85</v>
      </c>
      <c r="F6" s="139">
        <v>153.28</v>
      </c>
      <c r="G6" s="139">
        <v>153.92000000000002</v>
      </c>
      <c r="H6" s="139">
        <v>165.86</v>
      </c>
      <c r="I6" s="139">
        <v>165.31</v>
      </c>
      <c r="J6" s="139">
        <v>161.45000000000002</v>
      </c>
      <c r="K6" s="139">
        <v>164</v>
      </c>
      <c r="L6" s="139">
        <v>157.52000000000001</v>
      </c>
      <c r="M6" s="139">
        <f t="shared" ref="M6:M16" si="0">+AVERAGE(D6:L6)</f>
        <v>157.81777777777779</v>
      </c>
      <c r="N6" s="139">
        <v>157.90405524192022</v>
      </c>
      <c r="O6" s="16"/>
      <c r="P6" s="16"/>
      <c r="Q6" s="16"/>
      <c r="R6" s="16"/>
      <c r="S6" s="16"/>
      <c r="T6" s="16"/>
    </row>
    <row r="7" spans="1:25">
      <c r="A7" s="108" t="s">
        <v>3</v>
      </c>
      <c r="B7" s="139">
        <v>167.75072350424352</v>
      </c>
      <c r="C7" s="139">
        <v>170.82394915067937</v>
      </c>
      <c r="D7" s="139">
        <v>177.27</v>
      </c>
      <c r="E7" s="139">
        <v>177.55</v>
      </c>
      <c r="F7" s="139">
        <v>181.5</v>
      </c>
      <c r="G7" s="139">
        <v>188.57</v>
      </c>
      <c r="H7" s="139">
        <v>206.87</v>
      </c>
      <c r="I7" s="139">
        <v>193.83</v>
      </c>
      <c r="J7" s="139">
        <v>195.19</v>
      </c>
      <c r="K7" s="139">
        <v>199.33</v>
      </c>
      <c r="L7" s="139">
        <v>194.28</v>
      </c>
      <c r="M7" s="139">
        <f t="shared" si="0"/>
        <v>190.48777777777778</v>
      </c>
      <c r="N7" s="139">
        <v>190.44377886693022</v>
      </c>
      <c r="O7" s="110"/>
      <c r="P7" s="16"/>
      <c r="Q7" s="16"/>
      <c r="R7" s="16"/>
      <c r="S7" s="16"/>
      <c r="T7" s="16"/>
      <c r="U7" s="39"/>
      <c r="V7" s="39"/>
      <c r="W7" s="39"/>
      <c r="X7" s="39"/>
      <c r="Y7" s="39"/>
    </row>
    <row r="8" spans="1:25">
      <c r="A8" s="108" t="s">
        <v>4</v>
      </c>
      <c r="B8" s="139">
        <v>148.64807586569245</v>
      </c>
      <c r="C8" s="139">
        <v>149.17131409905471</v>
      </c>
      <c r="D8" s="139">
        <v>149.70000000000002</v>
      </c>
      <c r="E8" s="139">
        <v>149.68</v>
      </c>
      <c r="F8" s="139">
        <v>154.32</v>
      </c>
      <c r="G8" s="139">
        <v>156</v>
      </c>
      <c r="H8" s="139">
        <v>168.15</v>
      </c>
      <c r="I8" s="139">
        <v>165.91</v>
      </c>
      <c r="J8" s="139">
        <v>163.85</v>
      </c>
      <c r="K8" s="139">
        <v>165.25</v>
      </c>
      <c r="L8" s="139">
        <v>160.80000000000001</v>
      </c>
      <c r="M8" s="139">
        <f t="shared" si="0"/>
        <v>159.29555555555555</v>
      </c>
      <c r="N8" s="139">
        <v>159.30127362055933</v>
      </c>
      <c r="O8" s="110"/>
      <c r="P8" s="16"/>
      <c r="Q8" s="16"/>
      <c r="R8" s="16"/>
      <c r="S8" s="16"/>
      <c r="T8" s="16"/>
      <c r="U8" s="39"/>
      <c r="V8" s="39"/>
      <c r="W8" s="39"/>
      <c r="X8" s="39"/>
    </row>
    <row r="9" spans="1:25">
      <c r="A9" s="108" t="s">
        <v>5</v>
      </c>
      <c r="B9" s="139">
        <v>171.28252053311118</v>
      </c>
      <c r="C9" s="139">
        <v>171.24471683408913</v>
      </c>
      <c r="D9" s="139">
        <v>171.12</v>
      </c>
      <c r="E9" s="139">
        <v>170.36</v>
      </c>
      <c r="F9" s="139">
        <v>173.27</v>
      </c>
      <c r="G9" s="139">
        <v>176.70000000000002</v>
      </c>
      <c r="H9" s="139">
        <v>189.37</v>
      </c>
      <c r="I9" s="139">
        <v>191.71</v>
      </c>
      <c r="J9" s="139">
        <v>184.57</v>
      </c>
      <c r="K9" s="139">
        <v>187.44</v>
      </c>
      <c r="L9" s="139">
        <v>180.67000000000002</v>
      </c>
      <c r="M9" s="139">
        <f t="shared" si="0"/>
        <v>180.57888888888888</v>
      </c>
      <c r="N9" s="139">
        <v>180.69003054212268</v>
      </c>
      <c r="O9" s="110"/>
      <c r="P9" s="16"/>
      <c r="Q9" s="16"/>
      <c r="R9" s="16"/>
      <c r="S9" s="16"/>
      <c r="T9" s="16"/>
    </row>
    <row r="10" spans="1:25">
      <c r="A10" s="60" t="s">
        <v>59</v>
      </c>
      <c r="B10" s="139">
        <v>159.3485614059953</v>
      </c>
      <c r="C10" s="139">
        <v>159.92700671440187</v>
      </c>
      <c r="D10" s="139">
        <v>157.22</v>
      </c>
      <c r="E10" s="139">
        <v>168.69</v>
      </c>
      <c r="F10" s="139">
        <v>161.58000000000001</v>
      </c>
      <c r="G10" s="139">
        <v>163.26</v>
      </c>
      <c r="H10" s="139">
        <v>180.52</v>
      </c>
      <c r="I10" s="139">
        <v>180.64000000000001</v>
      </c>
      <c r="J10" s="139">
        <v>174.44</v>
      </c>
      <c r="K10" s="139">
        <v>183.67000000000002</v>
      </c>
      <c r="L10" s="139">
        <v>167.67000000000002</v>
      </c>
      <c r="M10" s="139">
        <f t="shared" si="0"/>
        <v>170.85444444444445</v>
      </c>
      <c r="N10" s="139">
        <v>171.04887075567828</v>
      </c>
      <c r="O10" s="110"/>
      <c r="P10" s="16"/>
      <c r="Q10" s="16"/>
      <c r="R10" s="16"/>
      <c r="S10" s="16"/>
      <c r="T10" s="16"/>
    </row>
    <row r="11" spans="1:25">
      <c r="A11" s="108" t="s">
        <v>6</v>
      </c>
      <c r="B11" s="139">
        <v>172.26378214234515</v>
      </c>
      <c r="C11" s="139">
        <v>172.05894563666541</v>
      </c>
      <c r="D11" s="139">
        <v>170.37</v>
      </c>
      <c r="E11" s="139">
        <v>175.27</v>
      </c>
      <c r="F11" s="139">
        <v>173.59</v>
      </c>
      <c r="G11" s="139">
        <v>174.6</v>
      </c>
      <c r="H11" s="139">
        <v>196.66</v>
      </c>
      <c r="I11" s="139">
        <v>190.96</v>
      </c>
      <c r="J11" s="139">
        <v>185.36</v>
      </c>
      <c r="K11" s="139">
        <v>189.59</v>
      </c>
      <c r="L11" s="139">
        <v>179.42000000000002</v>
      </c>
      <c r="M11" s="139">
        <f t="shared" si="0"/>
        <v>181.75777777777776</v>
      </c>
      <c r="N11" s="139">
        <v>181.81361581192726</v>
      </c>
      <c r="O11" s="110"/>
      <c r="P11" s="16"/>
      <c r="Q11" s="16"/>
      <c r="R11" s="16"/>
      <c r="S11" s="16"/>
      <c r="T11" s="16"/>
    </row>
    <row r="12" spans="1:25">
      <c r="A12" s="108" t="s">
        <v>29</v>
      </c>
      <c r="B12" s="139">
        <v>149.35449896932593</v>
      </c>
      <c r="C12" s="139">
        <v>149.6772457355099</v>
      </c>
      <c r="D12" s="139">
        <v>148.15</v>
      </c>
      <c r="E12" s="139">
        <v>166.36</v>
      </c>
      <c r="F12" s="139">
        <v>153.01</v>
      </c>
      <c r="G12" s="139">
        <v>166.3</v>
      </c>
      <c r="H12" s="139">
        <v>178.93</v>
      </c>
      <c r="I12" s="139">
        <v>164.04</v>
      </c>
      <c r="J12" s="139">
        <v>166.66</v>
      </c>
      <c r="K12" s="139">
        <v>201.3</v>
      </c>
      <c r="L12" s="139">
        <v>158.57</v>
      </c>
      <c r="M12" s="139">
        <f t="shared" si="0"/>
        <v>167.03555555555556</v>
      </c>
      <c r="N12" s="139">
        <v>167.38626019648706</v>
      </c>
      <c r="O12" s="110"/>
      <c r="P12" s="109"/>
      <c r="Q12" s="16"/>
      <c r="R12" s="16"/>
      <c r="S12" s="16"/>
      <c r="T12" s="16"/>
    </row>
    <row r="13" spans="1:25">
      <c r="A13" s="108" t="s">
        <v>24</v>
      </c>
      <c r="B13" s="139">
        <v>146.14274818121694</v>
      </c>
      <c r="C13" s="139">
        <v>150.59523103279491</v>
      </c>
      <c r="D13" s="139">
        <v>146.67000000000002</v>
      </c>
      <c r="E13" s="139">
        <v>173.32</v>
      </c>
      <c r="F13" s="139">
        <v>153.38</v>
      </c>
      <c r="G13" s="139">
        <v>145.65</v>
      </c>
      <c r="H13" s="139">
        <v>206.42000000000002</v>
      </c>
      <c r="I13" s="139">
        <v>160.4</v>
      </c>
      <c r="J13" s="139">
        <v>173.84</v>
      </c>
      <c r="K13" s="139">
        <v>176.04</v>
      </c>
      <c r="L13" s="139">
        <v>158.32</v>
      </c>
      <c r="M13" s="139">
        <f t="shared" si="0"/>
        <v>166.00444444444443</v>
      </c>
      <c r="N13" s="139">
        <v>166.50297744642944</v>
      </c>
      <c r="O13" s="110"/>
      <c r="P13" s="16"/>
      <c r="Q13" s="16"/>
      <c r="R13" s="16"/>
      <c r="S13" s="16"/>
      <c r="T13" s="16"/>
    </row>
    <row r="14" spans="1:25" ht="15.75" customHeight="1">
      <c r="A14" s="60" t="s">
        <v>31</v>
      </c>
      <c r="B14" s="139">
        <v>150.85530535170165</v>
      </c>
      <c r="C14" s="139">
        <v>152.23327861494067</v>
      </c>
      <c r="D14" s="140">
        <v>151.76</v>
      </c>
      <c r="E14" s="140">
        <v>166.06</v>
      </c>
      <c r="F14" s="140">
        <v>152.12</v>
      </c>
      <c r="G14" s="140">
        <v>154.44</v>
      </c>
      <c r="H14" s="140">
        <v>183.95000000000002</v>
      </c>
      <c r="I14" s="140">
        <v>168.68</v>
      </c>
      <c r="J14" s="140">
        <v>164.26</v>
      </c>
      <c r="K14" s="140">
        <v>178.01</v>
      </c>
      <c r="L14" s="140">
        <v>156.88</v>
      </c>
      <c r="M14" s="139">
        <f t="shared" si="0"/>
        <v>164.01777777777775</v>
      </c>
      <c r="N14" s="139">
        <v>164.10291684655903</v>
      </c>
      <c r="O14" s="110"/>
      <c r="P14" s="16"/>
      <c r="Q14" s="16"/>
      <c r="R14" s="16"/>
      <c r="S14" s="16"/>
      <c r="T14" s="16"/>
    </row>
    <row r="15" spans="1:25" s="39" customFormat="1" ht="15.75" customHeight="1">
      <c r="A15" s="60" t="s">
        <v>60</v>
      </c>
      <c r="B15" s="139">
        <v>185.4526251519797</v>
      </c>
      <c r="C15" s="139">
        <v>182.64441470566126</v>
      </c>
      <c r="D15" s="139">
        <v>150.47</v>
      </c>
      <c r="E15" s="139">
        <v>198.66</v>
      </c>
      <c r="F15" s="139">
        <v>156.93</v>
      </c>
      <c r="G15" s="139">
        <v>159.86000000000001</v>
      </c>
      <c r="H15" s="139">
        <v>189.2</v>
      </c>
      <c r="I15" s="139">
        <v>169.98</v>
      </c>
      <c r="J15" s="139">
        <v>164.54</v>
      </c>
      <c r="K15" s="139">
        <v>177.82</v>
      </c>
      <c r="L15" s="139">
        <v>149.1</v>
      </c>
      <c r="M15" s="139">
        <f t="shared" si="0"/>
        <v>168.50666666666666</v>
      </c>
      <c r="N15" s="139">
        <v>168.81597037521996</v>
      </c>
      <c r="O15" s="110"/>
      <c r="P15" s="16"/>
      <c r="Q15" s="16"/>
      <c r="R15" s="16"/>
      <c r="S15" s="16"/>
      <c r="T15" s="16"/>
    </row>
    <row r="16" spans="1:25">
      <c r="A16" s="11" t="s">
        <v>13</v>
      </c>
      <c r="B16" s="139">
        <v>157.09775648647329</v>
      </c>
      <c r="C16" s="139">
        <v>158.12318919839234</v>
      </c>
      <c r="D16" s="141">
        <v>157.67921830179313</v>
      </c>
      <c r="E16" s="141">
        <v>163.10921839402053</v>
      </c>
      <c r="F16" s="141">
        <v>161.68508045052295</v>
      </c>
      <c r="G16" s="141">
        <v>163.63500521481006</v>
      </c>
      <c r="H16" s="141">
        <v>182.06678843701013</v>
      </c>
      <c r="I16" s="141">
        <v>175.23383509004159</v>
      </c>
      <c r="J16" s="141">
        <v>172.85360518607348</v>
      </c>
      <c r="K16" s="141">
        <v>177.69325919036663</v>
      </c>
      <c r="L16" s="141">
        <v>167.53646003906329</v>
      </c>
      <c r="M16" s="139">
        <f t="shared" si="0"/>
        <v>169.05471892263353</v>
      </c>
      <c r="N16" s="139">
        <v>169.14991741632491</v>
      </c>
      <c r="O16" s="110"/>
      <c r="P16" s="16"/>
      <c r="Q16" s="16"/>
      <c r="R16" s="16"/>
      <c r="S16" s="16"/>
      <c r="T16" s="16"/>
    </row>
    <row r="17" spans="1:20">
      <c r="A17" s="16"/>
      <c r="B17" s="16"/>
      <c r="C17" s="111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O17" s="16"/>
      <c r="P17" s="16"/>
      <c r="Q17" s="16"/>
      <c r="R17" s="16"/>
      <c r="S17" s="16"/>
      <c r="T17" s="16"/>
    </row>
    <row r="18" spans="1:20">
      <c r="A18" s="16" t="s">
        <v>45</v>
      </c>
      <c r="B18" s="16"/>
      <c r="C18" s="109"/>
      <c r="D18" s="16"/>
      <c r="E18" s="16"/>
      <c r="F18" s="16"/>
      <c r="G18" s="16"/>
      <c r="H18" s="16"/>
      <c r="I18" s="126"/>
      <c r="J18" s="126"/>
      <c r="K18" s="126"/>
      <c r="L18" s="16"/>
      <c r="O18" s="16"/>
      <c r="P18" s="16"/>
      <c r="Q18" s="16"/>
      <c r="R18" s="16"/>
      <c r="S18" s="16"/>
      <c r="T18" s="16"/>
    </row>
    <row r="19" spans="1:20" ht="36" customHeight="1">
      <c r="A19" s="166" t="s">
        <v>44</v>
      </c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9"/>
      <c r="P19" s="19"/>
      <c r="Q19" s="19"/>
      <c r="R19" s="19"/>
      <c r="S19" s="19"/>
    </row>
    <row r="20" spans="1:20">
      <c r="A20" s="18"/>
      <c r="B20" s="18"/>
      <c r="C20" s="45"/>
      <c r="D20" s="45"/>
      <c r="E20" s="45"/>
      <c r="F20" s="45"/>
      <c r="G20" s="45"/>
      <c r="H20" s="45"/>
      <c r="I20" s="128"/>
      <c r="J20" s="128"/>
      <c r="K20" s="128"/>
      <c r="L20" s="45"/>
      <c r="M20" s="45"/>
      <c r="N20" s="45"/>
    </row>
    <row r="21" spans="1:20" ht="31.5" customHeight="1">
      <c r="A21" s="39"/>
      <c r="C21" s="45"/>
      <c r="D21" s="45"/>
      <c r="E21" s="45"/>
      <c r="F21" s="45"/>
      <c r="G21" s="45"/>
      <c r="H21" s="45"/>
      <c r="I21" s="128"/>
      <c r="J21" s="128"/>
      <c r="K21" s="128"/>
      <c r="L21" s="45"/>
      <c r="M21" s="45"/>
      <c r="N21" s="45"/>
    </row>
    <row r="22" spans="1:20">
      <c r="A22" s="9"/>
      <c r="B22" s="9"/>
      <c r="C22" s="45"/>
      <c r="D22" s="45"/>
      <c r="E22" s="45"/>
      <c r="F22" s="45"/>
      <c r="G22" s="45"/>
      <c r="H22" s="45"/>
      <c r="I22" s="128"/>
      <c r="J22" s="128"/>
      <c r="K22" s="128"/>
      <c r="L22" s="45"/>
      <c r="M22" s="45"/>
      <c r="N22" s="45"/>
    </row>
    <row r="23" spans="1:20">
      <c r="A23" s="9"/>
      <c r="B23" s="9"/>
      <c r="C23" s="45"/>
      <c r="D23" s="45"/>
      <c r="E23" s="45"/>
      <c r="F23" s="45"/>
      <c r="G23" s="45"/>
      <c r="H23" s="45"/>
      <c r="I23" s="128"/>
      <c r="J23" s="128"/>
      <c r="K23" s="128"/>
      <c r="L23" s="45"/>
      <c r="M23" s="45"/>
      <c r="N23" s="45"/>
    </row>
    <row r="24" spans="1:20">
      <c r="A24" s="9"/>
      <c r="B24" s="9"/>
      <c r="C24" s="45"/>
      <c r="D24" s="45"/>
      <c r="E24" s="45"/>
      <c r="F24" s="45"/>
      <c r="G24" s="45"/>
      <c r="H24" s="45"/>
      <c r="I24" s="128"/>
      <c r="J24" s="128"/>
      <c r="K24" s="128"/>
      <c r="L24" s="45"/>
      <c r="M24" s="45"/>
      <c r="N24" s="45"/>
    </row>
    <row r="25" spans="1:20">
      <c r="A25" s="9"/>
      <c r="B25" s="9"/>
      <c r="C25" s="45"/>
      <c r="D25" s="45"/>
      <c r="E25" s="45"/>
      <c r="F25" s="45"/>
      <c r="G25" s="45"/>
      <c r="H25" s="45"/>
      <c r="I25" s="128"/>
      <c r="J25" s="128"/>
      <c r="K25" s="128"/>
      <c r="L25" s="45"/>
      <c r="M25" s="45"/>
      <c r="N25" s="45"/>
    </row>
    <row r="26" spans="1:20">
      <c r="A26" s="9"/>
      <c r="B26" s="9"/>
      <c r="C26" s="45"/>
      <c r="D26" s="45"/>
      <c r="E26" s="45"/>
      <c r="F26" s="45"/>
      <c r="G26" s="45"/>
      <c r="H26" s="45"/>
      <c r="I26" s="128"/>
      <c r="J26" s="128"/>
      <c r="K26" s="128"/>
      <c r="L26" s="45"/>
      <c r="M26" s="45"/>
      <c r="N26" s="45"/>
    </row>
    <row r="27" spans="1:20">
      <c r="A27" s="9"/>
      <c r="B27" s="9"/>
      <c r="C27" s="45"/>
      <c r="D27" s="45"/>
      <c r="E27" s="45"/>
      <c r="F27" s="45"/>
      <c r="G27" s="45"/>
      <c r="H27" s="45"/>
      <c r="I27" s="128"/>
      <c r="J27" s="128"/>
      <c r="K27" s="128"/>
      <c r="L27" s="45"/>
      <c r="M27" s="45"/>
      <c r="N27" s="45"/>
    </row>
    <row r="28" spans="1:20">
      <c r="C28" s="45"/>
      <c r="D28" s="45"/>
      <c r="E28" s="45"/>
      <c r="F28" s="45"/>
      <c r="G28" s="45"/>
      <c r="H28" s="45"/>
      <c r="I28" s="128"/>
      <c r="J28" s="128"/>
      <c r="K28" s="128"/>
      <c r="L28" s="45"/>
      <c r="M28" s="45"/>
      <c r="N28" s="45"/>
    </row>
    <row r="29" spans="1:20">
      <c r="C29" s="45"/>
      <c r="D29" s="45"/>
      <c r="E29" s="45"/>
      <c r="F29" s="45"/>
      <c r="G29" s="45"/>
      <c r="H29" s="45"/>
      <c r="I29" s="128"/>
      <c r="J29" s="128"/>
      <c r="K29" s="128"/>
      <c r="L29" s="45"/>
      <c r="M29" s="45"/>
      <c r="N29" s="45"/>
    </row>
    <row r="30" spans="1:20">
      <c r="C30" s="45"/>
      <c r="D30" s="45"/>
      <c r="E30" s="45"/>
      <c r="F30" s="45"/>
      <c r="G30" s="45"/>
      <c r="H30" s="45"/>
      <c r="I30" s="128"/>
      <c r="J30" s="128"/>
      <c r="K30" s="128"/>
      <c r="L30" s="45"/>
      <c r="M30" s="45"/>
      <c r="N30" s="45"/>
    </row>
  </sheetData>
  <mergeCells count="9">
    <mergeCell ref="A19:N19"/>
    <mergeCell ref="A1:N1"/>
    <mergeCell ref="D4:L4"/>
    <mergeCell ref="N4:N5"/>
    <mergeCell ref="D3:N3"/>
    <mergeCell ref="M4:M5"/>
    <mergeCell ref="C4:C5"/>
    <mergeCell ref="B3:C3"/>
    <mergeCell ref="B4:B5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64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P33"/>
  <sheetViews>
    <sheetView showGridLines="0" workbookViewId="0">
      <selection sqref="A1:M1"/>
    </sheetView>
  </sheetViews>
  <sheetFormatPr defaultColWidth="9" defaultRowHeight="15.75"/>
  <cols>
    <col min="1" max="1" width="5.109375" style="25" customWidth="1"/>
    <col min="2" max="2" width="31.88671875" style="26" customWidth="1"/>
    <col min="3" max="12" width="11.21875" style="26" customWidth="1"/>
    <col min="13" max="13" width="11.33203125" style="26" customWidth="1"/>
    <col min="14" max="14" width="12" style="24" bestFit="1" customWidth="1"/>
    <col min="15" max="15" width="12.5546875" style="24" customWidth="1"/>
    <col min="16" max="16384" width="9" style="24"/>
  </cols>
  <sheetData>
    <row r="1" spans="1:16" ht="15.75" customHeight="1">
      <c r="A1" s="154" t="s">
        <v>74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6" ht="15.75" customHeight="1">
      <c r="C2" s="70"/>
      <c r="D2" s="70"/>
      <c r="E2" s="70"/>
      <c r="F2" s="70"/>
      <c r="G2" s="70"/>
      <c r="H2" s="70"/>
      <c r="I2" s="70"/>
      <c r="J2" s="71"/>
      <c r="K2" s="71"/>
      <c r="L2" s="71"/>
      <c r="M2" s="72" t="s">
        <v>17</v>
      </c>
    </row>
    <row r="3" spans="1:16" ht="63.75" customHeight="1">
      <c r="A3" s="74" t="s">
        <v>1</v>
      </c>
      <c r="B3" s="75" t="s">
        <v>20</v>
      </c>
      <c r="C3" s="34" t="s">
        <v>2</v>
      </c>
      <c r="D3" s="76" t="s">
        <v>3</v>
      </c>
      <c r="E3" s="76" t="s">
        <v>4</v>
      </c>
      <c r="F3" s="76" t="s">
        <v>5</v>
      </c>
      <c r="G3" s="77" t="s">
        <v>59</v>
      </c>
      <c r="H3" s="78" t="s">
        <v>6</v>
      </c>
      <c r="I3" s="29" t="s">
        <v>30</v>
      </c>
      <c r="J3" s="29" t="s">
        <v>24</v>
      </c>
      <c r="K3" s="29" t="s">
        <v>40</v>
      </c>
      <c r="L3" s="29" t="s">
        <v>60</v>
      </c>
      <c r="M3" s="27" t="s">
        <v>61</v>
      </c>
    </row>
    <row r="4" spans="1:16" ht="15.75" customHeight="1">
      <c r="A4" s="33" t="s">
        <v>25</v>
      </c>
      <c r="B4" s="79" t="s">
        <v>26</v>
      </c>
      <c r="C4" s="143">
        <v>446530</v>
      </c>
      <c r="D4" s="143">
        <v>231554</v>
      </c>
      <c r="E4" s="143">
        <v>361470</v>
      </c>
      <c r="F4" s="143">
        <v>322733</v>
      </c>
      <c r="G4" s="143">
        <v>125217</v>
      </c>
      <c r="H4" s="143">
        <v>157556</v>
      </c>
      <c r="I4" s="143">
        <v>48545</v>
      </c>
      <c r="J4" s="143">
        <v>92348</v>
      </c>
      <c r="K4" s="143">
        <v>29520</v>
      </c>
      <c r="L4" s="143">
        <v>20340</v>
      </c>
      <c r="M4" s="143">
        <f>M5+M9+M12+M13</f>
        <v>1835813</v>
      </c>
      <c r="N4" s="37"/>
      <c r="O4" s="28"/>
      <c r="P4" s="28"/>
    </row>
    <row r="5" spans="1:16" ht="15.75" customHeight="1">
      <c r="A5" s="82">
        <v>1</v>
      </c>
      <c r="B5" s="80" t="s">
        <v>64</v>
      </c>
      <c r="C5" s="144">
        <v>323013</v>
      </c>
      <c r="D5" s="144">
        <v>100568</v>
      </c>
      <c r="E5" s="144">
        <v>246127</v>
      </c>
      <c r="F5" s="144">
        <v>227070</v>
      </c>
      <c r="G5" s="144">
        <v>83318</v>
      </c>
      <c r="H5" s="144">
        <v>78463</v>
      </c>
      <c r="I5" s="144">
        <v>20882</v>
      </c>
      <c r="J5" s="144">
        <v>48520</v>
      </c>
      <c r="K5" s="144">
        <v>21053</v>
      </c>
      <c r="L5" s="144">
        <v>12608</v>
      </c>
      <c r="M5" s="145">
        <f>SUM(C5:L5)</f>
        <v>1161622</v>
      </c>
      <c r="N5" s="37"/>
      <c r="O5" s="28"/>
      <c r="P5" s="28"/>
    </row>
    <row r="6" spans="1:16" ht="62.25" customHeight="1">
      <c r="A6" s="83">
        <v>1.1000000000000001</v>
      </c>
      <c r="B6" s="80" t="s">
        <v>48</v>
      </c>
      <c r="C6" s="144">
        <v>285287</v>
      </c>
      <c r="D6" s="144">
        <v>49541</v>
      </c>
      <c r="E6" s="144">
        <v>238479</v>
      </c>
      <c r="F6" s="144">
        <v>222957</v>
      </c>
      <c r="G6" s="144">
        <v>79602</v>
      </c>
      <c r="H6" s="144">
        <v>55646</v>
      </c>
      <c r="I6" s="144">
        <v>5515</v>
      </c>
      <c r="J6" s="144">
        <v>38614</v>
      </c>
      <c r="K6" s="144">
        <v>21053</v>
      </c>
      <c r="L6" s="144">
        <v>12608</v>
      </c>
      <c r="M6" s="145">
        <f t="shared" ref="M6:M14" si="0">SUM(C6:L6)</f>
        <v>1009302</v>
      </c>
      <c r="N6" s="37"/>
      <c r="O6" s="28"/>
      <c r="P6" s="28"/>
    </row>
    <row r="7" spans="1:16" ht="15.75" customHeight="1">
      <c r="A7" s="83">
        <v>1.2</v>
      </c>
      <c r="B7" s="80" t="s">
        <v>8</v>
      </c>
      <c r="C7" s="144">
        <v>37726</v>
      </c>
      <c r="D7" s="144">
        <v>50527</v>
      </c>
      <c r="E7" s="144">
        <v>7648</v>
      </c>
      <c r="F7" s="144">
        <v>4113</v>
      </c>
      <c r="G7" s="144">
        <v>3716</v>
      </c>
      <c r="H7" s="144">
        <v>22817</v>
      </c>
      <c r="I7" s="144">
        <v>15367</v>
      </c>
      <c r="J7" s="144">
        <v>9906</v>
      </c>
      <c r="K7" s="144">
        <v>0</v>
      </c>
      <c r="L7" s="144">
        <v>0</v>
      </c>
      <c r="M7" s="145">
        <f t="shared" si="0"/>
        <v>151820</v>
      </c>
      <c r="N7" s="37"/>
      <c r="O7" s="28"/>
      <c r="P7" s="28"/>
    </row>
    <row r="8" spans="1:16" ht="15.75" customHeight="1">
      <c r="A8" s="83">
        <v>1.3</v>
      </c>
      <c r="B8" s="80" t="s">
        <v>9</v>
      </c>
      <c r="C8" s="144">
        <v>0</v>
      </c>
      <c r="D8" s="144">
        <v>500</v>
      </c>
      <c r="E8" s="144">
        <v>0</v>
      </c>
      <c r="F8" s="144">
        <v>0</v>
      </c>
      <c r="G8" s="144">
        <v>0</v>
      </c>
      <c r="H8" s="144">
        <v>0</v>
      </c>
      <c r="I8" s="144">
        <v>0</v>
      </c>
      <c r="J8" s="144">
        <v>0</v>
      </c>
      <c r="K8" s="144">
        <v>0</v>
      </c>
      <c r="L8" s="144">
        <v>0</v>
      </c>
      <c r="M8" s="145">
        <f t="shared" si="0"/>
        <v>500</v>
      </c>
      <c r="N8" s="37"/>
      <c r="O8" s="28"/>
      <c r="P8" s="28"/>
    </row>
    <row r="9" spans="1:16" ht="15.75" customHeight="1">
      <c r="A9" s="84">
        <v>2</v>
      </c>
      <c r="B9" s="80" t="s">
        <v>65</v>
      </c>
      <c r="C9" s="144">
        <v>121696</v>
      </c>
      <c r="D9" s="144">
        <v>121465</v>
      </c>
      <c r="E9" s="144">
        <v>115343</v>
      </c>
      <c r="F9" s="144">
        <v>95663</v>
      </c>
      <c r="G9" s="144">
        <v>41899</v>
      </c>
      <c r="H9" s="144">
        <v>71049</v>
      </c>
      <c r="I9" s="144">
        <v>26361</v>
      </c>
      <c r="J9" s="144">
        <v>42411</v>
      </c>
      <c r="K9" s="144">
        <v>7754</v>
      </c>
      <c r="L9" s="144">
        <v>6807</v>
      </c>
      <c r="M9" s="145">
        <f t="shared" si="0"/>
        <v>650448</v>
      </c>
      <c r="N9" s="37"/>
      <c r="O9" s="28"/>
      <c r="P9" s="28"/>
    </row>
    <row r="10" spans="1:16" ht="15.75" customHeight="1">
      <c r="A10" s="84">
        <v>2.1</v>
      </c>
      <c r="B10" s="80" t="s">
        <v>49</v>
      </c>
      <c r="C10" s="144">
        <v>53209</v>
      </c>
      <c r="D10" s="144">
        <v>72986</v>
      </c>
      <c r="E10" s="144">
        <v>52056</v>
      </c>
      <c r="F10" s="144">
        <v>65067</v>
      </c>
      <c r="G10" s="144">
        <v>34729</v>
      </c>
      <c r="H10" s="144">
        <v>36814</v>
      </c>
      <c r="I10" s="144">
        <v>15596</v>
      </c>
      <c r="J10" s="144">
        <v>24676</v>
      </c>
      <c r="K10" s="144">
        <v>2686</v>
      </c>
      <c r="L10" s="144">
        <v>3657</v>
      </c>
      <c r="M10" s="145">
        <f t="shared" si="0"/>
        <v>361476</v>
      </c>
      <c r="N10" s="37"/>
      <c r="P10" s="28"/>
    </row>
    <row r="11" spans="1:16" ht="15.75" customHeight="1">
      <c r="A11" s="84">
        <v>2.2000000000000002</v>
      </c>
      <c r="B11" s="80" t="s">
        <v>50</v>
      </c>
      <c r="C11" s="144">
        <v>68487</v>
      </c>
      <c r="D11" s="144">
        <v>48479</v>
      </c>
      <c r="E11" s="144">
        <v>63287</v>
      </c>
      <c r="F11" s="144">
        <v>30596</v>
      </c>
      <c r="G11" s="144">
        <v>7170</v>
      </c>
      <c r="H11" s="144">
        <v>34235</v>
      </c>
      <c r="I11" s="144">
        <v>10765</v>
      </c>
      <c r="J11" s="144">
        <v>17735</v>
      </c>
      <c r="K11" s="144">
        <v>5068</v>
      </c>
      <c r="L11" s="144">
        <v>3150</v>
      </c>
      <c r="M11" s="145">
        <f t="shared" si="0"/>
        <v>288972</v>
      </c>
      <c r="N11" s="37"/>
      <c r="O11" s="28"/>
      <c r="P11" s="28"/>
    </row>
    <row r="12" spans="1:16" ht="15.75" customHeight="1">
      <c r="A12" s="83">
        <v>3</v>
      </c>
      <c r="B12" s="80" t="s">
        <v>51</v>
      </c>
      <c r="C12" s="144">
        <v>1821</v>
      </c>
      <c r="D12" s="144">
        <v>0</v>
      </c>
      <c r="E12" s="144">
        <v>0</v>
      </c>
      <c r="F12" s="144">
        <v>0</v>
      </c>
      <c r="G12" s="144">
        <v>0</v>
      </c>
      <c r="H12" s="144">
        <v>0</v>
      </c>
      <c r="I12" s="144">
        <v>0</v>
      </c>
      <c r="J12" s="144">
        <v>0</v>
      </c>
      <c r="K12" s="144">
        <v>713</v>
      </c>
      <c r="L12" s="144">
        <v>0</v>
      </c>
      <c r="M12" s="145">
        <f t="shared" si="0"/>
        <v>2534</v>
      </c>
      <c r="N12" s="37"/>
      <c r="O12" s="28"/>
      <c r="P12" s="28"/>
    </row>
    <row r="13" spans="1:16" ht="15.75" customHeight="1">
      <c r="A13" s="83">
        <v>4</v>
      </c>
      <c r="B13" s="80" t="s">
        <v>10</v>
      </c>
      <c r="C13" s="144">
        <v>0</v>
      </c>
      <c r="D13" s="144">
        <v>9521</v>
      </c>
      <c r="E13" s="144">
        <v>0</v>
      </c>
      <c r="F13" s="144">
        <v>0</v>
      </c>
      <c r="G13" s="144">
        <v>0</v>
      </c>
      <c r="H13" s="144">
        <v>8044</v>
      </c>
      <c r="I13" s="144">
        <v>1302</v>
      </c>
      <c r="J13" s="144">
        <v>1417</v>
      </c>
      <c r="K13" s="144">
        <v>0</v>
      </c>
      <c r="L13" s="144">
        <v>925</v>
      </c>
      <c r="M13" s="145">
        <f t="shared" si="0"/>
        <v>21209</v>
      </c>
      <c r="N13" s="37"/>
      <c r="P13" s="28"/>
    </row>
    <row r="14" spans="1:16" ht="15.75" customHeight="1">
      <c r="A14" s="33" t="s">
        <v>66</v>
      </c>
      <c r="B14" s="79" t="s">
        <v>27</v>
      </c>
      <c r="C14" s="143">
        <v>482406</v>
      </c>
      <c r="D14" s="143">
        <v>247188</v>
      </c>
      <c r="E14" s="143">
        <v>368236</v>
      </c>
      <c r="F14" s="143">
        <v>335036</v>
      </c>
      <c r="G14" s="143">
        <v>137331</v>
      </c>
      <c r="H14" s="143">
        <v>176309</v>
      </c>
      <c r="I14" s="143">
        <v>52350</v>
      </c>
      <c r="J14" s="143">
        <v>95218</v>
      </c>
      <c r="K14" s="143">
        <v>33423</v>
      </c>
      <c r="L14" s="143">
        <v>21485</v>
      </c>
      <c r="M14" s="146">
        <f t="shared" si="0"/>
        <v>1948982</v>
      </c>
      <c r="N14" s="37"/>
      <c r="O14" s="37"/>
      <c r="P14" s="28"/>
    </row>
    <row r="15" spans="1:16" ht="15.75" customHeight="1">
      <c r="A15" s="85">
        <v>1</v>
      </c>
      <c r="B15" s="81" t="s">
        <v>28</v>
      </c>
      <c r="C15" s="144">
        <v>446530</v>
      </c>
      <c r="D15" s="144">
        <v>231554</v>
      </c>
      <c r="E15" s="144">
        <v>361470</v>
      </c>
      <c r="F15" s="144">
        <v>322733</v>
      </c>
      <c r="G15" s="144">
        <v>125217</v>
      </c>
      <c r="H15" s="144">
        <v>157556</v>
      </c>
      <c r="I15" s="144">
        <v>48545</v>
      </c>
      <c r="J15" s="144">
        <v>92348</v>
      </c>
      <c r="K15" s="144">
        <v>29520</v>
      </c>
      <c r="L15" s="144">
        <v>20340</v>
      </c>
      <c r="M15" s="145">
        <f>+SUM(C15:L15)</f>
        <v>1835813</v>
      </c>
      <c r="N15" s="37"/>
      <c r="P15" s="28"/>
    </row>
    <row r="16" spans="1:16" ht="15.75" customHeight="1">
      <c r="A16" s="85">
        <v>2</v>
      </c>
      <c r="B16" s="81" t="s">
        <v>22</v>
      </c>
      <c r="C16" s="144">
        <v>35334</v>
      </c>
      <c r="D16" s="144">
        <v>3132</v>
      </c>
      <c r="E16" s="144">
        <v>6709</v>
      </c>
      <c r="F16" s="144">
        <v>11672</v>
      </c>
      <c r="G16" s="144">
        <v>12056</v>
      </c>
      <c r="H16" s="144">
        <v>11426</v>
      </c>
      <c r="I16" s="144">
        <v>1191</v>
      </c>
      <c r="J16" s="144">
        <v>2492</v>
      </c>
      <c r="K16" s="144">
        <v>3902</v>
      </c>
      <c r="L16" s="144">
        <v>1070</v>
      </c>
      <c r="M16" s="145">
        <f t="shared" ref="M16:M17" si="1">+SUM(C16:L16)</f>
        <v>88984</v>
      </c>
      <c r="N16" s="37"/>
      <c r="P16" s="28"/>
    </row>
    <row r="17" spans="1:16" ht="15.75" customHeight="1">
      <c r="A17" s="85">
        <v>3</v>
      </c>
      <c r="B17" s="81" t="s">
        <v>23</v>
      </c>
      <c r="C17" s="144">
        <v>542</v>
      </c>
      <c r="D17" s="144">
        <v>12502</v>
      </c>
      <c r="E17" s="144">
        <v>57</v>
      </c>
      <c r="F17" s="144">
        <v>631</v>
      </c>
      <c r="G17" s="144">
        <v>58</v>
      </c>
      <c r="H17" s="144">
        <v>7327</v>
      </c>
      <c r="I17" s="144">
        <v>2614</v>
      </c>
      <c r="J17" s="144">
        <v>378</v>
      </c>
      <c r="K17" s="144">
        <v>1</v>
      </c>
      <c r="L17" s="144">
        <v>75</v>
      </c>
      <c r="M17" s="145">
        <f t="shared" si="1"/>
        <v>24185</v>
      </c>
      <c r="N17" s="37"/>
      <c r="O17" s="73"/>
      <c r="P17" s="28"/>
    </row>
    <row r="18" spans="1:16" ht="16.7" customHeight="1"/>
    <row r="19" spans="1:16" ht="16.7" customHeight="1">
      <c r="I19" s="43"/>
      <c r="M19" s="43"/>
    </row>
    <row r="20" spans="1:16" ht="16.7" customHeight="1"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</row>
    <row r="21" spans="1:16" ht="16.7" customHeight="1"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</row>
    <row r="22" spans="1:16" ht="16.7" customHeight="1"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</row>
    <row r="23" spans="1:16" ht="16.7" customHeight="1"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</row>
    <row r="24" spans="1:16" ht="16.7" customHeight="1"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</row>
    <row r="25" spans="1:16"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</row>
    <row r="26" spans="1:16"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</row>
    <row r="27" spans="1:16" ht="18" customHeight="1"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</row>
    <row r="28" spans="1:16"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</row>
    <row r="29" spans="1:16"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</row>
    <row r="30" spans="1:16"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</row>
    <row r="31" spans="1:16"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</row>
    <row r="32" spans="1:16"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</row>
    <row r="33" spans="3:13"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</row>
  </sheetData>
  <mergeCells count="1">
    <mergeCell ref="A1:M1"/>
  </mergeCells>
  <phoneticPr fontId="7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74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17"/>
  <sheetViews>
    <sheetView showGridLines="0" zoomScaleNormal="75" workbookViewId="0">
      <selection sqref="A1:M1"/>
    </sheetView>
  </sheetViews>
  <sheetFormatPr defaultColWidth="9" defaultRowHeight="15.75"/>
  <cols>
    <col min="1" max="1" width="5.6640625" style="25" customWidth="1"/>
    <col min="2" max="2" width="36.109375" style="26" customWidth="1"/>
    <col min="3" max="3" width="9" style="26" customWidth="1"/>
    <col min="4" max="4" width="9.88671875" style="26" customWidth="1"/>
    <col min="5" max="6" width="9" style="26" customWidth="1"/>
    <col min="7" max="7" width="9.33203125" style="26" customWidth="1"/>
    <col min="8" max="10" width="9" style="26" customWidth="1"/>
    <col min="11" max="13" width="11" style="26" customWidth="1"/>
    <col min="14" max="14" width="9.6640625" style="24" bestFit="1" customWidth="1"/>
    <col min="15" max="16384" width="9" style="24"/>
  </cols>
  <sheetData>
    <row r="1" spans="1:14" ht="15.75" customHeight="1">
      <c r="A1" s="154" t="s">
        <v>76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4">
      <c r="I2" s="173" t="s">
        <v>38</v>
      </c>
      <c r="J2" s="173"/>
      <c r="K2" s="173"/>
      <c r="L2" s="173"/>
      <c r="M2" s="173"/>
    </row>
    <row r="3" spans="1:14" ht="68.25" customHeight="1">
      <c r="A3" s="57" t="s">
        <v>1</v>
      </c>
      <c r="B3" s="86" t="s">
        <v>36</v>
      </c>
      <c r="C3" s="76" t="s">
        <v>2</v>
      </c>
      <c r="D3" s="76" t="s">
        <v>3</v>
      </c>
      <c r="E3" s="76" t="s">
        <v>4</v>
      </c>
      <c r="F3" s="76" t="s">
        <v>5</v>
      </c>
      <c r="G3" s="77" t="s">
        <v>59</v>
      </c>
      <c r="H3" s="78" t="s">
        <v>6</v>
      </c>
      <c r="I3" s="29" t="s">
        <v>30</v>
      </c>
      <c r="J3" s="29" t="s">
        <v>24</v>
      </c>
      <c r="K3" s="29" t="s">
        <v>40</v>
      </c>
      <c r="L3" s="29" t="s">
        <v>60</v>
      </c>
      <c r="M3" s="87" t="s">
        <v>61</v>
      </c>
    </row>
    <row r="4" spans="1:14">
      <c r="A4" s="33" t="s">
        <v>25</v>
      </c>
      <c r="B4" s="79" t="s">
        <v>26</v>
      </c>
      <c r="C4" s="147">
        <f>'Таблица №4-П'!C4/'Таблица №4-П'!C$4*100</f>
        <v>100</v>
      </c>
      <c r="D4" s="147">
        <f>'Таблица №4-П'!D4/'Таблица №4-П'!D$4*100</f>
        <v>100</v>
      </c>
      <c r="E4" s="147">
        <f>'Таблица №4-П'!E4/'Таблица №4-П'!E$4*100</f>
        <v>100</v>
      </c>
      <c r="F4" s="147">
        <f>'Таблица №4-П'!F4/'Таблица №4-П'!F$4*100</f>
        <v>100</v>
      </c>
      <c r="G4" s="147">
        <f>'Таблица №4-П'!G4/'Таблица №4-П'!G$4*100</f>
        <v>100</v>
      </c>
      <c r="H4" s="147">
        <f>'Таблица №4-П'!H4/'Таблица №4-П'!H$4*100</f>
        <v>100</v>
      </c>
      <c r="I4" s="147">
        <f>'Таблица №4-П'!I4/'Таблица №4-П'!I$4*100</f>
        <v>100</v>
      </c>
      <c r="J4" s="147">
        <f>'Таблица №4-П'!J4/'Таблица №4-П'!J$4*100</f>
        <v>100</v>
      </c>
      <c r="K4" s="147">
        <f>'Таблица №4-П'!K4/'Таблица №4-П'!K$4*100</f>
        <v>100</v>
      </c>
      <c r="L4" s="147">
        <f>'Таблица №4-П'!L4/'Таблица №4-П'!L$4*100</f>
        <v>100</v>
      </c>
      <c r="M4" s="147">
        <f>'Таблица №4-П'!M4/'Таблица №4-П'!M$4*100</f>
        <v>100</v>
      </c>
      <c r="N4" s="36"/>
    </row>
    <row r="5" spans="1:14" ht="15.75" customHeight="1">
      <c r="A5" s="82">
        <v>1</v>
      </c>
      <c r="B5" s="80" t="s">
        <v>64</v>
      </c>
      <c r="C5" s="148">
        <f>'Таблица №4-П'!C5/'Таблица №4-П'!C$4*100</f>
        <v>72.338476698094183</v>
      </c>
      <c r="D5" s="148">
        <f>'Таблица №4-П'!D5/'Таблица №4-П'!D$4*100</f>
        <v>43.431769695189892</v>
      </c>
      <c r="E5" s="148">
        <f>'Таблица №4-П'!E5/'Таблица №4-П'!E$4*100</f>
        <v>68.090574598168587</v>
      </c>
      <c r="F5" s="148">
        <f>'Таблица №4-П'!F5/'Таблица №4-П'!F$4*100</f>
        <v>70.358469694763158</v>
      </c>
      <c r="G5" s="148">
        <f>'Таблица №4-П'!G5/'Таблица №4-П'!G$4*100</f>
        <v>66.538888489582078</v>
      </c>
      <c r="H5" s="148">
        <f>'Таблица №4-П'!H5/'Таблица №4-П'!H$4*100</f>
        <v>49.800071085836144</v>
      </c>
      <c r="I5" s="148">
        <f>'Таблица №4-П'!I5/'Таблица №4-П'!I$4*100</f>
        <v>43.015758574518486</v>
      </c>
      <c r="J5" s="148">
        <f>'Таблица №4-П'!J5/'Таблица №4-П'!J$4*100</f>
        <v>52.540390696062722</v>
      </c>
      <c r="K5" s="148">
        <f>'Таблица №4-П'!K5/'Таблица №4-П'!K$4*100</f>
        <v>71.31775067750678</v>
      </c>
      <c r="L5" s="148">
        <f>'Таблица №4-П'!L5/'Таблица №4-П'!L$4*100</f>
        <v>61.986234021632249</v>
      </c>
      <c r="M5" s="148">
        <f>'Таблица №4-П'!M5/'Таблица №4-П'!M$4*100</f>
        <v>63.275616852043207</v>
      </c>
      <c r="N5" s="42"/>
    </row>
    <row r="6" spans="1:14" ht="62.25" customHeight="1">
      <c r="A6" s="83">
        <v>1.1000000000000001</v>
      </c>
      <c r="B6" s="80" t="s">
        <v>48</v>
      </c>
      <c r="C6" s="148">
        <f>'Таблица №4-П'!C6/'Таблица №4-П'!C$4*100</f>
        <v>63.889772243746222</v>
      </c>
      <c r="D6" s="148">
        <f>'Таблица №4-П'!D6/'Таблица №4-П'!D$4*100</f>
        <v>21.395009371464109</v>
      </c>
      <c r="E6" s="148">
        <f>'Таблица №4-П'!E6/'Таблица №4-П'!E$4*100</f>
        <v>65.974769690430747</v>
      </c>
      <c r="F6" s="148">
        <f>'Таблица №4-П'!F6/'Таблица №4-П'!F$4*100</f>
        <v>69.084041607148933</v>
      </c>
      <c r="G6" s="148">
        <f>'Таблица №4-П'!G6/'Таблица №4-П'!G$4*100</f>
        <v>63.57124032679269</v>
      </c>
      <c r="H6" s="148">
        <f>'Таблица №4-П'!H6/'Таблица №4-П'!H$4*100</f>
        <v>35.318236055751605</v>
      </c>
      <c r="I6" s="148">
        <f>'Таблица №4-П'!I6/'Таблица №4-П'!I$4*100</f>
        <v>11.360593263981873</v>
      </c>
      <c r="J6" s="148">
        <f>'Таблица №4-П'!J6/'Таблица №4-П'!J$4*100</f>
        <v>41.813574739030621</v>
      </c>
      <c r="K6" s="148">
        <f>'Таблица №4-П'!K6/'Таблица №4-П'!K$4*100</f>
        <v>71.31775067750678</v>
      </c>
      <c r="L6" s="148">
        <f>'Таблица №4-П'!L6/'Таблица №4-П'!L$4*100</f>
        <v>61.986234021632249</v>
      </c>
      <c r="M6" s="148">
        <f>'Таблица №4-П'!M6/'Таблица №4-П'!M$4*100</f>
        <v>54.978475476532736</v>
      </c>
      <c r="N6" s="42"/>
    </row>
    <row r="7" spans="1:14" ht="15.75" customHeight="1">
      <c r="A7" s="83">
        <v>1.2</v>
      </c>
      <c r="B7" s="80" t="s">
        <v>8</v>
      </c>
      <c r="C7" s="148">
        <f>'Таблица №4-П'!C7/'Таблица №4-П'!C$4*100</f>
        <v>8.4487044543479719</v>
      </c>
      <c r="D7" s="148">
        <f>'Таблица №4-П'!D7/'Таблица №4-П'!D$4*100</f>
        <v>21.820827971013241</v>
      </c>
      <c r="E7" s="148">
        <f>'Таблица №4-П'!E7/'Таблица №4-П'!E$4*100</f>
        <v>2.1158049077378482</v>
      </c>
      <c r="F7" s="148">
        <f>'Таблица №4-П'!F7/'Таблица №4-П'!F$4*100</f>
        <v>1.2744280876142198</v>
      </c>
      <c r="G7" s="148">
        <f>'Таблица №4-П'!G7/'Таблица №4-П'!G$4*100</f>
        <v>2.9676481627893976</v>
      </c>
      <c r="H7" s="148">
        <f>'Таблица №4-П'!H7/'Таблица №4-П'!H$4*100</f>
        <v>14.481835030084541</v>
      </c>
      <c r="I7" s="148">
        <f>'Таблица №4-П'!I7/'Таблица №4-П'!I$4*100</f>
        <v>31.655165310536614</v>
      </c>
      <c r="J7" s="148">
        <f>'Таблица №4-П'!J7/'Таблица №4-П'!J$4*100</f>
        <v>10.726815957032096</v>
      </c>
      <c r="K7" s="148">
        <f>'Таблица №4-П'!K7/'Таблица №4-П'!K$4*100</f>
        <v>0</v>
      </c>
      <c r="L7" s="148">
        <f>'Таблица №4-П'!L7/'Таблица №4-П'!L$4*100</f>
        <v>0</v>
      </c>
      <c r="M7" s="148">
        <f>'Таблица №4-П'!M7/'Таблица №4-П'!M$4*100</f>
        <v>8.2699054860162775</v>
      </c>
      <c r="N7" s="42"/>
    </row>
    <row r="8" spans="1:14" ht="17.25" customHeight="1">
      <c r="A8" s="83">
        <v>1.3</v>
      </c>
      <c r="B8" s="80" t="s">
        <v>9</v>
      </c>
      <c r="C8" s="148">
        <f>'Таблица №4-П'!C8/'Таблица №4-П'!C$4*100</f>
        <v>0</v>
      </c>
      <c r="D8" s="148">
        <f>'Таблица №4-П'!D8/'Таблица №4-П'!D$4*100</f>
        <v>0.21593235271254221</v>
      </c>
      <c r="E8" s="148">
        <f>'Таблица №4-П'!E8/'Таблица №4-П'!E$4*100</f>
        <v>0</v>
      </c>
      <c r="F8" s="148">
        <f>'Таблица №4-П'!F8/'Таблица №4-П'!F$4*100</f>
        <v>0</v>
      </c>
      <c r="G8" s="148">
        <f>'Таблица №4-П'!G8/'Таблица №4-П'!G$4*100</f>
        <v>0</v>
      </c>
      <c r="H8" s="148">
        <f>'Таблица №4-П'!H8/'Таблица №4-П'!H$4*100</f>
        <v>0</v>
      </c>
      <c r="I8" s="148">
        <f>'Таблица №4-П'!I8/'Таблица №4-П'!I$4*100</f>
        <v>0</v>
      </c>
      <c r="J8" s="148">
        <f>'Таблица №4-П'!J8/'Таблица №4-П'!J$4*100</f>
        <v>0</v>
      </c>
      <c r="K8" s="148">
        <f>'Таблица №4-П'!K8/'Таблица №4-П'!K$4*100</f>
        <v>0</v>
      </c>
      <c r="L8" s="148">
        <f>'Таблица №4-П'!L8/'Таблица №4-П'!L$4*100</f>
        <v>0</v>
      </c>
      <c r="M8" s="148">
        <f>'Таблица №4-П'!M8/'Таблица №4-П'!M$4*100</f>
        <v>2.7235889494191402E-2</v>
      </c>
      <c r="N8" s="42"/>
    </row>
    <row r="9" spans="1:14" ht="15.75" customHeight="1">
      <c r="A9" s="84">
        <v>2</v>
      </c>
      <c r="B9" s="80" t="s">
        <v>65</v>
      </c>
      <c r="C9" s="148">
        <f>'Таблица №4-П'!C9/'Таблица №4-П'!C$4*100</f>
        <v>27.25371195664345</v>
      </c>
      <c r="D9" s="148">
        <f>'Таблица №4-П'!D9/'Таблица №4-П'!D$4*100</f>
        <v>52.456446444457882</v>
      </c>
      <c r="E9" s="148">
        <f>'Таблица №4-П'!E9/'Таблица №4-П'!E$4*100</f>
        <v>31.90942540183141</v>
      </c>
      <c r="F9" s="148">
        <f>'Таблица №4-П'!F9/'Таблица №4-П'!F$4*100</f>
        <v>29.641530305236834</v>
      </c>
      <c r="G9" s="148">
        <f>'Таблица №4-П'!G9/'Таблица №4-П'!G$4*100</f>
        <v>33.461111510417915</v>
      </c>
      <c r="H9" s="148">
        <f>'Таблица №4-П'!H9/'Таблица №4-П'!H$4*100</f>
        <v>45.09444261088121</v>
      </c>
      <c r="I9" s="148">
        <f>'Таблица №4-П'!I9/'Таблица №4-П'!I$4*100</f>
        <v>54.3021938407663</v>
      </c>
      <c r="J9" s="148">
        <f>'Таблица №4-П'!J9/'Таблица №4-П'!J$4*100</f>
        <v>45.92519599774765</v>
      </c>
      <c r="K9" s="148">
        <f>'Таблица №4-П'!K9/'Таблица №4-П'!K$4*100</f>
        <v>26.266937669376695</v>
      </c>
      <c r="L9" s="148">
        <f>'Таблица №4-П'!L9/'Таблица №4-П'!L$4*100</f>
        <v>33.466076696165189</v>
      </c>
      <c r="M9" s="148">
        <f>'Таблица №4-П'!M9/'Таблица №4-П'!M$4*100</f>
        <v>35.431059699435622</v>
      </c>
      <c r="N9" s="42"/>
    </row>
    <row r="10" spans="1:14" ht="15.75" customHeight="1">
      <c r="A10" s="84">
        <v>2.1</v>
      </c>
      <c r="B10" s="80" t="s">
        <v>49</v>
      </c>
      <c r="C10" s="148">
        <f>'Таблица №4-П'!C10/'Таблица №4-П'!C$4*100</f>
        <v>11.916108660112421</v>
      </c>
      <c r="D10" s="148">
        <f>'Таблица №4-П'!D10/'Таблица №4-П'!D$4*100</f>
        <v>31.520077390155208</v>
      </c>
      <c r="E10" s="148">
        <f>'Таблица №4-П'!E10/'Таблица №4-П'!E$4*100</f>
        <v>14.401195119926966</v>
      </c>
      <c r="F10" s="148">
        <f>'Таблица №4-П'!F10/'Таблица №4-П'!F$4*100</f>
        <v>20.16124784264392</v>
      </c>
      <c r="G10" s="148">
        <f>'Таблица №4-П'!G10/'Таблица №4-П'!G$4*100</f>
        <v>27.735051949815119</v>
      </c>
      <c r="H10" s="148">
        <f>'Таблица №4-П'!H10/'Таблица №4-П'!H$4*100</f>
        <v>23.365660463581204</v>
      </c>
      <c r="I10" s="148">
        <f>'Таблица №4-П'!I10/'Таблица №4-П'!I$4*100</f>
        <v>32.126892573900506</v>
      </c>
      <c r="J10" s="148">
        <f>'Таблица №4-П'!J10/'Таблица №4-П'!J$4*100</f>
        <v>26.720665309481529</v>
      </c>
      <c r="K10" s="148">
        <f>'Таблица №4-П'!K10/'Таблица №4-П'!K$4*100</f>
        <v>9.0989159891598916</v>
      </c>
      <c r="L10" s="148">
        <f>'Таблица №4-П'!L10/'Таблица №4-П'!L$4*100</f>
        <v>17.979351032448378</v>
      </c>
      <c r="M10" s="148">
        <f>'Таблица №4-П'!M10/'Таблица №4-П'!M$4*100</f>
        <v>19.690240781604661</v>
      </c>
      <c r="N10" s="42"/>
    </row>
    <row r="11" spans="1:14" ht="15.75" customHeight="1">
      <c r="A11" s="84">
        <v>2.2000000000000002</v>
      </c>
      <c r="B11" s="80" t="s">
        <v>50</v>
      </c>
      <c r="C11" s="148">
        <f>'Таблица №4-П'!C11/'Таблица №4-П'!C$4*100</f>
        <v>15.337603296531027</v>
      </c>
      <c r="D11" s="148">
        <f>'Таблица №4-П'!D11/'Таблица №4-П'!D$4*100</f>
        <v>20.936369054302666</v>
      </c>
      <c r="E11" s="148">
        <f>'Таблица №4-П'!E11/'Таблица №4-П'!E$4*100</f>
        <v>17.508230281904446</v>
      </c>
      <c r="F11" s="148">
        <f>'Таблица №4-П'!F11/'Таблица №4-П'!F$4*100</f>
        <v>9.4802824625929176</v>
      </c>
      <c r="G11" s="148">
        <f>'Таблица №4-П'!G11/'Таблица №4-П'!G$4*100</f>
        <v>5.7260595606027938</v>
      </c>
      <c r="H11" s="148">
        <f>'Таблица №4-П'!H11/'Таблица №4-П'!H$4*100</f>
        <v>21.728782147300009</v>
      </c>
      <c r="I11" s="148">
        <f>'Таблица №4-П'!I11/'Таблица №4-П'!I$4*100</f>
        <v>22.175301266865795</v>
      </c>
      <c r="J11" s="148">
        <f>'Таблица №4-П'!J11/'Таблица №4-П'!J$4*100</f>
        <v>19.204530688266125</v>
      </c>
      <c r="K11" s="148">
        <f>'Таблица №4-П'!K11/'Таблица №4-П'!K$4*100</f>
        <v>17.168021680216803</v>
      </c>
      <c r="L11" s="148">
        <f>'Таблица №4-П'!L11/'Таблица №4-П'!L$4*100</f>
        <v>15.486725663716813</v>
      </c>
      <c r="M11" s="148">
        <f>'Таблица №4-П'!M11/'Таблица №4-П'!M$4*100</f>
        <v>15.740818917830957</v>
      </c>
      <c r="N11" s="42"/>
    </row>
    <row r="12" spans="1:14" ht="15.75" customHeight="1">
      <c r="A12" s="83">
        <v>3</v>
      </c>
      <c r="B12" s="80" t="s">
        <v>51</v>
      </c>
      <c r="C12" s="148">
        <f>'Таблица №4-П'!C12/'Таблица №4-П'!C$4*100</f>
        <v>0.40781134526235641</v>
      </c>
      <c r="D12" s="148">
        <f>'Таблица №4-П'!D12/'Таблица №4-П'!D$4*100</f>
        <v>0</v>
      </c>
      <c r="E12" s="148">
        <f>'Таблица №4-П'!E12/'Таблица №4-П'!E$4*100</f>
        <v>0</v>
      </c>
      <c r="F12" s="148">
        <f>'Таблица №4-П'!F12/'Таблица №4-П'!F$4*100</f>
        <v>0</v>
      </c>
      <c r="G12" s="148">
        <f>'Таблица №4-П'!G12/'Таблица №4-П'!G$4*100</f>
        <v>0</v>
      </c>
      <c r="H12" s="148">
        <f>'Таблица №4-П'!H12/'Таблица №4-П'!H$4*100</f>
        <v>0</v>
      </c>
      <c r="I12" s="148">
        <f>'Таблица №4-П'!I12/'Таблица №4-П'!I$4*100</f>
        <v>0</v>
      </c>
      <c r="J12" s="148">
        <f>'Таблица №4-П'!J12/'Таблица №4-П'!J$4*100</f>
        <v>0</v>
      </c>
      <c r="K12" s="148">
        <f>'Таблица №4-П'!K12/'Таблица №4-П'!K$4*100</f>
        <v>2.4153116531165311</v>
      </c>
      <c r="L12" s="148">
        <f>'Таблица №4-П'!L12/'Таблица №4-П'!L$4*100</f>
        <v>0</v>
      </c>
      <c r="M12" s="148">
        <f>'Таблица №4-П'!M12/'Таблица №4-П'!M$4*100</f>
        <v>0.13803148795656203</v>
      </c>
      <c r="N12" s="38"/>
    </row>
    <row r="13" spans="1:14" ht="15.75" customHeight="1">
      <c r="A13" s="83">
        <v>4</v>
      </c>
      <c r="B13" s="80" t="s">
        <v>10</v>
      </c>
      <c r="C13" s="148">
        <f>'Таблица №4-П'!C13/'Таблица №4-П'!C$4*100</f>
        <v>0</v>
      </c>
      <c r="D13" s="148">
        <f>'Таблица №4-П'!D13/'Таблица №4-П'!D$4*100</f>
        <v>4.1117838603522294</v>
      </c>
      <c r="E13" s="148">
        <f>'Таблица №4-П'!E13/'Таблица №4-П'!E$4*100</f>
        <v>0</v>
      </c>
      <c r="F13" s="148">
        <f>'Таблица №4-П'!F13/'Таблица №4-П'!F$4*100</f>
        <v>0</v>
      </c>
      <c r="G13" s="148">
        <f>'Таблица №4-П'!G13/'Таблица №4-П'!G$4*100</f>
        <v>0</v>
      </c>
      <c r="H13" s="148">
        <f>'Таблица №4-П'!H13/'Таблица №4-П'!H$4*100</f>
        <v>5.1054863032826425</v>
      </c>
      <c r="I13" s="148">
        <f>'Таблица №4-П'!I13/'Таблица №4-П'!I$4*100</f>
        <v>2.6820475847152125</v>
      </c>
      <c r="J13" s="148">
        <f>'Таблица №4-П'!J13/'Таблица №4-П'!J$4*100</f>
        <v>1.5344133061896306</v>
      </c>
      <c r="K13" s="148">
        <f>'Таблица №4-П'!K13/'Таблица №4-П'!K$4*100</f>
        <v>0</v>
      </c>
      <c r="L13" s="148">
        <f>'Таблица №4-П'!L13/'Таблица №4-П'!L$4*100</f>
        <v>4.5476892822025565</v>
      </c>
      <c r="M13" s="148">
        <f>'Таблица №4-П'!M13/'Таблица №4-П'!M$4*100</f>
        <v>1.155291960564611</v>
      </c>
      <c r="N13" s="38"/>
    </row>
    <row r="14" spans="1:14" ht="15.75" customHeight="1">
      <c r="A14" s="33" t="s">
        <v>66</v>
      </c>
      <c r="B14" s="79" t="s">
        <v>27</v>
      </c>
      <c r="C14" s="147">
        <f>+'Таблица №4-П'!C14/'Таблица №4-П'!C$14*100</f>
        <v>100</v>
      </c>
      <c r="D14" s="147">
        <f>+'Таблица №4-П'!D14/'Таблица №4-П'!D$14*100</f>
        <v>100</v>
      </c>
      <c r="E14" s="147">
        <f>+'Таблица №4-П'!E14/'Таблица №4-П'!E$14*100</f>
        <v>100</v>
      </c>
      <c r="F14" s="147">
        <f>+'Таблица №4-П'!F14/'Таблица №4-П'!F$14*100</f>
        <v>100</v>
      </c>
      <c r="G14" s="147">
        <f>+'Таблица №4-П'!G14/'Таблица №4-П'!G$14*100</f>
        <v>100</v>
      </c>
      <c r="H14" s="147">
        <f>+'Таблица №4-П'!H14/'Таблица №4-П'!H$14*100</f>
        <v>100</v>
      </c>
      <c r="I14" s="147">
        <f>+'Таблица №4-П'!I14/'Таблица №4-П'!I$14*100</f>
        <v>100</v>
      </c>
      <c r="J14" s="147">
        <f>+'Таблица №4-П'!J14/'Таблица №4-П'!J$14*100</f>
        <v>100</v>
      </c>
      <c r="K14" s="147">
        <f>+'Таблица №4-П'!K14/'Таблица №4-П'!K$14*100</f>
        <v>100</v>
      </c>
      <c r="L14" s="147">
        <f>+'Таблица №4-П'!L14/'Таблица №4-П'!L$14*100</f>
        <v>100</v>
      </c>
      <c r="M14" s="147">
        <f>+'Таблица №4-П'!M14/'Таблица №4-П'!M$14*100</f>
        <v>100</v>
      </c>
    </row>
    <row r="15" spans="1:14" ht="15.75" customHeight="1">
      <c r="A15" s="85">
        <v>1</v>
      </c>
      <c r="B15" s="81" t="s">
        <v>28</v>
      </c>
      <c r="C15" s="148">
        <f>+'Таблица №4-П'!C15/'Таблица №4-П'!C$14*100</f>
        <v>92.563110740745344</v>
      </c>
      <c r="D15" s="148">
        <f>+'Таблица №4-П'!D15/'Таблица №4-П'!D$14*100</f>
        <v>93.675259316795305</v>
      </c>
      <c r="E15" s="148">
        <f>+'Таблица №4-П'!E15/'Таблица №4-П'!E$14*100</f>
        <v>98.162591381613964</v>
      </c>
      <c r="F15" s="148">
        <f>+'Таблица №4-П'!F15/'Таблица №4-П'!F$14*100</f>
        <v>96.327857304886649</v>
      </c>
      <c r="G15" s="148">
        <f>+'Таблица №4-П'!G15/'Таблица №4-П'!G$14*100</f>
        <v>91.17897634183106</v>
      </c>
      <c r="H15" s="148">
        <f>+'Таблица №4-П'!H15/'Таблица №4-П'!H$14*100</f>
        <v>89.363560566959137</v>
      </c>
      <c r="I15" s="148">
        <f>+'Таблица №4-П'!I15/'Таблица №4-П'!I$14*100</f>
        <v>92.731614135625591</v>
      </c>
      <c r="J15" s="148">
        <f>+'Таблица №4-П'!J15/'Таблица №4-П'!J$14*100</f>
        <v>96.985864017307648</v>
      </c>
      <c r="K15" s="148">
        <f>+'Таблица №4-П'!K15/'Таблица №4-П'!K$14*100</f>
        <v>88.322412709810607</v>
      </c>
      <c r="L15" s="148">
        <f>+'Таблица №4-П'!L15/'Таблица №4-П'!L$14*100</f>
        <v>94.670700488713052</v>
      </c>
      <c r="M15" s="148">
        <f>+'Таблица №4-П'!M15/'Таблица №4-П'!M$14*100</f>
        <v>94.193430211259013</v>
      </c>
    </row>
    <row r="16" spans="1:14" ht="15.75" customHeight="1">
      <c r="A16" s="85">
        <v>2</v>
      </c>
      <c r="B16" s="81" t="s">
        <v>22</v>
      </c>
      <c r="C16" s="148">
        <f>+'Таблица №4-П'!C16/'Таблица №4-П'!C$14*100</f>
        <v>7.3245357644805411</v>
      </c>
      <c r="D16" s="148">
        <f>+'Таблица №4-П'!D16/'Таблица №4-П'!D$14*100</f>
        <v>1.2670517986310015</v>
      </c>
      <c r="E16" s="148">
        <f>+'Таблица №4-П'!E16/'Таблица №4-П'!E$14*100</f>
        <v>1.8219294148317928</v>
      </c>
      <c r="F16" s="148">
        <f>+'Таблица №4-П'!F16/'Таблица №4-П'!F$14*100</f>
        <v>3.4838047254623383</v>
      </c>
      <c r="G16" s="148">
        <f>+'Таблица №4-П'!G16/'Таблица №4-П'!G$14*100</f>
        <v>8.7787899308968846</v>
      </c>
      <c r="H16" s="148">
        <f>+'Таблица №4-П'!H16/'Таблица №4-П'!H$14*100</f>
        <v>6.4806674645083344</v>
      </c>
      <c r="I16" s="148">
        <f>+'Таблица №4-П'!I16/'Таблица №4-П'!I$14*100</f>
        <v>2.2750716332378222</v>
      </c>
      <c r="J16" s="148">
        <f>+'Таблица №4-П'!J16/'Таблица №4-П'!J$14*100</f>
        <v>2.6171522191182341</v>
      </c>
      <c r="K16" s="148">
        <f>+'Таблица №4-П'!K16/'Таблица №4-П'!K$14*100</f>
        <v>11.674595338539328</v>
      </c>
      <c r="L16" s="148">
        <f>+'Таблица №4-П'!L16/'Таблица №4-П'!L$14*100</f>
        <v>4.9802187572725156</v>
      </c>
      <c r="M16" s="148">
        <f>+'Таблица №4-П'!M16/'Таблица №4-П'!M$14*100</f>
        <v>4.5656655628425504</v>
      </c>
    </row>
    <row r="17" spans="1:13" ht="15.75" customHeight="1">
      <c r="A17" s="85">
        <v>3</v>
      </c>
      <c r="B17" s="81" t="s">
        <v>23</v>
      </c>
      <c r="C17" s="148">
        <f>+'Таблица №4-П'!C17/'Таблица №4-П'!C$14*100</f>
        <v>0.11235349477411144</v>
      </c>
      <c r="D17" s="148">
        <f>+'Таблица №4-П'!D17/'Таблица №4-П'!D$14*100</f>
        <v>5.0576888845736852</v>
      </c>
      <c r="E17" s="148">
        <f>+'Таблица №4-П'!E17/'Таблица №4-П'!E$14*100</f>
        <v>1.5479203554242389E-2</v>
      </c>
      <c r="F17" s="148">
        <f>+'Таблица №4-П'!F17/'Таблица №4-П'!F$14*100</f>
        <v>0.18833796965102256</v>
      </c>
      <c r="G17" s="148">
        <f>+'Таблица №4-П'!G17/'Таблица №4-П'!G$14*100</f>
        <v>4.2233727272065306E-2</v>
      </c>
      <c r="H17" s="148">
        <f>+'Таблица №4-П'!H17/'Таблица №4-П'!H$14*100</f>
        <v>4.1557719685325196</v>
      </c>
      <c r="I17" s="148">
        <f>+'Таблица №4-П'!I17/'Таблица №4-П'!I$14*100</f>
        <v>4.9933142311365808</v>
      </c>
      <c r="J17" s="148">
        <f>+'Таблица №4-П'!J17/'Таблица №4-П'!J$14*100</f>
        <v>0.39698376357411413</v>
      </c>
      <c r="K17" s="148">
        <f>+'Таблица №4-П'!K17/'Таблица №4-П'!K$14*100</f>
        <v>2.9919516500613347E-3</v>
      </c>
      <c r="L17" s="148">
        <f>+'Таблица №4-П'!L17/'Таблица №4-П'!L$14*100</f>
        <v>0.34908075401442867</v>
      </c>
      <c r="M17" s="148">
        <f>+'Таблица №4-П'!M17/'Таблица №4-П'!M$14*100</f>
        <v>1.2409042258984433</v>
      </c>
    </row>
  </sheetData>
  <mergeCells count="2">
    <mergeCell ref="A1:M1"/>
    <mergeCell ref="I2:M2"/>
  </mergeCells>
  <phoneticPr fontId="7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1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M19"/>
  <sheetViews>
    <sheetView showGridLines="0" zoomScaleNormal="75" workbookViewId="0">
      <selection sqref="A1:K1"/>
    </sheetView>
  </sheetViews>
  <sheetFormatPr defaultColWidth="9" defaultRowHeight="15.75"/>
  <cols>
    <col min="1" max="1" width="42.77734375" style="2" customWidth="1"/>
    <col min="2" max="2" width="7.88671875" style="2" customWidth="1"/>
    <col min="3" max="7" width="9" style="2"/>
    <col min="8" max="10" width="9" style="124"/>
    <col min="11" max="16384" width="9" style="2"/>
  </cols>
  <sheetData>
    <row r="1" spans="1:13" ht="33" customHeight="1">
      <c r="A1" s="176" t="s">
        <v>43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</row>
    <row r="2" spans="1:13">
      <c r="A2" s="7"/>
      <c r="K2" s="7" t="s">
        <v>16</v>
      </c>
    </row>
    <row r="3" spans="1:13" ht="15.75" customHeight="1">
      <c r="A3" s="20" t="s">
        <v>34</v>
      </c>
      <c r="B3" s="5">
        <v>2024</v>
      </c>
      <c r="C3" s="174">
        <v>2025</v>
      </c>
      <c r="D3" s="174"/>
      <c r="E3" s="174"/>
      <c r="F3" s="174"/>
      <c r="G3" s="174"/>
      <c r="H3" s="174"/>
      <c r="I3" s="174"/>
      <c r="J3" s="174"/>
      <c r="K3" s="175"/>
    </row>
    <row r="4" spans="1:13" s="6" customFormat="1" ht="15.75" customHeight="1">
      <c r="A4" s="23" t="s">
        <v>37</v>
      </c>
      <c r="B4" s="4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127">
        <v>7</v>
      </c>
      <c r="J4" s="127">
        <v>8</v>
      </c>
      <c r="K4" s="127">
        <v>9</v>
      </c>
    </row>
    <row r="5" spans="1:13" ht="15.75" customHeight="1">
      <c r="A5" s="10" t="s">
        <v>2</v>
      </c>
      <c r="B5" s="149">
        <v>5617.4241115334517</v>
      </c>
      <c r="C5" s="149">
        <v>5734.5834000000004</v>
      </c>
      <c r="D5" s="149">
        <v>5790.3923999999997</v>
      </c>
      <c r="E5" s="149">
        <v>5730.5676999999996</v>
      </c>
      <c r="F5" s="149">
        <v>5811.3817763314546</v>
      </c>
      <c r="G5" s="149">
        <v>5926.8090375186803</v>
      </c>
      <c r="H5" s="149">
        <v>6020.2339592394519</v>
      </c>
      <c r="I5" s="149">
        <v>6031.1704732442577</v>
      </c>
      <c r="J5" s="149">
        <v>6149.8768010213389</v>
      </c>
      <c r="K5" s="149">
        <v>6241.0612066490958</v>
      </c>
      <c r="L5" s="112"/>
      <c r="M5" s="112"/>
    </row>
    <row r="6" spans="1:13" ht="15.75" customHeight="1">
      <c r="A6" s="10" t="s">
        <v>3</v>
      </c>
      <c r="B6" s="149">
        <v>5985.0405844155848</v>
      </c>
      <c r="C6" s="149">
        <v>5959.652</v>
      </c>
      <c r="D6" s="149">
        <v>5948.9650000000001</v>
      </c>
      <c r="E6" s="149">
        <v>5940.8320000000003</v>
      </c>
      <c r="F6" s="149">
        <v>5915.7905973084089</v>
      </c>
      <c r="G6" s="149">
        <v>6029.0890825217839</v>
      </c>
      <c r="H6" s="149">
        <v>6080.5406223544805</v>
      </c>
      <c r="I6" s="149">
        <v>6107.8582139372465</v>
      </c>
      <c r="J6" s="149">
        <v>6163.3578380617109</v>
      </c>
      <c r="K6" s="149">
        <v>6248.8715622488917</v>
      </c>
      <c r="L6" s="112"/>
      <c r="M6" s="112"/>
    </row>
    <row r="7" spans="1:13" ht="15.75" customHeight="1">
      <c r="A7" s="10" t="s">
        <v>4</v>
      </c>
      <c r="B7" s="149">
        <v>5778.278039732344</v>
      </c>
      <c r="C7" s="149">
        <v>5877.9359999999997</v>
      </c>
      <c r="D7" s="149">
        <v>5873.2439999999997</v>
      </c>
      <c r="E7" s="149">
        <v>5849.2219999999998</v>
      </c>
      <c r="F7" s="149">
        <v>5922.9146842673536</v>
      </c>
      <c r="G7" s="149">
        <v>6023.3221949136296</v>
      </c>
      <c r="H7" s="149">
        <v>6119.2687122349898</v>
      </c>
      <c r="I7" s="149">
        <v>6128.9016476596935</v>
      </c>
      <c r="J7" s="149">
        <v>6205.9922375382903</v>
      </c>
      <c r="K7" s="149">
        <v>6310.4206185926496</v>
      </c>
      <c r="L7" s="112"/>
      <c r="M7" s="112"/>
    </row>
    <row r="8" spans="1:13" ht="15.75" customHeight="1">
      <c r="A8" s="10" t="s">
        <v>5</v>
      </c>
      <c r="B8" s="149">
        <v>5961.3852107498778</v>
      </c>
      <c r="C8" s="149">
        <v>6062.1440000000002</v>
      </c>
      <c r="D8" s="149">
        <v>6126.5069999999996</v>
      </c>
      <c r="E8" s="149">
        <v>6023.4260000000004</v>
      </c>
      <c r="F8" s="149">
        <v>6094.95661182206</v>
      </c>
      <c r="G8" s="149">
        <v>6256.9188416304169</v>
      </c>
      <c r="H8" s="149">
        <v>6366.9620664594013</v>
      </c>
      <c r="I8" s="149">
        <v>6454.4599174890791</v>
      </c>
      <c r="J8" s="149">
        <v>6470.2307106344597</v>
      </c>
      <c r="K8" s="149">
        <v>6590.2090553157313</v>
      </c>
      <c r="L8" s="112"/>
      <c r="M8" s="112"/>
    </row>
    <row r="9" spans="1:13" ht="15.75" customHeight="1">
      <c r="A9" s="21" t="s">
        <v>59</v>
      </c>
      <c r="B9" s="149">
        <v>5285.5516498316501</v>
      </c>
      <c r="C9" s="149">
        <v>5382.15</v>
      </c>
      <c r="D9" s="149">
        <v>5412.8040000000001</v>
      </c>
      <c r="E9" s="149">
        <v>5316.9160000000002</v>
      </c>
      <c r="F9" s="149">
        <v>5389.3228234877333</v>
      </c>
      <c r="G9" s="149">
        <v>5563.0528952986797</v>
      </c>
      <c r="H9" s="149">
        <v>5675.3306705081195</v>
      </c>
      <c r="I9" s="149">
        <v>5750.6268415300547</v>
      </c>
      <c r="J9" s="149">
        <v>5759.9651317769467</v>
      </c>
      <c r="K9" s="149">
        <v>5853.9359934573004</v>
      </c>
      <c r="L9" s="112"/>
      <c r="M9" s="112"/>
    </row>
    <row r="10" spans="1:13" ht="15.75" customHeight="1">
      <c r="A10" s="10" t="s">
        <v>6</v>
      </c>
      <c r="B10" s="149">
        <v>5510.806837269045</v>
      </c>
      <c r="C10" s="149">
        <v>5538.2439999999997</v>
      </c>
      <c r="D10" s="149">
        <v>5557.4489999999996</v>
      </c>
      <c r="E10" s="149">
        <v>5496.2709999999997</v>
      </c>
      <c r="F10" s="149">
        <v>5513.0901324503311</v>
      </c>
      <c r="G10" s="149">
        <v>5546.9715528115248</v>
      </c>
      <c r="H10" s="149">
        <v>5633.6140432457569</v>
      </c>
      <c r="I10" s="149">
        <v>5691.2878515858765</v>
      </c>
      <c r="J10" s="149">
        <v>5731.8166816681669</v>
      </c>
      <c r="K10" s="149">
        <v>5781.6531367775069</v>
      </c>
      <c r="L10" s="112"/>
      <c r="M10" s="112"/>
    </row>
    <row r="11" spans="1:13" ht="15.75" customHeight="1">
      <c r="A11" s="10" t="s">
        <v>29</v>
      </c>
      <c r="B11" s="149">
        <v>3338.3646436132676</v>
      </c>
      <c r="C11" s="149">
        <v>3331.6370000000002</v>
      </c>
      <c r="D11" s="149">
        <v>3387.6390000000001</v>
      </c>
      <c r="E11" s="149">
        <v>3412.3760000000002</v>
      </c>
      <c r="F11" s="149">
        <v>3436.0071206993794</v>
      </c>
      <c r="G11" s="149">
        <v>3410.2165252156833</v>
      </c>
      <c r="H11" s="149">
        <v>3465.0936316453922</v>
      </c>
      <c r="I11" s="149">
        <v>3482.1735409652078</v>
      </c>
      <c r="J11" s="149">
        <v>3487.1843752149098</v>
      </c>
      <c r="K11" s="149">
        <v>3560.3248092390186</v>
      </c>
      <c r="L11" s="112"/>
      <c r="M11" s="112"/>
    </row>
    <row r="12" spans="1:13" ht="15.75" customHeight="1">
      <c r="A12" s="10" t="s">
        <v>24</v>
      </c>
      <c r="B12" s="149">
        <v>4295.5816341942309</v>
      </c>
      <c r="C12" s="149">
        <v>4277.4009999999998</v>
      </c>
      <c r="D12" s="149">
        <v>4321.6499999999996</v>
      </c>
      <c r="E12" s="149">
        <v>4326.4549999999999</v>
      </c>
      <c r="F12" s="149">
        <v>4341.13129649044</v>
      </c>
      <c r="G12" s="149">
        <v>4273.9771045443258</v>
      </c>
      <c r="H12" s="149">
        <v>4369.2894919626906</v>
      </c>
      <c r="I12" s="149">
        <v>4384.702117110417</v>
      </c>
      <c r="J12" s="149">
        <v>4352.9667896678966</v>
      </c>
      <c r="K12" s="149">
        <v>4604.722112828591</v>
      </c>
      <c r="L12" s="112"/>
      <c r="M12" s="112"/>
    </row>
    <row r="13" spans="1:13" ht="15.75" customHeight="1">
      <c r="A13" s="21" t="s">
        <v>31</v>
      </c>
      <c r="B13" s="149">
        <v>3263.3102627879312</v>
      </c>
      <c r="C13" s="149">
        <v>3351.549</v>
      </c>
      <c r="D13" s="149">
        <v>3374.924</v>
      </c>
      <c r="E13" s="149">
        <v>3345.886</v>
      </c>
      <c r="F13" s="149">
        <v>3338.8417522985396</v>
      </c>
      <c r="G13" s="149">
        <v>3451.2356099656358</v>
      </c>
      <c r="H13" s="149">
        <v>3495.8418564675549</v>
      </c>
      <c r="I13" s="149">
        <v>3561.6271368670036</v>
      </c>
      <c r="J13" s="149">
        <v>3521.4116126252288</v>
      </c>
      <c r="K13" s="149">
        <v>3578.4402285221518</v>
      </c>
      <c r="L13" s="112"/>
      <c r="M13" s="112"/>
    </row>
    <row r="14" spans="1:13">
      <c r="A14" s="21" t="s">
        <v>60</v>
      </c>
      <c r="B14" s="149">
        <v>3258.8226010101012</v>
      </c>
      <c r="C14" s="149">
        <v>3366.2289999999998</v>
      </c>
      <c r="D14" s="149">
        <v>3233.7829999999999</v>
      </c>
      <c r="E14" s="149">
        <v>3210.7249999999999</v>
      </c>
      <c r="F14" s="149">
        <v>3275.6266094420603</v>
      </c>
      <c r="G14" s="149">
        <v>3354.1484447755633</v>
      </c>
      <c r="H14" s="149">
        <v>3469.5945241199479</v>
      </c>
      <c r="I14" s="149">
        <v>3563.1194335755545</v>
      </c>
      <c r="J14" s="149">
        <v>3655.2575567876943</v>
      </c>
      <c r="K14" s="149">
        <v>3794.7185767924193</v>
      </c>
      <c r="L14" s="112"/>
      <c r="M14" s="112"/>
    </row>
    <row r="15" spans="1:13">
      <c r="A15" s="11" t="s">
        <v>11</v>
      </c>
      <c r="B15" s="149">
        <v>5426.2962638591262</v>
      </c>
      <c r="C15" s="149">
        <v>5495.1970000000001</v>
      </c>
      <c r="D15" s="149">
        <v>5521.6639999999998</v>
      </c>
      <c r="E15" s="149">
        <v>5474.0510000000004</v>
      </c>
      <c r="F15" s="149">
        <v>5522.9878242603936</v>
      </c>
      <c r="G15" s="149">
        <v>5618.9419989706512</v>
      </c>
      <c r="H15" s="149">
        <v>5707.7405474310617</v>
      </c>
      <c r="I15" s="149">
        <v>5744.0770944782853</v>
      </c>
      <c r="J15" s="149">
        <v>5795.377084158401</v>
      </c>
      <c r="K15" s="149">
        <v>5897.6535803865636</v>
      </c>
      <c r="L15" s="112"/>
      <c r="M15" s="112"/>
    </row>
    <row r="17" spans="1:11" ht="12.75" customHeight="1">
      <c r="A17" s="35" t="s">
        <v>41</v>
      </c>
    </row>
    <row r="18" spans="1:11" s="121" customFormat="1" ht="54.75" customHeight="1">
      <c r="A18" s="177" t="s">
        <v>54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</row>
    <row r="19" spans="1:11" ht="37.5" customHeight="1">
      <c r="A19" s="178" t="s">
        <v>42</v>
      </c>
      <c r="B19" s="178"/>
      <c r="C19" s="178"/>
      <c r="D19" s="178"/>
      <c r="E19" s="178"/>
      <c r="F19" s="178"/>
      <c r="G19" s="178"/>
      <c r="H19" s="178"/>
      <c r="I19" s="178"/>
      <c r="J19" s="178"/>
      <c r="K19" s="178"/>
    </row>
  </sheetData>
  <mergeCells count="4">
    <mergeCell ref="C3:K3"/>
    <mergeCell ref="A1:K1"/>
    <mergeCell ref="A18:K18"/>
    <mergeCell ref="A19:K19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93046B2E36EA489D6805EB1C22E4F9" ma:contentTypeVersion="10" ma:contentTypeDescription="Create a new document." ma:contentTypeScope="" ma:versionID="0d3ad444fb2a7c1a41385497e5bf87b5">
  <xsd:schema xmlns:xsd="http://www.w3.org/2001/XMLSchema" xmlns:xs="http://www.w3.org/2001/XMLSchema" xmlns:p="http://schemas.microsoft.com/office/2006/metadata/properties" xmlns:ns3="c989c766-60d0-4fd1-8b6f-db532ebbb26f" targetNamespace="http://schemas.microsoft.com/office/2006/metadata/properties" ma:root="true" ma:fieldsID="7402d51491e8a166717a531df75933b3" ns3:_="">
    <xsd:import namespace="c989c766-60d0-4fd1-8b6f-db532ebbb26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89c766-60d0-4fd1-8b6f-db532ebbb2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386F22-035E-4FEA-AB13-A71302407E3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C25739-4C52-43E1-9629-BB7927AB1B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89c766-60d0-4fd1-8b6f-db532ebbb2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4D3858B-8285-478E-B9A2-95344BCEBAC9}">
  <ds:schemaRefs>
    <ds:schemaRef ds:uri="http://schemas.microsoft.com/office/2006/metadata/properties"/>
    <ds:schemaRef ds:uri="c989c766-60d0-4fd1-8b6f-db532ebbb26f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№5.1-П</vt:lpstr>
      <vt:lpstr>Таблица №6-П</vt:lpstr>
      <vt:lpstr>Таблица №6.1-П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2025-11-12T12:57:05Z</cp:lastPrinted>
  <dcterms:created xsi:type="dcterms:W3CDTF">2001-08-22T09:40:37Z</dcterms:created>
  <dcterms:modified xsi:type="dcterms:W3CDTF">2025-11-12T12:57:16Z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0x010100B993046B2E36EA489D6805EB1C22E4F9</vt:lpwstr>
  </property>
</Properties>
</file>