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За публикуване\"/>
    </mc:Choice>
  </mc:AlternateContent>
  <bookViews>
    <workbookView xWindow="0" yWindow="0" windowWidth="14130" windowHeight="7830" tabRatio="798"/>
  </bookViews>
  <sheets>
    <sheet name="ФИПП-пенсионери" sheetId="1" r:id="rId1"/>
    <sheet name="ФИПП-дял пенсионери" sheetId="5" r:id="rId2"/>
    <sheet name="ФИПП-нетни активи" sheetId="2" r:id="rId3"/>
    <sheet name="ФИПП-дял нетни активи" sheetId="6" r:id="rId4"/>
    <sheet name="ФИПП-инвестиции" sheetId="3" r:id="rId5"/>
    <sheet name="ФИПП-портфейл" sheetId="4" r:id="rId6"/>
    <sheet name="Графика №1-ФИПП" sheetId="10" r:id="rId7"/>
    <sheet name="Графика №2-ФИПП" sheetId="11" r:id="rId8"/>
    <sheet name="Графика №3-ФИП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M16" i="3" l="1"/>
  <c r="M15" i="3"/>
  <c r="H14" i="3"/>
  <c r="M6" i="3" l="1"/>
  <c r="C14" i="3" l="1"/>
  <c r="D14" i="3"/>
  <c r="E14" i="3"/>
  <c r="F14" i="3"/>
  <c r="G14" i="3"/>
  <c r="I14" i="3"/>
  <c r="J14" i="3"/>
  <c r="K14" i="3"/>
  <c r="L14" i="3"/>
  <c r="D5" i="3"/>
  <c r="E5" i="3"/>
  <c r="F5" i="3"/>
  <c r="G5" i="3"/>
  <c r="H5" i="3"/>
  <c r="I5" i="3"/>
  <c r="J5" i="3"/>
  <c r="K5" i="3"/>
  <c r="L5" i="3"/>
  <c r="C5" i="3"/>
  <c r="B16" i="5"/>
  <c r="I6" i="4" l="1"/>
  <c r="I10" i="4"/>
  <c r="I7" i="4"/>
  <c r="I11" i="4"/>
  <c r="I8" i="4"/>
  <c r="I12" i="4"/>
  <c r="I9" i="4"/>
  <c r="I13" i="4"/>
  <c r="M11" i="3"/>
  <c r="M10" i="3"/>
  <c r="I5" i="4" l="1"/>
  <c r="M17" i="3"/>
  <c r="M14" i="3" l="1"/>
  <c r="M16" i="4" s="1"/>
  <c r="D15" i="4"/>
  <c r="E15" i="4"/>
  <c r="F15" i="4"/>
  <c r="G15" i="4"/>
  <c r="H15" i="4"/>
  <c r="I15" i="4"/>
  <c r="J15" i="4"/>
  <c r="K15" i="4"/>
  <c r="M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J14" i="4" l="1"/>
  <c r="F14" i="4"/>
  <c r="I14" i="4"/>
  <c r="E14" i="4"/>
  <c r="D14" i="4"/>
  <c r="M17" i="4"/>
  <c r="M14" i="4" s="1"/>
  <c r="H14" i="4"/>
  <c r="K14" i="4"/>
  <c r="K5" i="4"/>
  <c r="F5" i="4"/>
  <c r="H5" i="4"/>
  <c r="J5" i="4"/>
  <c r="G14" i="4"/>
  <c r="G5" i="4"/>
  <c r="E5" i="4"/>
  <c r="D5" i="4"/>
  <c r="C5" i="4"/>
  <c r="C14" i="4"/>
  <c r="M13" i="3"/>
  <c r="M5" i="3" s="1"/>
  <c r="M9" i="4" s="1"/>
  <c r="M12" i="3"/>
  <c r="M9" i="3"/>
  <c r="M8" i="3"/>
  <c r="M7" i="3"/>
  <c r="L17" i="4" l="1"/>
  <c r="L16" i="4"/>
  <c r="L15" i="4"/>
  <c r="L14" i="4" l="1"/>
  <c r="M6" i="4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E14" i="6" l="1"/>
  <c r="E10" i="6"/>
  <c r="E6" i="6"/>
  <c r="E13" i="6"/>
  <c r="E9" i="6"/>
  <c r="E12" i="6"/>
  <c r="E8" i="6"/>
  <c r="E15" i="6"/>
  <c r="E11" i="6"/>
  <c r="E7" i="6"/>
  <c r="E15" i="5"/>
  <c r="E14" i="5"/>
  <c r="E10" i="5"/>
  <c r="E9" i="5"/>
  <c r="E12" i="5"/>
  <c r="E8" i="5"/>
  <c r="E11" i="5"/>
  <c r="E7" i="5"/>
  <c r="E13" i="5"/>
  <c r="M5" i="4"/>
  <c r="E16" i="5" l="1"/>
  <c r="C16" i="5"/>
</calcChain>
</file>

<file path=xl/sharedStrings.xml><?xml version="1.0" encoding="utf-8"?>
<sst xmlns="http://schemas.openxmlformats.org/spreadsheetml/2006/main" count="172" uniqueCount="93">
  <si>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</si>
  <si>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</si>
  <si>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</si>
  <si>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</si>
  <si>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</si>
  <si>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</si>
  <si>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</si>
  <si>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</si>
  <si>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</si>
  <si>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</si>
  <si>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</si>
  <si>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</si>
  <si>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</si>
  <si>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</si>
  <si>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</si>
  <si>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</si>
  <si>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</si>
  <si>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</si>
  <si>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</si>
  <si>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</si>
  <si>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</si>
  <si>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</si>
  <si>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  "ЦКБ-Сила"</t>
  </si>
  <si>
    <t>ОБЩО</t>
  </si>
  <si>
    <t>3.3.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</si>
  <si>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</si>
  <si>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</si>
  <si>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</si>
  <si>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</si>
  <si>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</si>
  <si>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</si>
  <si>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</si>
  <si>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</si>
  <si>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</si>
  <si>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</si>
  <si>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</si>
  <si>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</si>
  <si>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</si>
  <si>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</si>
  <si>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</si>
  <si>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</si>
  <si>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</si>
  <si>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</si>
  <si>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</si>
  <si>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</si>
  <si>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</si>
  <si>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</si>
  <si>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</si>
  <si>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</si>
  <si>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</si>
  <si>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</si>
  <si>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</si>
  <si>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</si>
  <si>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</si>
  <si>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</si>
  <si>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</si>
  <si>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</si>
  <si>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</si>
  <si>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</si>
  <si>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</si>
  <si>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</si>
  <si>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</si>
  <si>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</si>
  <si>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</si>
  <si>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</si>
  <si>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</si>
  <si>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</si>
  <si>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</si>
  <si>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</si>
  <si>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</si>
  <si>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</si>
  <si>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 xml:space="preserve">                                                     ФИПП                           Инвестиционни инструменти </t>
  </si>
  <si>
    <t>( %)</t>
  </si>
  <si>
    <t>1.1</t>
  </si>
  <si>
    <t>Краткосрочни вземания</t>
  </si>
  <si>
    <t xml:space="preserve">                                               ФИПП       
Инвестиционни инструменти</t>
  </si>
  <si>
    <t>(%)</t>
  </si>
  <si>
    <t xml:space="preserve">Година, месец  </t>
  </si>
  <si>
    <t>Общо</t>
  </si>
  <si>
    <t xml:space="preserve">Пазарен дял на ФИПП по броя на пенсионерите </t>
  </si>
  <si>
    <t>ФИПП</t>
  </si>
  <si>
    <t xml:space="preserve">Пазарен дял на ФИПП по размер на нетните активи </t>
  </si>
  <si>
    <t>ФИПП "ЦКБ-Сила"</t>
  </si>
  <si>
    <t>ФИПП "Алианц България"</t>
  </si>
  <si>
    <t>"ФИПП     ОББ"</t>
  </si>
  <si>
    <t>"ФИПП-Бъдеще"</t>
  </si>
  <si>
    <t>"ФИПП ОББ"</t>
  </si>
  <si>
    <t>Стойност на нетните активи в края на периода</t>
  </si>
  <si>
    <t>Пенсионери и изплатени пенсии от фондовете за изплащане на пожизнени пенсии</t>
  </si>
  <si>
    <t>в периода 01.01.2025 г. - 30.09.2025 г.</t>
  </si>
  <si>
    <t>Инвестиционен портфейл и балансови активи към 30.09.2025 г.</t>
  </si>
  <si>
    <t>Структура на инвестиционния портфейл и балансовите активи на ФИПП към 30.09.2025 г.</t>
  </si>
  <si>
    <t xml:space="preserve">към 30.09.2025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</si>
</sst>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2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0" fontId="1" fillId="0" borderId="1" xfId="3" quotePrefix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66" fontId="1" fillId="0" borderId="1" xfId="2" quotePrefix="1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" fontId="1" fillId="0" borderId="1" xfId="2" quotePrefix="1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10" fontId="7" fillId="0" borderId="0" xfId="5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horizontal="justify" vertical="justify" wrapText="1"/>
    </xf>
    <xf numFmtId="0" fontId="2" fillId="0" borderId="4" xfId="2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168" fontId="7" fillId="0" borderId="0" xfId="3" applyNumberFormat="1" applyFont="1" applyFill="1" applyBorder="1" applyAlignment="1">
      <alignment vertical="center"/>
    </xf>
    <xf numFmtId="169" fontId="7" fillId="0" borderId="0" xfId="3" applyNumberFormat="1" applyFont="1" applyFill="1" applyBorder="1" applyAlignment="1">
      <alignment vertical="center"/>
    </xf>
    <xf numFmtId="167" fontId="7" fillId="0" borderId="0" xfId="3" applyNumberFormat="1" applyFont="1" applyFill="1" applyBorder="1" applyAlignment="1">
      <alignment vertical="center"/>
    </xf>
    <xf numFmtId="168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5" xfId="2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4" fontId="7" fillId="0" borderId="1" xfId="0" applyNumberFormat="1" applyFont="1" applyFill="1" applyBorder="1"/>
    <xf numFmtId="4" fontId="7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>
      <alignment horizontal="right" vertical="center" wrapText="1"/>
    </xf>
    <xf numFmtId="0" fontId="10" fillId="0" borderId="2" xfId="2" applyFont="1" applyFill="1" applyBorder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right" vertical="center" wrapText="1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167" fontId="1" fillId="0" borderId="1" xfId="2" applyNumberFormat="1" applyFont="1" applyFill="1" applyBorder="1" applyAlignment="1">
      <alignment horizontal="right" vertical="center" wrapText="1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49" fontId="7" fillId="0" borderId="1" xfId="2" applyNumberFormat="1" applyFont="1" applyFill="1" applyBorder="1" applyAlignment="1">
      <alignment horizontal="center" vertical="center" wrapText="1"/>
    </xf>
    <xf numFmtId="1" fontId="7" fillId="0" borderId="1" xfId="2" quotePrefix="1" applyNumberFormat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ФИПП по броя на пенсионерите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</a:t>
            </a:r>
            <a:r>
              <a:rPr lang="bg-BG" sz="1200"/>
              <a:t>9.20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5115477421578771"/>
          <c:h val="0.42404693530955689"/>
        </c:manualLayout>
      </c:layout>
      <c:pie3DChart>
        <c:varyColors val="1"/>
        <c:ser>
          <c:idx val="2"/>
          <c:order val="0"/>
          <c:explosion val="23"/>
          <c:dLbls>
            <c:dLbl>
              <c:idx val="0"/>
              <c:layout>
                <c:manualLayout>
                  <c:x val="3.5309898568780043E-2"/>
                  <c:y val="-1.76370894814618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1"/>
              <c:layout>
                <c:manualLayout>
                  <c:x val="-1.9524301964839608E-2"/>
                  <c:y val="0.116678885727519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16-4DCF-8732-F680C99213B5}"/>
                </c:ext>
              </c:extLst>
            </c:dLbl>
            <c:dLbl>
              <c:idx val="2"/>
              <c:layout>
                <c:manualLayout>
                  <c:x val="-5.2492895471830239E-2"/>
                  <c:y val="7.11241094863142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1.2082502096751867E-2"/>
                  <c:y val="8.44098017159619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6.6530628862705499E-2"/>
                  <c:y val="4.26476102251924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0.12908663045867974"/>
                  <c:y val="-2.0260879154811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8.2538359023632907E-2"/>
                  <c:y val="-6.25781777277840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layout>
                <c:manualLayout>
                  <c:x val="-3.1354488134691591E-2"/>
                  <c:y val="-0.162298065682966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0960917630901101"/>
                  <c:y val="-0.127340082489688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19441517586930374"/>
                  <c:y val="-1.961931229184587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'ФИПП-дял пенсионери'!$A$6:$A$15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пенсионери'!$E$6:$E$15</c:f>
              <c:numCache>
                <c:formatCode>0.00</c:formatCode>
                <c:ptCount val="10"/>
                <c:pt idx="0">
                  <c:v>25.27033985581874</c:v>
                </c:pt>
                <c:pt idx="1">
                  <c:v>10.298661174047375</c:v>
                </c:pt>
                <c:pt idx="2">
                  <c:v>18.627703398558186</c:v>
                </c:pt>
                <c:pt idx="3">
                  <c:v>21.743048403707519</c:v>
                </c:pt>
                <c:pt idx="4">
                  <c:v>11.701853759011328</c:v>
                </c:pt>
                <c:pt idx="5">
                  <c:v>10.723480947476828</c:v>
                </c:pt>
                <c:pt idx="6">
                  <c:v>0.51493305870236872</c:v>
                </c:pt>
                <c:pt idx="7">
                  <c:v>0.46343975283213185</c:v>
                </c:pt>
                <c:pt idx="8">
                  <c:v>0.46343975283213185</c:v>
                </c:pt>
                <c:pt idx="9">
                  <c:v>0.19309989701338826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ФИПП по размер на нетните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7200693760229204E-2"/>
                  <c:y val="7.02522772888683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1.1682748549916164E-2"/>
                  <c:y val="8.03410750126822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8.3938799273668874E-2"/>
                  <c:y val="8.5276693354507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9.5432745157113892E-4"/>
                  <c:y val="8.19490504863362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8.806097273001165E-2"/>
                  <c:y val="5.17962901696111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0752328140988582"/>
                  <c:y val="-1.16498378879110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0279713484625176"/>
                  <c:y val="-5.92567105582390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1.3338761817130666E-2"/>
                  <c:y val="-0.148332340810339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0.1373793994468375"/>
                  <c:y val="-7.8596881272193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4905080246561734"/>
                  <c:y val="1.0064977171971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'ФИПП-дял нетни активи'!$A$6:$A$15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нетни активи'!$E$6:$E$15</c:f>
              <c:numCache>
                <c:formatCode>#,##0.00</c:formatCode>
                <c:ptCount val="10"/>
                <c:pt idx="0">
                  <c:v>26.117557908797256</c:v>
                </c:pt>
                <c:pt idx="1">
                  <c:v>10.431610786095467</c:v>
                </c:pt>
                <c:pt idx="2">
                  <c:v>17.961841522229143</c:v>
                </c:pt>
                <c:pt idx="3">
                  <c:v>21.287061951335417</c:v>
                </c:pt>
                <c:pt idx="4">
                  <c:v>11.943950320770105</c:v>
                </c:pt>
                <c:pt idx="5">
                  <c:v>10.649952799594141</c:v>
                </c:pt>
                <c:pt idx="6">
                  <c:v>0.48741643601615725</c:v>
                </c:pt>
                <c:pt idx="7">
                  <c:v>0.421271649573912</c:v>
                </c:pt>
                <c:pt idx="8">
                  <c:v>0.46879314662950577</c:v>
                </c:pt>
                <c:pt idx="9">
                  <c:v>0.23054347895889393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ФИПП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C2B5-49EA-8643-225BC463F759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859130845459209"/>
                  <c:y val="4.7621165001433645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0.1180868937401439"/>
                  <c:y val="-7.2287875780233352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991726990692865"/>
                      <c:h val="7.9775910364145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7.5632296221503859E-2"/>
                  <c:y val="-0.1068635832285670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4"/>
              <c:layout>
                <c:manualLayout>
                  <c:x val="0.13977564076465623"/>
                  <c:y val="-2.2015306910165643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B5-49EA-8643-225BC463F759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('ФИПП-портфейл'!$B$7:$B$8,'ФИПП-портфейл'!$B$11:$B$13)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</c:v>
                </c:pt>
                <c:pt idx="4">
                  <c:v>Влогове в банки</c:v>
                </c:pt>
              </c:strCache>
            </c:strRef>
          </c:cat>
          <c:val>
            <c:numRef>
              <c:f>('ФИПП-портфейл'!$M$7:$M$8,'ФИПП-портфейл'!$M$11:$M$13)</c:f>
              <c:numCache>
                <c:formatCode>_-* #\ ##0.00\ _л_в_-;\-* #\ ##0.00\ _л_в_-;_-* "-"\ _л_в_-;_-@_-</c:formatCode>
                <c:ptCount val="5"/>
                <c:pt idx="0">
                  <c:v>95.197503615191408</c:v>
                </c:pt>
                <c:pt idx="1">
                  <c:v>3.6414837160708231</c:v>
                </c:pt>
                <c:pt idx="2">
                  <c:v>0.27260964927454001</c:v>
                </c:pt>
                <c:pt idx="3">
                  <c:v>0.32450234900954134</c:v>
                </c:pt>
                <c:pt idx="4">
                  <c:v>0.56390067045368064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75" t="s">
        <v>88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18.75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73" t="s">
        <v>18</v>
      </c>
      <c r="B5" s="74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3" ht="13.5" customHeight="1">
      <c r="A6" s="4">
        <v>1</v>
      </c>
      <c r="B6" s="1" t="s">
        <v>6</v>
      </c>
      <c r="C6" s="1">
        <v>701</v>
      </c>
      <c r="D6" s="1">
        <v>274</v>
      </c>
      <c r="E6" s="1">
        <v>437</v>
      </c>
      <c r="F6" s="1">
        <v>627</v>
      </c>
      <c r="G6" s="1">
        <v>324</v>
      </c>
      <c r="H6" s="1">
        <v>276</v>
      </c>
      <c r="I6" s="1">
        <v>18</v>
      </c>
      <c r="J6" s="1">
        <v>13</v>
      </c>
      <c r="K6" s="1">
        <v>20</v>
      </c>
      <c r="L6" s="1">
        <v>12</v>
      </c>
      <c r="M6" s="1">
        <f>SUM(C6:L6)</f>
        <v>2702</v>
      </c>
    </row>
    <row r="7" spans="1:13" ht="13.5" customHeight="1">
      <c r="A7" s="4" t="s">
        <v>0</v>
      </c>
      <c r="B7" s="2" t="s">
        <v>1</v>
      </c>
      <c r="C7" s="2">
        <v>13</v>
      </c>
      <c r="D7" s="2">
        <v>1</v>
      </c>
      <c r="E7" s="2">
        <v>4</v>
      </c>
      <c r="F7" s="2">
        <v>17</v>
      </c>
      <c r="G7" s="2">
        <v>3</v>
      </c>
      <c r="H7" s="2">
        <v>4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43</v>
      </c>
    </row>
    <row r="8" spans="1:13" ht="13.5" customHeight="1">
      <c r="A8" s="4" t="s">
        <v>2</v>
      </c>
      <c r="B8" s="2" t="s">
        <v>3</v>
      </c>
      <c r="C8" s="2">
        <v>94</v>
      </c>
      <c r="D8" s="2">
        <v>38</v>
      </c>
      <c r="E8" s="2">
        <v>26</v>
      </c>
      <c r="F8" s="2">
        <v>60</v>
      </c>
      <c r="G8" s="2">
        <v>20</v>
      </c>
      <c r="H8" s="2">
        <v>11</v>
      </c>
      <c r="I8" s="2">
        <v>2</v>
      </c>
      <c r="J8" s="2">
        <v>5</v>
      </c>
      <c r="K8" s="2">
        <v>2</v>
      </c>
      <c r="L8" s="2">
        <v>0</v>
      </c>
      <c r="M8" s="2">
        <f t="shared" si="0"/>
        <v>258</v>
      </c>
    </row>
    <row r="9" spans="1:13" ht="13.5" customHeight="1">
      <c r="A9" s="4" t="s">
        <v>4</v>
      </c>
      <c r="B9" s="2" t="s">
        <v>5</v>
      </c>
      <c r="C9" s="2">
        <v>594</v>
      </c>
      <c r="D9" s="2">
        <v>235</v>
      </c>
      <c r="E9" s="2">
        <v>407</v>
      </c>
      <c r="F9" s="2">
        <v>550</v>
      </c>
      <c r="G9" s="2">
        <v>301</v>
      </c>
      <c r="H9" s="2">
        <v>261</v>
      </c>
      <c r="I9" s="2">
        <v>16</v>
      </c>
      <c r="J9" s="2">
        <v>8</v>
      </c>
      <c r="K9" s="2">
        <v>17</v>
      </c>
      <c r="L9" s="2">
        <v>12</v>
      </c>
      <c r="M9" s="2">
        <f t="shared" si="0"/>
        <v>2401</v>
      </c>
    </row>
    <row r="10" spans="1:13" ht="13.5" customHeight="1">
      <c r="A10" s="4">
        <v>2</v>
      </c>
      <c r="B10" s="1" t="s">
        <v>46</v>
      </c>
      <c r="C10" s="1">
        <v>1963</v>
      </c>
      <c r="D10" s="1">
        <v>800</v>
      </c>
      <c r="E10" s="1">
        <v>1447</v>
      </c>
      <c r="F10" s="1">
        <v>1689</v>
      </c>
      <c r="G10" s="1">
        <v>909</v>
      </c>
      <c r="H10" s="1">
        <v>833</v>
      </c>
      <c r="I10" s="1">
        <v>40</v>
      </c>
      <c r="J10" s="1">
        <v>36</v>
      </c>
      <c r="K10" s="1">
        <v>36</v>
      </c>
      <c r="L10" s="1">
        <v>15</v>
      </c>
      <c r="M10" s="1">
        <f t="shared" si="0"/>
        <v>7768</v>
      </c>
    </row>
    <row r="11" spans="1:13" ht="13.5" customHeight="1">
      <c r="A11" s="4" t="s">
        <v>7</v>
      </c>
      <c r="B11" s="2" t="s">
        <v>1</v>
      </c>
      <c r="C11" s="2">
        <v>70</v>
      </c>
      <c r="D11" s="2">
        <v>23</v>
      </c>
      <c r="E11" s="2">
        <v>14</v>
      </c>
      <c r="F11" s="2">
        <v>40</v>
      </c>
      <c r="G11" s="2">
        <v>12</v>
      </c>
      <c r="H11" s="2">
        <v>9</v>
      </c>
      <c r="I11" s="2">
        <v>0</v>
      </c>
      <c r="J11" s="2">
        <v>0</v>
      </c>
      <c r="K11" s="2">
        <v>2</v>
      </c>
      <c r="L11" s="2">
        <v>0</v>
      </c>
      <c r="M11" s="2">
        <f t="shared" si="0"/>
        <v>170</v>
      </c>
    </row>
    <row r="12" spans="1:13" ht="13.5" customHeight="1">
      <c r="A12" s="4" t="s">
        <v>8</v>
      </c>
      <c r="B12" s="2" t="s">
        <v>3</v>
      </c>
      <c r="C12" s="2">
        <v>313</v>
      </c>
      <c r="D12" s="2">
        <v>106</v>
      </c>
      <c r="E12" s="2">
        <v>168</v>
      </c>
      <c r="F12" s="2">
        <v>181</v>
      </c>
      <c r="G12" s="2">
        <v>60</v>
      </c>
      <c r="H12" s="2">
        <v>32</v>
      </c>
      <c r="I12" s="2">
        <v>7</v>
      </c>
      <c r="J12" s="2">
        <v>7</v>
      </c>
      <c r="K12" s="2">
        <v>3</v>
      </c>
      <c r="L12" s="2">
        <v>0</v>
      </c>
      <c r="M12" s="2">
        <f t="shared" si="0"/>
        <v>877</v>
      </c>
    </row>
    <row r="13" spans="1:13" ht="13.5" customHeight="1">
      <c r="A13" s="4" t="s">
        <v>9</v>
      </c>
      <c r="B13" s="2" t="s">
        <v>5</v>
      </c>
      <c r="C13" s="2">
        <v>1580</v>
      </c>
      <c r="D13" s="2">
        <v>671</v>
      </c>
      <c r="E13" s="2">
        <v>1265</v>
      </c>
      <c r="F13" s="2">
        <v>1468</v>
      </c>
      <c r="G13" s="2">
        <v>837</v>
      </c>
      <c r="H13" s="2">
        <v>792</v>
      </c>
      <c r="I13" s="2">
        <v>33</v>
      </c>
      <c r="J13" s="2">
        <v>29</v>
      </c>
      <c r="K13" s="2">
        <v>31</v>
      </c>
      <c r="L13" s="2">
        <v>15</v>
      </c>
      <c r="M13" s="2">
        <f t="shared" si="0"/>
        <v>6721</v>
      </c>
    </row>
    <row r="14" spans="1:13" ht="13.5" customHeight="1">
      <c r="A14" s="4">
        <v>3</v>
      </c>
      <c r="B14" s="1" t="s">
        <v>47</v>
      </c>
      <c r="C14" s="1">
        <v>13773</v>
      </c>
      <c r="D14" s="1">
        <v>5828</v>
      </c>
      <c r="E14" s="1">
        <v>10706</v>
      </c>
      <c r="F14" s="1">
        <v>12142</v>
      </c>
      <c r="G14" s="1">
        <v>6371</v>
      </c>
      <c r="H14" s="1">
        <v>6112</v>
      </c>
      <c r="I14" s="1">
        <v>278</v>
      </c>
      <c r="J14" s="1">
        <v>273</v>
      </c>
      <c r="K14" s="1">
        <v>234</v>
      </c>
      <c r="L14" s="1">
        <v>71</v>
      </c>
      <c r="M14" s="1">
        <f t="shared" si="0"/>
        <v>55788</v>
      </c>
    </row>
    <row r="15" spans="1:13" ht="13.5" customHeight="1">
      <c r="A15" s="4" t="s">
        <v>10</v>
      </c>
      <c r="B15" s="2" t="s">
        <v>15</v>
      </c>
      <c r="C15" s="58">
        <v>552</v>
      </c>
      <c r="D15" s="58">
        <v>204</v>
      </c>
      <c r="E15" s="58">
        <v>107</v>
      </c>
      <c r="F15" s="58">
        <v>306</v>
      </c>
      <c r="G15" s="58">
        <v>92</v>
      </c>
      <c r="H15" s="58">
        <v>50</v>
      </c>
      <c r="I15" s="58">
        <v>0</v>
      </c>
      <c r="J15" s="58">
        <v>0</v>
      </c>
      <c r="K15" s="58">
        <v>16</v>
      </c>
      <c r="L15" s="58">
        <v>0</v>
      </c>
      <c r="M15" s="2">
        <f t="shared" si="0"/>
        <v>1327</v>
      </c>
    </row>
    <row r="16" spans="1:13" ht="13.5" customHeight="1">
      <c r="A16" s="4" t="s">
        <v>11</v>
      </c>
      <c r="B16" s="2" t="s">
        <v>16</v>
      </c>
      <c r="C16" s="58">
        <v>2319</v>
      </c>
      <c r="D16" s="58">
        <v>766</v>
      </c>
      <c r="E16" s="58">
        <v>1395</v>
      </c>
      <c r="F16" s="58">
        <v>1401</v>
      </c>
      <c r="G16" s="58">
        <v>439</v>
      </c>
      <c r="H16" s="58">
        <v>236</v>
      </c>
      <c r="I16" s="58">
        <v>52</v>
      </c>
      <c r="J16" s="58">
        <v>49</v>
      </c>
      <c r="K16" s="58">
        <v>19</v>
      </c>
      <c r="L16" s="58">
        <v>0</v>
      </c>
      <c r="M16" s="2">
        <f t="shared" si="0"/>
        <v>6676</v>
      </c>
    </row>
    <row r="17" spans="1:13" ht="13.5" customHeight="1">
      <c r="A17" s="4" t="s">
        <v>24</v>
      </c>
      <c r="B17" s="2" t="s">
        <v>17</v>
      </c>
      <c r="C17" s="58">
        <v>10902</v>
      </c>
      <c r="D17" s="58">
        <v>4858</v>
      </c>
      <c r="E17" s="58">
        <v>9204</v>
      </c>
      <c r="F17" s="58">
        <v>10435</v>
      </c>
      <c r="G17" s="58">
        <v>5840</v>
      </c>
      <c r="H17" s="58">
        <v>5826</v>
      </c>
      <c r="I17" s="58">
        <v>226</v>
      </c>
      <c r="J17" s="58">
        <v>224</v>
      </c>
      <c r="K17" s="58">
        <v>199</v>
      </c>
      <c r="L17" s="58">
        <v>71</v>
      </c>
      <c r="M17" s="2">
        <f>SUM(C17:L17)</f>
        <v>47785</v>
      </c>
    </row>
    <row r="18" spans="1:13" ht="13.5" customHeight="1">
      <c r="A18" s="4">
        <v>4</v>
      </c>
      <c r="B18" s="1" t="s">
        <v>14</v>
      </c>
      <c r="C18" s="53">
        <v>201.92269999999999</v>
      </c>
      <c r="D18" s="53">
        <v>198.75059999999999</v>
      </c>
      <c r="E18" s="53">
        <v>221.4932</v>
      </c>
      <c r="F18" s="53">
        <v>285.69600000000003</v>
      </c>
      <c r="G18" s="53">
        <v>277.19069999999999</v>
      </c>
      <c r="H18" s="53">
        <v>223.94390000000001</v>
      </c>
      <c r="I18" s="53">
        <v>298.8075</v>
      </c>
      <c r="J18" s="53">
        <v>297.42590000000001</v>
      </c>
      <c r="K18" s="53">
        <v>283.60730000000001</v>
      </c>
      <c r="L18" s="53">
        <v>387.41</v>
      </c>
      <c r="M18" s="53">
        <f>(C14*C18+D14*D18+E14*E18+F14*F18+G14*G18+H14*H18+I14*I18+J14*J18+K14*K18+L14*L18)/M14</f>
        <v>236.11690534702802</v>
      </c>
    </row>
    <row r="19" spans="1:13" ht="13.5" customHeight="1">
      <c r="A19" s="4" t="s">
        <v>43</v>
      </c>
      <c r="B19" s="2" t="s">
        <v>15</v>
      </c>
      <c r="C19" s="54">
        <v>103.94</v>
      </c>
      <c r="D19" s="54">
        <v>101.55</v>
      </c>
      <c r="E19" s="54">
        <v>93.51</v>
      </c>
      <c r="F19" s="54">
        <v>105.54</v>
      </c>
      <c r="G19" s="54">
        <v>111.86</v>
      </c>
      <c r="H19" s="54">
        <v>100.59</v>
      </c>
      <c r="I19" s="54">
        <v>0</v>
      </c>
      <c r="J19" s="54">
        <v>0</v>
      </c>
      <c r="K19" s="54">
        <v>109.92</v>
      </c>
      <c r="L19" s="54">
        <v>0</v>
      </c>
      <c r="M19" s="54">
        <f t="shared" ref="M19:M21" si="1">(C15*C19+D15*D19+E15*E19+F15*F19+G15*G19+H15*H19+I15*I19+J15*J19+K15*K19+L15*L19)/M15</f>
        <v>103.59550113036926</v>
      </c>
    </row>
    <row r="20" spans="1:13" ht="13.5" customHeight="1">
      <c r="A20" s="4" t="s">
        <v>44</v>
      </c>
      <c r="B20" s="2" t="s">
        <v>16</v>
      </c>
      <c r="C20" s="54">
        <v>92.78</v>
      </c>
      <c r="D20" s="54">
        <v>90.57</v>
      </c>
      <c r="E20" s="54">
        <v>86.31</v>
      </c>
      <c r="F20" s="54">
        <v>91.81</v>
      </c>
      <c r="G20" s="54">
        <v>97.67</v>
      </c>
      <c r="H20" s="54">
        <v>91.44</v>
      </c>
      <c r="I20" s="54">
        <v>87.53</v>
      </c>
      <c r="J20" s="54">
        <v>92.15</v>
      </c>
      <c r="K20" s="54">
        <v>92.17</v>
      </c>
      <c r="L20" s="54">
        <v>0</v>
      </c>
      <c r="M20" s="54">
        <f t="shared" si="1"/>
        <v>91.19784451767525</v>
      </c>
    </row>
    <row r="21" spans="1:13" ht="13.5" customHeight="1">
      <c r="A21" s="4" t="s">
        <v>45</v>
      </c>
      <c r="B21" s="2" t="s">
        <v>17</v>
      </c>
      <c r="C21" s="54">
        <v>230.1</v>
      </c>
      <c r="D21" s="54">
        <v>219.89</v>
      </c>
      <c r="E21" s="54">
        <v>243.47</v>
      </c>
      <c r="F21" s="54">
        <v>317.01</v>
      </c>
      <c r="G21" s="54">
        <v>293.29000000000002</v>
      </c>
      <c r="H21" s="54">
        <v>230.37</v>
      </c>
      <c r="I21" s="54">
        <v>347.42</v>
      </c>
      <c r="J21" s="54">
        <v>342.33</v>
      </c>
      <c r="K21" s="54">
        <v>315.85000000000002</v>
      </c>
      <c r="L21" s="54">
        <v>387.41</v>
      </c>
      <c r="M21" s="54">
        <f t="shared" si="1"/>
        <v>260.04355697394578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A2" sqref="A2:E2"/>
    </sheetView>
  </sheetViews>
  <sheetFormatPr defaultColWidth="10.85546875" defaultRowHeight="15.75"/>
  <cols>
    <col min="1" max="1" width="56.7109375" style="43" customWidth="1"/>
    <col min="2" max="2" width="10.85546875" style="43" customWidth="1"/>
    <col min="3" max="16384" width="10.85546875" style="43"/>
  </cols>
  <sheetData>
    <row r="2" spans="1:5" ht="15.75" customHeight="1">
      <c r="A2" s="76" t="s">
        <v>79</v>
      </c>
      <c r="B2" s="76"/>
      <c r="C2" s="76"/>
      <c r="D2" s="76"/>
      <c r="E2" s="76"/>
    </row>
    <row r="3" spans="1:5" ht="15.75" customHeight="1">
      <c r="A3" s="44"/>
      <c r="B3" s="44"/>
      <c r="C3" s="44"/>
      <c r="D3" s="44"/>
      <c r="E3" s="44" t="s">
        <v>76</v>
      </c>
    </row>
    <row r="4" spans="1:5">
      <c r="A4" s="50" t="s">
        <v>77</v>
      </c>
      <c r="B4" s="49">
        <v>2024</v>
      </c>
      <c r="C4" s="77">
        <v>2025</v>
      </c>
      <c r="D4" s="78"/>
      <c r="E4" s="79"/>
    </row>
    <row r="5" spans="1:5" ht="15.75" customHeight="1">
      <c r="A5" s="51" t="s">
        <v>80</v>
      </c>
      <c r="B5" s="45">
        <v>12</v>
      </c>
      <c r="C5" s="45">
        <v>3</v>
      </c>
      <c r="D5" s="45">
        <v>6</v>
      </c>
      <c r="E5" s="45">
        <v>9</v>
      </c>
    </row>
    <row r="6" spans="1:5">
      <c r="A6" s="46" t="s">
        <v>19</v>
      </c>
      <c r="B6" s="55">
        <v>24.872198191112858</v>
      </c>
      <c r="C6" s="55">
        <v>24.820143884892087</v>
      </c>
      <c r="D6" s="55">
        <v>24.91</v>
      </c>
      <c r="E6" s="55">
        <f>'ФИПП-пенсионери'!C10/'ФИПП-пенсионери'!M$10*100</f>
        <v>25.27033985581874</v>
      </c>
    </row>
    <row r="7" spans="1:5">
      <c r="A7" s="46" t="s">
        <v>20</v>
      </c>
      <c r="B7" s="55">
        <v>10.420762878489972</v>
      </c>
      <c r="C7" s="55">
        <v>10.448783830078794</v>
      </c>
      <c r="D7" s="55">
        <v>10.7</v>
      </c>
      <c r="E7" s="55">
        <f>'ФИПП-пенсионери'!D10/'ФИПП-пенсионери'!M$10*100</f>
        <v>10.298661174047375</v>
      </c>
    </row>
    <row r="8" spans="1:5">
      <c r="A8" s="46" t="s">
        <v>21</v>
      </c>
      <c r="B8" s="55">
        <v>19.897758552890288</v>
      </c>
      <c r="C8" s="55">
        <v>19.544364508393286</v>
      </c>
      <c r="D8" s="55">
        <v>18.82</v>
      </c>
      <c r="E8" s="55">
        <f>'ФИПП-пенсионери'!E10/'ФИПП-пенсионери'!M$10*100</f>
        <v>18.627703398558186</v>
      </c>
    </row>
    <row r="9" spans="1:5">
      <c r="A9" s="46" t="s">
        <v>83</v>
      </c>
      <c r="B9" s="55">
        <v>20.998820290994889</v>
      </c>
      <c r="C9" s="55">
        <v>21.342925659472421</v>
      </c>
      <c r="D9" s="55">
        <v>21.48</v>
      </c>
      <c r="E9" s="55">
        <f>'ФИПП-пенсионери'!F10/'ФИПП-пенсионери'!M$10*100</f>
        <v>21.743048403707519</v>
      </c>
    </row>
    <row r="10" spans="1:5">
      <c r="A10" s="47" t="s">
        <v>86</v>
      </c>
      <c r="B10" s="55">
        <v>11.521824616594573</v>
      </c>
      <c r="C10" s="55">
        <v>11.270983213429256</v>
      </c>
      <c r="D10" s="55">
        <v>11.49</v>
      </c>
      <c r="E10" s="55">
        <f>'ФИПП-пенсионери'!G10/'ФИПП-пенсионери'!M$10*100</f>
        <v>11.701853759011328</v>
      </c>
    </row>
    <row r="11" spans="1:5">
      <c r="A11" s="46" t="s">
        <v>82</v>
      </c>
      <c r="B11" s="55">
        <v>11.030279197797876</v>
      </c>
      <c r="C11" s="55">
        <v>11.014045906132237</v>
      </c>
      <c r="D11" s="55">
        <v>11.04</v>
      </c>
      <c r="E11" s="55">
        <f>'ФИПП-пенсионери'!H10/'ФИПП-пенсионери'!M$10*100</f>
        <v>10.723480947476828</v>
      </c>
    </row>
    <row r="12" spans="1:5">
      <c r="A12" s="46" t="s">
        <v>85</v>
      </c>
      <c r="B12" s="55">
        <v>0.43255996854109324</v>
      </c>
      <c r="C12" s="55">
        <v>0.53100376841384034</v>
      </c>
      <c r="D12" s="55">
        <v>0.49</v>
      </c>
      <c r="E12" s="55">
        <f>'ФИПП-пенсионери'!I10/'ФИПП-пенсионери'!M$10*100</f>
        <v>0.51493305870236872</v>
      </c>
    </row>
    <row r="13" spans="1:5">
      <c r="A13" s="46" t="s">
        <v>48</v>
      </c>
      <c r="B13" s="55">
        <v>0.45222178529296109</v>
      </c>
      <c r="C13" s="55">
        <v>0.49674546077423776</v>
      </c>
      <c r="D13" s="55">
        <v>0.5</v>
      </c>
      <c r="E13" s="55">
        <f>'ФИПП-пенсионери'!J10/'ФИПП-пенсионери'!M$10*100</f>
        <v>0.46343975283213185</v>
      </c>
    </row>
    <row r="14" spans="1:5">
      <c r="A14" s="46" t="s">
        <v>49</v>
      </c>
      <c r="B14" s="55">
        <v>0.31458906802988595</v>
      </c>
      <c r="C14" s="55">
        <v>0.41109969167523125</v>
      </c>
      <c r="D14" s="55">
        <v>0.41</v>
      </c>
      <c r="E14" s="55">
        <f>'ФИПП-пенсионери'!K10/'ФИПП-пенсионери'!M$10*100</f>
        <v>0.46343975283213185</v>
      </c>
    </row>
    <row r="15" spans="1:5">
      <c r="A15" s="47" t="s">
        <v>50</v>
      </c>
      <c r="B15" s="55">
        <v>5.8985450255603616E-2</v>
      </c>
      <c r="C15" s="55">
        <v>0.1199040767386091</v>
      </c>
      <c r="D15" s="55">
        <v>0.15</v>
      </c>
      <c r="E15" s="55">
        <f>'ФИПП-пенсионери'!L10/'ФИПП-пенсионери'!M$10*100</f>
        <v>0.19309989701338826</v>
      </c>
    </row>
    <row r="16" spans="1:5" ht="15.75" customHeight="1">
      <c r="A16" s="48" t="s">
        <v>78</v>
      </c>
      <c r="B16" s="55">
        <f>SUM(B6:B15)</f>
        <v>100.00000000000001</v>
      </c>
      <c r="C16" s="55">
        <f>SUM(C6:C15)</f>
        <v>100</v>
      </c>
      <c r="D16" s="55">
        <v>100</v>
      </c>
      <c r="E16" s="55">
        <f>SUM(E6:E15)</f>
        <v>99.999999999999986</v>
      </c>
    </row>
    <row r="17" ht="15.75" customHeight="1"/>
  </sheetData>
  <mergeCells count="2">
    <mergeCell ref="A2:E2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6384" width="9.140625" style="5"/>
  </cols>
  <sheetData>
    <row r="1" spans="1:16" ht="23.25" customHeight="1"/>
    <row r="2" spans="1:16" ht="18.75">
      <c r="A2" s="75" t="s">
        <v>51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6" ht="18.75">
      <c r="A3" s="75" t="s">
        <v>92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6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34</v>
      </c>
    </row>
    <row r="5" spans="1:16" ht="65.25" customHeight="1">
      <c r="A5" s="73" t="s">
        <v>18</v>
      </c>
      <c r="B5" s="74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6" ht="15.75" customHeight="1">
      <c r="A6" s="1" t="s">
        <v>52</v>
      </c>
      <c r="B6" s="14"/>
      <c r="C6" s="1">
        <v>25211</v>
      </c>
      <c r="D6" s="1">
        <v>10370</v>
      </c>
      <c r="E6" s="1">
        <v>18700</v>
      </c>
      <c r="F6" s="1">
        <v>19693</v>
      </c>
      <c r="G6" s="1">
        <v>11178</v>
      </c>
      <c r="H6" s="1">
        <v>10696</v>
      </c>
      <c r="I6" s="1">
        <v>415</v>
      </c>
      <c r="J6" s="1">
        <v>437</v>
      </c>
      <c r="K6" s="1">
        <v>284</v>
      </c>
      <c r="L6" s="1">
        <v>69</v>
      </c>
      <c r="M6" s="1">
        <f>SUM(C6:L6)</f>
        <v>97053</v>
      </c>
    </row>
    <row r="7" spans="1:16" ht="18.75" customHeight="1">
      <c r="A7" s="1" t="s">
        <v>54</v>
      </c>
      <c r="B7" s="1"/>
      <c r="C7" s="1">
        <v>18395</v>
      </c>
      <c r="D7" s="1">
        <v>7150</v>
      </c>
      <c r="E7" s="1">
        <v>11686</v>
      </c>
      <c r="F7" s="1">
        <v>17010</v>
      </c>
      <c r="G7" s="1">
        <v>9250</v>
      </c>
      <c r="H7" s="1">
        <v>7332</v>
      </c>
      <c r="I7" s="1">
        <v>427</v>
      </c>
      <c r="J7" s="1">
        <v>300</v>
      </c>
      <c r="K7" s="1">
        <v>514</v>
      </c>
      <c r="L7" s="1">
        <v>318</v>
      </c>
      <c r="M7" s="1">
        <f t="shared" ref="M7:M26" si="0">SUM(C7:L7)</f>
        <v>72382</v>
      </c>
    </row>
    <row r="8" spans="1:16" ht="13.5" customHeight="1">
      <c r="A8" s="7">
        <v>1</v>
      </c>
      <c r="B8" s="1" t="s">
        <v>29</v>
      </c>
      <c r="C8" s="1">
        <v>17104</v>
      </c>
      <c r="D8" s="1">
        <v>6812</v>
      </c>
      <c r="E8" s="1">
        <v>11039</v>
      </c>
      <c r="F8" s="1">
        <v>16538</v>
      </c>
      <c r="G8" s="1">
        <v>8846</v>
      </c>
      <c r="H8" s="1">
        <v>7018</v>
      </c>
      <c r="I8" s="1">
        <v>423</v>
      </c>
      <c r="J8" s="1">
        <v>294</v>
      </c>
      <c r="K8" s="1">
        <v>506</v>
      </c>
      <c r="L8" s="1">
        <v>318</v>
      </c>
      <c r="M8" s="1">
        <f t="shared" si="0"/>
        <v>68898</v>
      </c>
      <c r="N8" s="12"/>
      <c r="O8" s="12"/>
      <c r="P8" s="13"/>
    </row>
    <row r="9" spans="1:16" ht="13.5" customHeight="1">
      <c r="A9" s="7">
        <v>2</v>
      </c>
      <c r="B9" s="2" t="s">
        <v>25</v>
      </c>
      <c r="C9" s="2">
        <v>50</v>
      </c>
      <c r="D9" s="2">
        <v>26</v>
      </c>
      <c r="E9" s="2">
        <v>65</v>
      </c>
      <c r="F9" s="2">
        <v>35</v>
      </c>
      <c r="G9" s="2">
        <v>34</v>
      </c>
      <c r="H9" s="2">
        <v>0</v>
      </c>
      <c r="I9" s="2">
        <v>0</v>
      </c>
      <c r="J9" s="2">
        <v>0</v>
      </c>
      <c r="K9" s="2">
        <v>4</v>
      </c>
      <c r="L9" s="2">
        <v>0</v>
      </c>
      <c r="M9" s="2">
        <f t="shared" si="0"/>
        <v>214</v>
      </c>
    </row>
    <row r="10" spans="1:16" ht="13.5" customHeight="1">
      <c r="A10" s="7">
        <v>3</v>
      </c>
      <c r="B10" s="2" t="s">
        <v>30</v>
      </c>
      <c r="C10" s="2">
        <v>1</v>
      </c>
      <c r="D10" s="2">
        <v>0</v>
      </c>
      <c r="E10" s="2">
        <v>6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8</v>
      </c>
    </row>
    <row r="11" spans="1:16" ht="13.5" customHeight="1">
      <c r="A11" s="7">
        <v>4</v>
      </c>
      <c r="B11" s="2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</row>
    <row r="12" spans="1:16" ht="13.5" customHeight="1">
      <c r="A12" s="7">
        <v>5</v>
      </c>
      <c r="B12" s="2" t="s">
        <v>27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</row>
    <row r="13" spans="1:16" ht="13.5" customHeight="1">
      <c r="A13" s="4" t="s">
        <v>12</v>
      </c>
      <c r="B13" s="2" t="s">
        <v>31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2">
        <f t="shared" si="0"/>
        <v>0</v>
      </c>
    </row>
    <row r="14" spans="1:16" ht="13.5" customHeight="1">
      <c r="A14" s="4" t="s">
        <v>13</v>
      </c>
      <c r="B14" s="2" t="s">
        <v>32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2">
        <f t="shared" si="0"/>
        <v>0</v>
      </c>
    </row>
    <row r="15" spans="1:16" ht="30.75" customHeight="1">
      <c r="A15" s="8">
        <v>6</v>
      </c>
      <c r="B15" s="9" t="s">
        <v>40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2">
        <f t="shared" si="0"/>
        <v>0</v>
      </c>
    </row>
    <row r="16" spans="1:16" ht="13.5" customHeight="1">
      <c r="A16" s="7">
        <v>7</v>
      </c>
      <c r="B16" s="2" t="s">
        <v>28</v>
      </c>
      <c r="C16" s="59">
        <v>1240</v>
      </c>
      <c r="D16" s="59">
        <v>312</v>
      </c>
      <c r="E16" s="59">
        <v>576</v>
      </c>
      <c r="F16" s="59">
        <v>437</v>
      </c>
      <c r="G16" s="59">
        <v>369</v>
      </c>
      <c r="H16" s="59">
        <v>314</v>
      </c>
      <c r="I16" s="59">
        <v>4</v>
      </c>
      <c r="J16" s="59">
        <v>6</v>
      </c>
      <c r="K16" s="59">
        <v>4</v>
      </c>
      <c r="L16" s="59">
        <v>0</v>
      </c>
      <c r="M16" s="2">
        <f t="shared" si="0"/>
        <v>3262</v>
      </c>
    </row>
    <row r="17" spans="1:13" ht="13.5" customHeight="1">
      <c r="A17" s="7">
        <v>8</v>
      </c>
      <c r="B17" s="2" t="s">
        <v>33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2">
        <f t="shared" si="0"/>
        <v>0</v>
      </c>
    </row>
    <row r="18" spans="1:13" ht="15.75" customHeight="1">
      <c r="A18" s="1" t="s">
        <v>53</v>
      </c>
      <c r="B18" s="1"/>
      <c r="C18" s="1">
        <v>2936</v>
      </c>
      <c r="D18" s="1">
        <v>1276</v>
      </c>
      <c r="E18" s="1">
        <v>2416</v>
      </c>
      <c r="F18" s="1">
        <v>3555</v>
      </c>
      <c r="G18" s="1">
        <v>1829</v>
      </c>
      <c r="H18" s="1">
        <v>1444</v>
      </c>
      <c r="I18" s="1">
        <v>83</v>
      </c>
      <c r="J18" s="1">
        <v>81</v>
      </c>
      <c r="K18" s="1">
        <v>68</v>
      </c>
      <c r="L18" s="1">
        <v>28</v>
      </c>
      <c r="M18" s="1">
        <f t="shared" si="0"/>
        <v>13716</v>
      </c>
    </row>
    <row r="19" spans="1:13" ht="15.75">
      <c r="A19" s="7">
        <v>1</v>
      </c>
      <c r="B19" s="1" t="s">
        <v>42</v>
      </c>
      <c r="C19" s="60">
        <v>2781</v>
      </c>
      <c r="D19" s="60">
        <v>1158</v>
      </c>
      <c r="E19" s="60">
        <v>2371</v>
      </c>
      <c r="F19" s="60">
        <v>3442</v>
      </c>
      <c r="G19" s="60">
        <v>1766</v>
      </c>
      <c r="H19" s="60">
        <v>1369</v>
      </c>
      <c r="I19" s="60">
        <v>83</v>
      </c>
      <c r="J19" s="60">
        <v>81</v>
      </c>
      <c r="K19" s="60">
        <v>66</v>
      </c>
      <c r="L19" s="60">
        <v>28</v>
      </c>
      <c r="M19" s="1">
        <f t="shared" si="0"/>
        <v>13145</v>
      </c>
    </row>
    <row r="20" spans="1:13" ht="15.75">
      <c r="A20" s="7">
        <v>2</v>
      </c>
      <c r="B20" s="1" t="s">
        <v>35</v>
      </c>
      <c r="C20" s="60">
        <v>34</v>
      </c>
      <c r="D20" s="60">
        <v>6</v>
      </c>
      <c r="E20" s="60">
        <v>13</v>
      </c>
      <c r="F20" s="60">
        <v>12</v>
      </c>
      <c r="G20" s="60">
        <v>5</v>
      </c>
      <c r="H20" s="60">
        <v>24</v>
      </c>
      <c r="I20" s="60">
        <v>0</v>
      </c>
      <c r="J20" s="60">
        <v>0</v>
      </c>
      <c r="K20" s="60">
        <v>0</v>
      </c>
      <c r="L20" s="60">
        <v>0</v>
      </c>
      <c r="M20" s="1">
        <f t="shared" si="0"/>
        <v>94</v>
      </c>
    </row>
    <row r="21" spans="1:13" ht="15.75">
      <c r="A21" s="7">
        <v>3</v>
      </c>
      <c r="B21" s="2" t="s">
        <v>39</v>
      </c>
      <c r="C21" s="59">
        <v>1</v>
      </c>
      <c r="D21" s="59">
        <v>3</v>
      </c>
      <c r="E21" s="59">
        <v>6</v>
      </c>
      <c r="F21" s="59">
        <v>4</v>
      </c>
      <c r="G21" s="59">
        <v>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2">
        <f t="shared" si="0"/>
        <v>18</v>
      </c>
    </row>
    <row r="22" spans="1:13" ht="30.75" customHeight="1">
      <c r="A22" s="8">
        <v>4</v>
      </c>
      <c r="B22" s="10" t="s">
        <v>36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2">
        <f t="shared" si="0"/>
        <v>0</v>
      </c>
    </row>
    <row r="23" spans="1:13" ht="30.75" customHeight="1">
      <c r="A23" s="8">
        <v>5</v>
      </c>
      <c r="B23" s="10" t="s">
        <v>37</v>
      </c>
      <c r="C23" s="59">
        <v>0</v>
      </c>
      <c r="D23" s="59">
        <v>59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2">
        <f t="shared" si="0"/>
        <v>59</v>
      </c>
    </row>
    <row r="24" spans="1:13" ht="15.75">
      <c r="A24" s="7">
        <v>6</v>
      </c>
      <c r="B24" s="2" t="s">
        <v>38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2">
        <f t="shared" si="0"/>
        <v>0</v>
      </c>
    </row>
    <row r="25" spans="1:13" ht="15.75">
      <c r="A25" s="7">
        <v>7</v>
      </c>
      <c r="B25" s="2" t="s">
        <v>41</v>
      </c>
      <c r="C25" s="59">
        <v>120</v>
      </c>
      <c r="D25" s="59">
        <v>50</v>
      </c>
      <c r="E25" s="59">
        <v>26</v>
      </c>
      <c r="F25" s="59">
        <v>97</v>
      </c>
      <c r="G25" s="59">
        <v>54</v>
      </c>
      <c r="H25" s="59">
        <v>51</v>
      </c>
      <c r="I25" s="59">
        <v>0</v>
      </c>
      <c r="J25" s="59">
        <v>0</v>
      </c>
      <c r="K25" s="59">
        <v>2</v>
      </c>
      <c r="L25" s="59">
        <v>0</v>
      </c>
      <c r="M25" s="2">
        <f t="shared" si="0"/>
        <v>400</v>
      </c>
    </row>
    <row r="26" spans="1:13" ht="15.75">
      <c r="A26" s="7">
        <v>8</v>
      </c>
      <c r="B26" s="2" t="s">
        <v>33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1">
        <f t="shared" si="0"/>
        <v>0</v>
      </c>
    </row>
    <row r="27" spans="1:13" ht="15.75" customHeight="1">
      <c r="A27" s="1" t="s">
        <v>87</v>
      </c>
      <c r="B27" s="1"/>
      <c r="C27" s="1">
        <v>40670</v>
      </c>
      <c r="D27" s="1">
        <v>16244</v>
      </c>
      <c r="E27" s="1">
        <v>27970</v>
      </c>
      <c r="F27" s="1">
        <v>33148</v>
      </c>
      <c r="G27" s="1">
        <v>18599</v>
      </c>
      <c r="H27" s="1">
        <v>16584</v>
      </c>
      <c r="I27" s="1">
        <v>759</v>
      </c>
      <c r="J27" s="1">
        <v>656</v>
      </c>
      <c r="K27" s="1">
        <v>730</v>
      </c>
      <c r="L27" s="1">
        <v>359</v>
      </c>
      <c r="M27" s="1">
        <f t="shared" ref="M27" si="1">M6+M7-M18</f>
        <v>155719</v>
      </c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A2" sqref="A2:E2"/>
    </sheetView>
  </sheetViews>
  <sheetFormatPr defaultColWidth="10.85546875" defaultRowHeight="15.75"/>
  <cols>
    <col min="1" max="1" width="56.7109375" style="43" customWidth="1"/>
    <col min="2" max="2" width="10.85546875" style="43" customWidth="1"/>
    <col min="3" max="16384" width="10.85546875" style="43"/>
  </cols>
  <sheetData>
    <row r="2" spans="1:5" ht="15.75" customHeight="1">
      <c r="A2" s="76" t="s">
        <v>81</v>
      </c>
      <c r="B2" s="76"/>
      <c r="C2" s="76"/>
      <c r="D2" s="76"/>
      <c r="E2" s="76"/>
    </row>
    <row r="3" spans="1:5" ht="15.75" customHeight="1">
      <c r="A3" s="44"/>
      <c r="B3" s="44"/>
      <c r="C3" s="44"/>
      <c r="D3" s="44"/>
      <c r="E3" s="44" t="s">
        <v>76</v>
      </c>
    </row>
    <row r="4" spans="1:5">
      <c r="A4" s="50" t="s">
        <v>77</v>
      </c>
      <c r="B4" s="49">
        <v>2024</v>
      </c>
      <c r="C4" s="77">
        <v>2025</v>
      </c>
      <c r="D4" s="78"/>
      <c r="E4" s="79"/>
    </row>
    <row r="5" spans="1:5" ht="15.75" customHeight="1">
      <c r="A5" s="51" t="s">
        <v>80</v>
      </c>
      <c r="B5" s="45">
        <v>12</v>
      </c>
      <c r="C5" s="45">
        <v>3</v>
      </c>
      <c r="D5" s="45">
        <v>6</v>
      </c>
      <c r="E5" s="45">
        <v>9</v>
      </c>
    </row>
    <row r="6" spans="1:5">
      <c r="A6" s="46" t="s">
        <v>19</v>
      </c>
      <c r="B6" s="56">
        <v>25.976528288667016</v>
      </c>
      <c r="C6" s="56">
        <v>25.652216687088032</v>
      </c>
      <c r="D6" s="57">
        <v>25.87641161905912</v>
      </c>
      <c r="E6" s="56">
        <f>'ФИПП-нетни активи'!C27/'ФИПП-нетни активи'!M$27*100</f>
        <v>26.117557908797256</v>
      </c>
    </row>
    <row r="7" spans="1:5">
      <c r="A7" s="46" t="s">
        <v>20</v>
      </c>
      <c r="B7" s="56">
        <v>10.684883517253461</v>
      </c>
      <c r="C7" s="56">
        <v>10.731502267218788</v>
      </c>
      <c r="D7" s="57">
        <v>10.981943354067274</v>
      </c>
      <c r="E7" s="56">
        <f>'ФИПП-нетни активи'!D27/'ФИПП-нетни активи'!M$27*100</f>
        <v>10.431610786095467</v>
      </c>
    </row>
    <row r="8" spans="1:5">
      <c r="A8" s="46" t="s">
        <v>21</v>
      </c>
      <c r="B8" s="56">
        <v>19.26782273603083</v>
      </c>
      <c r="C8" s="56">
        <v>18.967722317124434</v>
      </c>
      <c r="D8" s="57">
        <v>18.099673893351049</v>
      </c>
      <c r="E8" s="56">
        <f>'ФИПП-нетни активи'!E27/'ФИПП-нетни активи'!M$27*100</f>
        <v>17.961841522229143</v>
      </c>
    </row>
    <row r="9" spans="1:5">
      <c r="A9" s="46" t="s">
        <v>83</v>
      </c>
      <c r="B9" s="56">
        <v>20.290975034259631</v>
      </c>
      <c r="C9" s="56">
        <v>20.7135255028575</v>
      </c>
      <c r="D9" s="57">
        <v>20.885168186484691</v>
      </c>
      <c r="E9" s="56">
        <f>'ФИПП-нетни активи'!F27/'ФИПП-нетни активи'!M$27*100</f>
        <v>21.287061951335417</v>
      </c>
    </row>
    <row r="10" spans="1:5">
      <c r="A10" s="47" t="s">
        <v>86</v>
      </c>
      <c r="B10" s="56">
        <v>11.517418317826342</v>
      </c>
      <c r="C10" s="56">
        <v>11.285115060235576</v>
      </c>
      <c r="D10" s="57">
        <v>11.631137145962921</v>
      </c>
      <c r="E10" s="56">
        <f>'ФИПП-нетни активи'!G27/'ФИПП-нетни активи'!M$27*100</f>
        <v>11.943950320770105</v>
      </c>
    </row>
    <row r="11" spans="1:5">
      <c r="A11" s="46" t="s">
        <v>82</v>
      </c>
      <c r="B11" s="56">
        <v>11.020782459068757</v>
      </c>
      <c r="C11" s="56">
        <v>11.05436853261307</v>
      </c>
      <c r="D11" s="57">
        <v>10.984207983573887</v>
      </c>
      <c r="E11" s="56">
        <f>'ФИПП-нетни активи'!H27/'ФИПП-нетни активи'!M$27*100</f>
        <v>10.649952799594141</v>
      </c>
    </row>
    <row r="12" spans="1:5">
      <c r="A12" s="46" t="s">
        <v>85</v>
      </c>
      <c r="B12" s="56">
        <v>0.42760141366057719</v>
      </c>
      <c r="C12" s="56">
        <v>0.55092969385838608</v>
      </c>
      <c r="D12" s="57">
        <v>0.48236608490850902</v>
      </c>
      <c r="E12" s="56">
        <f>'ФИПП-нетни активи'!I27/'ФИПП-нетни активи'!M$27*100</f>
        <v>0.48741643601615725</v>
      </c>
    </row>
    <row r="13" spans="1:5">
      <c r="A13" s="46" t="s">
        <v>48</v>
      </c>
      <c r="B13" s="56">
        <v>0.45026944040884881</v>
      </c>
      <c r="C13" s="56">
        <v>0.48564094767062271</v>
      </c>
      <c r="D13" s="57">
        <v>0.47330756688205811</v>
      </c>
      <c r="E13" s="56">
        <f>'ФИПП-нетни активи'!J27/'ФИПП-нетни активи'!M$27*100</f>
        <v>0.421271649573912</v>
      </c>
    </row>
    <row r="14" spans="1:5">
      <c r="A14" s="46" t="s">
        <v>49</v>
      </c>
      <c r="B14" s="56">
        <v>0.29262361802314202</v>
      </c>
      <c r="C14" s="56">
        <v>0.40425360653245213</v>
      </c>
      <c r="D14" s="57">
        <v>0.41216257020351471</v>
      </c>
      <c r="E14" s="56">
        <f>'ФИПП-нетни активи'!K27/'ФИПП-нетни активи'!M$27*100</f>
        <v>0.46879314662950577</v>
      </c>
    </row>
    <row r="15" spans="1:5">
      <c r="A15" s="47" t="s">
        <v>50</v>
      </c>
      <c r="B15" s="56">
        <v>7.1095174801397182E-2</v>
      </c>
      <c r="C15" s="56">
        <v>0.15472538480113762</v>
      </c>
      <c r="D15" s="57">
        <v>0.17362159550697506</v>
      </c>
      <c r="E15" s="56">
        <f>'ФИПП-нетни активи'!L27/'ФИПП-нетни активи'!M$27*100</f>
        <v>0.23054347895889393</v>
      </c>
    </row>
    <row r="16" spans="1:5" ht="15.75" customHeight="1">
      <c r="A16" s="48" t="s">
        <v>78</v>
      </c>
      <c r="B16" s="56">
        <v>100.00000000000001</v>
      </c>
      <c r="C16" s="56">
        <v>100</v>
      </c>
      <c r="D16" s="57">
        <v>100</v>
      </c>
      <c r="E16" s="56">
        <v>100</v>
      </c>
    </row>
    <row r="17" ht="15.75" customHeight="1"/>
  </sheetData>
  <mergeCells count="2">
    <mergeCell ref="A2:E2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6" customWidth="1"/>
    <col min="2" max="2" width="46" style="17" customWidth="1"/>
    <col min="3" max="4" width="13.85546875" style="17" customWidth="1"/>
    <col min="5" max="5" width="12.42578125" style="17" customWidth="1"/>
    <col min="6" max="6" width="12" style="17" customWidth="1"/>
    <col min="7" max="7" width="11.5703125" style="17" customWidth="1"/>
    <col min="8" max="8" width="14.42578125" style="17" customWidth="1"/>
    <col min="9" max="9" width="12.140625" style="17" customWidth="1"/>
    <col min="10" max="10" width="13.85546875" style="17" customWidth="1"/>
    <col min="11" max="11" width="16.7109375" style="17" customWidth="1"/>
    <col min="12" max="12" width="14.42578125" style="17" customWidth="1"/>
    <col min="13" max="13" width="14.5703125" style="17" customWidth="1"/>
    <col min="14" max="14" width="15.42578125" style="15" bestFit="1" customWidth="1"/>
    <col min="15" max="15" width="13" style="15" bestFit="1" customWidth="1"/>
    <col min="16" max="16384" width="11.5703125" style="15"/>
  </cols>
  <sheetData>
    <row r="1" spans="1:15" ht="15.75" customHeight="1"/>
    <row r="2" spans="1:15" ht="15.75" customHeight="1">
      <c r="A2" s="80" t="s">
        <v>90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5" ht="15.75" customHeight="1">
      <c r="C3" s="18"/>
      <c r="D3" s="18"/>
      <c r="E3" s="18"/>
      <c r="F3" s="18"/>
      <c r="G3" s="18"/>
      <c r="H3" s="18"/>
      <c r="I3" s="18"/>
      <c r="J3" s="19"/>
      <c r="K3" s="19"/>
      <c r="L3" s="19"/>
      <c r="M3" s="37" t="s">
        <v>34</v>
      </c>
    </row>
    <row r="4" spans="1:15" ht="63.75" customHeight="1">
      <c r="A4" s="20" t="s">
        <v>55</v>
      </c>
      <c r="B4" s="36" t="s">
        <v>71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5" ht="15.75" customHeight="1">
      <c r="A5" s="21" t="s">
        <v>56</v>
      </c>
      <c r="B5" s="22" t="s">
        <v>57</v>
      </c>
      <c r="C5" s="23">
        <f t="shared" ref="C5:L5" si="0">C6+C10+C13</f>
        <v>38516</v>
      </c>
      <c r="D5" s="23">
        <f t="shared" si="0"/>
        <v>15515</v>
      </c>
      <c r="E5" s="23">
        <f t="shared" si="0"/>
        <v>26572</v>
      </c>
      <c r="F5" s="23">
        <f t="shared" si="0"/>
        <v>29308</v>
      </c>
      <c r="G5" s="23">
        <f t="shared" si="0"/>
        <v>17707</v>
      </c>
      <c r="H5" s="23">
        <f t="shared" si="0"/>
        <v>15897</v>
      </c>
      <c r="I5" s="23">
        <f t="shared" si="0"/>
        <v>248</v>
      </c>
      <c r="J5" s="23">
        <f t="shared" si="0"/>
        <v>485</v>
      </c>
      <c r="K5" s="23">
        <f t="shared" si="0"/>
        <v>281</v>
      </c>
      <c r="L5" s="23">
        <f t="shared" si="0"/>
        <v>0</v>
      </c>
      <c r="M5" s="23">
        <f t="shared" ref="M5" si="1">M6+M10+M13</f>
        <v>144529</v>
      </c>
      <c r="N5" s="24"/>
      <c r="O5" s="25"/>
    </row>
    <row r="6" spans="1:15" ht="15.75" customHeight="1">
      <c r="A6" s="26">
        <v>1</v>
      </c>
      <c r="B6" s="27" t="s">
        <v>58</v>
      </c>
      <c r="C6" s="61">
        <v>37707</v>
      </c>
      <c r="D6" s="61">
        <v>15121</v>
      </c>
      <c r="E6" s="61">
        <v>26572</v>
      </c>
      <c r="F6" s="61">
        <v>29308</v>
      </c>
      <c r="G6" s="61">
        <v>17238</v>
      </c>
      <c r="H6" s="61">
        <v>15897</v>
      </c>
      <c r="I6" s="61">
        <v>248</v>
      </c>
      <c r="J6" s="61">
        <v>485</v>
      </c>
      <c r="K6" s="61">
        <v>275</v>
      </c>
      <c r="L6" s="61">
        <v>0</v>
      </c>
      <c r="M6" s="29">
        <f>SUM(C6:L6)</f>
        <v>142851</v>
      </c>
      <c r="N6" s="24"/>
      <c r="O6" s="25"/>
    </row>
    <row r="7" spans="1:15" ht="63" customHeight="1">
      <c r="A7" s="28">
        <v>1.1000000000000001</v>
      </c>
      <c r="B7" s="27" t="s">
        <v>59</v>
      </c>
      <c r="C7" s="61">
        <v>32471</v>
      </c>
      <c r="D7" s="61">
        <v>15094</v>
      </c>
      <c r="E7" s="61">
        <v>26572</v>
      </c>
      <c r="F7" s="61">
        <v>29308</v>
      </c>
      <c r="G7" s="61">
        <v>17238</v>
      </c>
      <c r="H7" s="61">
        <v>15897</v>
      </c>
      <c r="I7" s="61">
        <v>248</v>
      </c>
      <c r="J7" s="61">
        <v>485</v>
      </c>
      <c r="K7" s="61">
        <v>275</v>
      </c>
      <c r="L7" s="61">
        <v>0</v>
      </c>
      <c r="M7" s="29">
        <f t="shared" ref="M7:M16" si="2">SUM(C7:L7)</f>
        <v>137588</v>
      </c>
      <c r="N7" s="24"/>
      <c r="O7" s="25"/>
    </row>
    <row r="8" spans="1:15" ht="15.75" customHeight="1">
      <c r="A8" s="28">
        <v>1.2</v>
      </c>
      <c r="B8" s="27" t="s">
        <v>60</v>
      </c>
      <c r="C8" s="61">
        <v>5236</v>
      </c>
      <c r="D8" s="61">
        <v>27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29">
        <f t="shared" si="2"/>
        <v>5263</v>
      </c>
      <c r="N8" s="24"/>
      <c r="O8" s="25"/>
    </row>
    <row r="9" spans="1:15" ht="15.75" customHeight="1">
      <c r="A9" s="28">
        <v>1.3</v>
      </c>
      <c r="B9" s="27" t="s">
        <v>61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29">
        <f t="shared" si="2"/>
        <v>0</v>
      </c>
      <c r="N9" s="24"/>
      <c r="O9" s="25"/>
    </row>
    <row r="10" spans="1:15" ht="15.75" customHeight="1">
      <c r="A10" s="30">
        <v>2</v>
      </c>
      <c r="B10" s="27" t="s">
        <v>62</v>
      </c>
      <c r="C10" s="61">
        <v>0</v>
      </c>
      <c r="D10" s="61">
        <v>394</v>
      </c>
      <c r="E10" s="61">
        <v>0</v>
      </c>
      <c r="F10" s="61">
        <v>0</v>
      </c>
      <c r="G10" s="61">
        <v>469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29">
        <f t="shared" si="2"/>
        <v>863</v>
      </c>
      <c r="N10" s="24"/>
      <c r="O10" s="25"/>
    </row>
    <row r="11" spans="1:15" ht="15.75" customHeight="1">
      <c r="A11" s="30">
        <v>2.1</v>
      </c>
      <c r="B11" s="27" t="s">
        <v>63</v>
      </c>
      <c r="C11" s="61">
        <v>0</v>
      </c>
      <c r="D11" s="61">
        <v>394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29">
        <f t="shared" si="2"/>
        <v>394</v>
      </c>
      <c r="N11" s="24"/>
    </row>
    <row r="12" spans="1:15" ht="15.75" customHeight="1">
      <c r="A12" s="30">
        <v>2.2000000000000002</v>
      </c>
      <c r="B12" s="27" t="s">
        <v>69</v>
      </c>
      <c r="C12" s="61">
        <v>0</v>
      </c>
      <c r="D12" s="61">
        <v>0</v>
      </c>
      <c r="E12" s="61">
        <v>0</v>
      </c>
      <c r="F12" s="61">
        <v>0</v>
      </c>
      <c r="G12" s="61">
        <v>469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29">
        <f t="shared" si="2"/>
        <v>469</v>
      </c>
      <c r="N12" s="24"/>
      <c r="O12" s="25"/>
    </row>
    <row r="13" spans="1:15" ht="15.75" customHeight="1">
      <c r="A13" s="31">
        <v>3</v>
      </c>
      <c r="B13" s="27" t="s">
        <v>64</v>
      </c>
      <c r="C13" s="61">
        <v>809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6</v>
      </c>
      <c r="L13" s="61">
        <v>0</v>
      </c>
      <c r="M13" s="29">
        <f t="shared" si="2"/>
        <v>815</v>
      </c>
      <c r="N13" s="24"/>
      <c r="O13" s="25"/>
    </row>
    <row r="14" spans="1:15" ht="15.75" customHeight="1">
      <c r="A14" s="32" t="s">
        <v>65</v>
      </c>
      <c r="B14" s="22" t="s">
        <v>66</v>
      </c>
      <c r="C14" s="23">
        <f t="shared" ref="C14:L14" si="3">SUM(C15:C17)</f>
        <v>40686</v>
      </c>
      <c r="D14" s="23">
        <f t="shared" si="3"/>
        <v>16251</v>
      </c>
      <c r="E14" s="23">
        <f t="shared" si="3"/>
        <v>27973</v>
      </c>
      <c r="F14" s="23">
        <f t="shared" si="3"/>
        <v>33162</v>
      </c>
      <c r="G14" s="23">
        <f t="shared" si="3"/>
        <v>18606</v>
      </c>
      <c r="H14" s="23">
        <f t="shared" si="3"/>
        <v>16591</v>
      </c>
      <c r="I14" s="23">
        <f t="shared" si="3"/>
        <v>759</v>
      </c>
      <c r="J14" s="23">
        <f t="shared" si="3"/>
        <v>656</v>
      </c>
      <c r="K14" s="23">
        <f t="shared" si="3"/>
        <v>730</v>
      </c>
      <c r="L14" s="23">
        <f t="shared" si="3"/>
        <v>359</v>
      </c>
      <c r="M14" s="23">
        <f>SUM(M15:M17)</f>
        <v>155773</v>
      </c>
      <c r="N14" s="24"/>
      <c r="O14" s="24"/>
    </row>
    <row r="15" spans="1:15" ht="15.75" customHeight="1">
      <c r="A15" s="33">
        <v>1</v>
      </c>
      <c r="B15" s="34" t="s">
        <v>67</v>
      </c>
      <c r="C15" s="61">
        <v>38516</v>
      </c>
      <c r="D15" s="61">
        <v>15515</v>
      </c>
      <c r="E15" s="61">
        <v>26572</v>
      </c>
      <c r="F15" s="61">
        <v>29308</v>
      </c>
      <c r="G15" s="61">
        <v>17707</v>
      </c>
      <c r="H15" s="61">
        <v>15897</v>
      </c>
      <c r="I15" s="61">
        <v>248</v>
      </c>
      <c r="J15" s="61">
        <v>485</v>
      </c>
      <c r="K15" s="61">
        <v>281</v>
      </c>
      <c r="L15" s="61">
        <v>0</v>
      </c>
      <c r="M15" s="29">
        <f t="shared" si="2"/>
        <v>144529</v>
      </c>
      <c r="N15" s="24"/>
    </row>
    <row r="16" spans="1:15" ht="15.75" customHeight="1">
      <c r="A16" s="33">
        <v>2</v>
      </c>
      <c r="B16" s="34" t="s">
        <v>68</v>
      </c>
      <c r="C16" s="61">
        <v>2170</v>
      </c>
      <c r="D16" s="61">
        <v>736</v>
      </c>
      <c r="E16" s="61">
        <v>1401</v>
      </c>
      <c r="F16" s="61">
        <v>3854</v>
      </c>
      <c r="G16" s="61">
        <v>899</v>
      </c>
      <c r="H16" s="61">
        <v>694</v>
      </c>
      <c r="I16" s="61">
        <v>511</v>
      </c>
      <c r="J16" s="61">
        <v>171</v>
      </c>
      <c r="K16" s="61">
        <v>449</v>
      </c>
      <c r="L16" s="61">
        <v>359</v>
      </c>
      <c r="M16" s="29">
        <f t="shared" si="2"/>
        <v>11244</v>
      </c>
      <c r="N16" s="24"/>
    </row>
    <row r="17" spans="1:15" ht="15.75" customHeight="1">
      <c r="A17" s="33">
        <v>3</v>
      </c>
      <c r="B17" s="34" t="s">
        <v>70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29">
        <f t="shared" ref="M17" si="4">+SUM(C17:L17)</f>
        <v>0</v>
      </c>
      <c r="N17" s="24"/>
      <c r="O17" s="35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6" bestFit="1" customWidth="1"/>
    <col min="2" max="2" width="46.42578125" style="17" customWidth="1"/>
    <col min="3" max="3" width="12.7109375" style="17" customWidth="1"/>
    <col min="4" max="4" width="13.7109375" style="17" customWidth="1"/>
    <col min="5" max="5" width="11.5703125" style="17" customWidth="1"/>
    <col min="6" max="6" width="12.140625" style="17" customWidth="1"/>
    <col min="7" max="7" width="12" style="17" customWidth="1"/>
    <col min="8" max="9" width="11.5703125" style="17" customWidth="1"/>
    <col min="10" max="10" width="12.28515625" style="17" customWidth="1"/>
    <col min="11" max="13" width="14.140625" style="17" customWidth="1"/>
    <col min="14" max="14" width="12.42578125" style="15" bestFit="1" customWidth="1"/>
    <col min="15" max="16384" width="11.5703125" style="15"/>
  </cols>
  <sheetData>
    <row r="1" spans="1:14" ht="15.75" customHeight="1"/>
    <row r="2" spans="1:14" ht="15.75" customHeight="1">
      <c r="A2" s="80" t="s">
        <v>91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4" ht="15.75">
      <c r="I3" s="81" t="s">
        <v>72</v>
      </c>
      <c r="J3" s="81"/>
      <c r="K3" s="81"/>
      <c r="L3" s="81"/>
      <c r="M3" s="81"/>
    </row>
    <row r="4" spans="1:14" ht="68.25" customHeight="1">
      <c r="A4" s="38" t="s">
        <v>55</v>
      </c>
      <c r="B4" s="52" t="s">
        <v>75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4" ht="15.75">
      <c r="A5" s="21" t="s">
        <v>56</v>
      </c>
      <c r="B5" s="62" t="s">
        <v>57</v>
      </c>
      <c r="C5" s="63">
        <f>C6+C10+C13</f>
        <v>100</v>
      </c>
      <c r="D5" s="63">
        <f t="shared" ref="D5:M5" si="0">D6+D10+D13</f>
        <v>100</v>
      </c>
      <c r="E5" s="63">
        <f t="shared" si="0"/>
        <v>100</v>
      </c>
      <c r="F5" s="63">
        <f t="shared" si="0"/>
        <v>100</v>
      </c>
      <c r="G5" s="63">
        <f t="shared" si="0"/>
        <v>100</v>
      </c>
      <c r="H5" s="63">
        <f t="shared" si="0"/>
        <v>100</v>
      </c>
      <c r="I5" s="63">
        <f t="shared" ref="I5" si="1">I6+I10+I13</f>
        <v>100</v>
      </c>
      <c r="J5" s="63">
        <f t="shared" si="0"/>
        <v>100</v>
      </c>
      <c r="K5" s="63">
        <f t="shared" si="0"/>
        <v>100</v>
      </c>
      <c r="L5" s="63">
        <v>0</v>
      </c>
      <c r="M5" s="63">
        <f t="shared" si="0"/>
        <v>100</v>
      </c>
      <c r="N5" s="39"/>
    </row>
    <row r="6" spans="1:14" ht="15.75" customHeight="1">
      <c r="A6" s="64">
        <v>1</v>
      </c>
      <c r="B6" s="65" t="s">
        <v>58</v>
      </c>
      <c r="C6" s="66">
        <f>'ФИПП-инвестиции'!C6/'ФИПП-инвестиции'!C$5*100</f>
        <v>97.899574202928648</v>
      </c>
      <c r="D6" s="66">
        <f>'ФИПП-инвестиции'!D6/'ФИПП-инвестиции'!D$5*100</f>
        <v>97.460522075410893</v>
      </c>
      <c r="E6" s="66">
        <f>'ФИПП-инвестиции'!E6/'ФИПП-инвестиции'!E$5*100</f>
        <v>100</v>
      </c>
      <c r="F6" s="66">
        <f>'ФИПП-инвестиции'!F6/'ФИПП-инвестиции'!F$5*100</f>
        <v>100</v>
      </c>
      <c r="G6" s="66">
        <f>'ФИПП-инвестиции'!G6/'ФИПП-инвестиции'!G$5*100</f>
        <v>97.3513299824928</v>
      </c>
      <c r="H6" s="66">
        <f>'ФИПП-инвестиции'!H6/'ФИПП-инвестиции'!H$5*100</f>
        <v>100</v>
      </c>
      <c r="I6" s="66">
        <f>'ФИПП-инвестиции'!I6/'ФИПП-инвестиции'!I$5*100</f>
        <v>100</v>
      </c>
      <c r="J6" s="66">
        <f>'ФИПП-инвестиции'!J6/'ФИПП-инвестиции'!J$5*100</f>
        <v>100</v>
      </c>
      <c r="K6" s="66">
        <f>'ФИПП-инвестиции'!K6/'ФИПП-инвестиции'!K$5*100</f>
        <v>97.864768683274022</v>
      </c>
      <c r="L6" s="66">
        <v>0</v>
      </c>
      <c r="M6" s="66">
        <f>'ФИПП-инвестиции'!M6/'ФИПП-инвестиции'!M$5*100</f>
        <v>98.838987331262246</v>
      </c>
      <c r="N6" s="40"/>
    </row>
    <row r="7" spans="1:14" ht="63" customHeight="1">
      <c r="A7" s="67" t="s">
        <v>73</v>
      </c>
      <c r="B7" s="65" t="s">
        <v>59</v>
      </c>
      <c r="C7" s="66">
        <f>'ФИПП-инвестиции'!C7/'ФИПП-инвестиции'!C$5*100</f>
        <v>84.305223803094819</v>
      </c>
      <c r="D7" s="66">
        <f>'ФИПП-инвестиции'!D7/'ФИПП-инвестиции'!D$5*100</f>
        <v>97.28649693844666</v>
      </c>
      <c r="E7" s="66">
        <f>'ФИПП-инвестиции'!E7/'ФИПП-инвестиции'!E$5*100</f>
        <v>100</v>
      </c>
      <c r="F7" s="66">
        <f>'ФИПП-инвестиции'!F7/'ФИПП-инвестиции'!F$5*100</f>
        <v>100</v>
      </c>
      <c r="G7" s="66">
        <f>'ФИПП-инвестиции'!G7/'ФИПП-инвестиции'!G$5*100</f>
        <v>97.3513299824928</v>
      </c>
      <c r="H7" s="66">
        <f>'ФИПП-инвестиции'!H7/'ФИПП-инвестиции'!H$5*100</f>
        <v>100</v>
      </c>
      <c r="I7" s="66">
        <f>'ФИПП-инвестиции'!I7/'ФИПП-инвестиции'!I$5*100</f>
        <v>100</v>
      </c>
      <c r="J7" s="66">
        <f>'ФИПП-инвестиции'!J7/'ФИПП-инвестиции'!J$5*100</f>
        <v>100</v>
      </c>
      <c r="K7" s="66">
        <f>'ФИПП-инвестиции'!K7/'ФИПП-инвестиции'!K$5*100</f>
        <v>97.864768683274022</v>
      </c>
      <c r="L7" s="66">
        <v>0</v>
      </c>
      <c r="M7" s="66">
        <f>'ФИПП-инвестиции'!M7/'ФИПП-инвестиции'!M$5*100</f>
        <v>95.197503615191408</v>
      </c>
      <c r="N7" s="40"/>
    </row>
    <row r="8" spans="1:14" ht="15.75" customHeight="1">
      <c r="A8" s="68">
        <v>1.2</v>
      </c>
      <c r="B8" s="65" t="s">
        <v>60</v>
      </c>
      <c r="C8" s="66">
        <f>'ФИПП-инвестиции'!C8/'ФИПП-инвестиции'!C$5*100</f>
        <v>13.594350399833836</v>
      </c>
      <c r="D8" s="66">
        <f>'ФИПП-инвестиции'!D8/'ФИПП-инвестиции'!D$5*100</f>
        <v>0.17402513696422817</v>
      </c>
      <c r="E8" s="66">
        <f>'ФИПП-инвестиции'!E8/'ФИПП-инвестиции'!E$5*100</f>
        <v>0</v>
      </c>
      <c r="F8" s="66">
        <f>'ФИПП-инвестиции'!F8/'ФИПП-инвестиции'!F$5*100</f>
        <v>0</v>
      </c>
      <c r="G8" s="66">
        <f>'ФИПП-инвестиции'!G8/'ФИПП-инвестиции'!G$5*100</f>
        <v>0</v>
      </c>
      <c r="H8" s="66">
        <f>'ФИПП-инвестиции'!H8/'ФИПП-инвестиции'!H$5*100</f>
        <v>0</v>
      </c>
      <c r="I8" s="66">
        <f>'ФИПП-инвестиции'!I8/'ФИПП-инвестиции'!I$5*100</f>
        <v>0</v>
      </c>
      <c r="J8" s="66">
        <f>'ФИПП-инвестиции'!J8/'ФИПП-инвестиции'!J$5*100</f>
        <v>0</v>
      </c>
      <c r="K8" s="66">
        <f>'ФИПП-инвестиции'!K8/'ФИПП-инвестиции'!K$5*100</f>
        <v>0</v>
      </c>
      <c r="L8" s="66">
        <v>0</v>
      </c>
      <c r="M8" s="66">
        <f>'ФИПП-инвестиции'!M8/'ФИПП-инвестиции'!M$5*100</f>
        <v>3.6414837160708231</v>
      </c>
      <c r="N8" s="40"/>
    </row>
    <row r="9" spans="1:14" ht="17.25" customHeight="1">
      <c r="A9" s="68">
        <v>1.3</v>
      </c>
      <c r="B9" s="65" t="s">
        <v>61</v>
      </c>
      <c r="C9" s="66">
        <f>'ФИПП-инвестиции'!C9/'ФИПП-инвестиции'!C$5*100</f>
        <v>0</v>
      </c>
      <c r="D9" s="66">
        <f>'ФИПП-инвестиции'!D9/'ФИПП-инвестиции'!D$5*100</f>
        <v>0</v>
      </c>
      <c r="E9" s="66">
        <f>'ФИПП-инвестиции'!E9/'ФИПП-инвестиции'!E$5*100</f>
        <v>0</v>
      </c>
      <c r="F9" s="66">
        <f>'ФИПП-инвестиции'!F9/'ФИПП-инвестиции'!F$5*100</f>
        <v>0</v>
      </c>
      <c r="G9" s="66">
        <f>'ФИПП-инвестиции'!G9/'ФИПП-инвестиции'!G$5*100</f>
        <v>0</v>
      </c>
      <c r="H9" s="66">
        <f>'ФИПП-инвестиции'!H9/'ФИПП-инвестиции'!H$5*100</f>
        <v>0</v>
      </c>
      <c r="I9" s="66">
        <f>'ФИПП-инвестиции'!I9/'ФИПП-инвестиции'!I$5*100</f>
        <v>0</v>
      </c>
      <c r="J9" s="66">
        <f>'ФИПП-инвестиции'!J9/'ФИПП-инвестиции'!J$5*100</f>
        <v>0</v>
      </c>
      <c r="K9" s="66">
        <f>'ФИПП-инвестиции'!K9/'ФИПП-инвестиции'!K$5*100</f>
        <v>0</v>
      </c>
      <c r="L9" s="66">
        <v>0</v>
      </c>
      <c r="M9" s="66">
        <f>'ФИПП-инвестиции'!M9/'ФИПП-инвестиции'!M$5*100</f>
        <v>0</v>
      </c>
      <c r="N9" s="40"/>
    </row>
    <row r="10" spans="1:14" ht="15.75" customHeight="1">
      <c r="A10" s="69">
        <v>2</v>
      </c>
      <c r="B10" s="65" t="s">
        <v>62</v>
      </c>
      <c r="C10" s="66">
        <f>'ФИПП-инвестиции'!C10/'ФИПП-инвестиции'!C$5*100</f>
        <v>0</v>
      </c>
      <c r="D10" s="66">
        <f>'ФИПП-инвестиции'!D10/'ФИПП-инвестиции'!D$5*100</f>
        <v>2.5394779245891073</v>
      </c>
      <c r="E10" s="66">
        <f>'ФИПП-инвестиции'!E10/'ФИПП-инвестиции'!E$5*100</f>
        <v>0</v>
      </c>
      <c r="F10" s="66">
        <f>'ФИПП-инвестиции'!F10/'ФИПП-инвестиции'!F$5*100</f>
        <v>0</v>
      </c>
      <c r="G10" s="66">
        <f>'ФИПП-инвестиции'!G10/'ФИПП-инвестиции'!G$5*100</f>
        <v>2.6486700175072002</v>
      </c>
      <c r="H10" s="66">
        <f>'ФИПП-инвестиции'!H10/'ФИПП-инвестиции'!H$5*100</f>
        <v>0</v>
      </c>
      <c r="I10" s="66">
        <f>'ФИПП-инвестиции'!I10/'ФИПП-инвестиции'!I$5*100</f>
        <v>0</v>
      </c>
      <c r="J10" s="66">
        <f>'ФИПП-инвестиции'!J10/'ФИПП-инвестиции'!J$5*100</f>
        <v>0</v>
      </c>
      <c r="K10" s="66">
        <f>'ФИПП-инвестиции'!K10/'ФИПП-инвестиции'!K$5*100</f>
        <v>0</v>
      </c>
      <c r="L10" s="66">
        <v>0</v>
      </c>
      <c r="M10" s="66">
        <f>'ФИПП-инвестиции'!M10/'ФИПП-инвестиции'!M$5*100</f>
        <v>0.59711199828408146</v>
      </c>
      <c r="N10" s="40"/>
    </row>
    <row r="11" spans="1:14" ht="15.75" customHeight="1">
      <c r="A11" s="69">
        <v>2.1</v>
      </c>
      <c r="B11" s="65" t="s">
        <v>63</v>
      </c>
      <c r="C11" s="66">
        <f>'ФИПП-инвестиции'!C11/'ФИПП-инвестиции'!C$5*100</f>
        <v>0</v>
      </c>
      <c r="D11" s="66">
        <f>'ФИПП-инвестиции'!D11/'ФИПП-инвестиции'!D$5*100</f>
        <v>2.5394779245891073</v>
      </c>
      <c r="E11" s="66">
        <f>'ФИПП-инвестиции'!E11/'ФИПП-инвестиции'!E$5*100</f>
        <v>0</v>
      </c>
      <c r="F11" s="66">
        <f>'ФИПП-инвестиции'!F11/'ФИПП-инвестиции'!F$5*100</f>
        <v>0</v>
      </c>
      <c r="G11" s="66">
        <f>'ФИПП-инвестиции'!G11/'ФИПП-инвестиции'!G$5*100</f>
        <v>0</v>
      </c>
      <c r="H11" s="66">
        <f>'ФИПП-инвестиции'!H11/'ФИПП-инвестиции'!H$5*100</f>
        <v>0</v>
      </c>
      <c r="I11" s="66">
        <f>'ФИПП-инвестиции'!I11/'ФИПП-инвестиции'!I$5*100</f>
        <v>0</v>
      </c>
      <c r="J11" s="66">
        <f>'ФИПП-инвестиции'!J11/'ФИПП-инвестиции'!J$5*100</f>
        <v>0</v>
      </c>
      <c r="K11" s="66">
        <f>'ФИПП-инвестиции'!K11/'ФИПП-инвестиции'!K$5*100</f>
        <v>0</v>
      </c>
      <c r="L11" s="66">
        <v>0</v>
      </c>
      <c r="M11" s="66">
        <f>'ФИПП-инвестиции'!M11/'ФИПП-инвестиции'!M$5*100</f>
        <v>0.27260964927454001</v>
      </c>
      <c r="N11" s="40"/>
    </row>
    <row r="12" spans="1:14" ht="15.75" customHeight="1">
      <c r="A12" s="69">
        <v>2.2000000000000002</v>
      </c>
      <c r="B12" s="65" t="s">
        <v>69</v>
      </c>
      <c r="C12" s="66">
        <f>'ФИПП-инвестиции'!C12/'ФИПП-инвестиции'!C$5*100</f>
        <v>0</v>
      </c>
      <c r="D12" s="66">
        <f>'ФИПП-инвестиции'!D12/'ФИПП-инвестиции'!D$5*100</f>
        <v>0</v>
      </c>
      <c r="E12" s="66">
        <f>'ФИПП-инвестиции'!E12/'ФИПП-инвестиции'!E$5*100</f>
        <v>0</v>
      </c>
      <c r="F12" s="66">
        <f>'ФИПП-инвестиции'!F12/'ФИПП-инвестиции'!F$5*100</f>
        <v>0</v>
      </c>
      <c r="G12" s="66">
        <f>'ФИПП-инвестиции'!G12/'ФИПП-инвестиции'!G$5*100</f>
        <v>2.6486700175072002</v>
      </c>
      <c r="H12" s="66">
        <f>'ФИПП-инвестиции'!H12/'ФИПП-инвестиции'!H$5*100</f>
        <v>0</v>
      </c>
      <c r="I12" s="66">
        <f>'ФИПП-инвестиции'!I12/'ФИПП-инвестиции'!I$5*100</f>
        <v>0</v>
      </c>
      <c r="J12" s="66">
        <f>'ФИПП-инвестиции'!J12/'ФИПП-инвестиции'!J$5*100</f>
        <v>0</v>
      </c>
      <c r="K12" s="66">
        <f>'ФИПП-инвестиции'!K12/'ФИПП-инвестиции'!K$5*100</f>
        <v>0</v>
      </c>
      <c r="L12" s="66">
        <v>0</v>
      </c>
      <c r="M12" s="66">
        <f>'ФИПП-инвестиции'!M12/'ФИПП-инвестиции'!M$5*100</f>
        <v>0.32450234900954134</v>
      </c>
      <c r="N12" s="40"/>
    </row>
    <row r="13" spans="1:14" ht="15.75" customHeight="1">
      <c r="A13" s="70">
        <v>3</v>
      </c>
      <c r="B13" s="65" t="s">
        <v>64</v>
      </c>
      <c r="C13" s="66">
        <f>'ФИПП-инвестиции'!C13/'ФИПП-инвестиции'!C$5*100</f>
        <v>2.1004257970713471</v>
      </c>
      <c r="D13" s="66">
        <f>'ФИПП-инвестиции'!D13/'ФИПП-инвестиции'!D$5*100</f>
        <v>0</v>
      </c>
      <c r="E13" s="66">
        <f>'ФИПП-инвестиции'!E13/'ФИПП-инвестиции'!E$5*100</f>
        <v>0</v>
      </c>
      <c r="F13" s="66">
        <f>'ФИПП-инвестиции'!F13/'ФИПП-инвестиции'!F$5*100</f>
        <v>0</v>
      </c>
      <c r="G13" s="66">
        <f>'ФИПП-инвестиции'!G13/'ФИПП-инвестиции'!G$5*100</f>
        <v>0</v>
      </c>
      <c r="H13" s="66">
        <f>'ФИПП-инвестиции'!H13/'ФИПП-инвестиции'!H$5*100</f>
        <v>0</v>
      </c>
      <c r="I13" s="66">
        <f>'ФИПП-инвестиции'!I13/'ФИПП-инвестиции'!I$5*100</f>
        <v>0</v>
      </c>
      <c r="J13" s="66">
        <f>'ФИПП-инвестиции'!J13/'ФИПП-инвестиции'!J$5*100</f>
        <v>0</v>
      </c>
      <c r="K13" s="66">
        <f>'ФИПП-инвестиции'!K13/'ФИПП-инвестиции'!K$5*100</f>
        <v>2.1352313167259789</v>
      </c>
      <c r="L13" s="66">
        <v>0</v>
      </c>
      <c r="M13" s="66">
        <f>'ФИПП-инвестиции'!M13/'ФИПП-инвестиции'!M$5*100</f>
        <v>0.56390067045368064</v>
      </c>
      <c r="N13" s="41"/>
    </row>
    <row r="14" spans="1:14" ht="15.75" customHeight="1">
      <c r="A14" s="21" t="s">
        <v>65</v>
      </c>
      <c r="B14" s="62" t="s">
        <v>66</v>
      </c>
      <c r="C14" s="71">
        <f>SUM(C15:C17)</f>
        <v>100</v>
      </c>
      <c r="D14" s="71">
        <f t="shared" ref="D14:M14" si="2">SUM(D15:D17)</f>
        <v>100</v>
      </c>
      <c r="E14" s="71">
        <f t="shared" si="2"/>
        <v>100</v>
      </c>
      <c r="F14" s="71">
        <f t="shared" si="2"/>
        <v>100</v>
      </c>
      <c r="G14" s="71">
        <f t="shared" si="2"/>
        <v>100.00000000000001</v>
      </c>
      <c r="H14" s="71">
        <f t="shared" si="2"/>
        <v>100</v>
      </c>
      <c r="I14" s="71">
        <f t="shared" si="2"/>
        <v>100</v>
      </c>
      <c r="J14" s="71">
        <f t="shared" si="2"/>
        <v>100</v>
      </c>
      <c r="K14" s="71">
        <f t="shared" si="2"/>
        <v>100</v>
      </c>
      <c r="L14" s="71">
        <f t="shared" si="2"/>
        <v>100</v>
      </c>
      <c r="M14" s="71">
        <f t="shared" si="2"/>
        <v>100</v>
      </c>
    </row>
    <row r="15" spans="1:14" ht="15.75" customHeight="1">
      <c r="A15" s="33">
        <v>1</v>
      </c>
      <c r="B15" s="72" t="s">
        <v>67</v>
      </c>
      <c r="C15" s="66">
        <f>'ФИПП-инвестиции'!C15/'ФИПП-инвестиции'!C$14*100</f>
        <v>94.666470038833992</v>
      </c>
      <c r="D15" s="66">
        <f>'ФИПП-инвестиции'!D15/'ФИПП-инвестиции'!D$14*100</f>
        <v>95.471047935511663</v>
      </c>
      <c r="E15" s="66">
        <f>'ФИПП-инвестиции'!E15/'ФИПП-инвестиции'!E$14*100</f>
        <v>94.991599041933299</v>
      </c>
      <c r="F15" s="66">
        <f>'ФИПП-инвестиции'!F15/'ФИПП-инвестиции'!F$14*100</f>
        <v>88.37826427839093</v>
      </c>
      <c r="G15" s="66">
        <f>'ФИПП-инвестиции'!G15/'ФИПП-инвестиции'!G$14*100</f>
        <v>95.168225303665494</v>
      </c>
      <c r="H15" s="66">
        <f>'ФИПП-инвестиции'!H15/'ФИПП-инвестиции'!H$14*100</f>
        <v>95.817009221867281</v>
      </c>
      <c r="I15" s="66">
        <f>'ФИПП-инвестиции'!I15/'ФИПП-инвестиции'!I$14*100</f>
        <v>32.674571805006586</v>
      </c>
      <c r="J15" s="66">
        <f>'ФИПП-инвестиции'!J15/'ФИПП-инвестиции'!J$14*100</f>
        <v>73.932926829268297</v>
      </c>
      <c r="K15" s="66">
        <f>'ФИПП-инвестиции'!K15/'ФИПП-инвестиции'!K$14*100</f>
        <v>38.493150684931507</v>
      </c>
      <c r="L15" s="66">
        <f>'ФИПП-инвестиции'!L15/'ФИПП-инвестиции'!L$14*100</f>
        <v>0</v>
      </c>
      <c r="M15" s="66">
        <f>'ФИПП-инвестиции'!M15/'ФИПП-инвестиции'!M$14*100</f>
        <v>92.78180429214305</v>
      </c>
    </row>
    <row r="16" spans="1:14" ht="15.75" customHeight="1">
      <c r="A16" s="33">
        <v>2</v>
      </c>
      <c r="B16" s="72" t="s">
        <v>68</v>
      </c>
      <c r="C16" s="66">
        <f>'ФИПП-инвестиции'!C16/'ФИПП-инвестиции'!C$14*100</f>
        <v>5.3335299611660032</v>
      </c>
      <c r="D16" s="66">
        <f>'ФИПП-инвестиции'!D16/'ФИПП-инвестиции'!D$14*100</f>
        <v>4.5289520644883385</v>
      </c>
      <c r="E16" s="66">
        <f>'ФИПП-инвестиции'!E16/'ФИПП-инвестиции'!E$14*100</f>
        <v>5.0084009580667068</v>
      </c>
      <c r="F16" s="66">
        <f>'ФИПП-инвестиции'!F16/'ФИПП-инвестиции'!F$14*100</f>
        <v>11.62173572160907</v>
      </c>
      <c r="G16" s="66">
        <f>'ФИПП-инвестиции'!G16/'ФИПП-инвестиции'!G$14*100</f>
        <v>4.8317746963345156</v>
      </c>
      <c r="H16" s="66">
        <f>'ФИПП-инвестиции'!H16/'ФИПП-инвестиции'!H$14*100</f>
        <v>4.1829907781327229</v>
      </c>
      <c r="I16" s="66">
        <f>'ФИПП-инвестиции'!I16/'ФИПП-инвестиции'!I$14*100</f>
        <v>67.325428194993407</v>
      </c>
      <c r="J16" s="66">
        <f>'ФИПП-инвестиции'!J16/'ФИПП-инвестиции'!J$14*100</f>
        <v>26.067073170731707</v>
      </c>
      <c r="K16" s="66">
        <f>'ФИПП-инвестиции'!K16/'ФИПП-инвестиции'!K$14*100</f>
        <v>61.506849315068493</v>
      </c>
      <c r="L16" s="66">
        <f>'ФИПП-инвестиции'!L16/'ФИПП-инвестиции'!L$14*100</f>
        <v>100</v>
      </c>
      <c r="M16" s="66">
        <f>'ФИПП-инвестиции'!M16/'ФИПП-инвестиции'!M$14*100</f>
        <v>7.2181957078569461</v>
      </c>
    </row>
    <row r="17" spans="1:13" ht="15.75" customHeight="1">
      <c r="A17" s="33">
        <v>3</v>
      </c>
      <c r="B17" s="72" t="s">
        <v>74</v>
      </c>
      <c r="C17" s="66">
        <f>'ФИПП-инвестиции'!C17/'ФИПП-инвестиции'!C$14*100</f>
        <v>0</v>
      </c>
      <c r="D17" s="66">
        <f>'ФИПП-инвестиции'!D17/'ФИПП-инвестиции'!D$14*100</f>
        <v>0</v>
      </c>
      <c r="E17" s="66">
        <f>'ФИПП-инвестиции'!E17/'ФИПП-инвестиции'!E$14*100</f>
        <v>0</v>
      </c>
      <c r="F17" s="66">
        <f>'ФИПП-инвестиции'!F17/'ФИПП-инвестиции'!F$14*100</f>
        <v>0</v>
      </c>
      <c r="G17" s="66">
        <f>'ФИПП-инвестиции'!G17/'ФИПП-инвестиции'!G$14*100</f>
        <v>0</v>
      </c>
      <c r="H17" s="66">
        <f>'ФИПП-инвестиции'!H17/'ФИПП-инвестиции'!H$14*100</f>
        <v>0</v>
      </c>
      <c r="I17" s="66">
        <f>'ФИПП-инвестиции'!I17/'ФИПП-инвестиции'!I$14*100</f>
        <v>0</v>
      </c>
      <c r="J17" s="66">
        <f>'ФИПП-инвестиции'!J17/'ФИПП-инвестиции'!J$14*100</f>
        <v>0</v>
      </c>
      <c r="K17" s="66">
        <f>'ФИПП-инвестиции'!K17/'ФИПП-инвестиции'!K$14*100</f>
        <v>0</v>
      </c>
      <c r="L17" s="66">
        <f>'ФИПП-инвестиции'!L17/'ФИПП-инвестиции'!L$14*100</f>
        <v>0</v>
      </c>
      <c r="M17" s="66">
        <f>'ФИПП-инвестиции'!M17/'ФИПП-инвестиции'!M$14*100</f>
        <v>0</v>
      </c>
    </row>
    <row r="18" spans="1:13" ht="12.75" customHeight="1"/>
    <row r="19" spans="1:13" ht="21" customHeight="1">
      <c r="C19" s="42"/>
    </row>
    <row r="20" spans="1:13" ht="21" customHeight="1">
      <c r="C20" s="42"/>
    </row>
    <row r="21" spans="1:13" ht="21" customHeight="1">
      <c r="C21" s="42"/>
    </row>
    <row r="22" spans="1:13" ht="21" customHeight="1">
      <c r="C22" s="42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6" customFormat="1" ht="21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5"/>
    </row>
    <row r="34" spans="2:14" s="16" customFormat="1" ht="21" customHeight="1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5"/>
    </row>
    <row r="35" spans="2:14" s="16" customFormat="1" ht="21" customHeight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5"/>
    </row>
    <row r="36" spans="2:14" s="16" customFormat="1" ht="21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5"/>
    </row>
    <row r="37" spans="2:14" s="16" customFormat="1" ht="21" customHeight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5"/>
    </row>
    <row r="38" spans="2:14" s="16" customFormat="1" ht="21" customHeight="1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5"/>
    </row>
    <row r="39" spans="2:14" s="16" customFormat="1" ht="21" customHeight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5"/>
    </row>
    <row r="40" spans="2:14" s="16" customFormat="1" ht="21" customHeigh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5"/>
    </row>
    <row r="41" spans="2:14" s="16" customFormat="1" ht="21" customHeigh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5"/>
    </row>
    <row r="42" spans="2:14" s="16" customFormat="1" ht="21" customHeigh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5"/>
    </row>
    <row r="43" spans="2:14" s="16" customFormat="1" ht="21" customHeight="1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5"/>
    </row>
    <row r="44" spans="2:14" s="16" customFormat="1" ht="21" customHeight="1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5"/>
    </row>
    <row r="45" spans="2:14" s="16" customFormat="1" ht="21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5"/>
    </row>
    <row r="46" spans="2:14" s="16" customFormat="1" ht="21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5"/>
    </row>
    <row r="47" spans="2:14" s="16" customFormat="1" ht="21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5"/>
    </row>
    <row r="48" spans="2:14" s="16" customFormat="1" ht="21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5"/>
    </row>
    <row r="49" spans="2:14" s="16" customFormat="1" ht="21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5"/>
    </row>
    <row r="50" spans="2:14" s="16" customFormat="1" ht="21" customHeight="1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5"/>
    </row>
    <row r="51" spans="2:14" s="16" customFormat="1" ht="21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5"/>
    </row>
    <row r="52" spans="2:14" s="16" customFormat="1" ht="21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5"/>
    </row>
    <row r="53" spans="2:14" s="16" customFormat="1" ht="21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5"/>
    </row>
    <row r="54" spans="2:14" s="16" customFormat="1" ht="21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5"/>
    </row>
    <row r="55" spans="2:14" s="16" customFormat="1" ht="21" customHeight="1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5"/>
    </row>
    <row r="56" spans="2:14" s="16" customFormat="1" ht="21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5"/>
    </row>
    <row r="57" spans="2:14" s="16" customFormat="1" ht="21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5"/>
    </row>
    <row r="58" spans="2:14" s="16" customFormat="1" ht="21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5"/>
    </row>
    <row r="59" spans="2:14" s="16" customFormat="1" ht="21" customHeight="1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5"/>
    </row>
    <row r="60" spans="2:14" s="16" customFormat="1" ht="21" customHeight="1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5"/>
    </row>
    <row r="61" spans="2:14" s="16" customFormat="1" ht="21" customHeight="1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5"/>
    </row>
    <row r="62" spans="2:14" s="16" customFormat="1" ht="21" customHeight="1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5"/>
    </row>
    <row r="63" spans="2:14" s="16" customFormat="1" ht="21" customHeight="1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5"/>
    </row>
    <row r="64" spans="2:14" s="16" customFormat="1" ht="21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5"/>
    </row>
    <row r="65" spans="2:14" s="16" customFormat="1" ht="21" customHeight="1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5"/>
    </row>
    <row r="66" spans="2:14" s="16" customFormat="1" ht="21" customHeight="1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5"/>
    </row>
    <row r="67" spans="2:14" s="16" customFormat="1" ht="21" customHeight="1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5"/>
    </row>
    <row r="68" spans="2:14" s="16" customFormat="1" ht="21" customHeight="1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5"/>
    </row>
    <row r="69" spans="2:14" s="16" customFormat="1" ht="21" customHeight="1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5"/>
    </row>
    <row r="70" spans="2:14" s="16" customFormat="1" ht="21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5"/>
    </row>
    <row r="71" spans="2:14" s="16" customFormat="1" ht="21" customHeight="1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5"/>
    </row>
    <row r="72" spans="2:14" s="16" customFormat="1" ht="21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5"/>
    </row>
    <row r="73" spans="2:14" s="16" customFormat="1" ht="21" customHeight="1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5"/>
    </row>
    <row r="74" spans="2:14" s="16" customFormat="1" ht="21" customHeight="1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5"/>
    </row>
    <row r="75" spans="2:14" s="16" customFormat="1" ht="21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5"/>
    </row>
    <row r="76" spans="2:14" s="16" customFormat="1" ht="21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5"/>
    </row>
    <row r="77" spans="2:14" s="16" customFormat="1" ht="21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5"/>
    </row>
    <row r="78" spans="2:14" s="16" customFormat="1" ht="21" customHeight="1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5"/>
    </row>
    <row r="79" spans="2:14" s="16" customFormat="1" ht="21" customHeight="1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5"/>
    </row>
    <row r="80" spans="2:14" s="16" customFormat="1" ht="21" customHeight="1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5"/>
    </row>
    <row r="81" spans="2:14" s="16" customFormat="1" ht="21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5"/>
    </row>
    <row r="82" spans="2:14" s="16" customFormat="1" ht="21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5"/>
    </row>
    <row r="83" spans="2:14" s="16" customFormat="1" ht="21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5"/>
    </row>
    <row r="84" spans="2:14" s="16" customFormat="1" ht="21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</row>
    <row r="85" spans="2:14" s="16" customFormat="1" ht="21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</row>
    <row r="86" spans="2:14" s="16" customFormat="1" ht="21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5"/>
    </row>
    <row r="87" spans="2:14" s="16" customFormat="1" ht="21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5"/>
    </row>
    <row r="88" spans="2:14" s="16" customFormat="1" ht="21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5"/>
    </row>
    <row r="89" spans="2:14" s="16" customFormat="1" ht="21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5"/>
    </row>
    <row r="90" spans="2:14" s="16" customFormat="1" ht="21" customHeight="1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5"/>
    </row>
    <row r="91" spans="2:14" s="16" customFormat="1" ht="21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5"/>
    </row>
    <row r="92" spans="2:14" s="16" customFormat="1" ht="21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5"/>
    </row>
    <row r="93" spans="2:14" s="16" customFormat="1" ht="21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5"/>
    </row>
    <row r="94" spans="2:14" s="16" customFormat="1" ht="21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5"/>
    </row>
    <row r="95" spans="2:14" s="16" customFormat="1" ht="21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5"/>
    </row>
    <row r="96" spans="2:14" s="16" customFormat="1" ht="21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5"/>
    </row>
    <row r="97" spans="2:14" s="16" customFormat="1" ht="21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5"/>
    </row>
    <row r="98" spans="2:14" s="16" customFormat="1" ht="21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5"/>
    </row>
    <row r="99" spans="2:14" s="16" customFormat="1" ht="21" customHeight="1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5"/>
    </row>
    <row r="100" spans="2:14" s="16" customFormat="1" ht="21" customHeight="1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5"/>
    </row>
    <row r="101" spans="2:14" s="16" customFormat="1" ht="21" customHeight="1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5"/>
    </row>
    <row r="102" spans="2:14" s="16" customFormat="1" ht="21" customHeight="1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5"/>
    </row>
    <row r="103" spans="2:14" s="16" customFormat="1" ht="21" customHeight="1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5"/>
    </row>
    <row r="104" spans="2:14" s="16" customFormat="1" ht="21" customHeight="1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5"/>
    </row>
    <row r="105" spans="2:14" s="16" customFormat="1" ht="21" customHeight="1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5"/>
    </row>
    <row r="106" spans="2:14" s="16" customFormat="1" ht="21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5"/>
    </row>
    <row r="107" spans="2:14" s="16" customFormat="1" ht="21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5"/>
    </row>
    <row r="108" spans="2:14" s="16" customFormat="1" ht="21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5"/>
    </row>
    <row r="109" spans="2:14" s="16" customFormat="1" ht="21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5"/>
    </row>
    <row r="110" spans="2:14" s="16" customFormat="1" ht="21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5"/>
    </row>
    <row r="111" spans="2:14" s="16" customFormat="1" ht="21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5"/>
    </row>
    <row r="112" spans="2:14" s="16" customFormat="1" ht="21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5"/>
    </row>
    <row r="113" spans="2:14" s="16" customFormat="1" ht="21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5"/>
    </row>
    <row r="114" spans="2:14" s="16" customFormat="1" ht="21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5"/>
    </row>
    <row r="115" spans="2:14" s="16" customFormat="1" ht="21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5"/>
    </row>
    <row r="116" spans="2:14" s="16" customFormat="1" ht="21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5"/>
    </row>
    <row r="117" spans="2:14" s="16" customFormat="1" ht="21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5"/>
    </row>
    <row r="118" spans="2:14" s="16" customFormat="1" ht="21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5"/>
    </row>
    <row r="119" spans="2:14" s="16" customFormat="1" ht="21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5"/>
    </row>
    <row r="120" spans="2:14" s="16" customFormat="1" ht="21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5"/>
    </row>
    <row r="121" spans="2:14" s="16" customFormat="1" ht="21" customHeight="1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5"/>
    </row>
    <row r="122" spans="2:14" s="16" customFormat="1" ht="21" customHeight="1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5"/>
    </row>
    <row r="123" spans="2:14" s="16" customFormat="1" ht="21" customHeight="1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5"/>
    </row>
    <row r="124" spans="2:14" s="16" customFormat="1" ht="21" customHeight="1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5"/>
    </row>
    <row r="125" spans="2:14" s="16" customFormat="1" ht="21" customHeight="1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5"/>
    </row>
    <row r="126" spans="2:14" s="16" customFormat="1" ht="21" customHeight="1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5"/>
    </row>
    <row r="127" spans="2:14" s="16" customFormat="1" ht="21" customHeight="1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5"/>
    </row>
    <row r="128" spans="2:14" s="16" customFormat="1" ht="21" customHeight="1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5"/>
    </row>
    <row r="129" spans="2:14" s="16" customFormat="1" ht="21" customHeight="1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5"/>
    </row>
    <row r="130" spans="2:14" s="16" customFormat="1" ht="21" customHeight="1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5"/>
    </row>
    <row r="131" spans="2:14" s="16" customFormat="1" ht="21" customHeigh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5"/>
    </row>
    <row r="132" spans="2:14" s="16" customFormat="1" ht="21" customHeight="1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5"/>
    </row>
    <row r="133" spans="2:14" s="16" customFormat="1" ht="21" customHeight="1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5"/>
    </row>
    <row r="134" spans="2:14" s="16" customFormat="1" ht="2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5"/>
    </row>
    <row r="135" spans="2:14" s="16" customFormat="1" ht="21" customHeight="1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5"/>
    </row>
    <row r="136" spans="2:14" s="16" customFormat="1" ht="2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5"/>
    </row>
    <row r="137" spans="2:14" s="16" customFormat="1" ht="21" customHeight="1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5"/>
    </row>
    <row r="138" spans="2:14" s="16" customFormat="1" ht="21" customHeight="1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5"/>
    </row>
    <row r="139" spans="2:14" s="16" customFormat="1" ht="2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5"/>
    </row>
    <row r="140" spans="2:14" s="16" customFormat="1" ht="2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5"/>
    </row>
    <row r="141" spans="2:14" s="16" customFormat="1" ht="2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5"/>
    </row>
    <row r="142" spans="2:14" s="16" customFormat="1" ht="2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5"/>
    </row>
    <row r="143" spans="2:14" s="16" customFormat="1" ht="2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5"/>
    </row>
    <row r="144" spans="2:14" s="16" customFormat="1" ht="21" customHeight="1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5"/>
    </row>
    <row r="145" spans="2:14" s="16" customFormat="1" ht="21" customHeight="1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5"/>
    </row>
    <row r="146" spans="2:14" s="16" customFormat="1" ht="21" customHeight="1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5"/>
    </row>
    <row r="147" spans="2:14" s="16" customFormat="1" ht="21" customHeight="1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5"/>
    </row>
    <row r="148" spans="2:14" s="16" customFormat="1" ht="21" customHeight="1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5"/>
    </row>
    <row r="149" spans="2:14" s="16" customFormat="1" ht="21" customHeight="1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5"/>
    </row>
    <row r="150" spans="2:14" s="16" customFormat="1" ht="21" customHeight="1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5"/>
    </row>
    <row r="151" spans="2:14" s="16" customFormat="1" ht="21" customHeight="1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5"/>
    </row>
    <row r="152" spans="2:14" s="16" customFormat="1" ht="21" customHeight="1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5"/>
    </row>
    <row r="153" spans="2:14" s="16" customFormat="1" ht="21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5"/>
    </row>
    <row r="154" spans="2:14" s="16" customFormat="1" ht="21" customHeight="1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5"/>
    </row>
    <row r="155" spans="2:14" s="16" customFormat="1" ht="21" customHeight="1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5"/>
    </row>
    <row r="156" spans="2:14" s="16" customFormat="1" ht="21" customHeight="1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5"/>
    </row>
    <row r="157" spans="2:14" s="16" customFormat="1" ht="21" customHeight="1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5"/>
    </row>
    <row r="158" spans="2:14" s="16" customFormat="1" ht="21" customHeight="1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5"/>
    </row>
    <row r="159" spans="2:14" s="16" customFormat="1" ht="21" customHeight="1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5"/>
    </row>
    <row r="160" spans="2:14" s="16" customFormat="1" ht="21" customHeight="1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5"/>
    </row>
    <row r="161" spans="2:14" s="16" customFormat="1" ht="21" customHeight="1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5"/>
    </row>
    <row r="162" spans="2:14" s="16" customFormat="1" ht="21" customHeight="1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5"/>
    </row>
    <row r="163" spans="2:14" s="16" customFormat="1" ht="21" customHeight="1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5"/>
    </row>
    <row r="164" spans="2:14" s="16" customFormat="1" ht="21" customHeight="1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5"/>
    </row>
    <row r="165" spans="2:14" s="16" customFormat="1" ht="21" customHeight="1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5"/>
    </row>
    <row r="166" spans="2:14" s="16" customFormat="1" ht="21" customHeight="1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5"/>
    </row>
    <row r="167" spans="2:14" s="16" customFormat="1" ht="21" customHeight="1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5"/>
    </row>
    <row r="168" spans="2:14" s="16" customFormat="1" ht="21" customHeight="1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5"/>
    </row>
    <row r="169" spans="2:14" s="16" customFormat="1" ht="21" customHeight="1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5"/>
    </row>
    <row r="170" spans="2:14" s="16" customFormat="1" ht="21" customHeight="1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5"/>
    </row>
    <row r="171" spans="2:14" s="16" customFormat="1" ht="21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5"/>
    </row>
    <row r="172" spans="2:14" s="16" customFormat="1" ht="21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5"/>
    </row>
    <row r="173" spans="2:14" s="16" customFormat="1" ht="21" customHeight="1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5"/>
    </row>
    <row r="174" spans="2:14" s="16" customFormat="1" ht="21" customHeight="1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5"/>
    </row>
    <row r="175" spans="2:14" s="16" customFormat="1" ht="21" customHeight="1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5"/>
    </row>
    <row r="176" spans="2:14" s="16" customFormat="1" ht="21" customHeight="1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5"/>
    </row>
    <row r="177" spans="2:14" s="16" customFormat="1" ht="21" customHeight="1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5"/>
    </row>
    <row r="178" spans="2:14" s="16" customFormat="1" ht="21" customHeight="1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5"/>
    </row>
    <row r="179" spans="2:14" s="16" customFormat="1" ht="21" customHeight="1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5"/>
    </row>
    <row r="180" spans="2:14" s="16" customFormat="1" ht="21" customHeight="1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5"/>
    </row>
    <row r="181" spans="2:14" s="16" customFormat="1" ht="21" customHeight="1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5"/>
    </row>
    <row r="182" spans="2:14" s="16" customFormat="1" ht="21" customHeight="1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5"/>
    </row>
    <row r="183" spans="2:14" s="16" customFormat="1" ht="21" customHeight="1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5"/>
    </row>
    <row r="184" spans="2:14" s="16" customFormat="1" ht="21" customHeight="1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5"/>
    </row>
    <row r="185" spans="2:14" s="16" customFormat="1" ht="21" customHeight="1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5"/>
    </row>
    <row r="186" spans="2:14" s="16" customFormat="1" ht="21" customHeight="1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5"/>
    </row>
    <row r="187" spans="2:14" s="16" customFormat="1" ht="21" customHeight="1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5"/>
    </row>
    <row r="188" spans="2:14" s="16" customFormat="1" ht="21" customHeight="1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5"/>
    </row>
    <row r="189" spans="2:14" s="16" customFormat="1" ht="21" customHeight="1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5"/>
    </row>
    <row r="190" spans="2:14" s="16" customFormat="1" ht="21" customHeight="1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5"/>
    </row>
    <row r="191" spans="2:14" s="16" customFormat="1" ht="21" customHeight="1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5"/>
    </row>
    <row r="192" spans="2:14" s="16" customFormat="1" ht="21" customHeight="1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5"/>
    </row>
    <row r="193" spans="2:14" s="16" customFormat="1" ht="21" customHeight="1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5"/>
    </row>
    <row r="194" spans="2:14" s="16" customFormat="1" ht="21" customHeight="1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5"/>
    </row>
    <row r="195" spans="2:14" s="16" customFormat="1" ht="21" customHeight="1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5"/>
    </row>
    <row r="196" spans="2:14" s="16" customFormat="1" ht="21" customHeight="1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5"/>
    </row>
    <row r="197" spans="2:14" s="16" customFormat="1" ht="21" customHeight="1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5"/>
    </row>
    <row r="198" spans="2:14" s="16" customFormat="1" ht="21" customHeigh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5"/>
    </row>
    <row r="199" spans="2:14" s="16" customFormat="1" ht="21" customHeight="1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5"/>
    </row>
    <row r="200" spans="2:14" s="16" customFormat="1" ht="21" customHeight="1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5"/>
    </row>
    <row r="201" spans="2:14" s="16" customFormat="1" ht="21" customHeight="1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5"/>
    </row>
    <row r="202" spans="2:14" s="16" customFormat="1" ht="21" customHeight="1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5"/>
    </row>
    <row r="203" spans="2:14" s="16" customFormat="1" ht="21" customHeight="1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5"/>
    </row>
    <row r="204" spans="2:14" s="16" customFormat="1" ht="21" customHeight="1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5"/>
    </row>
    <row r="205" spans="2:14" s="16" customFormat="1" ht="21" customHeight="1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5"/>
    </row>
    <row r="206" spans="2:14" s="16" customFormat="1" ht="21" customHeight="1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5"/>
    </row>
    <row r="207" spans="2:14" s="16" customFormat="1" ht="21" customHeight="1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5"/>
    </row>
    <row r="208" spans="2:14" s="16" customFormat="1" ht="21" customHeight="1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5"/>
    </row>
    <row r="209" spans="2:14" s="16" customFormat="1" ht="21" customHeight="1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5"/>
    </row>
    <row r="210" spans="2:14" s="16" customFormat="1" ht="21" customHeight="1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5"/>
    </row>
    <row r="211" spans="2:14" s="16" customFormat="1" ht="21" customHeight="1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5"/>
    </row>
    <row r="212" spans="2:14" s="16" customFormat="1" ht="21" customHeight="1"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5"/>
    </row>
    <row r="213" spans="2:14" s="16" customFormat="1" ht="21" customHeight="1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5"/>
    </row>
    <row r="214" spans="2:14" s="16" customFormat="1" ht="21" customHeight="1"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5"/>
    </row>
    <row r="215" spans="2:14" s="16" customFormat="1" ht="21" customHeight="1"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5"/>
    </row>
    <row r="216" spans="2:14" s="16" customFormat="1" ht="21" customHeight="1"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5"/>
    </row>
    <row r="217" spans="2:14" s="16" customFormat="1" ht="21" customHeight="1"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5"/>
    </row>
    <row r="218" spans="2:14" s="16" customFormat="1" ht="21" customHeight="1"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5"/>
    </row>
    <row r="219" spans="2:14" s="16" customFormat="1" ht="21" customHeight="1"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5"/>
    </row>
    <row r="220" spans="2:14" s="16" customFormat="1" ht="21" customHeight="1"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5"/>
    </row>
    <row r="221" spans="2:14" s="16" customFormat="1" ht="21" customHeight="1"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5"/>
    </row>
    <row r="222" spans="2:14" s="16" customFormat="1" ht="21" customHeight="1"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5"/>
    </row>
    <row r="223" spans="2:14" s="16" customFormat="1" ht="21" customHeight="1"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5"/>
    </row>
    <row r="224" spans="2:14" s="16" customFormat="1" ht="21" customHeight="1"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5"/>
    </row>
    <row r="225" spans="2:14" s="16" customFormat="1" ht="21" customHeight="1"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5"/>
    </row>
    <row r="226" spans="2:14" s="16" customFormat="1" ht="21" customHeight="1"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5"/>
    </row>
    <row r="227" spans="2:14" s="16" customFormat="1" ht="21" customHeight="1"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5"/>
    </row>
    <row r="228" spans="2:14" s="16" customFormat="1" ht="21" customHeight="1"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5"/>
    </row>
    <row r="229" spans="2:14" s="16" customFormat="1" ht="21" customHeight="1"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5"/>
    </row>
    <row r="230" spans="2:14" s="16" customFormat="1" ht="21" customHeight="1"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5"/>
    </row>
    <row r="231" spans="2:14" s="16" customFormat="1" ht="21" customHeight="1"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5"/>
    </row>
    <row r="232" spans="2:14" s="16" customFormat="1" ht="21" customHeight="1"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5"/>
    </row>
    <row r="233" spans="2:14" s="16" customFormat="1" ht="21" customHeight="1"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5"/>
    </row>
    <row r="234" spans="2:14" s="16" customFormat="1" ht="21" customHeight="1"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5"/>
    </row>
    <row r="235" spans="2:14" s="16" customFormat="1" ht="21" customHeight="1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5"/>
    </row>
    <row r="236" spans="2:14" s="16" customFormat="1" ht="21" customHeight="1"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5"/>
    </row>
    <row r="237" spans="2:14" s="16" customFormat="1" ht="21" customHeight="1"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5"/>
    </row>
    <row r="238" spans="2:14" s="16" customFormat="1" ht="21" customHeight="1"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5"/>
    </row>
    <row r="239" spans="2:14" s="16" customFormat="1" ht="21" customHeight="1"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5"/>
    </row>
    <row r="240" spans="2:14" s="16" customFormat="1" ht="21" customHeight="1"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5"/>
    </row>
    <row r="241" spans="2:14" s="16" customFormat="1" ht="21" customHeight="1"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5"/>
    </row>
    <row r="242" spans="2:14" s="16" customFormat="1" ht="21" customHeight="1"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5"/>
    </row>
    <row r="243" spans="2:14" s="16" customFormat="1" ht="21" customHeight="1"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5"/>
    </row>
    <row r="244" spans="2:14" s="16" customFormat="1" ht="21" customHeight="1"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5"/>
    </row>
    <row r="245" spans="2:14" s="16" customFormat="1" ht="21" customHeight="1"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5"/>
    </row>
    <row r="246" spans="2:14" s="16" customFormat="1" ht="21" customHeight="1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5"/>
    </row>
    <row r="247" spans="2:14" s="16" customFormat="1" ht="21" customHeight="1"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5"/>
    </row>
    <row r="248" spans="2:14" s="16" customFormat="1" ht="21" customHeight="1"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5"/>
    </row>
    <row r="249" spans="2:14" s="16" customFormat="1" ht="21" customHeight="1"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5"/>
    </row>
    <row r="250" spans="2:14" s="16" customFormat="1" ht="21" customHeight="1"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5"/>
    </row>
    <row r="251" spans="2:14" s="16" customFormat="1" ht="21" customHeight="1"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5"/>
    </row>
    <row r="252" spans="2:14" s="16" customFormat="1" ht="21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5"/>
    </row>
    <row r="253" spans="2:14" s="16" customFormat="1" ht="21" customHeight="1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5"/>
    </row>
    <row r="254" spans="2:14" s="16" customFormat="1" ht="21" customHeight="1"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5"/>
    </row>
    <row r="255" spans="2:14" s="16" customFormat="1" ht="21" customHeight="1"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5"/>
    </row>
    <row r="256" spans="2:14" s="16" customFormat="1" ht="21" customHeight="1"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5"/>
    </row>
    <row r="257" spans="2:14" s="16" customFormat="1" ht="21" customHeight="1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5"/>
    </row>
    <row r="258" spans="2:14" s="16" customFormat="1" ht="21" customHeight="1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5"/>
    </row>
    <row r="259" spans="2:14" s="16" customFormat="1" ht="21" customHeight="1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5"/>
    </row>
    <row r="260" spans="2:14" s="16" customFormat="1" ht="21" customHeight="1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5"/>
    </row>
    <row r="261" spans="2:14" s="16" customFormat="1" ht="21" customHeight="1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5"/>
    </row>
    <row r="262" spans="2:14" s="16" customFormat="1" ht="21" customHeight="1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5"/>
    </row>
    <row r="263" spans="2:14" s="16" customFormat="1" ht="21" customHeight="1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5"/>
    </row>
    <row r="264" spans="2:14" s="16" customFormat="1" ht="21" customHeight="1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5"/>
    </row>
    <row r="265" spans="2:14" s="16" customFormat="1" ht="21" customHeigh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5"/>
    </row>
    <row r="266" spans="2:14" s="16" customFormat="1" ht="21" customHeight="1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5"/>
    </row>
    <row r="267" spans="2:14" s="16" customFormat="1" ht="21" customHeight="1"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5"/>
    </row>
    <row r="268" spans="2:14" s="16" customFormat="1" ht="21" customHeight="1"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5"/>
    </row>
    <row r="269" spans="2:14" s="16" customFormat="1" ht="21" customHeight="1"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5"/>
    </row>
    <row r="270" spans="2:14" s="16" customFormat="1" ht="21" customHeight="1"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5"/>
    </row>
    <row r="271" spans="2:14" s="16" customFormat="1" ht="21" customHeight="1"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5"/>
    </row>
    <row r="272" spans="2:14" s="16" customFormat="1" ht="21" customHeight="1"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5"/>
    </row>
    <row r="273" spans="2:14" s="16" customFormat="1" ht="21" customHeight="1"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5"/>
    </row>
    <row r="274" spans="2:14" s="16" customFormat="1" ht="21" customHeight="1"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5"/>
    </row>
    <row r="275" spans="2:14" s="16" customFormat="1" ht="21" customHeight="1"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5"/>
    </row>
    <row r="276" spans="2:14" s="16" customFormat="1" ht="21" customHeight="1"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5"/>
    </row>
    <row r="277" spans="2:14" s="16" customFormat="1" ht="21" customHeight="1"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5"/>
    </row>
    <row r="278" spans="2:14" s="16" customFormat="1" ht="21" customHeight="1"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5"/>
    </row>
    <row r="279" spans="2:14" s="16" customFormat="1" ht="21" customHeight="1"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5"/>
    </row>
    <row r="280" spans="2:14" s="16" customFormat="1" ht="21" customHeight="1"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5"/>
    </row>
    <row r="281" spans="2:14" s="16" customFormat="1" ht="21" customHeight="1"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5"/>
    </row>
    <row r="282" spans="2:14" s="16" customFormat="1" ht="21" customHeight="1"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5"/>
    </row>
    <row r="283" spans="2:14" s="16" customFormat="1" ht="21" customHeight="1"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5"/>
    </row>
    <row r="284" spans="2:14" s="16" customFormat="1" ht="21" customHeight="1"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5"/>
    </row>
    <row r="285" spans="2:14" s="16" customFormat="1" ht="21" customHeight="1"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5"/>
    </row>
    <row r="286" spans="2:14" s="16" customFormat="1" ht="21" customHeight="1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5"/>
    </row>
    <row r="287" spans="2:14" s="16" customFormat="1" ht="21" customHeight="1"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5"/>
    </row>
    <row r="288" spans="2:14" s="16" customFormat="1" ht="21" customHeight="1"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5"/>
    </row>
    <row r="289" spans="2:14" s="16" customFormat="1" ht="21" customHeight="1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5"/>
    </row>
    <row r="290" spans="2:14" s="16" customFormat="1" ht="21" customHeight="1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5"/>
    </row>
    <row r="291" spans="2:14" s="16" customFormat="1" ht="21" customHeight="1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5"/>
    </row>
    <row r="292" spans="2:14" s="16" customFormat="1" ht="21" customHeight="1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5"/>
    </row>
    <row r="293" spans="2:14" s="16" customFormat="1" ht="21" customHeight="1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5"/>
    </row>
    <row r="294" spans="2:14" s="16" customFormat="1" ht="21" customHeight="1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5"/>
    </row>
    <row r="295" spans="2:14" s="16" customFormat="1" ht="21" customHeight="1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5"/>
    </row>
    <row r="296" spans="2:14" s="16" customFormat="1" ht="21" customHeight="1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5"/>
    </row>
    <row r="297" spans="2:14" s="16" customFormat="1" ht="21" customHeight="1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5"/>
    </row>
    <row r="298" spans="2:14" s="16" customFormat="1" ht="21" customHeight="1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5"/>
    </row>
    <row r="299" spans="2:14" s="16" customFormat="1" ht="21" customHeight="1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5"/>
    </row>
    <row r="300" spans="2:14" s="16" customFormat="1" ht="21" customHeight="1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5"/>
    </row>
    <row r="301" spans="2:14" s="16" customFormat="1" ht="21" customHeight="1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5"/>
    </row>
    <row r="302" spans="2:14" s="16" customFormat="1" ht="21" customHeight="1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5"/>
    </row>
    <row r="303" spans="2:14" s="16" customFormat="1" ht="21" customHeight="1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5"/>
    </row>
    <row r="304" spans="2:14" s="16" customFormat="1" ht="21" customHeight="1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5"/>
    </row>
    <row r="305" spans="2:14" s="16" customFormat="1" ht="21" customHeight="1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5"/>
    </row>
    <row r="306" spans="2:14" s="16" customFormat="1" ht="21" customHeight="1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5"/>
    </row>
    <row r="307" spans="2:14" s="16" customFormat="1" ht="21" customHeight="1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5"/>
    </row>
    <row r="308" spans="2:14" s="16" customFormat="1" ht="21" customHeight="1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5"/>
    </row>
    <row r="309" spans="2:14" s="16" customFormat="1" ht="21" customHeight="1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5"/>
    </row>
    <row r="310" spans="2:14" s="16" customFormat="1" ht="21" customHeight="1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5"/>
    </row>
    <row r="311" spans="2:14" s="16" customFormat="1" ht="21" customHeight="1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5"/>
    </row>
    <row r="312" spans="2:14" s="16" customFormat="1" ht="21" customHeight="1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5"/>
    </row>
    <row r="313" spans="2:14" s="16" customFormat="1" ht="21" customHeight="1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5"/>
    </row>
    <row r="314" spans="2:14" s="16" customFormat="1" ht="21" customHeight="1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5"/>
    </row>
    <row r="315" spans="2:14" s="16" customFormat="1" ht="21" customHeight="1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5"/>
    </row>
    <row r="316" spans="2:14" s="16" customFormat="1" ht="21" customHeight="1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5"/>
    </row>
    <row r="317" spans="2:14" s="16" customFormat="1" ht="21" customHeight="1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5"/>
    </row>
    <row r="318" spans="2:14" s="16" customFormat="1" ht="21" customHeight="1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5"/>
    </row>
    <row r="319" spans="2:14" s="16" customFormat="1" ht="21" customHeight="1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5"/>
    </row>
    <row r="320" spans="2:14" s="16" customFormat="1" ht="21" customHeight="1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5"/>
    </row>
    <row r="321" spans="2:14" s="16" customFormat="1" ht="21" customHeight="1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5"/>
    </row>
    <row r="322" spans="2:14" s="16" customFormat="1" ht="21" customHeight="1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5"/>
    </row>
    <row r="323" spans="2:14" s="16" customFormat="1" ht="21" customHeight="1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5"/>
    </row>
    <row r="324" spans="2:14" s="16" customFormat="1" ht="21" customHeight="1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5"/>
    </row>
    <row r="325" spans="2:14" s="16" customFormat="1" ht="21" customHeight="1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5"/>
    </row>
    <row r="326" spans="2:14" s="16" customFormat="1" ht="21" customHeight="1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5"/>
    </row>
    <row r="327" spans="2:14" s="16" customFormat="1" ht="21" customHeight="1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5"/>
    </row>
    <row r="328" spans="2:14" s="16" customFormat="1" ht="21" customHeight="1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5"/>
    </row>
    <row r="329" spans="2:14" s="16" customFormat="1" ht="21" customHeight="1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5"/>
    </row>
    <row r="330" spans="2:14" s="16" customFormat="1" ht="21" customHeight="1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5"/>
    </row>
    <row r="331" spans="2:14" s="16" customFormat="1" ht="21" customHeight="1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5"/>
    </row>
    <row r="332" spans="2:14" s="16" customFormat="1" ht="21" customHeight="1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5"/>
    </row>
    <row r="333" spans="2:14" s="16" customFormat="1" ht="21" customHeight="1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5"/>
    </row>
    <row r="334" spans="2:14" s="16" customFormat="1" ht="21" customHeight="1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5"/>
    </row>
    <row r="335" spans="2:14" s="16" customFormat="1" ht="21" customHeight="1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5"/>
    </row>
    <row r="336" spans="2:14" s="16" customFormat="1" ht="21" customHeight="1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5"/>
    </row>
    <row r="337" spans="2:14" s="16" customFormat="1" ht="21" customHeight="1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5"/>
    </row>
    <row r="338" spans="2:14" s="16" customFormat="1" ht="21" customHeight="1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5"/>
    </row>
    <row r="339" spans="2:14" s="16" customFormat="1" ht="21" customHeight="1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5"/>
    </row>
    <row r="340" spans="2:14" s="16" customFormat="1" ht="21" customHeight="1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5"/>
    </row>
    <row r="341" spans="2:14" s="16" customFormat="1" ht="21" customHeight="1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5"/>
    </row>
    <row r="342" spans="2:14" s="16" customFormat="1" ht="21" customHeight="1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5"/>
    </row>
    <row r="343" spans="2:14" s="16" customFormat="1" ht="21" customHeight="1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5"/>
    </row>
    <row r="344" spans="2:14" s="16" customFormat="1" ht="21" customHeight="1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5"/>
    </row>
    <row r="345" spans="2:14" s="16" customFormat="1" ht="21" customHeight="1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5"/>
    </row>
    <row r="346" spans="2:14" s="16" customFormat="1" ht="21" customHeight="1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5"/>
    </row>
    <row r="347" spans="2:14" s="16" customFormat="1" ht="21" customHeight="1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5"/>
    </row>
    <row r="348" spans="2:14" s="16" customFormat="1" ht="21" customHeight="1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5"/>
    </row>
    <row r="349" spans="2:14" s="16" customFormat="1" ht="21" customHeight="1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5"/>
    </row>
    <row r="350" spans="2:14" s="16" customFormat="1" ht="21" customHeight="1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5"/>
    </row>
    <row r="351" spans="2:14" s="16" customFormat="1" ht="21" customHeight="1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5"/>
    </row>
    <row r="352" spans="2:14" s="16" customFormat="1" ht="21" customHeight="1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5"/>
    </row>
    <row r="353" spans="2:14" s="16" customFormat="1" ht="21" customHeight="1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5"/>
    </row>
    <row r="354" spans="2:14" s="16" customFormat="1" ht="21" customHeight="1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5"/>
    </row>
    <row r="355" spans="2:14" s="16" customFormat="1" ht="21" customHeight="1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5"/>
    </row>
    <row r="356" spans="2:14" s="16" customFormat="1" ht="21" customHeight="1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5"/>
    </row>
    <row r="357" spans="2:14" s="16" customFormat="1" ht="21" customHeight="1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5"/>
    </row>
    <row r="358" spans="2:14" s="16" customFormat="1" ht="21" customHeight="1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5"/>
    </row>
    <row r="359" spans="2:14" s="16" customFormat="1" ht="21" customHeight="1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5"/>
    </row>
    <row r="360" spans="2:14" s="16" customFormat="1" ht="21" customHeight="1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5"/>
    </row>
    <row r="361" spans="2:14" s="16" customFormat="1" ht="21" customHeight="1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5"/>
    </row>
    <row r="362" spans="2:14" s="16" customFormat="1" ht="21" customHeight="1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5"/>
    </row>
    <row r="363" spans="2:14" s="16" customFormat="1" ht="21" customHeight="1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5"/>
    </row>
    <row r="364" spans="2:14" s="16" customFormat="1" ht="21" customHeight="1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5"/>
    </row>
    <row r="365" spans="2:14" s="16" customFormat="1" ht="21" customHeight="1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5"/>
    </row>
    <row r="366" spans="2:14" s="16" customFormat="1" ht="21" customHeight="1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5"/>
    </row>
    <row r="367" spans="2:14" s="16" customFormat="1" ht="21" customHeight="1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5"/>
    </row>
    <row r="368" spans="2:14" s="16" customFormat="1" ht="21" customHeight="1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5"/>
    </row>
    <row r="369" spans="2:14" s="16" customFormat="1" ht="21" customHeight="1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5"/>
    </row>
    <row r="370" spans="2:14" s="16" customFormat="1" ht="21" customHeight="1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5"/>
    </row>
    <row r="371" spans="2:14" s="16" customFormat="1" ht="21" customHeight="1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5"/>
    </row>
    <row r="372" spans="2:14" s="16" customFormat="1" ht="21" customHeight="1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5"/>
    </row>
    <row r="373" spans="2:14" s="16" customFormat="1" ht="21" customHeight="1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5"/>
    </row>
    <row r="374" spans="2:14" s="16" customFormat="1" ht="21" customHeight="1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5"/>
    </row>
    <row r="375" spans="2:14" s="16" customFormat="1" ht="21" customHeight="1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5"/>
    </row>
    <row r="376" spans="2:14" s="16" customFormat="1" ht="21" customHeight="1"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5"/>
    </row>
    <row r="377" spans="2:14" s="16" customFormat="1" ht="21" customHeight="1"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5"/>
    </row>
    <row r="378" spans="2:14" s="16" customFormat="1" ht="21" customHeight="1"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5"/>
    </row>
    <row r="379" spans="2:14" s="16" customFormat="1" ht="21" customHeight="1"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5"/>
    </row>
    <row r="380" spans="2:14" s="16" customFormat="1" ht="21" customHeight="1"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5"/>
    </row>
    <row r="381" spans="2:14" s="16" customFormat="1" ht="21" customHeight="1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5"/>
    </row>
    <row r="382" spans="2:14" s="16" customFormat="1" ht="21" customHeight="1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5"/>
    </row>
    <row r="383" spans="2:14" s="16" customFormat="1" ht="21" customHeight="1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5"/>
    </row>
    <row r="384" spans="2:14" s="16" customFormat="1" ht="21" customHeight="1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5"/>
    </row>
    <row r="385" spans="2:14" s="16" customFormat="1" ht="21" customHeight="1"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5"/>
    </row>
    <row r="386" spans="2:14" s="16" customFormat="1" ht="21" customHeight="1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5"/>
    </row>
    <row r="387" spans="2:14" s="16" customFormat="1" ht="21" customHeight="1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5"/>
    </row>
    <row r="388" spans="2:14" s="16" customFormat="1" ht="21" customHeight="1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5"/>
    </row>
    <row r="389" spans="2:14" s="16" customFormat="1" ht="21" customHeight="1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5"/>
    </row>
    <row r="390" spans="2:14" s="16" customFormat="1" ht="21" customHeight="1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5"/>
    </row>
    <row r="391" spans="2:14" s="16" customFormat="1" ht="21" customHeight="1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5"/>
    </row>
    <row r="392" spans="2:14" s="16" customFormat="1" ht="21" customHeight="1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5"/>
    </row>
    <row r="393" spans="2:14" s="16" customFormat="1" ht="21" customHeight="1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5"/>
    </row>
    <row r="394" spans="2:14" s="16" customFormat="1" ht="21" customHeight="1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5"/>
    </row>
    <row r="395" spans="2:14" s="16" customFormat="1" ht="21" customHeight="1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5"/>
    </row>
    <row r="396" spans="2:14" s="16" customFormat="1" ht="21" customHeight="1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5"/>
    </row>
    <row r="397" spans="2:14" s="16" customFormat="1" ht="21" customHeight="1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5"/>
    </row>
    <row r="398" spans="2:14" s="16" customFormat="1" ht="21" customHeight="1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5"/>
    </row>
    <row r="399" spans="2:14" s="16" customFormat="1" ht="21" customHeight="1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5"/>
    </row>
    <row r="400" spans="2:14" s="16" customFormat="1" ht="21" customHeight="1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5"/>
    </row>
    <row r="401" spans="2:14" s="16" customFormat="1" ht="21" customHeight="1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5"/>
    </row>
    <row r="402" spans="2:14" s="16" customFormat="1" ht="21" customHeight="1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5"/>
    </row>
    <row r="403" spans="2:14" s="16" customFormat="1" ht="21" customHeight="1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5"/>
    </row>
    <row r="404" spans="2:14" s="16" customFormat="1" ht="21" customHeight="1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5"/>
    </row>
    <row r="405" spans="2:14" s="16" customFormat="1" ht="21" customHeight="1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5"/>
    </row>
    <row r="406" spans="2:14" s="16" customFormat="1" ht="21" customHeight="1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5"/>
    </row>
    <row r="407" spans="2:14" s="16" customFormat="1" ht="21" customHeight="1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5"/>
    </row>
    <row r="408" spans="2:14" s="16" customFormat="1" ht="21" customHeight="1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5"/>
    </row>
    <row r="409" spans="2:14" s="16" customFormat="1" ht="21" customHeight="1"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5"/>
    </row>
    <row r="410" spans="2:14" s="16" customFormat="1" ht="21" customHeight="1"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5"/>
    </row>
    <row r="411" spans="2:14" s="16" customFormat="1" ht="21" customHeight="1"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5"/>
    </row>
    <row r="412" spans="2:14" s="16" customFormat="1" ht="21" customHeight="1"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5"/>
    </row>
    <row r="413" spans="2:14" s="16" customFormat="1" ht="21" customHeight="1"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5"/>
    </row>
    <row r="414" spans="2:14" s="16" customFormat="1" ht="21" customHeight="1"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5"/>
    </row>
    <row r="415" spans="2:14" s="16" customFormat="1" ht="21" customHeight="1"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5"/>
    </row>
    <row r="416" spans="2:14" s="16" customFormat="1" ht="21" customHeight="1"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5"/>
    </row>
    <row r="417" spans="2:14" s="16" customFormat="1" ht="21" customHeight="1"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5"/>
    </row>
    <row r="418" spans="2:14" s="16" customFormat="1" ht="21" customHeight="1"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5"/>
    </row>
    <row r="419" spans="2:14" s="16" customFormat="1" ht="21" customHeight="1"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5"/>
    </row>
    <row r="420" spans="2:14" s="16" customFormat="1" ht="21" customHeight="1"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5"/>
    </row>
    <row r="421" spans="2:14" s="16" customFormat="1" ht="21" customHeight="1"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5"/>
    </row>
    <row r="422" spans="2:14" s="16" customFormat="1" ht="21" customHeight="1"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5"/>
    </row>
    <row r="423" spans="2:14" s="16" customFormat="1" ht="21" customHeight="1"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5"/>
    </row>
    <row r="424" spans="2:14" s="16" customFormat="1" ht="21" customHeight="1"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5"/>
    </row>
    <row r="425" spans="2:14" s="16" customFormat="1" ht="21" customHeight="1"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5"/>
    </row>
    <row r="426" spans="2:14" s="16" customFormat="1" ht="21" customHeight="1"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5"/>
    </row>
    <row r="427" spans="2:14" s="16" customFormat="1" ht="21" customHeight="1"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5"/>
    </row>
    <row r="428" spans="2:14" s="16" customFormat="1" ht="21" customHeight="1"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5"/>
    </row>
    <row r="429" spans="2:14" s="16" customFormat="1" ht="21" customHeight="1"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5"/>
    </row>
    <row r="430" spans="2:14" s="16" customFormat="1" ht="21" customHeight="1"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5"/>
    </row>
    <row r="431" spans="2:14" s="16" customFormat="1" ht="21" customHeight="1"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5"/>
    </row>
    <row r="432" spans="2:14" s="16" customFormat="1" ht="21" customHeight="1"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5"/>
    </row>
    <row r="433" spans="2:14" s="16" customFormat="1" ht="21" customHeight="1"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5"/>
    </row>
    <row r="434" spans="2:14" s="16" customFormat="1" ht="21" customHeight="1"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5"/>
    </row>
    <row r="435" spans="2:14" s="16" customFormat="1" ht="21" customHeight="1"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5"/>
    </row>
    <row r="436" spans="2:14" s="16" customFormat="1" ht="21" customHeight="1"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5"/>
    </row>
    <row r="437" spans="2:14" s="16" customFormat="1" ht="21" customHeight="1"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5"/>
    </row>
    <row r="438" spans="2:14" s="16" customFormat="1" ht="21" customHeight="1"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5"/>
    </row>
    <row r="439" spans="2:14" s="16" customFormat="1" ht="21" customHeight="1"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5"/>
    </row>
    <row r="440" spans="2:14" s="16" customFormat="1" ht="21" customHeight="1"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5"/>
    </row>
    <row r="441" spans="2:14" s="16" customFormat="1" ht="21" customHeight="1"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5"/>
    </row>
    <row r="442" spans="2:14" s="16" customFormat="1" ht="21" customHeight="1"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5"/>
    </row>
    <row r="443" spans="2:14" s="16" customFormat="1" ht="21" customHeight="1"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5"/>
    </row>
    <row r="444" spans="2:14" s="16" customFormat="1" ht="21" customHeight="1"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5"/>
    </row>
    <row r="445" spans="2:14" s="16" customFormat="1" ht="21" customHeight="1"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5"/>
    </row>
    <row r="446" spans="2:14" s="16" customFormat="1" ht="21" customHeight="1"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5"/>
    </row>
    <row r="447" spans="2:14" s="16" customFormat="1" ht="21" customHeight="1"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5"/>
    </row>
    <row r="448" spans="2:14" s="16" customFormat="1" ht="21" customHeight="1"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5"/>
    </row>
    <row r="449" spans="2:14" s="16" customFormat="1" ht="21" customHeight="1"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5"/>
    </row>
    <row r="450" spans="2:14" s="16" customFormat="1" ht="21" customHeight="1"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5"/>
    </row>
    <row r="451" spans="2:14" s="16" customFormat="1" ht="21" customHeight="1"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5"/>
    </row>
    <row r="452" spans="2:14" s="16" customFormat="1" ht="21" customHeight="1"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5"/>
    </row>
    <row r="453" spans="2:14" s="16" customFormat="1" ht="21" customHeight="1"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5"/>
    </row>
    <row r="454" spans="2:14" s="16" customFormat="1" ht="21" customHeight="1"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5"/>
    </row>
    <row r="455" spans="2:14" s="16" customFormat="1" ht="21" customHeight="1"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5"/>
    </row>
    <row r="456" spans="2:14" s="16" customFormat="1" ht="21" customHeight="1"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5"/>
    </row>
    <row r="457" spans="2:14" s="16" customFormat="1" ht="21" customHeight="1"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5"/>
    </row>
    <row r="458" spans="2:14" s="16" customFormat="1" ht="21" customHeight="1"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5"/>
    </row>
    <row r="459" spans="2:14" s="16" customFormat="1" ht="21" customHeight="1"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5"/>
    </row>
    <row r="460" spans="2:14" s="16" customFormat="1" ht="21" customHeight="1"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5"/>
    </row>
    <row r="461" spans="2:14" s="16" customFormat="1" ht="21" customHeight="1"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5"/>
    </row>
    <row r="462" spans="2:14" s="16" customFormat="1" ht="21" customHeight="1"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5"/>
    </row>
    <row r="463" spans="2:14" s="16" customFormat="1" ht="21" customHeight="1"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5"/>
    </row>
    <row r="464" spans="2:14" s="16" customFormat="1" ht="21" customHeight="1"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5"/>
    </row>
    <row r="465" spans="2:14" s="16" customFormat="1" ht="21" customHeight="1"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5"/>
    </row>
    <row r="466" spans="2:14" s="16" customFormat="1" ht="21" customHeight="1"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5"/>
    </row>
    <row r="467" spans="2:14" s="16" customFormat="1" ht="21" customHeight="1"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5"/>
    </row>
    <row r="468" spans="2:14" s="16" customFormat="1" ht="21" customHeight="1"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5"/>
    </row>
    <row r="469" spans="2:14" s="16" customFormat="1" ht="21" customHeight="1"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5"/>
    </row>
    <row r="470" spans="2:14" s="16" customFormat="1" ht="21" customHeight="1"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5"/>
    </row>
    <row r="471" spans="2:14" s="16" customFormat="1" ht="21" customHeight="1"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5"/>
    </row>
    <row r="472" spans="2:14" s="16" customFormat="1" ht="21" customHeight="1"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5"/>
    </row>
    <row r="473" spans="2:14" s="16" customFormat="1" ht="21" customHeight="1"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5"/>
    </row>
    <row r="474" spans="2:14" s="16" customFormat="1" ht="21" customHeight="1"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5"/>
    </row>
    <row r="475" spans="2:14" s="16" customFormat="1" ht="21" customHeight="1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5"/>
    </row>
    <row r="476" spans="2:14" s="16" customFormat="1" ht="21" customHeight="1"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5"/>
    </row>
    <row r="477" spans="2:14" s="16" customFormat="1" ht="21" customHeight="1"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5"/>
    </row>
    <row r="478" spans="2:14" s="16" customFormat="1" ht="21" customHeight="1"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5"/>
    </row>
    <row r="479" spans="2:14" s="16" customFormat="1" ht="21" customHeight="1"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5"/>
    </row>
    <row r="480" spans="2:14" s="16" customFormat="1" ht="21" customHeight="1"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5"/>
    </row>
    <row r="481" spans="2:14" s="16" customFormat="1" ht="21" customHeight="1"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5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ФИПП-пенсионери</vt:lpstr>
      <vt:lpstr>ФИПП-дял пенсионери</vt:lpstr>
      <vt:lpstr>ФИПП-нетни активи</vt:lpstr>
      <vt:lpstr>ФИПП-дял нетни активи</vt:lpstr>
      <vt:lpstr>ФИПП-инвестиции</vt:lpstr>
      <vt:lpstr>ФИПП-портфейл</vt:lpstr>
      <vt:lpstr>Графика №1-ФИПП</vt:lpstr>
      <vt:lpstr>Графика №2-ФИПП</vt:lpstr>
      <vt:lpstr>Графика №3-ФИПП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2025-11-14T12:03:50Z</cp:lastPrinted>
  <dcterms:created xsi:type="dcterms:W3CDTF">2022-01-21T08:12:08Z</dcterms:created>
  <dcterms:modified xsi:type="dcterms:W3CDTF">2025-11-14T12:05:34Z</dcterms:modified>
</cp:coreProperties>
</file>