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PREHVARLIANE\PREHVARLIANE_Q2_2025\"/>
    </mc:Choice>
  </mc:AlternateContent>
  <bookViews>
    <workbookView xWindow="0" yWindow="0" windowWidth="28800" windowHeight="11700" tabRatio="858" activeTab="1"/>
  </bookViews>
  <sheets>
    <sheet name="ДПФ - II-ро тримесечие 2025 г." sheetId="7" r:id="rId1"/>
    <sheet name="ДПФ - I-во полугодие 2025 г." sheetId="8" r:id="rId2"/>
  </sheets>
  <definedNames>
    <definedName name="_xlnm.Print_Area" localSheetId="0">'ДПФ - II-ро тримесечие 2025 г.'!$A$1:$AA$40</definedName>
    <definedName name="_xlnm.Print_Area" localSheetId="1">'ДПФ - I-во полугодие 2025 г.'!$A$1:$Z$41</definedName>
    <definedName name="_xlnm.Print_Titles" localSheetId="0">'ДПФ - II-ро тримесечие 2025 г.'!$A:$B</definedName>
    <definedName name="_xlnm.Print_Titles" localSheetId="1">'ДПФ - I-во полугодие 2025 г.'!$A:$B</definedName>
  </definedNames>
  <calcPr calcId="162913"/>
</workbook>
</file>

<file path=xl/calcChain.xml><?xml version="1.0" encoding="utf-8"?>
<calcChain xmlns="http://schemas.openxmlformats.org/spreadsheetml/2006/main">
  <c r="E17" i="8" l="1"/>
  <c r="D17" i="8"/>
  <c r="C17" i="8"/>
  <c r="X7" i="8"/>
  <c r="X8" i="8"/>
  <c r="X9" i="8"/>
  <c r="X10" i="8"/>
  <c r="X11" i="8"/>
  <c r="X12" i="8"/>
  <c r="X13" i="8"/>
  <c r="X14" i="8"/>
  <c r="X15" i="8"/>
  <c r="X16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Y15" i="8" l="1"/>
  <c r="Z7" i="8"/>
  <c r="Y7" i="8"/>
  <c r="Y11" i="8"/>
  <c r="Y8" i="8"/>
  <c r="Y10" i="8"/>
  <c r="Y12" i="8"/>
  <c r="Z13" i="8"/>
  <c r="Y14" i="8"/>
  <c r="Z8" i="8"/>
  <c r="Z10" i="8"/>
  <c r="Z12" i="8"/>
  <c r="Z14" i="8"/>
  <c r="Z16" i="8"/>
  <c r="Z9" i="8"/>
  <c r="Z11" i="8"/>
  <c r="Z15" i="8"/>
  <c r="Y16" i="8"/>
  <c r="Y9" i="8"/>
  <c r="Y13" i="8"/>
  <c r="W17" i="8"/>
  <c r="X17" i="8"/>
  <c r="W16" i="7" l="1"/>
  <c r="X16" i="7"/>
  <c r="W8" i="7"/>
  <c r="X8" i="7"/>
  <c r="W9" i="7"/>
  <c r="X9" i="7"/>
  <c r="W10" i="7"/>
  <c r="X10" i="7"/>
  <c r="W11" i="7"/>
  <c r="X11" i="7"/>
  <c r="W12" i="7"/>
  <c r="X12" i="7"/>
  <c r="W13" i="7"/>
  <c r="X13" i="7"/>
  <c r="W14" i="7"/>
  <c r="X14" i="7"/>
  <c r="W15" i="7"/>
  <c r="X15" i="7"/>
  <c r="X7" i="7"/>
  <c r="W7" i="7"/>
  <c r="V17" i="7"/>
  <c r="U17" i="7"/>
  <c r="X17" i="7" l="1"/>
  <c r="Y16" i="7"/>
  <c r="Z16" i="7"/>
  <c r="D17" i="7"/>
  <c r="Z7" i="7" s="1"/>
  <c r="E17" i="7"/>
  <c r="F17" i="7"/>
  <c r="Z8" i="7" s="1"/>
  <c r="G17" i="7"/>
  <c r="H17" i="7"/>
  <c r="I17" i="7"/>
  <c r="J17" i="7"/>
  <c r="K17" i="7"/>
  <c r="L17" i="7"/>
  <c r="M17" i="7"/>
  <c r="N17" i="7"/>
  <c r="O17" i="7"/>
  <c r="P17" i="7"/>
  <c r="Q17" i="7"/>
  <c r="R17" i="7"/>
  <c r="S17" i="7"/>
  <c r="Y15" i="7" s="1"/>
  <c r="T17" i="7"/>
  <c r="Z15" i="7" s="1"/>
  <c r="C17" i="7"/>
  <c r="Y7" i="7" s="1"/>
  <c r="W17" i="7" l="1"/>
  <c r="Z10" i="7"/>
  <c r="Z12" i="7"/>
  <c r="Z14" i="7"/>
  <c r="Y9" i="7"/>
  <c r="Y11" i="7"/>
  <c r="Y13" i="7"/>
  <c r="Z9" i="7"/>
  <c r="Z11" i="7"/>
  <c r="Z13" i="7"/>
  <c r="Y8" i="7"/>
  <c r="Y10" i="7"/>
  <c r="Y12" i="7"/>
  <c r="Y14" i="7"/>
</calcChain>
</file>

<file path=xl/sharedStrings.xml><?xml version="1.0" encoding="utf-8"?>
<sst xmlns="http://schemas.openxmlformats.org/spreadsheetml/2006/main" count="104" uniqueCount="25">
  <si>
    <t>Общо</t>
  </si>
  <si>
    <t>средства /лв./</t>
  </si>
  <si>
    <t>Нетна разлика</t>
  </si>
  <si>
    <t xml:space="preserve">ДПФ "Доверие" </t>
  </si>
  <si>
    <t xml:space="preserve">ДПФ "Съгласие" </t>
  </si>
  <si>
    <t xml:space="preserve">ДПФ "ДСК-Родина" </t>
  </si>
  <si>
    <t xml:space="preserve">ДПФ "Алианц България" </t>
  </si>
  <si>
    <t>ДПФ "ЦКБ - Сила"</t>
  </si>
  <si>
    <t>Фонд, от който се прехвърлят средства</t>
  </si>
  <si>
    <t>Фонд, в който постъпват средства от индивидуалните партиди</t>
  </si>
  <si>
    <t>Сключени договори и допълнителни споразумения и прехвърлени средства от индивидуалните партиди</t>
  </si>
  <si>
    <t>брой лица</t>
  </si>
  <si>
    <t>брой    лица</t>
  </si>
  <si>
    <t>ДПФ "Топлина"</t>
  </si>
  <si>
    <t xml:space="preserve">"ДПФ - Бъдеще" </t>
  </si>
  <si>
    <t xml:space="preserve">"ДПФ-Бъдеще" </t>
  </si>
  <si>
    <t>ДПФ "Пенсионно-осигурителен институт"</t>
  </si>
  <si>
    <t>"ДПФ ОББ"</t>
  </si>
  <si>
    <t xml:space="preserve">"ДПФ ОББ" </t>
  </si>
  <si>
    <t>ДПФ "ДаллБогг:Живот и Здраве"</t>
  </si>
  <si>
    <t>ДПФ "ДаллБогг: Живот и Здраве"</t>
  </si>
  <si>
    <t>и за размера на прехвърлените средства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</si>
  <si>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</rPr>
      <t>доброволен пенсионен фонд</t>
    </r>
    <r>
      <rPr>
        <sz val="14"/>
        <rFont val="Times New Roman"/>
        <family val="1"/>
      </rPr>
      <t>, подали заявление през периода 01.04.2025 г. - 30.06.2025 г.</t>
    </r>
  </si>
  <si>
    <t>и за размера на прехвърлените средства от 16.06.2025 г. до 15.08.2025 г.</t>
  </si>
  <si>
    <r>
      <t>Справка за броя на лицата, променили участието си в</t>
    </r>
    <r>
      <rPr>
        <b/>
        <sz val="14"/>
        <rFont val="Times New Roman"/>
        <family val="1"/>
      </rPr>
      <t xml:space="preserve"> доброволен пенсионен фонд</t>
    </r>
    <r>
      <rPr>
        <sz val="14"/>
        <rFont val="Times New Roman"/>
        <family val="1"/>
      </rPr>
      <t>, подали заявление през периода 01.01.2025 г. - 30.06.2025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</si>
</sst>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lightUp">
        <bgColor theme="6" tint="0.799981688894314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10" fillId="0" borderId="0"/>
  </cellStyleXfs>
  <cellXfs count="87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6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4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0" xfId="0" applyFont="1" applyFill="1" applyBorder="1"/>
    <xf numFmtId="3" fontId="2" fillId="2" borderId="0" xfId="0" applyNumberFormat="1" applyFont="1" applyFill="1"/>
    <xf numFmtId="3" fontId="4" fillId="2" borderId="0" xfId="0" applyNumberFormat="1" applyFont="1" applyFill="1" applyBorder="1"/>
    <xf numFmtId="3" fontId="1" fillId="2" borderId="5" xfId="0" applyNumberFormat="1" applyFont="1" applyFill="1" applyBorder="1"/>
    <xf numFmtId="3" fontId="3" fillId="2" borderId="0" xfId="0" applyNumberFormat="1" applyFont="1" applyFill="1" applyBorder="1"/>
    <xf numFmtId="0" fontId="1" fillId="2" borderId="3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6" xfId="0" applyFont="1" applyFill="1" applyBorder="1"/>
    <xf numFmtId="4" fontId="1" fillId="0" borderId="6" xfId="0" applyNumberFormat="1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1" fillId="2" borderId="0" xfId="1" applyFont="1" applyFill="1"/>
    <xf numFmtId="0" fontId="1" fillId="2" borderId="0" xfId="1" applyFont="1" applyFill="1" applyBorder="1"/>
    <xf numFmtId="4" fontId="1" fillId="0" borderId="6" xfId="1" applyNumberFormat="1" applyFont="1" applyFill="1" applyBorder="1" applyAlignment="1"/>
    <xf numFmtId="0" fontId="1" fillId="2" borderId="6" xfId="1" applyFont="1" applyFill="1" applyBorder="1"/>
    <xf numFmtId="0" fontId="2" fillId="2" borderId="0" xfId="1" applyFont="1" applyFill="1"/>
    <xf numFmtId="0" fontId="3" fillId="2" borderId="0" xfId="1" applyFont="1" applyFill="1" applyBorder="1"/>
    <xf numFmtId="0" fontId="3" fillId="2" borderId="0" xfId="1" applyFont="1" applyFill="1" applyBorder="1" applyAlignment="1">
      <alignment wrapText="1"/>
    </xf>
    <xf numFmtId="0" fontId="1" fillId="2" borderId="0" xfId="1" applyFont="1" applyFill="1" applyAlignment="1">
      <alignment wrapText="1"/>
    </xf>
    <xf numFmtId="0" fontId="2" fillId="2" borderId="1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/>
    </xf>
    <xf numFmtId="0" fontId="1" fillId="2" borderId="4" xfId="1" applyFont="1" applyFill="1" applyBorder="1" applyAlignment="1">
      <alignment vertical="center"/>
    </xf>
    <xf numFmtId="0" fontId="1" fillId="2" borderId="4" xfId="1" applyFont="1" applyFill="1" applyBorder="1" applyAlignment="1">
      <alignment vertical="center" wrapText="1"/>
    </xf>
    <xf numFmtId="0" fontId="1" fillId="2" borderId="1" xfId="1" applyFont="1" applyFill="1" applyBorder="1" applyAlignment="1">
      <alignment vertical="center" wrapText="1"/>
    </xf>
    <xf numFmtId="0" fontId="1" fillId="2" borderId="3" xfId="1" applyFont="1" applyFill="1" applyBorder="1" applyAlignment="1">
      <alignment vertical="center" wrapText="1"/>
    </xf>
    <xf numFmtId="3" fontId="2" fillId="2" borderId="0" xfId="1" applyNumberFormat="1" applyFont="1" applyFill="1"/>
    <xf numFmtId="3" fontId="1" fillId="2" borderId="0" xfId="1" applyNumberFormat="1" applyFont="1" applyFill="1"/>
    <xf numFmtId="3" fontId="4" fillId="2" borderId="0" xfId="1" applyNumberFormat="1" applyFont="1" applyFill="1" applyBorder="1"/>
    <xf numFmtId="3" fontId="2" fillId="2" borderId="0" xfId="1" applyNumberFormat="1" applyFont="1" applyFill="1" applyBorder="1"/>
    <xf numFmtId="3" fontId="6" fillId="2" borderId="0" xfId="1" applyNumberFormat="1" applyFont="1" applyFill="1" applyBorder="1"/>
    <xf numFmtId="3" fontId="1" fillId="2" borderId="0" xfId="1" applyNumberFormat="1" applyFont="1" applyFill="1" applyBorder="1"/>
    <xf numFmtId="3" fontId="11" fillId="3" borderId="1" xfId="0" applyNumberFormat="1" applyFont="1" applyFill="1" applyBorder="1" applyAlignment="1">
      <alignment vertical="center"/>
    </xf>
    <xf numFmtId="3" fontId="11" fillId="0" borderId="1" xfId="0" applyNumberFormat="1" applyFont="1" applyFill="1" applyBorder="1" applyAlignment="1">
      <alignment vertical="center"/>
    </xf>
    <xf numFmtId="4" fontId="11" fillId="0" borderId="1" xfId="0" applyNumberFormat="1" applyFont="1" applyFill="1" applyBorder="1" applyAlignment="1">
      <alignment vertical="center"/>
    </xf>
    <xf numFmtId="3" fontId="11" fillId="0" borderId="3" xfId="0" applyNumberFormat="1" applyFont="1" applyFill="1" applyBorder="1" applyAlignment="1">
      <alignment vertical="center"/>
    </xf>
    <xf numFmtId="4" fontId="11" fillId="0" borderId="3" xfId="0" applyNumberFormat="1" applyFont="1" applyFill="1" applyBorder="1" applyAlignment="1">
      <alignment vertical="center"/>
    </xf>
    <xf numFmtId="3" fontId="11" fillId="0" borderId="2" xfId="0" applyNumberFormat="1" applyFont="1" applyFill="1" applyBorder="1" applyAlignment="1">
      <alignment vertical="center"/>
    </xf>
    <xf numFmtId="4" fontId="11" fillId="0" borderId="2" xfId="0" applyNumberFormat="1" applyFont="1" applyFill="1" applyBorder="1" applyAlignment="1">
      <alignment vertical="center"/>
    </xf>
    <xf numFmtId="3" fontId="11" fillId="3" borderId="2" xfId="0" applyNumberFormat="1" applyFont="1" applyFill="1" applyBorder="1" applyAlignment="1">
      <alignment vertical="center"/>
    </xf>
    <xf numFmtId="0" fontId="1" fillId="2" borderId="1" xfId="1" applyFont="1" applyFill="1" applyBorder="1" applyAlignment="1">
      <alignment horizontal="center" vertical="center" wrapText="1"/>
    </xf>
    <xf numFmtId="0" fontId="1" fillId="2" borderId="0" xfId="1" applyFont="1" applyFill="1" applyAlignment="1">
      <alignment horizontal="center"/>
    </xf>
    <xf numFmtId="0" fontId="6" fillId="2" borderId="1" xfId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vertical="center"/>
    </xf>
    <xf numFmtId="0" fontId="1" fillId="2" borderId="2" xfId="1" applyFont="1" applyFill="1" applyBorder="1" applyAlignment="1">
      <alignment vertical="center" wrapText="1"/>
    </xf>
    <xf numFmtId="0" fontId="9" fillId="0" borderId="7" xfId="0" applyFont="1" applyBorder="1" applyAlignment="1">
      <alignment vertical="center"/>
    </xf>
    <xf numFmtId="3" fontId="9" fillId="0" borderId="2" xfId="0" applyNumberFormat="1" applyFont="1" applyFill="1" applyBorder="1" applyAlignment="1">
      <alignment vertical="center"/>
    </xf>
    <xf numFmtId="0" fontId="12" fillId="2" borderId="0" xfId="1" applyFont="1" applyFill="1" applyBorder="1"/>
    <xf numFmtId="3" fontId="9" fillId="0" borderId="10" xfId="0" applyNumberFormat="1" applyFont="1" applyFill="1" applyBorder="1" applyAlignment="1">
      <alignment vertical="center"/>
    </xf>
    <xf numFmtId="0" fontId="7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 textRotation="90"/>
    </xf>
    <xf numFmtId="0" fontId="1" fillId="2" borderId="9" xfId="0" applyFont="1" applyFill="1" applyBorder="1" applyAlignment="1">
      <alignment horizontal="center" vertical="center" textRotation="90"/>
    </xf>
    <xf numFmtId="0" fontId="1" fillId="2" borderId="10" xfId="0" applyFont="1" applyFill="1" applyBorder="1" applyAlignment="1">
      <alignment horizontal="center" vertical="center" textRotation="90"/>
    </xf>
    <xf numFmtId="0" fontId="1" fillId="2" borderId="0" xfId="1" applyFont="1" applyFill="1" applyAlignment="1">
      <alignment horizontal="center"/>
    </xf>
    <xf numFmtId="0" fontId="1" fillId="2" borderId="8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1" fillId="2" borderId="3" xfId="1" applyFont="1" applyFill="1" applyBorder="1" applyAlignment="1">
      <alignment horizontal="center" vertical="center" textRotation="90"/>
    </xf>
    <xf numFmtId="0" fontId="1" fillId="2" borderId="9" xfId="1" applyFont="1" applyFill="1" applyBorder="1" applyAlignment="1">
      <alignment horizontal="center" vertical="center" textRotation="90"/>
    </xf>
    <xf numFmtId="0" fontId="1" fillId="2" borderId="10" xfId="1" applyFont="1" applyFill="1" applyBorder="1" applyAlignment="1">
      <alignment horizontal="center" vertical="center" textRotation="90"/>
    </xf>
    <xf numFmtId="0" fontId="7" fillId="2" borderId="0" xfId="1" applyFont="1" applyFill="1" applyAlignment="1">
      <alignment horizontal="center"/>
    </xf>
    <xf numFmtId="0" fontId="1" fillId="2" borderId="3" xfId="1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93005473063434E-2"/>
          <c:y val="0.11780119769663891"/>
          <c:w val="0.87029941621501117"/>
          <c:h val="0.646597685134884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II-ро тримесечие 2025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6.5072205300549498E-3"/>
                  <c:y val="7.101737773662939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II-ро тримесечие 2025 г.'!$Y$7</c:f>
              <c:numCache>
                <c:formatCode>#,##0</c:formatCode>
                <c:ptCount val="1"/>
                <c:pt idx="0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A7-4009-ABF5-D55A593912E8}"/>
            </c:ext>
          </c:extLst>
        </c:ser>
        <c:ser>
          <c:idx val="1"/>
          <c:order val="1"/>
          <c:tx>
            <c:strRef>
              <c:f>'ДПФ - II-ро тримесечие 2025 г.'!$B$8</c:f>
              <c:strCache>
                <c:ptCount val="1"/>
                <c:pt idx="0">
                  <c:v>ДПФ "Съгласие"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9.4929863267757049E-4"/>
                  <c:y val="1.51044375267045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II-ро тримесечие 2025 г.'!$Y$8</c:f>
              <c:numCache>
                <c:formatCode>#,##0</c:formatCode>
                <c:ptCount val="1"/>
                <c:pt idx="0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0A7-4009-ABF5-D55A593912E8}"/>
            </c:ext>
          </c:extLst>
        </c:ser>
        <c:ser>
          <c:idx val="2"/>
          <c:order val="2"/>
          <c:tx>
            <c:strRef>
              <c:f>'ДПФ - II-ро тримесечие 2025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II-ро тримесечие 2025 г.'!$Y$9</c:f>
              <c:numCache>
                <c:formatCode>#,##0</c:formatCode>
                <c:ptCount val="1"/>
                <c:pt idx="0">
                  <c:v>-29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0A7-4009-ABF5-D55A593912E8}"/>
            </c:ext>
          </c:extLst>
        </c:ser>
        <c:ser>
          <c:idx val="3"/>
          <c:order val="3"/>
          <c:tx>
            <c:strRef>
              <c:f>'ДПФ - II-ро тримесечие 2025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6625103906899418E-3"/>
                  <c:y val="6.201794543123970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II-ро тримесечие 2025 г.'!$Y$10</c:f>
              <c:numCache>
                <c:formatCode>#,##0</c:formatCode>
                <c:ptCount val="1"/>
                <c:pt idx="0">
                  <c:v>-50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0A7-4009-ABF5-D55A593912E8}"/>
            </c:ext>
          </c:extLst>
        </c:ser>
        <c:ser>
          <c:idx val="4"/>
          <c:order val="4"/>
          <c:tx>
            <c:strRef>
              <c:f>'ДПФ - II-ро тримесечие 2025 г.'!$B$11</c:f>
              <c:strCache>
                <c:ptCount val="1"/>
                <c:pt idx="0">
                  <c:v>"ДПФ ОББ"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0025153105862402E-3"/>
                  <c:y val="-1.81638672874863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II-ро тримесечие 2025 г.'!$Y$11</c:f>
              <c:numCache>
                <c:formatCode>#,##0</c:formatCode>
                <c:ptCount val="1"/>
                <c:pt idx="0">
                  <c:v>-43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0A7-4009-ABF5-D55A593912E8}"/>
            </c:ext>
          </c:extLst>
        </c:ser>
        <c:ser>
          <c:idx val="5"/>
          <c:order val="5"/>
          <c:tx>
            <c:strRef>
              <c:f>'ДПФ - II-ро тримесечие 2025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II-ро тримесечие 2025 г.'!$Y$12</c:f>
              <c:numCache>
                <c:formatCode>#,##0</c:formatCode>
                <c:ptCount val="1"/>
                <c:pt idx="0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0A7-4009-ABF5-D55A593912E8}"/>
            </c:ext>
          </c:extLst>
        </c:ser>
        <c:ser>
          <c:idx val="7"/>
          <c:order val="6"/>
          <c:tx>
            <c:strRef>
              <c:f>'ДПФ - II-ро тримесечие 2025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II-ро тримесечие 2025 г.'!$Y$13</c:f>
              <c:numCache>
                <c:formatCode>#,##0</c:formatCode>
                <c:ptCount val="1"/>
                <c:pt idx="0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0A7-4009-ABF5-D55A593912E8}"/>
            </c:ext>
          </c:extLst>
        </c:ser>
        <c:ser>
          <c:idx val="8"/>
          <c:order val="7"/>
          <c:tx>
            <c:strRef>
              <c:f>'ДПФ - II-ро тримесечие 2025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6.201550387596842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II-ро тримесечие 2025 г.'!$Y$14</c:f>
              <c:numCache>
                <c:formatCode>#,##0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0A7-4009-ABF5-D55A593912E8}"/>
            </c:ext>
          </c:extLst>
        </c:ser>
        <c:ser>
          <c:idx val="6"/>
          <c:order val="8"/>
          <c:tx>
            <c:strRef>
              <c:f>'ДПФ - II-ро тримесечие 2025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invertIfNegative val="0"/>
          <c:dLbls>
            <c:numFmt formatCode="General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II-ро тримесечие 2025 г.'!$Y$15</c:f>
              <c:numCache>
                <c:formatCode>#,##0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63-4CB5-BA1A-E87053648D65}"/>
            </c:ext>
          </c:extLst>
        </c:ser>
        <c:ser>
          <c:idx val="9"/>
          <c:order val="9"/>
          <c:tx>
            <c:strRef>
              <c:f>'ДПФ - II-ро тримесечие 2025 г.'!$B$16</c:f>
              <c:strCache>
                <c:ptCount val="1"/>
                <c:pt idx="0">
                  <c:v>ДПФ "ДаллБогг:Живот и Здраве"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'ДПФ - II-ро тримесечие 2025 г.'!$Y$16</c:f>
              <c:numCache>
                <c:formatCode>#,##0</c:formatCode>
                <c:ptCount val="1"/>
                <c:pt idx="0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63-4CB5-BA1A-E87053648D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3471"/>
        <c:axId val="1"/>
      </c:barChart>
      <c:catAx>
        <c:axId val="115209347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2093471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5542050385846401E-2"/>
          <c:y val="0.80104815967771459"/>
          <c:w val="0.73923055262314086"/>
          <c:h val="0.17626112847148839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9654257289695"/>
          <c:y val="0.11632600048705252"/>
          <c:w val="0.84387176716096701"/>
          <c:h val="0.628273054382074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II-ро тримесечие 2025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-4.9459046546414982E-3"/>
                  <c:y val="9.345794392523363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II-ро тримесечие 2025 г.'!$Z$7</c:f>
              <c:numCache>
                <c:formatCode>#,##0</c:formatCode>
                <c:ptCount val="1"/>
                <c:pt idx="0">
                  <c:v>181371.89999999997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81-4121-AA68-B9E20B77E293}"/>
            </c:ext>
          </c:extLst>
        </c:ser>
        <c:ser>
          <c:idx val="1"/>
          <c:order val="1"/>
          <c:tx>
            <c:strRef>
              <c:f>'ДПФ - II-ро тримесечие 2025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1.246105919003113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II-ро тримесечие 2025 г.'!$Z$8</c:f>
              <c:numCache>
                <c:formatCode>#,##0</c:formatCode>
                <c:ptCount val="1"/>
                <c:pt idx="0">
                  <c:v>-43621.119999999966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D81-4121-AA68-B9E20B77E293}"/>
            </c:ext>
          </c:extLst>
        </c:ser>
        <c:ser>
          <c:idx val="2"/>
          <c:order val="2"/>
          <c:tx>
            <c:strRef>
              <c:f>'ДПФ - II-ро тримесечие 2025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II-ро тримесечие 2025 г.'!$Z$9</c:f>
              <c:numCache>
                <c:formatCode>#,##0</c:formatCode>
                <c:ptCount val="1"/>
                <c:pt idx="0">
                  <c:v>-72269.42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D81-4121-AA68-B9E20B77E293}"/>
            </c:ext>
          </c:extLst>
        </c:ser>
        <c:ser>
          <c:idx val="3"/>
          <c:order val="3"/>
          <c:tx>
            <c:strRef>
              <c:f>'ДПФ - II-ро тримесечие 2025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1.24615497829126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II-ро тримесечие 2025 г.'!$Z$10</c:f>
              <c:numCache>
                <c:formatCode>#,##0</c:formatCode>
                <c:ptCount val="1"/>
                <c:pt idx="0">
                  <c:v>-393487.08999999997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D81-4121-AA68-B9E20B77E293}"/>
            </c:ext>
          </c:extLst>
        </c:ser>
        <c:ser>
          <c:idx val="4"/>
          <c:order val="4"/>
          <c:tx>
            <c:strRef>
              <c:f>'ДПФ - II-ро тримесечие 2025 г.'!$B$11</c:f>
              <c:strCache>
                <c:ptCount val="1"/>
                <c:pt idx="0">
                  <c:v>"ДПФ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6486348848804388E-3"/>
                  <c:y val="6.230529595015576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II-ро тримесечие 2025 г.'!$Z$11</c:f>
              <c:numCache>
                <c:formatCode>#,##0</c:formatCode>
                <c:ptCount val="1"/>
                <c:pt idx="0">
                  <c:v>-47222.370000000054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D81-4121-AA68-B9E20B77E293}"/>
            </c:ext>
          </c:extLst>
        </c:ser>
        <c:ser>
          <c:idx val="5"/>
          <c:order val="5"/>
          <c:tx>
            <c:strRef>
              <c:f>'ДПФ - II-ро тримесечие 2025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II-ро тримесечие 2025 г.'!$Z$12</c:f>
              <c:numCache>
                <c:formatCode>#,##0</c:formatCode>
                <c:ptCount val="1"/>
                <c:pt idx="0">
                  <c:v>87994.12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D81-4121-AA68-B9E20B77E293}"/>
            </c:ext>
          </c:extLst>
        </c:ser>
        <c:ser>
          <c:idx val="7"/>
          <c:order val="6"/>
          <c:tx>
            <c:strRef>
              <c:f>'ДПФ - II-ро тримесечие 2025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II-ро тримесечие 2025 г.'!$Z$13</c:f>
              <c:numCache>
                <c:formatCode>#,##0</c:formatCode>
                <c:ptCount val="1"/>
                <c:pt idx="0">
                  <c:v>139590.20000000001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D81-4121-AA68-B9E20B77E293}"/>
            </c:ext>
          </c:extLst>
        </c:ser>
        <c:ser>
          <c:idx val="8"/>
          <c:order val="7"/>
          <c:tx>
            <c:strRef>
              <c:f>'ДПФ - II-ро тримесечие 2025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II-ро тримесечие 2025 г.'!$Z$14</c:f>
              <c:numCache>
                <c:formatCode>#,##0</c:formatCode>
                <c:ptCount val="1"/>
                <c:pt idx="0">
                  <c:v>16713.45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D81-4121-AA68-B9E20B77E293}"/>
            </c:ext>
          </c:extLst>
        </c:ser>
        <c:ser>
          <c:idx val="6"/>
          <c:order val="8"/>
          <c:tx>
            <c:strRef>
              <c:f>'ДПФ - II-ро тримесечие 2025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'ДПФ - II-ро тримесечие 2025 г.'!$Z$15</c:f>
              <c:numCache>
                <c:formatCode>#,##0</c:formatCode>
                <c:ptCount val="1"/>
                <c:pt idx="0">
                  <c:v>1534.68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83-481D-86DE-A489F529FF96}"/>
            </c:ext>
          </c:extLst>
        </c:ser>
        <c:ser>
          <c:idx val="10"/>
          <c:order val="9"/>
          <c:tx>
            <c:strRef>
              <c:f>'ДПФ - II-ро тримесечие 2025 г.'!$B$16</c:f>
              <c:strCache>
                <c:ptCount val="1"/>
                <c:pt idx="0">
                  <c:v>ДПФ "ДаллБогг:Живот и Здраве"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'ДПФ - II-ро тримесечие 2025 г.'!$Z$16</c:f>
              <c:numCache>
                <c:formatCode>#,##0</c:formatCode>
                <c:ptCount val="1"/>
                <c:pt idx="0">
                  <c:v>129395.65000000001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83-481D-86DE-A489F529FF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5135"/>
        <c:axId val="1"/>
      </c:barChart>
      <c:catAx>
        <c:axId val="1152095135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2095135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062173176308352"/>
          <c:y val="0.79581278975642056"/>
          <c:w val="0.68105294720871234"/>
          <c:h val="0.17709015905716252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34243590513923E-2"/>
          <c:y val="0.11780119769663891"/>
          <c:w val="0.89308537294751944"/>
          <c:h val="0.646597685134884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I-во полугодие 2025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8.9444157232600602E-3"/>
                  <c:y val="-5.703444087186324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208-4E80-A222-0AAC26A3536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I-во полугодие 2025 г.'!$Y$7</c:f>
              <c:numCache>
                <c:formatCode>#,##0</c:formatCode>
                <c:ptCount val="1"/>
                <c:pt idx="0">
                  <c:v>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08-4E80-A222-0AAC26A35366}"/>
            </c:ext>
          </c:extLst>
        </c:ser>
        <c:ser>
          <c:idx val="1"/>
          <c:order val="1"/>
          <c:tx>
            <c:strRef>
              <c:f>'ДПФ - I-во полугодие 2025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9275430726175044E-3"/>
                  <c:y val="4.578220330384315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208-4E80-A222-0AAC26A3536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I-во полугодие 2025 г.'!$Y$8</c:f>
              <c:numCache>
                <c:formatCode>#,##0</c:formatCode>
                <c:ptCount val="1"/>
                <c:pt idx="0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08-4E80-A222-0AAC26A35366}"/>
            </c:ext>
          </c:extLst>
        </c:ser>
        <c:ser>
          <c:idx val="2"/>
          <c:order val="2"/>
          <c:tx>
            <c:strRef>
              <c:f>'ДПФ - I-во полугодие 2025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6.6438282889500315E-3"/>
                  <c:y val="9.395184388507889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E208-4E80-A222-0AAC26A3536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I-во полугодие 2025 г.'!$Y$9</c:f>
              <c:numCache>
                <c:formatCode>#,##0</c:formatCode>
                <c:ptCount val="1"/>
                <c:pt idx="0">
                  <c:v>-53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208-4E80-A222-0AAC26A35366}"/>
            </c:ext>
          </c:extLst>
        </c:ser>
        <c:ser>
          <c:idx val="3"/>
          <c:order val="3"/>
          <c:tx>
            <c:strRef>
              <c:f>'ДПФ - I-во полугодие 2025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I-во полугодие 2025 г.'!$Y$10</c:f>
              <c:numCache>
                <c:formatCode>#,##0</c:formatCode>
                <c:ptCount val="1"/>
                <c:pt idx="0">
                  <c:v>-124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208-4E80-A222-0AAC26A35366}"/>
            </c:ext>
          </c:extLst>
        </c:ser>
        <c:ser>
          <c:idx val="4"/>
          <c:order val="4"/>
          <c:tx>
            <c:strRef>
              <c:f>'ДПФ - I-во полугодие 2025 г.'!$B$11</c:f>
              <c:strCache>
                <c:ptCount val="1"/>
                <c:pt idx="0">
                  <c:v>"ДПФ ОББ"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0958981711853018E-3"/>
                  <c:y val="-5.831179140027455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E208-4E80-A222-0AAC26A3536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I-во полугодие 2025 г.'!$Y$11</c:f>
              <c:numCache>
                <c:formatCode>#,##0</c:formatCode>
                <c:ptCount val="1"/>
                <c:pt idx="0">
                  <c:v>-60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208-4E80-A222-0AAC26A35366}"/>
            </c:ext>
          </c:extLst>
        </c:ser>
        <c:ser>
          <c:idx val="5"/>
          <c:order val="5"/>
          <c:tx>
            <c:strRef>
              <c:f>'ДПФ - I-во полугодие 2025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I-во полугодие 2025 г.'!$Y$12</c:f>
              <c:numCache>
                <c:formatCode>#,##0</c:formatCode>
                <c:ptCount val="1"/>
                <c:pt idx="0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208-4E80-A222-0AAC26A35366}"/>
            </c:ext>
          </c:extLst>
        </c:ser>
        <c:ser>
          <c:idx val="7"/>
          <c:order val="6"/>
          <c:tx>
            <c:strRef>
              <c:f>'ДПФ - I-во полугодие 2025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I-во полугодие 2025 г.'!$Y$13</c:f>
              <c:numCache>
                <c:formatCode>#,##0</c:formatCode>
                <c:ptCount val="1"/>
                <c:pt idx="0">
                  <c:v>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208-4E80-A222-0AAC26A35366}"/>
            </c:ext>
          </c:extLst>
        </c:ser>
        <c:ser>
          <c:idx val="8"/>
          <c:order val="7"/>
          <c:tx>
            <c:strRef>
              <c:f>'ДПФ - I-во полугодие 2025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E208-4E80-A222-0AAC26A35366}"/>
              </c:ext>
            </c:extLst>
          </c:dPt>
          <c:dLbls>
            <c:dLbl>
              <c:idx val="0"/>
              <c:layout>
                <c:manualLayout>
                  <c:x val="-1.6609570722375079E-3"/>
                  <c:y val="6.2634562590052597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E208-4E80-A222-0AAC26A35366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I-во полугодие 2025 г.'!$Y$14</c:f>
              <c:numCache>
                <c:formatCode>#,##0</c:formatCode>
                <c:ptCount val="1"/>
                <c:pt idx="0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208-4E80-A222-0AAC26A35366}"/>
            </c:ext>
          </c:extLst>
        </c:ser>
        <c:ser>
          <c:idx val="6"/>
          <c:order val="8"/>
          <c:tx>
            <c:strRef>
              <c:f>'ДПФ - I-во полугодие 2025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'ДПФ - I-во полугодие 2025 г.'!$Y$15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320-487A-8A95-2D49491257D8}"/>
            </c:ext>
          </c:extLst>
        </c:ser>
        <c:ser>
          <c:idx val="9"/>
          <c:order val="9"/>
          <c:tx>
            <c:strRef>
              <c:f>'ДПФ - I-во полугодие 2025 г.'!$B$16</c:f>
              <c:strCache>
                <c:ptCount val="1"/>
                <c:pt idx="0">
                  <c:v>ДПФ "ДаллБогг: Живот и Здраве"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'ДПФ - I-во полугодие 2025 г.'!$Y$16</c:f>
              <c:numCache>
                <c:formatCode>#,##0</c:formatCode>
                <c:ptCount val="1"/>
                <c:pt idx="0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320-487A-8A95-2D49491257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6799"/>
        <c:axId val="1"/>
      </c:barChart>
      <c:catAx>
        <c:axId val="1152096799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2096799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0110157676674445E-2"/>
          <c:y val="0.8010481436299336"/>
          <c:w val="0.8853689694190332"/>
          <c:h val="0.1321251169331607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82526298480616"/>
          <c:y val="0.13350802405619075"/>
          <c:w val="0.85954975619135077"/>
          <c:h val="0.628273054382074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I-во полугодие 2025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-1.5366931592573048E-4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F02-4B97-901F-645D3B327FE9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I-во полугодие 2025 г.'!$Z$7</c:f>
              <c:numCache>
                <c:formatCode>#,##0</c:formatCode>
                <c:ptCount val="1"/>
                <c:pt idx="0">
                  <c:v>402687.61000000016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02-4B97-901F-645D3B327FE9}"/>
            </c:ext>
          </c:extLst>
        </c:ser>
        <c:ser>
          <c:idx val="1"/>
          <c:order val="1"/>
          <c:tx>
            <c:strRef>
              <c:f>'ДПФ - I-во полугодие 2025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0374850905446667E-17"/>
                  <c:y val="9.441196899567882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0F02-4B97-901F-645D3B327FE9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I-во полугодие 2025 г.'!$Z$8</c:f>
              <c:numCache>
                <c:formatCode>#,##0</c:formatCode>
                <c:ptCount val="1"/>
                <c:pt idx="0">
                  <c:v>-61103.520000000019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F02-4B97-901F-645D3B327FE9}"/>
            </c:ext>
          </c:extLst>
        </c:ser>
        <c:ser>
          <c:idx val="2"/>
          <c:order val="2"/>
          <c:tx>
            <c:strRef>
              <c:f>'ДПФ - I-во полугодие 2025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I-во полугодие 2025 г.'!$Z$9</c:f>
              <c:numCache>
                <c:formatCode>#,##0</c:formatCode>
                <c:ptCount val="1"/>
                <c:pt idx="0">
                  <c:v>-83934.23000000001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F02-4B97-901F-645D3B327FE9}"/>
            </c:ext>
          </c:extLst>
        </c:ser>
        <c:ser>
          <c:idx val="3"/>
          <c:order val="3"/>
          <c:tx>
            <c:strRef>
              <c:f>'ДПФ - I-во полугодие 2025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6.0749701810893335E-17"/>
                  <c:y val="6.245120999219474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0F02-4B97-901F-645D3B327FE9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I-во полугодие 2025 г.'!$Z$10</c:f>
              <c:numCache>
                <c:formatCode>#,##0</c:formatCode>
                <c:ptCount val="1"/>
                <c:pt idx="0">
                  <c:v>-928304.97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F02-4B97-901F-645D3B327FE9}"/>
            </c:ext>
          </c:extLst>
        </c:ser>
        <c:ser>
          <c:idx val="4"/>
          <c:order val="4"/>
          <c:tx>
            <c:strRef>
              <c:f>'ДПФ - I-во полугодие 2025 г.'!$B$11</c:f>
              <c:strCache>
                <c:ptCount val="1"/>
                <c:pt idx="0">
                  <c:v>"ДПФ ОББ"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2666931411446261E-3"/>
                  <c:y val="3.2767215573463152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0F02-4B97-901F-645D3B327FE9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I-во полугодие 2025 г.'!$Z$11</c:f>
              <c:numCache>
                <c:formatCode>#,##0</c:formatCode>
                <c:ptCount val="1"/>
                <c:pt idx="0">
                  <c:v>-28034.490000000107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F02-4B97-901F-645D3B327FE9}"/>
            </c:ext>
          </c:extLst>
        </c:ser>
        <c:ser>
          <c:idx val="5"/>
          <c:order val="5"/>
          <c:tx>
            <c:strRef>
              <c:f>'ДПФ - I-во полугодие 2025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I-во полугодие 2025 г.'!$Z$12</c:f>
              <c:numCache>
                <c:formatCode>#,##0</c:formatCode>
                <c:ptCount val="1"/>
                <c:pt idx="0">
                  <c:v>87435.439999999973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F02-4B97-901F-645D3B327FE9}"/>
            </c:ext>
          </c:extLst>
        </c:ser>
        <c:ser>
          <c:idx val="7"/>
          <c:order val="6"/>
          <c:tx>
            <c:strRef>
              <c:f>'ДПФ - I-во полугодие 2025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I-во полугодие 2025 г.'!$Z$13</c:f>
              <c:numCache>
                <c:formatCode>#,##0</c:formatCode>
                <c:ptCount val="1"/>
                <c:pt idx="0">
                  <c:v>421158.95000000007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F02-4B97-901F-645D3B327FE9}"/>
            </c:ext>
          </c:extLst>
        </c:ser>
        <c:ser>
          <c:idx val="8"/>
          <c:order val="7"/>
          <c:tx>
            <c:strRef>
              <c:f>'ДПФ - I-во полугодие 2025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2679977310572242E-3"/>
                  <c:y val="9.441442770473306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0F02-4B97-901F-645D3B327FE9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I-во полугодие 2025 г.'!$Z$14</c:f>
              <c:numCache>
                <c:formatCode>#,##0</c:formatCode>
                <c:ptCount val="1"/>
                <c:pt idx="0">
                  <c:v>68283.87999999999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F02-4B97-901F-645D3B327FE9}"/>
            </c:ext>
          </c:extLst>
        </c:ser>
        <c:ser>
          <c:idx val="6"/>
          <c:order val="8"/>
          <c:tx>
            <c:strRef>
              <c:f>'ДПФ - I-во полугодие 2025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'ДПФ - I-во полугодие 2025 г.'!$Z$15</c:f>
              <c:numCache>
                <c:formatCode>#,##0</c:formatCode>
                <c:ptCount val="1"/>
                <c:pt idx="0">
                  <c:v>-12648.31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B5-4E19-9337-6E780C4FC74C}"/>
            </c:ext>
          </c:extLst>
        </c:ser>
        <c:ser>
          <c:idx val="9"/>
          <c:order val="9"/>
          <c:tx>
            <c:strRef>
              <c:f>'ДПФ - I-во полугодие 2025 г.'!$B$16</c:f>
              <c:strCache>
                <c:ptCount val="1"/>
                <c:pt idx="0">
                  <c:v>ДПФ "ДаллБогг: Живот и Здраве"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'ДПФ - I-во полугодие 2025 г.'!$Z$16</c:f>
              <c:numCache>
                <c:formatCode>#,##0</c:formatCode>
                <c:ptCount val="1"/>
                <c:pt idx="0">
                  <c:v>134459.63999999998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B5-4E19-9337-6E780C4FC7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3224991"/>
        <c:axId val="1"/>
      </c:barChart>
      <c:catAx>
        <c:axId val="1153224991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3224991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0957578128820854"/>
          <c:y val="0.79581281847965724"/>
          <c:w val="0.86618004309458174"/>
          <c:h val="0.13177948936841219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18</xdr:row>
      <xdr:rowOff>114300</xdr:rowOff>
    </xdr:from>
    <xdr:to>
      <xdr:col>12</xdr:col>
      <xdr:colOff>105833</xdr:colOff>
      <xdr:row>38</xdr:row>
      <xdr:rowOff>161925</xdr:rowOff>
    </xdr:to>
    <xdr:graphicFrame macro="">
      <xdr:nvGraphicFramePr>
        <xdr:cNvPr id="2465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243416</xdr:colOff>
      <xdr:row>18</xdr:row>
      <xdr:rowOff>105834</xdr:rowOff>
    </xdr:from>
    <xdr:to>
      <xdr:col>26</xdr:col>
      <xdr:colOff>19050</xdr:colOff>
      <xdr:row>38</xdr:row>
      <xdr:rowOff>161925</xdr:rowOff>
    </xdr:to>
    <xdr:graphicFrame macro="">
      <xdr:nvGraphicFramePr>
        <xdr:cNvPr id="2465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0.00746</cdr:x>
      <cdr:y>0.01744</cdr:y>
    </cdr:from>
    <cdr:to>
      <cdr:x>0.97576</cdr:x>
      <cdr:y>0.07222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58" y="66788"/>
          <a:ext cx="7120147" cy="1998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Промяна в броя на осигурените лица в резултат на прехвърлянето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0.14783</cdr:x>
      <cdr:y>0.01305</cdr:y>
    </cdr:from>
    <cdr:to>
      <cdr:x>0.89659</cdr:x>
      <cdr:y>0.10727</cdr:y>
    </cdr:to>
    <cdr:sp macro="" textlink="">
      <cdr:nvSpPr>
        <cdr:cNvPr id="266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0067" y="50800"/>
          <a:ext cx="5555804" cy="3499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Нетен размер на прехвърлените средства от индивидуалните партиди /в лева/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123825</xdr:rowOff>
    </xdr:from>
    <xdr:to>
      <xdr:col>12</xdr:col>
      <xdr:colOff>137582</xdr:colOff>
      <xdr:row>39</xdr:row>
      <xdr:rowOff>190500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264583</xdr:colOff>
      <xdr:row>19</xdr:row>
      <xdr:rowOff>123825</xdr:rowOff>
    </xdr:from>
    <xdr:to>
      <xdr:col>25</xdr:col>
      <xdr:colOff>771524</xdr:colOff>
      <xdr:row>40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0.00746</cdr:x>
      <cdr:y>0.01744</cdr:y>
    </cdr:from>
    <cdr:to>
      <cdr:x>0.97576</cdr:x>
      <cdr:y>0.07222</cdr:y>
    </cdr:to>
    <cdr:sp macro="" textlink="">
      <cdr:nvSpPr>
        <cdr:cNvPr id="10854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68" y="66788"/>
          <a:ext cx="7129491" cy="1998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Промяна в броя на осигурените лица в резултат на прехвърлянето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0.14956</cdr:x>
      <cdr:y>0.01305</cdr:y>
    </cdr:from>
    <cdr:to>
      <cdr:x>0.89907</cdr:x>
      <cdr:y>0.10776</cdr:y>
    </cdr:to>
    <cdr:sp macro="" textlink="">
      <cdr:nvSpPr>
        <cdr:cNvPr id="1095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20210" y="50800"/>
          <a:ext cx="5539323" cy="3499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Нетен размер на прехвърлените средства от индивидуалните партиди /в лева/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L18"/>
  <sheetViews>
    <sheetView showGridLines="0" zoomScale="90" zoomScaleNormal="90" zoomScaleSheetLayoutView="50" workbookViewId="0">
      <selection sqref="A1:Z1"/>
    </sheetView>
  </sheetViews>
  <sheetFormatPr defaultRowHeight="15.75" x14ac:dyDescent="0.25"/>
  <cols>
    <col min="1" max="1" width="5.140625" style="1" customWidth="1"/>
    <col min="2" max="2" width="24.85546875" style="1" customWidth="1"/>
    <col min="3" max="3" width="7.7109375" style="1" customWidth="1"/>
    <col min="4" max="4" width="10.5703125" style="1" customWidth="1"/>
    <col min="5" max="5" width="7.7109375" style="1" customWidth="1"/>
    <col min="6" max="6" width="11.28515625" style="1" customWidth="1"/>
    <col min="7" max="7" width="7.7109375" style="1" customWidth="1"/>
    <col min="8" max="8" width="9.7109375" style="1" customWidth="1"/>
    <col min="9" max="9" width="7.7109375" style="1" customWidth="1"/>
    <col min="10" max="10" width="11.5703125" style="1" customWidth="1"/>
    <col min="11" max="11" width="7.7109375" style="1" customWidth="1"/>
    <col min="12" max="12" width="10.42578125" style="1" customWidth="1"/>
    <col min="13" max="13" width="7.7109375" style="1" customWidth="1"/>
    <col min="14" max="14" width="9.7109375" style="1" customWidth="1"/>
    <col min="15" max="15" width="7.7109375" style="1" customWidth="1"/>
    <col min="16" max="16" width="11" style="1" bestFit="1" customWidth="1"/>
    <col min="17" max="17" width="7.7109375" style="1" customWidth="1"/>
    <col min="18" max="18" width="9.7109375" style="1" customWidth="1"/>
    <col min="19" max="19" width="7.85546875" style="1" customWidth="1"/>
    <col min="20" max="20" width="9.7109375" style="1" customWidth="1"/>
    <col min="21" max="21" width="7.85546875" style="1" customWidth="1"/>
    <col min="22" max="22" width="9.7109375" style="1" customWidth="1"/>
    <col min="23" max="23" width="8" style="2" customWidth="1"/>
    <col min="24" max="24" width="11.5703125" style="2" customWidth="1"/>
    <col min="25" max="25" width="8.42578125" style="1" customWidth="1"/>
    <col min="26" max="26" width="12" style="1" customWidth="1"/>
    <col min="27" max="27" width="2.5703125" style="1" customWidth="1"/>
    <col min="28" max="16384" width="9.140625" style="1"/>
  </cols>
  <sheetData>
    <row r="1" spans="1:90" ht="18.75" x14ac:dyDescent="0.3">
      <c r="A1" s="63" t="s">
        <v>22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</row>
    <row r="2" spans="1:90" ht="18.75" x14ac:dyDescent="0.3">
      <c r="A2" s="63" t="s">
        <v>23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</row>
    <row r="3" spans="1:90" ht="9.75" customHeight="1" x14ac:dyDescent="0.25">
      <c r="A3" s="15"/>
      <c r="B3" s="23"/>
      <c r="C3" s="22"/>
    </row>
    <row r="4" spans="1:90" ht="22.5" customHeight="1" x14ac:dyDescent="0.25">
      <c r="A4" s="67" t="s">
        <v>10</v>
      </c>
      <c r="B4" s="67"/>
      <c r="C4" s="65" t="s">
        <v>9</v>
      </c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</row>
    <row r="5" spans="1:90" s="7" customFormat="1" ht="63.75" customHeight="1" x14ac:dyDescent="0.25">
      <c r="A5" s="67"/>
      <c r="B5" s="67"/>
      <c r="C5" s="67" t="s">
        <v>3</v>
      </c>
      <c r="D5" s="67"/>
      <c r="E5" s="67" t="s">
        <v>4</v>
      </c>
      <c r="F5" s="67"/>
      <c r="G5" s="67" t="s">
        <v>5</v>
      </c>
      <c r="H5" s="67"/>
      <c r="I5" s="67" t="s">
        <v>6</v>
      </c>
      <c r="J5" s="67"/>
      <c r="K5" s="67" t="s">
        <v>17</v>
      </c>
      <c r="L5" s="67"/>
      <c r="M5" s="67" t="s">
        <v>7</v>
      </c>
      <c r="N5" s="67"/>
      <c r="O5" s="67" t="s">
        <v>14</v>
      </c>
      <c r="P5" s="67"/>
      <c r="Q5" s="68" t="s">
        <v>13</v>
      </c>
      <c r="R5" s="69"/>
      <c r="S5" s="68" t="s">
        <v>16</v>
      </c>
      <c r="T5" s="69"/>
      <c r="U5" s="68" t="s">
        <v>19</v>
      </c>
      <c r="V5" s="69"/>
      <c r="W5" s="66" t="s">
        <v>0</v>
      </c>
      <c r="X5" s="66"/>
      <c r="Y5" s="64" t="s">
        <v>2</v>
      </c>
      <c r="Z5" s="64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</row>
    <row r="6" spans="1:90" s="11" customFormat="1" ht="33.75" customHeight="1" x14ac:dyDescent="0.25">
      <c r="A6" s="70"/>
      <c r="B6" s="67"/>
      <c r="C6" s="3" t="s">
        <v>11</v>
      </c>
      <c r="D6" s="3" t="s">
        <v>1</v>
      </c>
      <c r="E6" s="3" t="s">
        <v>11</v>
      </c>
      <c r="F6" s="3" t="s">
        <v>1</v>
      </c>
      <c r="G6" s="3" t="s">
        <v>11</v>
      </c>
      <c r="H6" s="3" t="s">
        <v>1</v>
      </c>
      <c r="I6" s="3" t="s">
        <v>11</v>
      </c>
      <c r="J6" s="3" t="s">
        <v>1</v>
      </c>
      <c r="K6" s="3" t="s">
        <v>11</v>
      </c>
      <c r="L6" s="3" t="s">
        <v>1</v>
      </c>
      <c r="M6" s="3" t="s">
        <v>11</v>
      </c>
      <c r="N6" s="3" t="s">
        <v>1</v>
      </c>
      <c r="O6" s="3" t="s">
        <v>11</v>
      </c>
      <c r="P6" s="3" t="s">
        <v>1</v>
      </c>
      <c r="Q6" s="3" t="s">
        <v>11</v>
      </c>
      <c r="R6" s="3" t="s">
        <v>1</v>
      </c>
      <c r="S6" s="3" t="s">
        <v>11</v>
      </c>
      <c r="T6" s="3" t="s">
        <v>1</v>
      </c>
      <c r="U6" s="24" t="s">
        <v>11</v>
      </c>
      <c r="V6" s="24" t="s">
        <v>1</v>
      </c>
      <c r="W6" s="8" t="s">
        <v>12</v>
      </c>
      <c r="X6" s="5" t="s">
        <v>1</v>
      </c>
      <c r="Y6" s="9" t="s">
        <v>11</v>
      </c>
      <c r="Z6" s="9" t="s">
        <v>1</v>
      </c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</row>
    <row r="7" spans="1:90" ht="32.25" customHeight="1" x14ac:dyDescent="0.25">
      <c r="A7" s="72" t="s">
        <v>8</v>
      </c>
      <c r="B7" s="12" t="s">
        <v>3</v>
      </c>
      <c r="C7" s="46"/>
      <c r="D7" s="46"/>
      <c r="E7" s="47">
        <v>21</v>
      </c>
      <c r="F7" s="48">
        <v>39404.159999999996</v>
      </c>
      <c r="G7" s="47">
        <v>1</v>
      </c>
      <c r="H7" s="48">
        <v>994.85</v>
      </c>
      <c r="I7" s="47">
        <v>24</v>
      </c>
      <c r="J7" s="48">
        <v>84770.05</v>
      </c>
      <c r="K7" s="47">
        <v>6</v>
      </c>
      <c r="L7" s="48">
        <v>50368.69</v>
      </c>
      <c r="M7" s="47">
        <v>13</v>
      </c>
      <c r="N7" s="48">
        <v>19543.66</v>
      </c>
      <c r="O7" s="47">
        <v>14</v>
      </c>
      <c r="P7" s="48">
        <v>46833.75</v>
      </c>
      <c r="Q7" s="47">
        <v>3</v>
      </c>
      <c r="R7" s="48">
        <v>10657.22</v>
      </c>
      <c r="S7" s="47">
        <v>0</v>
      </c>
      <c r="T7" s="48">
        <v>0</v>
      </c>
      <c r="U7" s="47">
        <v>0</v>
      </c>
      <c r="V7" s="48">
        <v>0</v>
      </c>
      <c r="W7" s="57">
        <f t="shared" ref="W7:W16" si="0">C7+E7+G7+I7+K7+M7+O7+Q7+S7+U7</f>
        <v>82</v>
      </c>
      <c r="X7" s="57">
        <f t="shared" ref="X7:X16" si="1">D7+F7+H7+J7+L7+N7+P7+R7+T7+V7</f>
        <v>252572.38</v>
      </c>
      <c r="Y7" s="57">
        <f>C17-W7</f>
        <v>19</v>
      </c>
      <c r="Z7" s="57">
        <f>D17-X7</f>
        <v>181371.89999999997</v>
      </c>
      <c r="AA7" s="19"/>
      <c r="AB7" s="19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</row>
    <row r="8" spans="1:90" ht="32.25" customHeight="1" x14ac:dyDescent="0.25">
      <c r="A8" s="73"/>
      <c r="B8" s="12" t="s">
        <v>4</v>
      </c>
      <c r="C8" s="47">
        <v>10</v>
      </c>
      <c r="D8" s="48">
        <v>23090.17</v>
      </c>
      <c r="E8" s="46"/>
      <c r="F8" s="46"/>
      <c r="G8" s="47">
        <v>1</v>
      </c>
      <c r="H8" s="48">
        <v>3919.08</v>
      </c>
      <c r="I8" s="47">
        <v>9</v>
      </c>
      <c r="J8" s="48">
        <v>28041.7</v>
      </c>
      <c r="K8" s="47">
        <v>0</v>
      </c>
      <c r="L8" s="48">
        <v>0</v>
      </c>
      <c r="M8" s="47">
        <v>0</v>
      </c>
      <c r="N8" s="48">
        <v>0</v>
      </c>
      <c r="O8" s="47">
        <v>5</v>
      </c>
      <c r="P8" s="48">
        <v>27967.35</v>
      </c>
      <c r="Q8" s="47">
        <v>0</v>
      </c>
      <c r="R8" s="48">
        <v>0</v>
      </c>
      <c r="S8" s="47">
        <v>0</v>
      </c>
      <c r="T8" s="48">
        <v>0</v>
      </c>
      <c r="U8" s="47">
        <v>1</v>
      </c>
      <c r="V8" s="48">
        <v>112939.42</v>
      </c>
      <c r="W8" s="57">
        <f t="shared" si="0"/>
        <v>26</v>
      </c>
      <c r="X8" s="57">
        <f t="shared" si="1"/>
        <v>195957.71999999997</v>
      </c>
      <c r="Y8" s="57">
        <f>E17-W8</f>
        <v>37</v>
      </c>
      <c r="Z8" s="57">
        <f>F17-X8</f>
        <v>-43621.119999999966</v>
      </c>
      <c r="AA8" s="19"/>
      <c r="AB8" s="19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</row>
    <row r="9" spans="1:90" ht="32.25" customHeight="1" x14ac:dyDescent="0.25">
      <c r="A9" s="73"/>
      <c r="B9" s="12" t="s">
        <v>5</v>
      </c>
      <c r="C9" s="47">
        <v>14</v>
      </c>
      <c r="D9" s="48">
        <v>17804.09</v>
      </c>
      <c r="E9" s="47">
        <v>3</v>
      </c>
      <c r="F9" s="48">
        <v>9092.15</v>
      </c>
      <c r="G9" s="46"/>
      <c r="H9" s="46"/>
      <c r="I9" s="47">
        <v>5</v>
      </c>
      <c r="J9" s="48">
        <v>32279.510000000002</v>
      </c>
      <c r="K9" s="47">
        <v>4</v>
      </c>
      <c r="L9" s="48">
        <v>31202.65</v>
      </c>
      <c r="M9" s="47">
        <v>4</v>
      </c>
      <c r="N9" s="48">
        <v>3893.1</v>
      </c>
      <c r="O9" s="47">
        <v>4</v>
      </c>
      <c r="P9" s="48">
        <v>4555.16</v>
      </c>
      <c r="Q9" s="47">
        <v>1</v>
      </c>
      <c r="R9" s="48">
        <v>670.86</v>
      </c>
      <c r="S9" s="47">
        <v>0</v>
      </c>
      <c r="T9" s="48">
        <v>0</v>
      </c>
      <c r="U9" s="47">
        <v>0</v>
      </c>
      <c r="V9" s="48">
        <v>0</v>
      </c>
      <c r="W9" s="57">
        <f t="shared" si="0"/>
        <v>35</v>
      </c>
      <c r="X9" s="57">
        <f t="shared" si="1"/>
        <v>99497.52</v>
      </c>
      <c r="Y9" s="57">
        <f>G17-W9</f>
        <v>-29</v>
      </c>
      <c r="Z9" s="57">
        <f>H17-X9</f>
        <v>-72269.42</v>
      </c>
      <c r="AA9" s="19"/>
      <c r="AB9" s="19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</row>
    <row r="10" spans="1:90" ht="32.25" customHeight="1" x14ac:dyDescent="0.25">
      <c r="A10" s="73"/>
      <c r="B10" s="13" t="s">
        <v>6</v>
      </c>
      <c r="C10" s="47">
        <v>39</v>
      </c>
      <c r="D10" s="48">
        <v>121371.42000000001</v>
      </c>
      <c r="E10" s="47">
        <v>25</v>
      </c>
      <c r="F10" s="48">
        <v>78903.950000000012</v>
      </c>
      <c r="G10" s="47">
        <v>1</v>
      </c>
      <c r="H10" s="48">
        <v>12236.15</v>
      </c>
      <c r="I10" s="46"/>
      <c r="J10" s="46"/>
      <c r="K10" s="47">
        <v>7</v>
      </c>
      <c r="L10" s="48">
        <v>257350.08</v>
      </c>
      <c r="M10" s="47">
        <v>11</v>
      </c>
      <c r="N10" s="48">
        <v>30041.25</v>
      </c>
      <c r="O10" s="47">
        <v>13</v>
      </c>
      <c r="P10" s="48">
        <v>67398.06</v>
      </c>
      <c r="Q10" s="47">
        <v>1</v>
      </c>
      <c r="R10" s="48">
        <v>8844.65</v>
      </c>
      <c r="S10" s="47">
        <v>0</v>
      </c>
      <c r="T10" s="48">
        <v>0</v>
      </c>
      <c r="U10" s="47">
        <v>1</v>
      </c>
      <c r="V10" s="48">
        <v>1659.56</v>
      </c>
      <c r="W10" s="57">
        <f t="shared" si="0"/>
        <v>98</v>
      </c>
      <c r="X10" s="57">
        <f t="shared" si="1"/>
        <v>577805.12</v>
      </c>
      <c r="Y10" s="57">
        <f>I17-W10</f>
        <v>-50</v>
      </c>
      <c r="Z10" s="57">
        <f>J17-X10</f>
        <v>-393487.08999999997</v>
      </c>
      <c r="AA10" s="19"/>
      <c r="AB10" s="19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</row>
    <row r="11" spans="1:90" ht="32.25" customHeight="1" x14ac:dyDescent="0.25">
      <c r="A11" s="73"/>
      <c r="B11" s="12" t="s">
        <v>18</v>
      </c>
      <c r="C11" s="47">
        <v>31</v>
      </c>
      <c r="D11" s="48">
        <v>258665.54</v>
      </c>
      <c r="E11" s="47">
        <v>8</v>
      </c>
      <c r="F11" s="48">
        <v>20298.53</v>
      </c>
      <c r="G11" s="47">
        <v>1</v>
      </c>
      <c r="H11" s="48">
        <v>2430.62</v>
      </c>
      <c r="I11" s="47">
        <v>5</v>
      </c>
      <c r="J11" s="48">
        <v>30552.7</v>
      </c>
      <c r="K11" s="46"/>
      <c r="L11" s="46"/>
      <c r="M11" s="47">
        <v>4</v>
      </c>
      <c r="N11" s="48">
        <v>55712.700000000004</v>
      </c>
      <c r="O11" s="47">
        <v>3</v>
      </c>
      <c r="P11" s="48">
        <v>5909.19</v>
      </c>
      <c r="Q11" s="47">
        <v>0</v>
      </c>
      <c r="R11" s="48">
        <v>0</v>
      </c>
      <c r="S11" s="47">
        <v>0</v>
      </c>
      <c r="T11" s="48">
        <v>0</v>
      </c>
      <c r="U11" s="47">
        <v>9</v>
      </c>
      <c r="V11" s="48">
        <v>15864.75</v>
      </c>
      <c r="W11" s="57">
        <f t="shared" si="0"/>
        <v>61</v>
      </c>
      <c r="X11" s="57">
        <f t="shared" si="1"/>
        <v>389434.03</v>
      </c>
      <c r="Y11" s="57">
        <f>K17-W11</f>
        <v>-43</v>
      </c>
      <c r="Z11" s="57">
        <f>L17-X11</f>
        <v>-47222.370000000054</v>
      </c>
      <c r="AA11" s="19"/>
      <c r="AB11" s="19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</row>
    <row r="12" spans="1:90" ht="32.25" customHeight="1" x14ac:dyDescent="0.25">
      <c r="A12" s="73"/>
      <c r="B12" s="12" t="s">
        <v>7</v>
      </c>
      <c r="C12" s="47">
        <v>4</v>
      </c>
      <c r="D12" s="48">
        <v>5398.82</v>
      </c>
      <c r="E12" s="47">
        <v>2</v>
      </c>
      <c r="F12" s="48">
        <v>3027.72</v>
      </c>
      <c r="G12" s="47">
        <v>2</v>
      </c>
      <c r="H12" s="48">
        <v>7647.4000000000005</v>
      </c>
      <c r="I12" s="47">
        <v>2</v>
      </c>
      <c r="J12" s="48">
        <v>1832.41</v>
      </c>
      <c r="K12" s="47">
        <v>1</v>
      </c>
      <c r="L12" s="48">
        <v>3290.24</v>
      </c>
      <c r="M12" s="46"/>
      <c r="N12" s="46"/>
      <c r="O12" s="47">
        <v>0</v>
      </c>
      <c r="P12" s="48">
        <v>0</v>
      </c>
      <c r="Q12" s="47">
        <v>0</v>
      </c>
      <c r="R12" s="48">
        <v>0</v>
      </c>
      <c r="S12" s="47">
        <v>0</v>
      </c>
      <c r="T12" s="48">
        <v>0</v>
      </c>
      <c r="U12" s="47">
        <v>0</v>
      </c>
      <c r="V12" s="48">
        <v>0</v>
      </c>
      <c r="W12" s="57">
        <f t="shared" si="0"/>
        <v>11</v>
      </c>
      <c r="X12" s="57">
        <f t="shared" si="1"/>
        <v>21196.589999999997</v>
      </c>
      <c r="Y12" s="57">
        <f>M17-W12</f>
        <v>21</v>
      </c>
      <c r="Z12" s="57">
        <f>N17-X12</f>
        <v>87994.12</v>
      </c>
      <c r="AA12" s="19"/>
      <c r="AB12" s="19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</row>
    <row r="13" spans="1:90" s="15" customFormat="1" ht="32.25" customHeight="1" x14ac:dyDescent="0.25">
      <c r="A13" s="73"/>
      <c r="B13" s="14" t="s">
        <v>15</v>
      </c>
      <c r="C13" s="47">
        <v>1</v>
      </c>
      <c r="D13" s="48">
        <v>153.32</v>
      </c>
      <c r="E13" s="47">
        <v>3</v>
      </c>
      <c r="F13" s="48">
        <v>1138.47</v>
      </c>
      <c r="G13" s="47">
        <v>0</v>
      </c>
      <c r="H13" s="48">
        <v>0</v>
      </c>
      <c r="I13" s="47">
        <v>3</v>
      </c>
      <c r="J13" s="48">
        <v>6841.66</v>
      </c>
      <c r="K13" s="47">
        <v>0</v>
      </c>
      <c r="L13" s="48">
        <v>0</v>
      </c>
      <c r="M13" s="47">
        <v>0</v>
      </c>
      <c r="N13" s="48">
        <v>0</v>
      </c>
      <c r="O13" s="46"/>
      <c r="P13" s="46"/>
      <c r="Q13" s="47">
        <v>0</v>
      </c>
      <c r="R13" s="48">
        <v>0</v>
      </c>
      <c r="S13" s="47">
        <v>1</v>
      </c>
      <c r="T13" s="48">
        <v>1534.68</v>
      </c>
      <c r="U13" s="47">
        <v>1</v>
      </c>
      <c r="V13" s="48">
        <v>3405.18</v>
      </c>
      <c r="W13" s="57">
        <f t="shared" si="0"/>
        <v>9</v>
      </c>
      <c r="X13" s="57">
        <f t="shared" si="1"/>
        <v>13073.31</v>
      </c>
      <c r="Y13" s="57">
        <f>O17-W13</f>
        <v>30</v>
      </c>
      <c r="Z13" s="57">
        <f>P17-X13</f>
        <v>139590.20000000001</v>
      </c>
      <c r="AA13" s="19"/>
      <c r="AB13" s="19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</row>
    <row r="14" spans="1:90" s="15" customFormat="1" ht="32.25" customHeight="1" x14ac:dyDescent="0.25">
      <c r="A14" s="73"/>
      <c r="B14" s="20" t="s">
        <v>13</v>
      </c>
      <c r="C14" s="47">
        <v>1</v>
      </c>
      <c r="D14" s="48">
        <v>2987.66</v>
      </c>
      <c r="E14" s="47">
        <v>1</v>
      </c>
      <c r="F14" s="48">
        <v>471.62</v>
      </c>
      <c r="G14" s="47">
        <v>0</v>
      </c>
      <c r="H14" s="48">
        <v>0</v>
      </c>
      <c r="I14" s="47">
        <v>0</v>
      </c>
      <c r="J14" s="48">
        <v>0</v>
      </c>
      <c r="K14" s="47">
        <v>0</v>
      </c>
      <c r="L14" s="48">
        <v>0</v>
      </c>
      <c r="M14" s="47">
        <v>0</v>
      </c>
      <c r="N14" s="48">
        <v>0</v>
      </c>
      <c r="O14" s="47">
        <v>0</v>
      </c>
      <c r="P14" s="48">
        <v>0</v>
      </c>
      <c r="Q14" s="46"/>
      <c r="R14" s="46"/>
      <c r="S14" s="47">
        <v>0</v>
      </c>
      <c r="T14" s="48">
        <v>0</v>
      </c>
      <c r="U14" s="47">
        <v>0</v>
      </c>
      <c r="V14" s="48">
        <v>0</v>
      </c>
      <c r="W14" s="57">
        <f t="shared" si="0"/>
        <v>2</v>
      </c>
      <c r="X14" s="57">
        <f t="shared" si="1"/>
        <v>3459.2799999999997</v>
      </c>
      <c r="Y14" s="57">
        <f>Q17-W14</f>
        <v>3</v>
      </c>
      <c r="Z14" s="57">
        <f>R17-X14</f>
        <v>16713.45</v>
      </c>
      <c r="AA14" s="19"/>
      <c r="AB14" s="19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</row>
    <row r="15" spans="1:90" s="15" customFormat="1" ht="32.25" customHeight="1" thickBot="1" x14ac:dyDescent="0.3">
      <c r="A15" s="73"/>
      <c r="B15" s="20" t="s">
        <v>16</v>
      </c>
      <c r="C15" s="49">
        <v>0</v>
      </c>
      <c r="D15" s="50">
        <v>0</v>
      </c>
      <c r="E15" s="49">
        <v>0</v>
      </c>
      <c r="F15" s="50">
        <v>0</v>
      </c>
      <c r="G15" s="49">
        <v>0</v>
      </c>
      <c r="H15" s="48">
        <v>0</v>
      </c>
      <c r="I15" s="49">
        <v>0</v>
      </c>
      <c r="J15" s="50">
        <v>0</v>
      </c>
      <c r="K15" s="49">
        <v>0</v>
      </c>
      <c r="L15" s="50">
        <v>0</v>
      </c>
      <c r="M15" s="49">
        <v>0</v>
      </c>
      <c r="N15" s="50">
        <v>0</v>
      </c>
      <c r="O15" s="49">
        <v>0</v>
      </c>
      <c r="P15" s="50">
        <v>0</v>
      </c>
      <c r="Q15" s="51">
        <v>0</v>
      </c>
      <c r="R15" s="52">
        <v>0</v>
      </c>
      <c r="S15" s="46"/>
      <c r="T15" s="46"/>
      <c r="U15" s="47">
        <v>0</v>
      </c>
      <c r="V15" s="48">
        <v>0</v>
      </c>
      <c r="W15" s="57">
        <f t="shared" si="0"/>
        <v>0</v>
      </c>
      <c r="X15" s="57">
        <f t="shared" si="1"/>
        <v>0</v>
      </c>
      <c r="Y15" s="57">
        <f>S17-W15</f>
        <v>1</v>
      </c>
      <c r="Z15" s="57">
        <f>T17-X15</f>
        <v>1534.68</v>
      </c>
      <c r="AA15" s="19"/>
      <c r="AB15" s="19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</row>
    <row r="16" spans="1:90" s="15" customFormat="1" ht="33.75" customHeight="1" thickTop="1" thickBot="1" x14ac:dyDescent="0.3">
      <c r="A16" s="74"/>
      <c r="B16" s="21" t="s">
        <v>19</v>
      </c>
      <c r="C16" s="51">
        <v>1</v>
      </c>
      <c r="D16" s="52">
        <v>4473.26</v>
      </c>
      <c r="E16" s="51">
        <v>0</v>
      </c>
      <c r="F16" s="52">
        <v>0</v>
      </c>
      <c r="G16" s="51">
        <v>0</v>
      </c>
      <c r="H16" s="52">
        <v>0</v>
      </c>
      <c r="I16" s="51">
        <v>0</v>
      </c>
      <c r="J16" s="52">
        <v>0</v>
      </c>
      <c r="K16" s="51">
        <v>0</v>
      </c>
      <c r="L16" s="52">
        <v>0</v>
      </c>
      <c r="M16" s="51">
        <v>0</v>
      </c>
      <c r="N16" s="52">
        <v>0</v>
      </c>
      <c r="O16" s="51">
        <v>0</v>
      </c>
      <c r="P16" s="52">
        <v>0</v>
      </c>
      <c r="Q16" s="51">
        <v>0</v>
      </c>
      <c r="R16" s="52">
        <v>0</v>
      </c>
      <c r="S16" s="51">
        <v>0</v>
      </c>
      <c r="T16" s="52">
        <v>0</v>
      </c>
      <c r="U16" s="53"/>
      <c r="V16" s="53"/>
      <c r="W16" s="59">
        <f t="shared" si="0"/>
        <v>1</v>
      </c>
      <c r="X16" s="60">
        <f t="shared" si="1"/>
        <v>4473.26</v>
      </c>
      <c r="Y16" s="62">
        <f>U17-W16</f>
        <v>11</v>
      </c>
      <c r="Z16" s="62">
        <f>V17-X16</f>
        <v>129395.65000000001</v>
      </c>
      <c r="AA16" s="19"/>
      <c r="AB16" s="19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</row>
    <row r="17" spans="1:90" s="16" customFormat="1" ht="16.5" thickTop="1" x14ac:dyDescent="0.25">
      <c r="A17" s="16" t="s">
        <v>0</v>
      </c>
      <c r="C17" s="16">
        <f t="shared" ref="C17:V17" si="2">SUM(C7:C16)</f>
        <v>101</v>
      </c>
      <c r="D17" s="16">
        <f t="shared" si="2"/>
        <v>433944.27999999997</v>
      </c>
      <c r="E17" s="16">
        <f t="shared" si="2"/>
        <v>63</v>
      </c>
      <c r="F17" s="16">
        <f t="shared" si="2"/>
        <v>152336.6</v>
      </c>
      <c r="G17" s="16">
        <f t="shared" si="2"/>
        <v>6</v>
      </c>
      <c r="H17" s="16">
        <f t="shared" si="2"/>
        <v>27228.100000000002</v>
      </c>
      <c r="I17" s="16">
        <f t="shared" si="2"/>
        <v>48</v>
      </c>
      <c r="J17" s="16">
        <f t="shared" si="2"/>
        <v>184318.03000000003</v>
      </c>
      <c r="K17" s="16">
        <f t="shared" si="2"/>
        <v>18</v>
      </c>
      <c r="L17" s="16">
        <f t="shared" si="2"/>
        <v>342211.66</v>
      </c>
      <c r="M17" s="16">
        <f t="shared" si="2"/>
        <v>32</v>
      </c>
      <c r="N17" s="16">
        <f t="shared" si="2"/>
        <v>109190.70999999999</v>
      </c>
      <c r="O17" s="16">
        <f t="shared" si="2"/>
        <v>39</v>
      </c>
      <c r="P17" s="16">
        <f t="shared" si="2"/>
        <v>152663.51</v>
      </c>
      <c r="Q17" s="16">
        <f t="shared" si="2"/>
        <v>5</v>
      </c>
      <c r="R17" s="16">
        <f t="shared" si="2"/>
        <v>20172.73</v>
      </c>
      <c r="S17" s="16">
        <f t="shared" si="2"/>
        <v>1</v>
      </c>
      <c r="T17" s="16">
        <f t="shared" si="2"/>
        <v>1534.68</v>
      </c>
      <c r="U17" s="16">
        <f t="shared" si="2"/>
        <v>12</v>
      </c>
      <c r="V17" s="16">
        <f t="shared" si="2"/>
        <v>133868.91</v>
      </c>
      <c r="W17" s="16">
        <f t="shared" ref="W17" si="3">SUM(W7:W16)</f>
        <v>325</v>
      </c>
      <c r="X17" s="16">
        <f>SUM(X7:X16)</f>
        <v>1557469.2100000002</v>
      </c>
      <c r="Y17" s="18"/>
      <c r="Z17" s="18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</row>
    <row r="18" spans="1:90" x14ac:dyDescent="0.25">
      <c r="A18" s="71"/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</row>
  </sheetData>
  <mergeCells count="18">
    <mergeCell ref="A18:Z18"/>
    <mergeCell ref="S5:T5"/>
    <mergeCell ref="A7:A16"/>
    <mergeCell ref="A1:Z1"/>
    <mergeCell ref="A2:Z2"/>
    <mergeCell ref="Y5:Z5"/>
    <mergeCell ref="C4:Z4"/>
    <mergeCell ref="W5:X5"/>
    <mergeCell ref="O5:P5"/>
    <mergeCell ref="G5:H5"/>
    <mergeCell ref="K5:L5"/>
    <mergeCell ref="Q5:R5"/>
    <mergeCell ref="I5:J5"/>
    <mergeCell ref="M5:N5"/>
    <mergeCell ref="A4:B6"/>
    <mergeCell ref="C5:D5"/>
    <mergeCell ref="E5:F5"/>
    <mergeCell ref="U5:V5"/>
  </mergeCells>
  <phoneticPr fontId="0" type="noConversion"/>
  <printOptions horizontalCentered="1" verticalCentered="1"/>
  <pageMargins left="0" right="0" top="0" bottom="0" header="0" footer="0"/>
  <pageSetup paperSize="9" scale="55" orientation="landscape" r:id="rId1"/>
  <headerFooter alignWithMargins="0">
    <oddHeader>&amp;R&amp;"Times New Roman,Regular"&amp;12&amp;A.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J20"/>
  <sheetViews>
    <sheetView tabSelected="1" zoomScaleNormal="100" zoomScaleSheetLayoutView="50" workbookViewId="0">
      <selection sqref="A1:Z1"/>
    </sheetView>
  </sheetViews>
  <sheetFormatPr defaultRowHeight="15.75" x14ac:dyDescent="0.25"/>
  <cols>
    <col min="1" max="1" width="5.140625" style="25" customWidth="1"/>
    <col min="2" max="2" width="24.85546875" style="25" customWidth="1"/>
    <col min="3" max="3" width="7.7109375" style="25" customWidth="1"/>
    <col min="4" max="4" width="11.28515625" style="25" customWidth="1"/>
    <col min="5" max="5" width="7.7109375" style="25" customWidth="1"/>
    <col min="6" max="6" width="11" style="25" customWidth="1"/>
    <col min="7" max="7" width="7.7109375" style="25" customWidth="1"/>
    <col min="8" max="8" width="12" style="25" customWidth="1"/>
    <col min="9" max="9" width="7.7109375" style="25" customWidth="1"/>
    <col min="10" max="10" width="11.5703125" style="25" customWidth="1"/>
    <col min="11" max="11" width="7.7109375" style="25" customWidth="1"/>
    <col min="12" max="12" width="11.42578125" style="25" customWidth="1"/>
    <col min="13" max="13" width="7.7109375" style="25" customWidth="1"/>
    <col min="14" max="14" width="11.28515625" style="25" bestFit="1" customWidth="1"/>
    <col min="15" max="15" width="7.7109375" style="25" customWidth="1"/>
    <col min="16" max="16" width="12.85546875" style="25" customWidth="1"/>
    <col min="17" max="17" width="7.7109375" style="25" customWidth="1"/>
    <col min="18" max="20" width="9.7109375" style="25" customWidth="1"/>
    <col min="21" max="21" width="7.85546875" style="25" customWidth="1"/>
    <col min="22" max="22" width="11.28515625" style="25" customWidth="1"/>
    <col min="23" max="23" width="8" style="29" customWidth="1"/>
    <col min="24" max="24" width="11.42578125" style="29" customWidth="1"/>
    <col min="25" max="25" width="8.42578125" style="25" customWidth="1"/>
    <col min="26" max="26" width="11.5703125" style="25" customWidth="1"/>
    <col min="27" max="16384" width="9.140625" style="25"/>
  </cols>
  <sheetData>
    <row r="1" spans="1:88" ht="18.75" x14ac:dyDescent="0.3">
      <c r="A1" s="84" t="s">
        <v>24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</row>
    <row r="2" spans="1:88" ht="18.75" x14ac:dyDescent="0.3">
      <c r="A2" s="84" t="s">
        <v>21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</row>
    <row r="3" spans="1:88" x14ac:dyDescent="0.25">
      <c r="A3" s="26"/>
      <c r="B3" s="27"/>
      <c r="C3" s="28"/>
    </row>
    <row r="4" spans="1:88" x14ac:dyDescent="0.25">
      <c r="A4" s="78" t="s">
        <v>10</v>
      </c>
      <c r="B4" s="78"/>
      <c r="C4" s="86" t="s">
        <v>9</v>
      </c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  <c r="BI4" s="30"/>
      <c r="BJ4" s="30"/>
      <c r="BK4" s="30"/>
      <c r="BL4" s="30"/>
      <c r="BM4" s="30"/>
      <c r="BN4" s="30"/>
      <c r="BO4" s="30"/>
      <c r="BP4" s="30"/>
      <c r="BQ4" s="30"/>
      <c r="BR4" s="30"/>
      <c r="BS4" s="30"/>
      <c r="BT4" s="30"/>
      <c r="BU4" s="30"/>
      <c r="BV4" s="30"/>
      <c r="BW4" s="30"/>
      <c r="BX4" s="30"/>
      <c r="BY4" s="30"/>
      <c r="BZ4" s="30"/>
      <c r="CA4" s="30"/>
      <c r="CB4" s="30"/>
      <c r="CC4" s="30"/>
      <c r="CD4" s="30"/>
      <c r="CE4" s="30"/>
      <c r="CF4" s="30"/>
      <c r="CG4" s="30"/>
      <c r="CH4" s="30"/>
      <c r="CI4" s="30"/>
      <c r="CJ4" s="30"/>
    </row>
    <row r="5" spans="1:88" s="32" customFormat="1" ht="61.5" customHeight="1" x14ac:dyDescent="0.25">
      <c r="A5" s="78"/>
      <c r="B5" s="78"/>
      <c r="C5" s="78" t="s">
        <v>3</v>
      </c>
      <c r="D5" s="78"/>
      <c r="E5" s="78" t="s">
        <v>4</v>
      </c>
      <c r="F5" s="78"/>
      <c r="G5" s="78" t="s">
        <v>5</v>
      </c>
      <c r="H5" s="78"/>
      <c r="I5" s="78" t="s">
        <v>6</v>
      </c>
      <c r="J5" s="78"/>
      <c r="K5" s="78" t="s">
        <v>17</v>
      </c>
      <c r="L5" s="78"/>
      <c r="M5" s="78" t="s">
        <v>7</v>
      </c>
      <c r="N5" s="78"/>
      <c r="O5" s="78" t="s">
        <v>14</v>
      </c>
      <c r="P5" s="78"/>
      <c r="Q5" s="76" t="s">
        <v>13</v>
      </c>
      <c r="R5" s="77"/>
      <c r="S5" s="76" t="s">
        <v>16</v>
      </c>
      <c r="T5" s="77"/>
      <c r="U5" s="76" t="s">
        <v>20</v>
      </c>
      <c r="V5" s="77"/>
      <c r="W5" s="79" t="s">
        <v>0</v>
      </c>
      <c r="X5" s="79"/>
      <c r="Y5" s="80" t="s">
        <v>2</v>
      </c>
      <c r="Z5" s="80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  <c r="BM5" s="31"/>
      <c r="BN5" s="31"/>
      <c r="BO5" s="31"/>
      <c r="BP5" s="31"/>
      <c r="BQ5" s="31"/>
      <c r="BR5" s="31"/>
      <c r="BS5" s="31"/>
      <c r="BT5" s="31"/>
      <c r="BU5" s="31"/>
      <c r="BV5" s="31"/>
      <c r="BW5" s="31"/>
      <c r="BX5" s="31"/>
      <c r="BY5" s="31"/>
      <c r="BZ5" s="31"/>
      <c r="CA5" s="31"/>
      <c r="CB5" s="31"/>
      <c r="CC5" s="31"/>
      <c r="CD5" s="31"/>
      <c r="CE5" s="31"/>
      <c r="CF5" s="31"/>
      <c r="CG5" s="31"/>
      <c r="CH5" s="31"/>
      <c r="CI5" s="31"/>
      <c r="CJ5" s="31"/>
    </row>
    <row r="6" spans="1:88" s="55" customFormat="1" ht="33.75" customHeight="1" x14ac:dyDescent="0.25">
      <c r="A6" s="85"/>
      <c r="B6" s="78"/>
      <c r="C6" s="54" t="s">
        <v>11</v>
      </c>
      <c r="D6" s="54" t="s">
        <v>1</v>
      </c>
      <c r="E6" s="54" t="s">
        <v>11</v>
      </c>
      <c r="F6" s="54" t="s">
        <v>1</v>
      </c>
      <c r="G6" s="54" t="s">
        <v>11</v>
      </c>
      <c r="H6" s="54" t="s">
        <v>1</v>
      </c>
      <c r="I6" s="54" t="s">
        <v>11</v>
      </c>
      <c r="J6" s="54" t="s">
        <v>1</v>
      </c>
      <c r="K6" s="54" t="s">
        <v>11</v>
      </c>
      <c r="L6" s="54" t="s">
        <v>1</v>
      </c>
      <c r="M6" s="54" t="s">
        <v>11</v>
      </c>
      <c r="N6" s="54" t="s">
        <v>1</v>
      </c>
      <c r="O6" s="54" t="s">
        <v>11</v>
      </c>
      <c r="P6" s="54" t="s">
        <v>1</v>
      </c>
      <c r="Q6" s="54" t="s">
        <v>11</v>
      </c>
      <c r="R6" s="54" t="s">
        <v>1</v>
      </c>
      <c r="S6" s="54" t="s">
        <v>11</v>
      </c>
      <c r="T6" s="54" t="s">
        <v>1</v>
      </c>
      <c r="U6" s="54" t="s">
        <v>11</v>
      </c>
      <c r="V6" s="54" t="s">
        <v>1</v>
      </c>
      <c r="W6" s="33" t="s">
        <v>12</v>
      </c>
      <c r="X6" s="56" t="s">
        <v>1</v>
      </c>
      <c r="Y6" s="34" t="s">
        <v>11</v>
      </c>
      <c r="Z6" s="34" t="s">
        <v>1</v>
      </c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  <c r="CH6" s="35"/>
      <c r="CI6" s="35"/>
      <c r="CJ6" s="35"/>
    </row>
    <row r="7" spans="1:88" ht="32.25" customHeight="1" x14ac:dyDescent="0.25">
      <c r="A7" s="81" t="s">
        <v>8</v>
      </c>
      <c r="B7" s="36" t="s">
        <v>3</v>
      </c>
      <c r="C7" s="46"/>
      <c r="D7" s="46"/>
      <c r="E7" s="47">
        <v>37</v>
      </c>
      <c r="F7" s="48">
        <v>64262.709999999992</v>
      </c>
      <c r="G7" s="47">
        <v>3</v>
      </c>
      <c r="H7" s="48">
        <v>3300.1</v>
      </c>
      <c r="I7" s="47">
        <v>39</v>
      </c>
      <c r="J7" s="48">
        <v>122032.74</v>
      </c>
      <c r="K7" s="47">
        <v>16</v>
      </c>
      <c r="L7" s="48">
        <v>121449.93000000001</v>
      </c>
      <c r="M7" s="47">
        <v>16</v>
      </c>
      <c r="N7" s="48">
        <v>27994.53</v>
      </c>
      <c r="O7" s="47">
        <v>23</v>
      </c>
      <c r="P7" s="48">
        <v>67710.37</v>
      </c>
      <c r="Q7" s="47">
        <v>4</v>
      </c>
      <c r="R7" s="48">
        <v>13201.83</v>
      </c>
      <c r="S7" s="47">
        <v>0</v>
      </c>
      <c r="T7" s="48">
        <v>0</v>
      </c>
      <c r="U7" s="47">
        <v>0</v>
      </c>
      <c r="V7" s="48">
        <v>0</v>
      </c>
      <c r="W7" s="57">
        <v>138</v>
      </c>
      <c r="X7" s="57">
        <f>D7+F7+H7+J7+L7+N7+P7+R7+T7+V7</f>
        <v>419952.21</v>
      </c>
      <c r="Y7" s="57">
        <f>C17-W7</f>
        <v>61</v>
      </c>
      <c r="Z7" s="57">
        <f>D17-X7</f>
        <v>402687.61000000016</v>
      </c>
      <c r="AA7" s="30"/>
      <c r="AB7" s="30"/>
      <c r="AC7" s="30"/>
      <c r="AD7" s="61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  <c r="BA7" s="30"/>
      <c r="BB7" s="30"/>
      <c r="BC7" s="30"/>
      <c r="BD7" s="30"/>
      <c r="BE7" s="30"/>
      <c r="BF7" s="30"/>
      <c r="BG7" s="30"/>
      <c r="BH7" s="30"/>
      <c r="BI7" s="30"/>
      <c r="BJ7" s="30"/>
      <c r="BK7" s="30"/>
      <c r="BL7" s="30"/>
      <c r="BM7" s="30"/>
      <c r="BN7" s="30"/>
      <c r="BO7" s="30"/>
      <c r="BP7" s="30"/>
      <c r="BQ7" s="30"/>
      <c r="BR7" s="30"/>
      <c r="BS7" s="30"/>
      <c r="BT7" s="30"/>
      <c r="BU7" s="30"/>
      <c r="BV7" s="30"/>
      <c r="BW7" s="30"/>
      <c r="BX7" s="30"/>
      <c r="BY7" s="30"/>
      <c r="BZ7" s="30"/>
      <c r="CA7" s="30"/>
      <c r="CB7" s="30"/>
      <c r="CC7" s="30"/>
      <c r="CD7" s="30"/>
      <c r="CE7" s="30"/>
      <c r="CF7" s="30"/>
      <c r="CG7" s="30"/>
      <c r="CH7" s="30"/>
      <c r="CI7" s="30"/>
      <c r="CJ7" s="30"/>
    </row>
    <row r="8" spans="1:88" ht="32.25" customHeight="1" x14ac:dyDescent="0.25">
      <c r="A8" s="82"/>
      <c r="B8" s="36" t="s">
        <v>4</v>
      </c>
      <c r="C8" s="47">
        <v>16</v>
      </c>
      <c r="D8" s="48">
        <v>33238.589999999997</v>
      </c>
      <c r="E8" s="46"/>
      <c r="F8" s="46"/>
      <c r="G8" s="47">
        <v>2</v>
      </c>
      <c r="H8" s="48">
        <v>9048.34</v>
      </c>
      <c r="I8" s="47">
        <v>25</v>
      </c>
      <c r="J8" s="48">
        <v>75640.75</v>
      </c>
      <c r="K8" s="47">
        <v>0</v>
      </c>
      <c r="L8" s="48">
        <v>0</v>
      </c>
      <c r="M8" s="47">
        <v>0</v>
      </c>
      <c r="N8" s="48">
        <v>0</v>
      </c>
      <c r="O8" s="47">
        <v>10</v>
      </c>
      <c r="P8" s="48">
        <v>41882.5</v>
      </c>
      <c r="Q8" s="47">
        <v>2</v>
      </c>
      <c r="R8" s="48">
        <v>45866.01</v>
      </c>
      <c r="S8" s="47">
        <v>0</v>
      </c>
      <c r="T8" s="48">
        <v>0</v>
      </c>
      <c r="U8" s="47">
        <v>1</v>
      </c>
      <c r="V8" s="48">
        <v>112939.42</v>
      </c>
      <c r="W8" s="57">
        <v>56</v>
      </c>
      <c r="X8" s="57">
        <f t="shared" ref="W8:X15" si="0">D8+F8+H8+J8+L8+N8+P8+R8+T8+V8</f>
        <v>318615.61</v>
      </c>
      <c r="Y8" s="57">
        <f>E17-W8</f>
        <v>59</v>
      </c>
      <c r="Z8" s="57">
        <f>F17-X8</f>
        <v>-61103.520000000019</v>
      </c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30"/>
      <c r="BD8" s="30"/>
      <c r="BE8" s="30"/>
      <c r="BF8" s="30"/>
      <c r="BG8" s="30"/>
      <c r="BH8" s="30"/>
      <c r="BI8" s="30"/>
      <c r="BJ8" s="30"/>
      <c r="BK8" s="30"/>
      <c r="BL8" s="30"/>
      <c r="BM8" s="30"/>
      <c r="BN8" s="30"/>
      <c r="BO8" s="30"/>
      <c r="BP8" s="30"/>
      <c r="BQ8" s="30"/>
      <c r="BR8" s="30"/>
      <c r="BS8" s="30"/>
      <c r="BT8" s="30"/>
      <c r="BU8" s="30"/>
      <c r="BV8" s="30"/>
      <c r="BW8" s="30"/>
      <c r="BX8" s="30"/>
      <c r="BY8" s="30"/>
      <c r="BZ8" s="30"/>
      <c r="CA8" s="30"/>
      <c r="CB8" s="30"/>
      <c r="CC8" s="30"/>
      <c r="CD8" s="30"/>
      <c r="CE8" s="30"/>
      <c r="CF8" s="30"/>
      <c r="CG8" s="30"/>
      <c r="CH8" s="30"/>
      <c r="CI8" s="30"/>
      <c r="CJ8" s="30"/>
    </row>
    <row r="9" spans="1:88" ht="32.25" customHeight="1" x14ac:dyDescent="0.25">
      <c r="A9" s="82"/>
      <c r="B9" s="36" t="s">
        <v>5</v>
      </c>
      <c r="C9" s="47">
        <v>26</v>
      </c>
      <c r="D9" s="48">
        <v>28441.040000000001</v>
      </c>
      <c r="E9" s="47">
        <v>10</v>
      </c>
      <c r="F9" s="48">
        <v>14555.73</v>
      </c>
      <c r="G9" s="46"/>
      <c r="H9" s="46"/>
      <c r="I9" s="47">
        <v>11</v>
      </c>
      <c r="J9" s="48">
        <v>38364.58</v>
      </c>
      <c r="K9" s="47">
        <v>5</v>
      </c>
      <c r="L9" s="48">
        <v>31965.68</v>
      </c>
      <c r="M9" s="47">
        <v>6</v>
      </c>
      <c r="N9" s="48">
        <v>4721.57</v>
      </c>
      <c r="O9" s="47">
        <v>4</v>
      </c>
      <c r="P9" s="48">
        <v>4555.16</v>
      </c>
      <c r="Q9" s="47">
        <v>2</v>
      </c>
      <c r="R9" s="48">
        <v>7620.5</v>
      </c>
      <c r="S9" s="47">
        <v>0</v>
      </c>
      <c r="T9" s="48">
        <v>0</v>
      </c>
      <c r="U9" s="47">
        <v>0</v>
      </c>
      <c r="V9" s="48">
        <v>0</v>
      </c>
      <c r="W9" s="57">
        <v>64</v>
      </c>
      <c r="X9" s="57">
        <f t="shared" si="0"/>
        <v>130224.26000000001</v>
      </c>
      <c r="Y9" s="57">
        <f>G17-W9</f>
        <v>-53</v>
      </c>
      <c r="Z9" s="57">
        <f>H17-X9</f>
        <v>-83934.23000000001</v>
      </c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  <c r="BI9" s="30"/>
      <c r="BJ9" s="30"/>
      <c r="BK9" s="30"/>
      <c r="BL9" s="30"/>
      <c r="BM9" s="30"/>
      <c r="BN9" s="30"/>
      <c r="BO9" s="30"/>
      <c r="BP9" s="30"/>
      <c r="BQ9" s="30"/>
      <c r="BR9" s="30"/>
      <c r="BS9" s="30"/>
      <c r="BT9" s="30"/>
      <c r="BU9" s="30"/>
      <c r="BV9" s="30"/>
      <c r="BW9" s="30"/>
      <c r="BX9" s="30"/>
      <c r="BY9" s="30"/>
      <c r="BZ9" s="30"/>
      <c r="CA9" s="30"/>
      <c r="CB9" s="30"/>
      <c r="CC9" s="30"/>
      <c r="CD9" s="30"/>
      <c r="CE9" s="30"/>
      <c r="CF9" s="30"/>
      <c r="CG9" s="30"/>
      <c r="CH9" s="30"/>
      <c r="CI9" s="30"/>
      <c r="CJ9" s="30"/>
    </row>
    <row r="10" spans="1:88" ht="32.25" customHeight="1" x14ac:dyDescent="0.25">
      <c r="A10" s="82"/>
      <c r="B10" s="37" t="s">
        <v>6</v>
      </c>
      <c r="C10" s="47">
        <v>86</v>
      </c>
      <c r="D10" s="48">
        <v>378838.65</v>
      </c>
      <c r="E10" s="47">
        <v>48</v>
      </c>
      <c r="F10" s="48">
        <v>146454.67000000001</v>
      </c>
      <c r="G10" s="47">
        <v>2</v>
      </c>
      <c r="H10" s="48">
        <v>21076.07</v>
      </c>
      <c r="I10" s="46"/>
      <c r="J10" s="46"/>
      <c r="K10" s="47">
        <v>11</v>
      </c>
      <c r="L10" s="48">
        <v>301323.73</v>
      </c>
      <c r="M10" s="47">
        <v>13</v>
      </c>
      <c r="N10" s="48">
        <v>40686.520000000004</v>
      </c>
      <c r="O10" s="47">
        <v>65</v>
      </c>
      <c r="P10" s="48">
        <v>389985.01</v>
      </c>
      <c r="Q10" s="47">
        <v>2</v>
      </c>
      <c r="R10" s="48">
        <v>10952.01</v>
      </c>
      <c r="S10" s="47">
        <v>0</v>
      </c>
      <c r="T10" s="48">
        <v>0</v>
      </c>
      <c r="U10" s="47">
        <v>1</v>
      </c>
      <c r="V10" s="48">
        <v>1659.56</v>
      </c>
      <c r="W10" s="57">
        <v>228</v>
      </c>
      <c r="X10" s="57">
        <f t="shared" si="0"/>
        <v>1290976.22</v>
      </c>
      <c r="Y10" s="57">
        <f>I17-W10</f>
        <v>-124</v>
      </c>
      <c r="Z10" s="57">
        <f>J17-X10</f>
        <v>-928304.97</v>
      </c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  <c r="BZ10" s="30"/>
      <c r="CA10" s="30"/>
      <c r="CB10" s="30"/>
      <c r="CC10" s="30"/>
      <c r="CD10" s="30"/>
      <c r="CE10" s="30"/>
      <c r="CF10" s="30"/>
      <c r="CG10" s="30"/>
      <c r="CH10" s="30"/>
      <c r="CI10" s="30"/>
      <c r="CJ10" s="30"/>
    </row>
    <row r="11" spans="1:88" ht="32.25" customHeight="1" x14ac:dyDescent="0.25">
      <c r="A11" s="82"/>
      <c r="B11" s="36" t="s">
        <v>18</v>
      </c>
      <c r="C11" s="47">
        <v>50</v>
      </c>
      <c r="D11" s="48">
        <v>339803.55000000005</v>
      </c>
      <c r="E11" s="47">
        <v>12</v>
      </c>
      <c r="F11" s="48">
        <v>26402.92</v>
      </c>
      <c r="G11" s="47">
        <v>1</v>
      </c>
      <c r="H11" s="48">
        <v>2430.62</v>
      </c>
      <c r="I11" s="47">
        <v>10</v>
      </c>
      <c r="J11" s="48">
        <v>40004.21</v>
      </c>
      <c r="K11" s="46"/>
      <c r="L11" s="46"/>
      <c r="M11" s="47">
        <v>6</v>
      </c>
      <c r="N11" s="48">
        <v>86565.31</v>
      </c>
      <c r="O11" s="47">
        <v>7</v>
      </c>
      <c r="P11" s="48">
        <v>10469.18</v>
      </c>
      <c r="Q11" s="47">
        <v>1</v>
      </c>
      <c r="R11" s="48">
        <v>1245.79</v>
      </c>
      <c r="S11" s="47">
        <v>0</v>
      </c>
      <c r="T11" s="48">
        <v>0</v>
      </c>
      <c r="U11" s="47">
        <v>10</v>
      </c>
      <c r="V11" s="48">
        <v>20928.739999999998</v>
      </c>
      <c r="W11" s="57">
        <v>97</v>
      </c>
      <c r="X11" s="57">
        <f t="shared" si="0"/>
        <v>527850.32000000007</v>
      </c>
      <c r="Y11" s="57">
        <f>K17-W11</f>
        <v>-60</v>
      </c>
      <c r="Z11" s="57">
        <f>L17-X11</f>
        <v>-28034.490000000107</v>
      </c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  <c r="AY11" s="30"/>
      <c r="AZ11" s="30"/>
      <c r="BA11" s="30"/>
      <c r="BB11" s="30"/>
      <c r="BC11" s="30"/>
      <c r="BD11" s="30"/>
      <c r="BE11" s="30"/>
      <c r="BF11" s="30"/>
      <c r="BG11" s="30"/>
      <c r="BH11" s="30"/>
      <c r="BI11" s="30"/>
      <c r="BJ11" s="30"/>
      <c r="BK11" s="30"/>
      <c r="BL11" s="30"/>
      <c r="BM11" s="30"/>
      <c r="BN11" s="30"/>
      <c r="BO11" s="30"/>
      <c r="BP11" s="30"/>
      <c r="BQ11" s="30"/>
      <c r="BR11" s="30"/>
      <c r="BS11" s="30"/>
      <c r="BT11" s="30"/>
      <c r="BU11" s="30"/>
      <c r="BV11" s="30"/>
      <c r="BW11" s="30"/>
      <c r="BX11" s="30"/>
      <c r="BY11" s="30"/>
      <c r="BZ11" s="30"/>
      <c r="CA11" s="30"/>
      <c r="CB11" s="30"/>
      <c r="CC11" s="30"/>
      <c r="CD11" s="30"/>
      <c r="CE11" s="30"/>
      <c r="CF11" s="30"/>
      <c r="CG11" s="30"/>
      <c r="CH11" s="30"/>
      <c r="CI11" s="30"/>
      <c r="CJ11" s="30"/>
    </row>
    <row r="12" spans="1:88" ht="32.25" customHeight="1" x14ac:dyDescent="0.25">
      <c r="A12" s="82"/>
      <c r="B12" s="36" t="s">
        <v>7</v>
      </c>
      <c r="C12" s="47">
        <v>11</v>
      </c>
      <c r="D12" s="48">
        <v>11654.599999999999</v>
      </c>
      <c r="E12" s="47">
        <v>3</v>
      </c>
      <c r="F12" s="48">
        <v>3071.79</v>
      </c>
      <c r="G12" s="47">
        <v>2</v>
      </c>
      <c r="H12" s="48">
        <v>7647.4000000000005</v>
      </c>
      <c r="I12" s="47">
        <v>7</v>
      </c>
      <c r="J12" s="48">
        <v>19525.93</v>
      </c>
      <c r="K12" s="47">
        <v>4</v>
      </c>
      <c r="L12" s="48">
        <v>39997.599999999999</v>
      </c>
      <c r="M12" s="46"/>
      <c r="N12" s="46"/>
      <c r="O12" s="47">
        <v>0</v>
      </c>
      <c r="P12" s="48">
        <v>0</v>
      </c>
      <c r="Q12" s="47">
        <v>0</v>
      </c>
      <c r="R12" s="48">
        <v>0</v>
      </c>
      <c r="S12" s="47">
        <v>0</v>
      </c>
      <c r="T12" s="48">
        <v>0</v>
      </c>
      <c r="U12" s="47">
        <v>0</v>
      </c>
      <c r="V12" s="48">
        <v>0</v>
      </c>
      <c r="W12" s="57">
        <v>27</v>
      </c>
      <c r="X12" s="57">
        <f t="shared" si="0"/>
        <v>81897.320000000007</v>
      </c>
      <c r="Y12" s="57">
        <f>M17-W12</f>
        <v>16</v>
      </c>
      <c r="Z12" s="57">
        <f>N17-X12</f>
        <v>87435.439999999973</v>
      </c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</row>
    <row r="13" spans="1:88" s="26" customFormat="1" ht="32.25" customHeight="1" x14ac:dyDescent="0.25">
      <c r="A13" s="82"/>
      <c r="B13" s="38" t="s">
        <v>15</v>
      </c>
      <c r="C13" s="47">
        <v>6</v>
      </c>
      <c r="D13" s="48">
        <v>5040.28</v>
      </c>
      <c r="E13" s="47">
        <v>3</v>
      </c>
      <c r="F13" s="48">
        <v>1138.47</v>
      </c>
      <c r="G13" s="47">
        <v>1</v>
      </c>
      <c r="H13" s="48">
        <v>2787.5</v>
      </c>
      <c r="I13" s="47">
        <v>10</v>
      </c>
      <c r="J13" s="48">
        <v>58092.56</v>
      </c>
      <c r="K13" s="47">
        <v>1</v>
      </c>
      <c r="L13" s="48">
        <v>5078.8900000000003</v>
      </c>
      <c r="M13" s="47">
        <v>2</v>
      </c>
      <c r="N13" s="48">
        <v>9364.83</v>
      </c>
      <c r="O13" s="46"/>
      <c r="P13" s="46"/>
      <c r="Q13" s="47">
        <v>0</v>
      </c>
      <c r="R13" s="48">
        <v>0</v>
      </c>
      <c r="S13" s="47">
        <v>2</v>
      </c>
      <c r="T13" s="48">
        <v>8535.56</v>
      </c>
      <c r="U13" s="47">
        <v>1</v>
      </c>
      <c r="V13" s="48">
        <v>3405.18</v>
      </c>
      <c r="W13" s="57">
        <v>26</v>
      </c>
      <c r="X13" s="57">
        <f t="shared" si="0"/>
        <v>93443.26999999999</v>
      </c>
      <c r="Y13" s="57">
        <f>O17-W13</f>
        <v>83</v>
      </c>
      <c r="Z13" s="57">
        <f>P17-X13</f>
        <v>421158.95000000007</v>
      </c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</row>
    <row r="14" spans="1:88" s="26" customFormat="1" ht="32.25" customHeight="1" x14ac:dyDescent="0.25">
      <c r="A14" s="82"/>
      <c r="B14" s="39" t="s">
        <v>13</v>
      </c>
      <c r="C14" s="47">
        <v>2</v>
      </c>
      <c r="D14" s="48">
        <v>3605.2999999999997</v>
      </c>
      <c r="E14" s="47">
        <v>2</v>
      </c>
      <c r="F14" s="48">
        <v>1625.8000000000002</v>
      </c>
      <c r="G14" s="47">
        <v>0</v>
      </c>
      <c r="H14" s="48">
        <v>0</v>
      </c>
      <c r="I14" s="47">
        <v>1</v>
      </c>
      <c r="J14" s="48">
        <v>5371.16</v>
      </c>
      <c r="K14" s="47">
        <v>0</v>
      </c>
      <c r="L14" s="48">
        <v>0</v>
      </c>
      <c r="M14" s="47">
        <v>0</v>
      </c>
      <c r="N14" s="48">
        <v>0</v>
      </c>
      <c r="O14" s="47">
        <v>0</v>
      </c>
      <c r="P14" s="48">
        <v>0</v>
      </c>
      <c r="Q14" s="46"/>
      <c r="R14" s="46"/>
      <c r="S14" s="47">
        <v>0</v>
      </c>
      <c r="T14" s="48">
        <v>0</v>
      </c>
      <c r="U14" s="47">
        <v>0</v>
      </c>
      <c r="V14" s="48">
        <v>0</v>
      </c>
      <c r="W14" s="57">
        <v>5</v>
      </c>
      <c r="X14" s="57">
        <f t="shared" si="0"/>
        <v>10602.26</v>
      </c>
      <c r="Y14" s="57">
        <f>Q17-W14</f>
        <v>6</v>
      </c>
      <c r="Z14" s="57">
        <f>R17-X14</f>
        <v>68283.87999999999</v>
      </c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</row>
    <row r="15" spans="1:88" s="26" customFormat="1" ht="32.25" customHeight="1" x14ac:dyDescent="0.25">
      <c r="A15" s="82"/>
      <c r="B15" s="38" t="s">
        <v>16</v>
      </c>
      <c r="C15" s="47">
        <v>1</v>
      </c>
      <c r="D15" s="48">
        <v>17544.55</v>
      </c>
      <c r="E15" s="47">
        <v>0</v>
      </c>
      <c r="F15" s="48">
        <v>0</v>
      </c>
      <c r="G15" s="47">
        <v>0</v>
      </c>
      <c r="H15" s="48">
        <v>0</v>
      </c>
      <c r="I15" s="47">
        <v>1</v>
      </c>
      <c r="J15" s="48">
        <v>3639.32</v>
      </c>
      <c r="K15" s="47">
        <v>0</v>
      </c>
      <c r="L15" s="48">
        <v>0</v>
      </c>
      <c r="M15" s="47">
        <v>0</v>
      </c>
      <c r="N15" s="48">
        <v>0</v>
      </c>
      <c r="O15" s="47">
        <v>0</v>
      </c>
      <c r="P15" s="48">
        <v>0</v>
      </c>
      <c r="Q15" s="47">
        <v>0</v>
      </c>
      <c r="R15" s="48">
        <v>0</v>
      </c>
      <c r="S15" s="46"/>
      <c r="T15" s="46"/>
      <c r="U15" s="47">
        <v>0</v>
      </c>
      <c r="V15" s="48">
        <v>0</v>
      </c>
      <c r="W15" s="57">
        <v>2</v>
      </c>
      <c r="X15" s="57">
        <f t="shared" si="0"/>
        <v>21183.87</v>
      </c>
      <c r="Y15" s="57">
        <f>S17-W15</f>
        <v>0</v>
      </c>
      <c r="Z15" s="57">
        <f>T17-X15</f>
        <v>-12648.31</v>
      </c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</row>
    <row r="16" spans="1:88" s="26" customFormat="1" ht="33.75" customHeight="1" thickBot="1" x14ac:dyDescent="0.3">
      <c r="A16" s="83"/>
      <c r="B16" s="58" t="s">
        <v>20</v>
      </c>
      <c r="C16" s="51">
        <v>1</v>
      </c>
      <c r="D16" s="52">
        <v>4473.26</v>
      </c>
      <c r="E16" s="51">
        <v>0</v>
      </c>
      <c r="F16" s="52">
        <v>0</v>
      </c>
      <c r="G16" s="51">
        <v>0</v>
      </c>
      <c r="H16" s="52">
        <v>0</v>
      </c>
      <c r="I16" s="51">
        <v>0</v>
      </c>
      <c r="J16" s="52">
        <v>0</v>
      </c>
      <c r="K16" s="51">
        <v>0</v>
      </c>
      <c r="L16" s="52">
        <v>0</v>
      </c>
      <c r="M16" s="51">
        <v>0</v>
      </c>
      <c r="N16" s="52">
        <v>0</v>
      </c>
      <c r="O16" s="51">
        <v>0</v>
      </c>
      <c r="P16" s="52">
        <v>0</v>
      </c>
      <c r="Q16" s="51">
        <v>0</v>
      </c>
      <c r="R16" s="52">
        <v>0</v>
      </c>
      <c r="S16" s="51">
        <v>0</v>
      </c>
      <c r="T16" s="52">
        <v>0</v>
      </c>
      <c r="U16" s="53"/>
      <c r="V16" s="53"/>
      <c r="W16" s="59">
        <v>1</v>
      </c>
      <c r="X16" s="60">
        <f>D16+F16+H16+J16+L16+N16+P16+R16+T16+V16</f>
        <v>4473.26</v>
      </c>
      <c r="Y16" s="60">
        <f>U17-W16</f>
        <v>12</v>
      </c>
      <c r="Z16" s="60">
        <f>V17-X16</f>
        <v>134459.63999999998</v>
      </c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</row>
    <row r="17" spans="1:88" s="40" customFormat="1" ht="16.5" thickTop="1" x14ac:dyDescent="0.25">
      <c r="A17" s="40" t="s">
        <v>0</v>
      </c>
      <c r="C17" s="16">
        <f t="shared" ref="C17:V17" si="1">SUM(C7:C16)</f>
        <v>199</v>
      </c>
      <c r="D17" s="16">
        <f t="shared" si="1"/>
        <v>822639.82000000018</v>
      </c>
      <c r="E17" s="16">
        <f t="shared" si="1"/>
        <v>115</v>
      </c>
      <c r="F17" s="16">
        <f t="shared" si="1"/>
        <v>257512.08999999997</v>
      </c>
      <c r="G17" s="16">
        <f t="shared" si="1"/>
        <v>11</v>
      </c>
      <c r="H17" s="16">
        <f t="shared" si="1"/>
        <v>46290.030000000006</v>
      </c>
      <c r="I17" s="16">
        <f t="shared" si="1"/>
        <v>104</v>
      </c>
      <c r="J17" s="16">
        <f t="shared" si="1"/>
        <v>362671.25</v>
      </c>
      <c r="K17" s="16">
        <f t="shared" si="1"/>
        <v>37</v>
      </c>
      <c r="L17" s="16">
        <f t="shared" si="1"/>
        <v>499815.82999999996</v>
      </c>
      <c r="M17" s="16">
        <f t="shared" si="1"/>
        <v>43</v>
      </c>
      <c r="N17" s="16">
        <f t="shared" si="1"/>
        <v>169332.75999999998</v>
      </c>
      <c r="O17" s="16">
        <f t="shared" si="1"/>
        <v>109</v>
      </c>
      <c r="P17" s="16">
        <f t="shared" si="1"/>
        <v>514602.22000000003</v>
      </c>
      <c r="Q17" s="16">
        <f t="shared" si="1"/>
        <v>11</v>
      </c>
      <c r="R17" s="16">
        <f t="shared" si="1"/>
        <v>78886.139999999985</v>
      </c>
      <c r="S17" s="16">
        <f t="shared" si="1"/>
        <v>2</v>
      </c>
      <c r="T17" s="16">
        <f t="shared" si="1"/>
        <v>8535.56</v>
      </c>
      <c r="U17" s="16">
        <f t="shared" si="1"/>
        <v>13</v>
      </c>
      <c r="V17" s="16">
        <f t="shared" si="1"/>
        <v>138932.9</v>
      </c>
      <c r="W17" s="16">
        <f t="shared" ref="W17:X17" si="2">SUM(W7:W16)</f>
        <v>644</v>
      </c>
      <c r="X17" s="16">
        <f t="shared" si="2"/>
        <v>2899218.5999999996</v>
      </c>
      <c r="Y17" s="45"/>
      <c r="Z17" s="41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</row>
    <row r="18" spans="1:88" s="40" customFormat="1" x14ac:dyDescent="0.25">
      <c r="U18" s="43"/>
      <c r="V18" s="43"/>
      <c r="W18" s="44"/>
      <c r="X18" s="44"/>
      <c r="Y18" s="45"/>
      <c r="Z18" s="41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</row>
    <row r="19" spans="1:88" ht="13.5" customHeight="1" x14ac:dyDescent="0.25">
      <c r="A19" s="75"/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</row>
    <row r="20" spans="1:88" ht="11.25" customHeight="1" x14ac:dyDescent="0.25"/>
  </sheetData>
  <mergeCells count="18">
    <mergeCell ref="A1:Z1"/>
    <mergeCell ref="A2:Z2"/>
    <mergeCell ref="A4:B6"/>
    <mergeCell ref="C4:Z4"/>
    <mergeCell ref="C5:D5"/>
    <mergeCell ref="E5:F5"/>
    <mergeCell ref="G5:H5"/>
    <mergeCell ref="I5:J5"/>
    <mergeCell ref="K5:L5"/>
    <mergeCell ref="M5:N5"/>
    <mergeCell ref="A19:Z19"/>
    <mergeCell ref="S5:T5"/>
    <mergeCell ref="O5:P5"/>
    <mergeCell ref="Q5:R5"/>
    <mergeCell ref="U5:V5"/>
    <mergeCell ref="W5:X5"/>
    <mergeCell ref="Y5:Z5"/>
    <mergeCell ref="A7:A16"/>
  </mergeCells>
  <printOptions horizontalCentered="1" verticalCentered="1"/>
  <pageMargins left="0" right="0" top="0" bottom="0" header="0" footer="0"/>
  <pageSetup paperSize="9" scale="52" orientation="landscape" r:id="rId1"/>
  <headerFooter alignWithMargins="0">
    <oddHeader>&amp;R&amp;"Times New Roman,Regular"&amp;12&amp;A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ДПФ - II-ро тримесечие 2025 г.</vt:lpstr>
      <vt:lpstr>ДПФ - I-во полугодие 2025 г.</vt:lpstr>
      <vt:lpstr>'ДПФ - II-ро тримесечие 2025 г.'!Print_Area</vt:lpstr>
      <vt:lpstr>'ДПФ - I-во полугодие 2025 г.'!Print_Area</vt:lpstr>
      <vt:lpstr>'ДПФ - II-ро тримесечие 2025 г.'!Print_Titles</vt:lpstr>
      <vt:lpstr>'ДПФ - I-во полугодие 2025 г.'!Print_Titles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L. Dashev</dc:creator>
  <cp:lastModifiedBy>Maria Hristova</cp:lastModifiedBy>
  <cp:lastPrinted>2025-03-04T10:48:40Z</cp:lastPrinted>
  <dcterms:created xsi:type="dcterms:W3CDTF">2004-05-22T18:25:26Z</dcterms:created>
  <dcterms:modified xsi:type="dcterms:W3CDTF">2025-08-22T12:41:24Z</dcterms:modified>
</cp:coreProperties>
</file>