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2_2025\Чисти\"/>
    </mc:Choice>
  </mc:AlternateContent>
  <bookViews>
    <workbookView xWindow="0" yWindow="0" windowWidth="14130" windowHeight="7830" tabRatio="798"/>
  </bookViews>
  <sheets>
    <sheet name="LPPF-pensioners" sheetId="1" r:id="rId1"/>
    <sheet name="LPPF-% pensioners" sheetId="5" r:id="rId2"/>
    <sheet name="LPPF-net assets" sheetId="2" r:id="rId3"/>
    <sheet name="LPPF-% net assets" sheetId="6" r:id="rId4"/>
    <sheet name="LPPF-investments" sheetId="3" r:id="rId5"/>
    <sheet name="LPPF-portfolio" sheetId="4" r:id="rId6"/>
    <sheet name="Chart №1-LPPF" sheetId="10" r:id="rId7"/>
    <sheet name="Chart №2-LPPF" sheetId="11" r:id="rId8"/>
    <sheet name="Chart №3-LPPF" sheetId="12" r:id="rId9"/>
  </sheets>
  <definedNames>
    <definedName name="naam" localSheetId="0">"a1:b10"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4" l="1"/>
  <c r="I5" i="4" s="1"/>
  <c r="I7" i="4"/>
  <c r="I8" i="4"/>
  <c r="I9" i="4"/>
  <c r="I10" i="4"/>
  <c r="I11" i="4"/>
  <c r="I12" i="4"/>
  <c r="I13" i="4"/>
  <c r="L14" i="3" l="1"/>
  <c r="K14" i="3"/>
  <c r="J14" i="3"/>
  <c r="I14" i="3"/>
  <c r="H14" i="3"/>
  <c r="G14" i="3"/>
  <c r="F14" i="3"/>
  <c r="E14" i="3"/>
  <c r="D14" i="3"/>
  <c r="C14" i="3"/>
  <c r="L5" i="3"/>
  <c r="K5" i="3"/>
  <c r="J5" i="3"/>
  <c r="I5" i="3"/>
  <c r="H5" i="3"/>
  <c r="G5" i="3"/>
  <c r="F5" i="3"/>
  <c r="E5" i="3"/>
  <c r="D5" i="3"/>
  <c r="C5" i="3"/>
  <c r="C16" i="6"/>
  <c r="B16" i="5"/>
  <c r="B16" i="6"/>
  <c r="C16" i="5"/>
  <c r="M11" i="3" l="1"/>
  <c r="M10" i="3"/>
  <c r="M6" i="3"/>
  <c r="M16" i="3" l="1"/>
  <c r="M17" i="3"/>
  <c r="M15" i="3"/>
  <c r="M14" i="3" l="1"/>
  <c r="D15" i="4"/>
  <c r="E15" i="4"/>
  <c r="F15" i="4"/>
  <c r="F14" i="4" s="1"/>
  <c r="G15" i="4"/>
  <c r="H15" i="4"/>
  <c r="I15" i="4"/>
  <c r="J15" i="4"/>
  <c r="K15" i="4"/>
  <c r="M15" i="4"/>
  <c r="D16" i="4"/>
  <c r="E16" i="4"/>
  <c r="E14" i="4" s="1"/>
  <c r="F16" i="4"/>
  <c r="G16" i="4"/>
  <c r="H16" i="4"/>
  <c r="I16" i="4"/>
  <c r="I14" i="4" s="1"/>
  <c r="J16" i="4"/>
  <c r="K16" i="4"/>
  <c r="M16" i="4"/>
  <c r="D17" i="4"/>
  <c r="D14" i="4" s="1"/>
  <c r="E17" i="4"/>
  <c r="F17" i="4"/>
  <c r="G17" i="4"/>
  <c r="H17" i="4"/>
  <c r="I17" i="4"/>
  <c r="J17" i="4"/>
  <c r="K17" i="4"/>
  <c r="M17" i="4"/>
  <c r="C16" i="4"/>
  <c r="C17" i="4"/>
  <c r="C15" i="4"/>
  <c r="D6" i="4"/>
  <c r="E6" i="4"/>
  <c r="F6" i="4"/>
  <c r="G6" i="4"/>
  <c r="H6" i="4"/>
  <c r="J6" i="4"/>
  <c r="K6" i="4"/>
  <c r="D7" i="4"/>
  <c r="E7" i="4"/>
  <c r="F7" i="4"/>
  <c r="G7" i="4"/>
  <c r="H7" i="4"/>
  <c r="J7" i="4"/>
  <c r="K7" i="4"/>
  <c r="D8" i="4"/>
  <c r="E8" i="4"/>
  <c r="F8" i="4"/>
  <c r="G8" i="4"/>
  <c r="H8" i="4"/>
  <c r="J8" i="4"/>
  <c r="K8" i="4"/>
  <c r="D9" i="4"/>
  <c r="E9" i="4"/>
  <c r="F9" i="4"/>
  <c r="G9" i="4"/>
  <c r="H9" i="4"/>
  <c r="J9" i="4"/>
  <c r="K9" i="4"/>
  <c r="D10" i="4"/>
  <c r="E10" i="4"/>
  <c r="F10" i="4"/>
  <c r="G10" i="4"/>
  <c r="H10" i="4"/>
  <c r="J10" i="4"/>
  <c r="K10" i="4"/>
  <c r="D11" i="4"/>
  <c r="E11" i="4"/>
  <c r="F11" i="4"/>
  <c r="G11" i="4"/>
  <c r="H11" i="4"/>
  <c r="J11" i="4"/>
  <c r="K11" i="4"/>
  <c r="D12" i="4"/>
  <c r="E12" i="4"/>
  <c r="F12" i="4"/>
  <c r="G12" i="4"/>
  <c r="H12" i="4"/>
  <c r="J12" i="4"/>
  <c r="K12" i="4"/>
  <c r="D13" i="4"/>
  <c r="E13" i="4"/>
  <c r="F13" i="4"/>
  <c r="G13" i="4"/>
  <c r="H13" i="4"/>
  <c r="J13" i="4"/>
  <c r="K13" i="4"/>
  <c r="C7" i="4"/>
  <c r="C8" i="4"/>
  <c r="C9" i="4"/>
  <c r="C10" i="4"/>
  <c r="C11" i="4"/>
  <c r="C12" i="4"/>
  <c r="C13" i="4"/>
  <c r="C6" i="4"/>
  <c r="J14" i="4"/>
  <c r="K5" i="4" l="1"/>
  <c r="F5" i="4"/>
  <c r="H14" i="4"/>
  <c r="H5" i="4"/>
  <c r="J5" i="4"/>
  <c r="K14" i="4"/>
  <c r="M14" i="4"/>
  <c r="G14" i="4"/>
  <c r="G5" i="4"/>
  <c r="E5" i="4"/>
  <c r="D5" i="4"/>
  <c r="C5" i="4"/>
  <c r="C14" i="4"/>
  <c r="M13" i="3"/>
  <c r="M12" i="3"/>
  <c r="M9" i="3"/>
  <c r="M8" i="3"/>
  <c r="M7" i="3"/>
  <c r="L17" i="4" l="1"/>
  <c r="L16" i="4"/>
  <c r="L15" i="4"/>
  <c r="L14" i="4" s="1"/>
  <c r="M5" i="3" l="1"/>
  <c r="M6" i="4" s="1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6" i="2"/>
  <c r="M7" i="4" l="1"/>
  <c r="M9" i="4"/>
  <c r="M11" i="4"/>
  <c r="M8" i="4"/>
  <c r="M13" i="4"/>
  <c r="M12" i="4"/>
  <c r="M10" i="4"/>
  <c r="M27" i="2"/>
  <c r="M6" i="1"/>
  <c r="M7" i="1"/>
  <c r="M8" i="1"/>
  <c r="M9" i="1"/>
  <c r="M10" i="1"/>
  <c r="M11" i="1"/>
  <c r="M12" i="1"/>
  <c r="M13" i="1"/>
  <c r="M14" i="1"/>
  <c r="M18" i="1" s="1"/>
  <c r="M15" i="1"/>
  <c r="M19" i="1" s="1"/>
  <c r="M16" i="1"/>
  <c r="M20" i="1" s="1"/>
  <c r="M17" i="1"/>
  <c r="M21" i="1" s="1"/>
  <c r="D14" i="6" l="1"/>
  <c r="D13" i="6"/>
  <c r="D15" i="6"/>
  <c r="D14" i="5"/>
  <c r="D10" i="5"/>
  <c r="D6" i="5"/>
  <c r="D13" i="5"/>
  <c r="D9" i="5"/>
  <c r="D12" i="5"/>
  <c r="D8" i="5"/>
  <c r="D15" i="5"/>
  <c r="D11" i="5"/>
  <c r="D7" i="5"/>
  <c r="M5" i="4"/>
  <c r="D9" i="6"/>
  <c r="D12" i="6"/>
  <c r="D8" i="6"/>
  <c r="D11" i="6"/>
  <c r="D7" i="6"/>
  <c r="D10" i="6"/>
  <c r="D6" i="6"/>
  <c r="D16" i="5" l="1"/>
  <c r="D16" i="6"/>
</calcChain>
</file>

<file path=xl/sharedStrings.xml><?xml version="1.0" encoding="utf-8"?>
<sst xmlns="http://schemas.openxmlformats.org/spreadsheetml/2006/main" count="171" uniqueCount="87">
  <si>
    <t>1.1.</t>
  </si>
  <si>
    <t>1.2.</t>
  </si>
  <si>
    <t>1.3.</t>
  </si>
  <si>
    <t>2.1.</t>
  </si>
  <si>
    <t>2.2.</t>
  </si>
  <si>
    <t>2.3.</t>
  </si>
  <si>
    <t>3.1.</t>
  </si>
  <si>
    <t>3.2.</t>
  </si>
  <si>
    <t>5.1.</t>
  </si>
  <si>
    <t>5.2.</t>
  </si>
  <si>
    <t>3.3.</t>
  </si>
  <si>
    <t>4.1.</t>
  </si>
  <si>
    <t>4.2.</t>
  </si>
  <si>
    <t>4.3.</t>
  </si>
  <si>
    <t xml:space="preserve">№ </t>
  </si>
  <si>
    <t>І.</t>
  </si>
  <si>
    <t>( %)</t>
  </si>
  <si>
    <t>(%)</t>
  </si>
  <si>
    <t>Lifelong pension payment funds (LPPF)</t>
  </si>
  <si>
    <t>Persons with newly granted pensions</t>
  </si>
  <si>
    <t>incl. with a lifetime pension without additional conditions</t>
  </si>
  <si>
    <t>incl. with a lifetime pension with a period of guaranteed payment</t>
  </si>
  <si>
    <t>incl. with a lifetime pension, including term payment</t>
  </si>
  <si>
    <t>Pensioners at the end of the period</t>
  </si>
  <si>
    <t>Number of pensions paid during the period</t>
  </si>
  <si>
    <t>incl. lifetime pension without additional conditions</t>
  </si>
  <si>
    <t>incl. lifetime pension with a period of guaranteed payment</t>
  </si>
  <si>
    <t>incl. lifetime pension, including term payment</t>
  </si>
  <si>
    <t>Average monthly pension</t>
  </si>
  <si>
    <t>LPPF "Doverie"</t>
  </si>
  <si>
    <t>LPPF "Saglasie"</t>
  </si>
  <si>
    <t>LPPF "DSK-Rodina"</t>
  </si>
  <si>
    <t>LPPF Allianz Bulgaria</t>
  </si>
  <si>
    <t>LPPF     UBB</t>
  </si>
  <si>
    <t>LPPF   "CCB-Sila"</t>
  </si>
  <si>
    <t>LPPF-Future</t>
  </si>
  <si>
    <t>LPPF "Toplina"</t>
  </si>
  <si>
    <t>LPPF "Pension insurance institute"</t>
  </si>
  <si>
    <t>"LPPF DallBogg: Life and Helth"</t>
  </si>
  <si>
    <t>Total</t>
  </si>
  <si>
    <t>Pensioners and pensions paid by the lifelong pension payment funds</t>
  </si>
  <si>
    <t>LPPF</t>
  </si>
  <si>
    <t>Market share of LPPF by number of pensioners</t>
  </si>
  <si>
    <t xml:space="preserve">Year, month  </t>
  </si>
  <si>
    <t>Net assets in lifelong pension payment funds</t>
  </si>
  <si>
    <t>Net assets`s value at the beginning of the period:</t>
  </si>
  <si>
    <t>Total funds transferred to LPF:</t>
  </si>
  <si>
    <t>Funds transferred from UPF for payment of persons with newly granted pensions</t>
  </si>
  <si>
    <t>Funds transferred from UPF belonging to deceased insured persons without heirs</t>
  </si>
  <si>
    <t>Funds transferred from UPF for recalculation of pensions</t>
  </si>
  <si>
    <t>Funds transferred from the TPF belonging to deceased persons without heirs</t>
  </si>
  <si>
    <t>Funds transferred from the PIC to supplement the deficit</t>
  </si>
  <si>
    <t xml:space="preserve">       - from the reserve for guaranteeing the payment of lifelong pensions</t>
  </si>
  <si>
    <t xml:space="preserve">       - from own funds</t>
  </si>
  <si>
    <t>Reimbursed funds from the PIC for overpaid expenses for payment of pensions and funds to heirs</t>
  </si>
  <si>
    <t>Positive income from investing the fund's assets</t>
  </si>
  <si>
    <t>Others</t>
  </si>
  <si>
    <t xml:space="preserve">Reduction of funds (total): </t>
  </si>
  <si>
    <t>Payment of pensions</t>
  </si>
  <si>
    <t>Funds for payment of heirs of deceased pensioners</t>
  </si>
  <si>
    <t>Expenses for payment of lifelong pensions and funds to heirs</t>
  </si>
  <si>
    <t>Funds transferred to the reserve for guaranteeing the payment of lifelong pensions under Art. 192a, para. 15, item 1 of the Social Insurance Code</t>
  </si>
  <si>
    <t>Funds transferred to the reserve for guaranteeing the payment of lifelong pensions under Art. 192a, para. 17 of the SIC</t>
  </si>
  <si>
    <t>Negative income from investing the fund's assets</t>
  </si>
  <si>
    <t>Accrued fee for the pension insurance company</t>
  </si>
  <si>
    <t>Net assets`s value at the end of the period:</t>
  </si>
  <si>
    <t>Market share of LPPF by amount of net assets</t>
  </si>
  <si>
    <t>Total investments, incl.</t>
  </si>
  <si>
    <t>Debt securities</t>
  </si>
  <si>
    <t>Debt securities issued or guaranteed by States or by their central banks, the ECB, the EIB or international financial organizations</t>
  </si>
  <si>
    <t>Corporate bonds</t>
  </si>
  <si>
    <t>Municipal bonds</t>
  </si>
  <si>
    <t>Equities</t>
  </si>
  <si>
    <t>Shares, rights and warrants</t>
  </si>
  <si>
    <t xml:space="preserve">Shares and units, issued by collective investment schemes </t>
  </si>
  <si>
    <t>Bank deposits</t>
  </si>
  <si>
    <t xml:space="preserve">ІІ. </t>
  </si>
  <si>
    <t>Balance assets, incl.</t>
  </si>
  <si>
    <t>Total investments</t>
  </si>
  <si>
    <t>Cash</t>
  </si>
  <si>
    <t>Short-term receivables</t>
  </si>
  <si>
    <t xml:space="preserve">                                                   LPPF                           Investment instruments </t>
  </si>
  <si>
    <t>(thousands of BGN)</t>
  </si>
  <si>
    <t>in the period 01.01.2025 - 30.06.2025</t>
  </si>
  <si>
    <t>as of 30.06.2025</t>
  </si>
  <si>
    <t>LPPF's investment portfolio and balance assets as of 30.06.2025</t>
  </si>
  <si>
    <t>Structure of LPPFs' investment portfolio and balance assets as of 30.06.2025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</si>
</sst>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л_в_-;\-* #,##0.00\ _л_в_-;_-* &quot;-&quot;??\ _л_в_-;_-@_-"/>
    <numFmt numFmtId="165" formatCode="_-* #,##0\ _л_в_-;\-* #,##0\ _л_в_-;_-* &quot;-&quot;\ _л_в_-;_-@_-"/>
    <numFmt numFmtId="166" formatCode="_-* #,##0.00\ _л_в_-;\-* #,##0.00\ _л_в_-;_-* &quot;-&quot;\ _л_в_-;_-@_-"/>
    <numFmt numFmtId="167" formatCode="_-* #,##0.00\ _л_в_._-;\-* #,##0.00\ _л_в_._-;_-* &quot;-&quot;??\ _л_в_._-;_-@_-"/>
    <numFmt numFmtId="168" formatCode="_-* #,##0.000\ _л_в_-;\-* #,##0.000\ _л_в_-;_-* &quot;-&quot;\ _л_в_-;_-@_-"/>
  </numFmts>
  <fonts count="16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color indexed="8"/>
      <name val="Times New Roman"/>
      <family val="1"/>
    </font>
    <font>
      <b/>
      <sz val="12"/>
      <name val="Times New Roman"/>
      <family val="1"/>
    </font>
    <font>
      <sz val="14"/>
      <name val="Times New Roman"/>
      <family val="1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6">
    <xf numFmtId="0" fontId="0" fillId="0" borderId="0"/>
    <xf numFmtId="9" fontId="3" fillId="0" borderId="0" applyFont="0" applyFill="0" applyBorder="0" applyAlignment="0" applyProtection="0"/>
    <xf numFmtId="0" fontId="6" fillId="0" borderId="0"/>
    <xf numFmtId="0" fontId="8" fillId="0" borderId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74">
    <xf numFmtId="0" fontId="0" fillId="0" borderId="0" xfId="0"/>
    <xf numFmtId="3" fontId="2" fillId="0" borderId="1" xfId="0" applyNumberFormat="1" applyFont="1" applyFill="1" applyBorder="1"/>
    <xf numFmtId="3" fontId="1" fillId="0" borderId="1" xfId="0" applyNumberFormat="1" applyFont="1" applyFill="1" applyBorder="1"/>
    <xf numFmtId="0" fontId="2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/>
    </xf>
    <xf numFmtId="0" fontId="4" fillId="0" borderId="0" xfId="0" applyFont="1" applyFill="1"/>
    <xf numFmtId="0" fontId="1" fillId="0" borderId="0" xfId="0" applyFont="1" applyFill="1"/>
    <xf numFmtId="0" fontId="1" fillId="0" borderId="1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wrapText="1"/>
    </xf>
    <xf numFmtId="3" fontId="4" fillId="0" borderId="0" xfId="0" applyNumberFormat="1" applyFont="1" applyFill="1"/>
    <xf numFmtId="10" fontId="4" fillId="0" borderId="0" xfId="1" applyNumberFormat="1" applyFont="1" applyFill="1"/>
    <xf numFmtId="3" fontId="2" fillId="0" borderId="3" xfId="0" applyNumberFormat="1" applyFont="1" applyFill="1" applyBorder="1" applyAlignment="1">
      <alignment horizontal="center" vertical="center"/>
    </xf>
    <xf numFmtId="0" fontId="7" fillId="0" borderId="0" xfId="3" applyFont="1" applyFill="1" applyBorder="1" applyAlignment="1">
      <alignment vertical="center"/>
    </xf>
    <xf numFmtId="0" fontId="7" fillId="0" borderId="0" xfId="3" applyFont="1" applyFill="1" applyAlignment="1">
      <alignment horizontal="right" vertical="center"/>
    </xf>
    <xf numFmtId="0" fontId="7" fillId="0" borderId="0" xfId="3" applyFont="1" applyFill="1" applyAlignment="1">
      <alignment vertical="center"/>
    </xf>
    <xf numFmtId="0" fontId="7" fillId="0" borderId="0" xfId="3" applyFont="1" applyFill="1" applyAlignment="1">
      <alignment horizontal="center" vertical="center"/>
    </xf>
    <xf numFmtId="0" fontId="7" fillId="0" borderId="4" xfId="2" applyFont="1" applyFill="1" applyBorder="1" applyAlignment="1">
      <alignment horizontal="center"/>
    </xf>
    <xf numFmtId="0" fontId="9" fillId="0" borderId="2" xfId="2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right" vertical="center" wrapText="1"/>
    </xf>
    <xf numFmtId="3" fontId="7" fillId="0" borderId="0" xfId="3" applyNumberFormat="1" applyFont="1" applyFill="1" applyBorder="1" applyAlignment="1">
      <alignment vertical="center"/>
    </xf>
    <xf numFmtId="165" fontId="7" fillId="0" borderId="0" xfId="3" applyNumberFormat="1" applyFont="1" applyFill="1" applyBorder="1" applyAlignment="1">
      <alignment vertical="center"/>
    </xf>
    <xf numFmtId="165" fontId="7" fillId="0" borderId="1" xfId="3" applyNumberFormat="1" applyFont="1" applyFill="1" applyBorder="1" applyAlignment="1">
      <alignment horizontal="right" vertical="center" wrapText="1"/>
    </xf>
    <xf numFmtId="165" fontId="1" fillId="0" borderId="1" xfId="3" applyNumberFormat="1" applyFont="1" applyFill="1" applyBorder="1" applyAlignment="1">
      <alignment horizontal="right" vertical="center" wrapText="1"/>
    </xf>
    <xf numFmtId="10" fontId="7" fillId="0" borderId="0" xfId="5" applyNumberFormat="1" applyFont="1" applyFill="1" applyBorder="1" applyAlignment="1">
      <alignment vertical="center"/>
    </xf>
    <xf numFmtId="166" fontId="2" fillId="2" borderId="1" xfId="2" applyNumberFormat="1" applyFont="1" applyFill="1" applyBorder="1" applyAlignment="1">
      <alignment horizontal="right" vertical="center" wrapText="1"/>
    </xf>
    <xf numFmtId="167" fontId="7" fillId="0" borderId="0" xfId="3" applyNumberFormat="1" applyFont="1" applyFill="1" applyBorder="1" applyAlignment="1">
      <alignment vertical="center"/>
    </xf>
    <xf numFmtId="166" fontId="1" fillId="2" borderId="1" xfId="2" applyNumberFormat="1" applyFont="1" applyFill="1" applyBorder="1" applyAlignment="1">
      <alignment horizontal="right" vertical="center" wrapText="1"/>
    </xf>
    <xf numFmtId="168" fontId="7" fillId="0" borderId="0" xfId="3" applyNumberFormat="1" applyFont="1" applyFill="1" applyBorder="1" applyAlignment="1">
      <alignment vertical="center"/>
    </xf>
    <xf numFmtId="0" fontId="1" fillId="0" borderId="1" xfId="3" quotePrefix="1" applyNumberFormat="1" applyFont="1" applyFill="1" applyBorder="1" applyAlignment="1">
      <alignment horizontal="right" vertical="center" wrapText="1" indent="1"/>
    </xf>
    <xf numFmtId="166" fontId="7" fillId="0" borderId="0" xfId="3" applyNumberFormat="1" applyFont="1" applyFill="1" applyBorder="1" applyAlignment="1">
      <alignment vertical="center"/>
    </xf>
    <xf numFmtId="166" fontId="10" fillId="2" borderId="1" xfId="2" applyNumberFormat="1" applyFont="1" applyFill="1" applyBorder="1" applyAlignment="1">
      <alignment horizontal="right" vertical="center" wrapText="1"/>
    </xf>
    <xf numFmtId="167" fontId="7" fillId="0" borderId="0" xfId="3" applyNumberFormat="1" applyFont="1" applyFill="1" applyAlignment="1">
      <alignment vertical="center"/>
    </xf>
    <xf numFmtId="0" fontId="7" fillId="0" borderId="0" xfId="0" applyFont="1"/>
    <xf numFmtId="0" fontId="7" fillId="0" borderId="0" xfId="0" applyFont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left" wrapText="1"/>
    </xf>
    <xf numFmtId="164" fontId="7" fillId="0" borderId="1" xfId="4" applyFont="1" applyFill="1" applyBorder="1" applyAlignment="1">
      <alignment wrapText="1"/>
    </xf>
    <xf numFmtId="0" fontId="2" fillId="0" borderId="6" xfId="0" applyFont="1" applyBorder="1" applyAlignment="1">
      <alignment horizontal="right" vertical="justify" wrapText="1"/>
    </xf>
    <xf numFmtId="0" fontId="2" fillId="0" borderId="7" xfId="0" applyFont="1" applyBorder="1" applyAlignment="1">
      <alignment vertical="justify"/>
    </xf>
    <xf numFmtId="3" fontId="1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2" fontId="7" fillId="0" borderId="1" xfId="1" applyNumberFormat="1" applyFont="1" applyFill="1" applyBorder="1"/>
    <xf numFmtId="3" fontId="1" fillId="0" borderId="1" xfId="0" applyNumberFormat="1" applyFont="1" applyFill="1" applyBorder="1" applyAlignment="1">
      <alignment vertical="center"/>
    </xf>
    <xf numFmtId="3" fontId="2" fillId="0" borderId="1" xfId="0" applyNumberFormat="1" applyFont="1" applyFill="1" applyBorder="1" applyAlignment="1">
      <alignment vertical="center"/>
    </xf>
    <xf numFmtId="4" fontId="7" fillId="0" borderId="1" xfId="0" applyNumberFormat="1" applyFont="1" applyFill="1" applyBorder="1"/>
    <xf numFmtId="0" fontId="14" fillId="0" borderId="5" xfId="2" applyFont="1" applyFill="1" applyBorder="1" applyAlignment="1">
      <alignment horizontal="justify" vertical="justify" wrapText="1"/>
    </xf>
    <xf numFmtId="0" fontId="2" fillId="0" borderId="1" xfId="3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1" fillId="0" borderId="1" xfId="0" quotePrefix="1" applyNumberFormat="1" applyFont="1" applyBorder="1" applyAlignment="1">
      <alignment horizontal="right" vertical="center" wrapText="1" indent="1"/>
    </xf>
    <xf numFmtId="0" fontId="1" fillId="0" borderId="1" xfId="0" quotePrefix="1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  <xf numFmtId="1" fontId="1" fillId="0" borderId="1" xfId="0" quotePrefix="1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right"/>
    </xf>
    <xf numFmtId="0" fontId="1" fillId="0" borderId="8" xfId="0" applyFont="1" applyBorder="1" applyAlignment="1">
      <alignment horizontal="right" vertical="justify" wrapText="1"/>
    </xf>
    <xf numFmtId="0" fontId="1" fillId="0" borderId="7" xfId="0" applyFont="1" applyBorder="1" applyAlignment="1">
      <alignment horizontal="center" vertical="justify"/>
    </xf>
    <xf numFmtId="0" fontId="1" fillId="0" borderId="8" xfId="0" applyFont="1" applyBorder="1" applyAlignment="1">
      <alignment horizontal="center" vertical="justify" wrapText="1"/>
    </xf>
    <xf numFmtId="3" fontId="2" fillId="2" borderId="2" xfId="0" applyNumberFormat="1" applyFont="1" applyFill="1" applyBorder="1" applyAlignment="1">
      <alignment horizontal="center" vertical="center"/>
    </xf>
    <xf numFmtId="3" fontId="2" fillId="2" borderId="3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11" fillId="0" borderId="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2" fillId="0" borderId="0" xfId="0" applyFont="1" applyFill="1" applyAlignment="1">
      <alignment horizontal="center"/>
    </xf>
    <xf numFmtId="0" fontId="13" fillId="0" borderId="0" xfId="0" applyFont="1" applyFill="1" applyBorder="1" applyAlignment="1">
      <alignment horizontal="center" vertical="center" wrapText="1"/>
    </xf>
    <xf numFmtId="0" fontId="11" fillId="0" borderId="0" xfId="2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right" vertical="center"/>
    </xf>
  </cellXfs>
  <cellStyles count="6">
    <cellStyle name="Comma 2" xfId="4"/>
    <cellStyle name="Normal" xfId="0" builtinId="0"/>
    <cellStyle name="Normal 2" xfId="2"/>
    <cellStyle name="Normal_Spr_06_04" xfId="3"/>
    <cellStyle name="Percent" xfId="1" builtinId="5"/>
    <cellStyle name="Percent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 sz="1200"/>
              <a:t>Market share of LPPF by number of pensioners as of 30.06.2025</a:t>
            </a:r>
            <a:endParaRPr lang="bg-BG" sz="1200"/>
          </a:p>
        </c:rich>
      </c:tx>
      <c:layout>
        <c:manualLayout>
          <c:xMode val="edge"/>
          <c:yMode val="edge"/>
          <c:x val="0.26335746294381246"/>
          <c:y val="2.5423700210062575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613236814891421"/>
          <c:y val="0.36779661016949372"/>
          <c:w val="0.60703205791106518"/>
          <c:h val="0.39491525423729096"/>
        </c:manualLayout>
      </c:layout>
      <c:pie3DChart>
        <c:varyColors val="1"/>
        <c:ser>
          <c:idx val="2"/>
          <c:order val="0"/>
          <c:explosion val="25"/>
          <c:dLbls>
            <c:dLbl>
              <c:idx val="0"/>
              <c:layout>
                <c:manualLayout>
                  <c:x val="8.3721225643071759E-2"/>
                  <c:y val="3.47877835067570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75D-41F1-8965-C692411D455C}"/>
                </c:ext>
              </c:extLst>
            </c:dLbl>
            <c:dLbl>
              <c:idx val="2"/>
              <c:layout>
                <c:manualLayout>
                  <c:x val="-9.6079403118088505E-2"/>
                  <c:y val="8.3892330717543553E-2"/>
                </c:manualLayout>
              </c:layout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200"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2">
                      <a:avLst/>
                    </a:prstGeom>
                  </c15:spPr>
                  <c15:layout/>
                </c:ext>
                <c:ext xmlns:c16="http://schemas.microsoft.com/office/drawing/2014/chart" uri="{C3380CC4-5D6E-409C-BE32-E72D297353CC}">
                  <c16:uniqueId val="{00000009-275D-41F1-8965-C692411D455C}"/>
                </c:ext>
              </c:extLst>
            </c:dLbl>
            <c:dLbl>
              <c:idx val="3"/>
              <c:layout>
                <c:manualLayout>
                  <c:x val="-3.3549332703629205E-2"/>
                  <c:y val="8.3449644936514911E-2"/>
                </c:manualLayout>
              </c:layout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200"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2">
                      <a:avLst/>
                    </a:prstGeom>
                  </c15:spPr>
                  <c15:layout/>
                </c:ext>
                <c:ext xmlns:c16="http://schemas.microsoft.com/office/drawing/2014/chart" uri="{C3380CC4-5D6E-409C-BE32-E72D297353CC}">
                  <c16:uniqueId val="{00000008-275D-41F1-8965-C692411D455C}"/>
                </c:ext>
              </c:extLst>
            </c:dLbl>
            <c:dLbl>
              <c:idx val="4"/>
              <c:layout>
                <c:manualLayout>
                  <c:x val="-4.8029813233014952E-2"/>
                  <c:y val="6.5889657193865997E-2"/>
                </c:manualLayout>
              </c:layout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200"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2">
                      <a:avLst/>
                    </a:prstGeom>
                  </c15:spPr>
                  <c15:layout/>
                </c:ext>
                <c:ext xmlns:c16="http://schemas.microsoft.com/office/drawing/2014/chart" uri="{C3380CC4-5D6E-409C-BE32-E72D297353CC}">
                  <c16:uniqueId val="{00000007-275D-41F1-8965-C692411D455C}"/>
                </c:ext>
              </c:extLst>
            </c:dLbl>
            <c:dLbl>
              <c:idx val="5"/>
              <c:layout>
                <c:manualLayout>
                  <c:x val="-6.2494768298740323E-2"/>
                  <c:y val="-2.0548827335669376E-2"/>
                </c:manualLayout>
              </c:layout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200"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2">
                      <a:avLst/>
                    </a:prstGeom>
                  </c15:spPr>
                  <c15:layout/>
                </c:ext>
                <c:ext xmlns:c16="http://schemas.microsoft.com/office/drawing/2014/chart" uri="{C3380CC4-5D6E-409C-BE32-E72D297353CC}">
                  <c16:uniqueId val="{00000006-275D-41F1-8965-C692411D455C}"/>
                </c:ext>
              </c:extLst>
            </c:dLbl>
            <c:dLbl>
              <c:idx val="6"/>
              <c:layout>
                <c:manualLayout>
                  <c:x val="-0.1002528044904418"/>
                  <c:y val="-8.880699557225398E-2"/>
                </c:manualLayout>
              </c:layout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200"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2">
                      <a:avLst/>
                    </a:prstGeom>
                  </c15:spPr>
                  <c15:layout/>
                </c:ext>
                <c:ext xmlns:c16="http://schemas.microsoft.com/office/drawing/2014/chart" uri="{C3380CC4-5D6E-409C-BE32-E72D297353CC}">
                  <c16:uniqueId val="{00000005-275D-41F1-8965-C692411D455C}"/>
                </c:ext>
              </c:extLst>
            </c:dLbl>
            <c:dLbl>
              <c:idx val="7"/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200"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2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4-275D-41F1-8965-C692411D455C}"/>
                </c:ext>
              </c:extLst>
            </c:dLbl>
            <c:dLbl>
              <c:idx val="8"/>
              <c:layout>
                <c:manualLayout>
                  <c:x val="0.16189953505036275"/>
                  <c:y val="-9.5632563696035483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200"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fld id="{58B4F68B-E3D9-4E17-AC1A-7A585246B35E}" type="CATEGORYNAME">
                      <a:rPr lang="en-US" sz="12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pPr>
                        <a:defRPr sz="120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[CATEGORY NAME]</a:t>
                    </a:fld>
                    <a:r>
                      <a:rPr lang="en-US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
</a:t>
                    </a:r>
                    <a:fld id="{AF648127-BAE3-4B6D-A4A2-EBD9CE9E4D0B}" type="PERCENTAGE">
                      <a:rPr lang="en-US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pPr>
                        <a:defRPr sz="120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[PERCENTAGE]</a:t>
                    </a:fld>
                    <a:endParaRPr lang="en-US" sz="1200" baseline="0"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c:rich>
              </c:tx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2">
                      <a:avLst/>
                    </a:prstGeom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275D-41F1-8965-C692411D455C}"/>
                </c:ext>
              </c:extLst>
            </c:dLbl>
            <c:dLbl>
              <c:idx val="9"/>
              <c:layout>
                <c:manualLayout>
                  <c:x val="0.25504124290565022"/>
                  <c:y val="-8.463434456479741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991-407F-94F7-03056544B9EC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borderCallout2">
                    <a:avLst/>
                  </a:prstGeom>
                </c15:spPr>
                <c15:layout/>
              </c:ext>
            </c:extLst>
          </c:dLbls>
          <c:cat>
            <c:strRef>
              <c:f>'LPPF-% pensioners'!$A$6:$A$15</c:f>
              <c:strCache>
                <c:ptCount val="10"/>
                <c:pt idx="0">
                  <c:v>LPPF "Doverie"</c:v>
                </c:pt>
                <c:pt idx="1">
                  <c:v>LPPF "Saglasie"</c:v>
                </c:pt>
                <c:pt idx="2">
                  <c:v>LPPF "DSK-Rodina"</c:v>
                </c:pt>
                <c:pt idx="3">
                  <c:v>LPPF Allianz Bulgaria</c:v>
                </c:pt>
                <c:pt idx="4">
                  <c:v>LPPF     UBB</c:v>
                </c:pt>
                <c:pt idx="5">
                  <c:v>LPPF   "CCB-Sila"</c:v>
                </c:pt>
                <c:pt idx="6">
                  <c:v>LPPF-Future</c:v>
                </c:pt>
                <c:pt idx="7">
                  <c:v>LPPF "Toplina"</c:v>
                </c:pt>
                <c:pt idx="8">
                  <c:v>LPPF "Pension insurance institute"</c:v>
                </c:pt>
                <c:pt idx="9">
                  <c:v>"LPPF DallBogg: Life and Helth"</c:v>
                </c:pt>
              </c:strCache>
            </c:strRef>
          </c:cat>
          <c:val>
            <c:numRef>
              <c:f>'LPPF-% pensioners'!$D$6:$D$15</c:f>
              <c:numCache>
                <c:formatCode>0.00</c:formatCode>
                <c:ptCount val="10"/>
                <c:pt idx="0">
                  <c:v>24.911295091661739</c:v>
                </c:pt>
                <c:pt idx="1">
                  <c:v>10.703725606150206</c:v>
                </c:pt>
                <c:pt idx="2">
                  <c:v>18.820224719101123</c:v>
                </c:pt>
                <c:pt idx="3">
                  <c:v>21.481371969248965</c:v>
                </c:pt>
                <c:pt idx="4">
                  <c:v>11.48728562980485</c:v>
                </c:pt>
                <c:pt idx="5">
                  <c:v>11.043761088113541</c:v>
                </c:pt>
                <c:pt idx="6">
                  <c:v>0.48787699586043765</c:v>
                </c:pt>
                <c:pt idx="7">
                  <c:v>0.50266114725014788</c:v>
                </c:pt>
                <c:pt idx="8">
                  <c:v>0.41395623891188649</c:v>
                </c:pt>
                <c:pt idx="9">
                  <c:v>0.14784151389710232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19E-4FDD-A313-8FE44238E6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en-US" sz="1200">
                <a:latin typeface="Times New Roman" pitchFamily="18" charset="0"/>
                <a:cs typeface="Times New Roman" pitchFamily="18" charset="0"/>
              </a:rPr>
              <a:t>Market share of LPPF by amount of net assets as</a:t>
            </a:r>
            <a:r>
              <a:rPr lang="en-US" sz="1200" baseline="0">
                <a:latin typeface="Times New Roman" pitchFamily="18" charset="0"/>
                <a:cs typeface="Times New Roman" pitchFamily="18" charset="0"/>
              </a:rPr>
              <a:t> of 30.06.2025</a:t>
            </a:r>
            <a:endParaRPr lang="bg-BG" sz="1200">
              <a:latin typeface="Times New Roman" pitchFamily="18" charset="0"/>
              <a:cs typeface="Times New Roman" pitchFamily="18" charset="0"/>
            </a:endParaRPr>
          </a:p>
        </c:rich>
      </c:tx>
      <c:layout>
        <c:manualLayout>
          <c:xMode val="edge"/>
          <c:yMode val="edge"/>
          <c:x val="0.27921406411582211"/>
          <c:y val="3.161934707400154E-2"/>
        </c:manualLayout>
      </c:layout>
      <c:overlay val="0"/>
      <c:spPr>
        <a:solidFill>
          <a:sysClr val="window" lastClr="FFFFFF"/>
        </a:solidFill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267838676318511"/>
          <c:y val="0.39152542372881755"/>
          <c:w val="0.58738366080660842"/>
          <c:h val="0.38135593220338981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8.2426097978703955E-2"/>
                  <c:y val="4.0234310812671259E-3"/>
                </c:manualLayout>
              </c:layout>
              <c:tx>
                <c:rich>
                  <a:bodyPr/>
                  <a:lstStyle/>
                  <a:p>
                    <a:fld id="{7D36C79F-ED79-4DEC-940B-4B3BC8A82441}" type="CATEGORYNAME">
                      <a:rPr lang="en-US" sz="12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pPr/>
                      <a:t>[CATEGORY NAME]</a:t>
                    </a:fld>
                    <a:r>
                      <a:rPr lang="en-US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
</a:t>
                    </a:r>
                    <a:fld id="{2F5FBCF2-4920-4F40-AB93-710DC62EEFD6}" type="PERCENTAGE">
                      <a:rPr lang="en-US" sz="1200" b="0" i="0" u="none" strike="noStrike" kern="1200" baseline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ea typeface="Arial"/>
                        <a:cs typeface="Times New Roman" panose="02020603050405020304" pitchFamily="18" charset="0"/>
                      </a:rPr>
                      <a:pPr/>
                      <a:t>[PERCENTAGE]</a:t>
                    </a:fld>
                    <a:endParaRPr lang="en-US" sz="1200" baseline="0"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0-CB59-44DE-84C3-ED02A30DC1A0}"/>
                </c:ext>
              </c:extLst>
            </c:dLbl>
            <c:dLbl>
              <c:idx val="1"/>
              <c:layout>
                <c:manualLayout>
                  <c:x val="8.1960407123023681E-3"/>
                  <c:y val="9.802967522460708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fld id="{6779D305-5B0D-4D62-A685-D90C304160F4}" type="CATEGORYNAME">
                      <a:rPr lang="en-US" sz="1200" b="0" i="0" u="none" strike="noStrike" kern="1200" baseline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ea typeface="Arial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[CATEGORY NAME]</a:t>
                    </a:fld>
                    <a:r>
                      <a:rPr lang="en-US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
</a:t>
                    </a:r>
                    <a:fld id="{78D3ABCF-BFE1-461F-BB12-5BC8AB4A78A4}" type="PERCENTAGE">
                      <a:rPr lang="en-US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[PERCENTAGE]</a:t>
                    </a:fld>
                    <a:endParaRPr lang="en-US" sz="1200" baseline="0"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c:rich>
              </c:tx>
              <c:numFmt formatCode="0.00%" sourceLinked="0"/>
              <c:spPr>
                <a:noFill/>
                <a:ln>
                  <a:noFill/>
                </a:ln>
                <a:effectLst/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1">
                      <a:avLst/>
                    </a:prstGeom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CB59-44DE-84C3-ED02A30DC1A0}"/>
                </c:ext>
              </c:extLst>
            </c:dLbl>
            <c:dLbl>
              <c:idx val="2"/>
              <c:layout>
                <c:manualLayout>
                  <c:x val="-4.6062177010482389E-2"/>
                  <c:y val="8.17533341327258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fld id="{1E1DDAE5-DE85-4502-8C45-F7ECE72C4B7B}" type="CATEGORYNAME">
                      <a:rPr lang="en-US" sz="1200" b="0" i="0" u="none" strike="noStrike" kern="1200" baseline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ea typeface="Arial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[CATEGORY NAME]</a:t>
                    </a:fld>
                    <a:r>
                      <a:rPr lang="en-US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
</a:t>
                    </a:r>
                    <a:fld id="{CA004E51-3C6D-4C22-A32F-F583919CD099}" type="PERCENTAGE">
                      <a:rPr lang="en-US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[PERCENTAGE]</a:t>
                    </a:fld>
                    <a:endParaRPr lang="en-US" sz="1200" baseline="0"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c:rich>
              </c:tx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1">
                      <a:avLst>
                        <a:gd name="adj1" fmla="val 18750"/>
                        <a:gd name="adj2" fmla="val -8333"/>
                        <a:gd name="adj3" fmla="val -120647"/>
                        <a:gd name="adj4" fmla="val -8789"/>
                      </a:avLst>
                    </a:prstGeom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6-CB59-44DE-84C3-ED02A30DC1A0}"/>
                </c:ext>
              </c:extLst>
            </c:dLbl>
            <c:dLbl>
              <c:idx val="3"/>
              <c:layout>
                <c:manualLayout>
                  <c:x val="-6.2201087325304605E-2"/>
                  <c:y val="6.8673497031145142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fld id="{56376E92-9FAA-4C4C-8E35-16CF4FA38F48}" type="CATEGORYNAME">
                      <a:rPr lang="en-US" sz="1200" b="0" i="0" u="none" strike="noStrike" kern="1200" baseline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ea typeface="Arial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[CATEGORY NAME]</a:t>
                    </a:fld>
                    <a:r>
                      <a:rPr lang="en-US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
</a:t>
                    </a:r>
                    <a:fld id="{CF930292-BA4A-4C2F-930C-ECEB89B9E48B}" type="PERCENTAGE">
                      <a:rPr lang="en-US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[PERCENTAGE]</a:t>
                    </a:fld>
                    <a:endParaRPr lang="en-US" sz="1200" baseline="0"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c:rich>
              </c:tx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1">
                      <a:avLst>
                        <a:gd name="adj1" fmla="val -2928"/>
                        <a:gd name="adj2" fmla="val 66141"/>
                        <a:gd name="adj3" fmla="val -108632"/>
                        <a:gd name="adj4" fmla="val 88336"/>
                      </a:avLst>
                    </a:prstGeom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CB59-44DE-84C3-ED02A30DC1A0}"/>
                </c:ext>
              </c:extLst>
            </c:dLbl>
            <c:dLbl>
              <c:idx val="4"/>
              <c:layout>
                <c:manualLayout>
                  <c:x val="-4.8600889728494384E-2"/>
                  <c:y val="7.564402165465349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fld id="{D38407F0-1D7E-46A3-AF59-DF09A2BC1465}" type="CATEGORYNAME">
                      <a:rPr lang="en-US" sz="1200" b="0" i="0" u="none" strike="noStrike" kern="1200" baseline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ea typeface="Arial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[CATEGORY NAME]</a:t>
                    </a:fld>
                    <a:r>
                      <a:rPr lang="en-US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
</a:t>
                    </a:r>
                    <a:fld id="{356A0461-9488-4CEE-AEA6-18EEBBC3661C}" type="PERCENTAGE">
                      <a:rPr lang="en-US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[PERCENTAGE]</a:t>
                    </a:fld>
                    <a:endParaRPr lang="en-US" sz="1200" baseline="0"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c:rich>
              </c:tx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1">
                      <a:avLst>
                        <a:gd name="adj1" fmla="val 56687"/>
                        <a:gd name="adj2" fmla="val 104072"/>
                        <a:gd name="adj3" fmla="val 20694"/>
                        <a:gd name="adj4" fmla="val 198763"/>
                      </a:avLst>
                    </a:prstGeom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8-CB59-44DE-84C3-ED02A30DC1A0}"/>
                </c:ext>
              </c:extLst>
            </c:dLbl>
            <c:dLbl>
              <c:idx val="5"/>
              <c:layout>
                <c:manualLayout>
                  <c:x val="-0.13325092894928983"/>
                  <c:y val="1.8443938162552017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fld id="{66915F3D-25D4-4228-AFE9-14CFB0CB6426}" type="CATEGORYNAME">
                      <a:rPr lang="en-US" sz="1200" b="0" i="0" u="none" strike="noStrike" kern="1200" baseline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ea typeface="Arial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[CATEGORY NAME]</a:t>
                    </a:fld>
                    <a:r>
                      <a:rPr lang="en-US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
</a:t>
                    </a:r>
                    <a:fld id="{7B231B7E-C314-41D1-8C75-BD7E22490573}" type="PERCENTAGE">
                      <a:rPr lang="en-US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[PERCENTAGE]</a:t>
                    </a:fld>
                    <a:endParaRPr lang="en-US" sz="1200" baseline="0"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c:rich>
              </c:tx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1">
                      <a:avLst>
                        <a:gd name="adj1" fmla="val 35009"/>
                        <a:gd name="adj2" fmla="val 98183"/>
                        <a:gd name="adj3" fmla="val 109294"/>
                        <a:gd name="adj4" fmla="val 247401"/>
                      </a:avLst>
                    </a:prstGeom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CB59-44DE-84C3-ED02A30DC1A0}"/>
                </c:ext>
              </c:extLst>
            </c:dLbl>
            <c:dLbl>
              <c:idx val="6"/>
              <c:layout>
                <c:manualLayout>
                  <c:x val="-0.1918457659183502"/>
                  <c:y val="-4.9058182448006221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fld id="{ABEC54F8-BC3E-41BB-82CF-D71FFD2786A4}" type="CATEGORYNAME">
                      <a:rPr lang="en-US" sz="1200" b="0" i="0" u="none" strike="noStrike" kern="1200" baseline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ea typeface="Arial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[CATEGORY NAME]</a:t>
                    </a:fld>
                    <a:r>
                      <a:rPr lang="en-US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
</a:t>
                    </a:r>
                    <a:fld id="{5D05578C-A8E2-4CD9-9901-F49D64D1235D}" type="PERCENTAGE">
                      <a:rPr lang="en-US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[PERCENTAGE]</a:t>
                    </a:fld>
                    <a:endParaRPr lang="en-US" sz="1200" baseline="0"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c:rich>
              </c:tx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1">
                      <a:avLst>
                        <a:gd name="adj1" fmla="val 75655"/>
                        <a:gd name="adj2" fmla="val 100189"/>
                        <a:gd name="adj3" fmla="val 218173"/>
                        <a:gd name="adj4" fmla="val 305751"/>
                      </a:avLst>
                    </a:prstGeom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4-CB59-44DE-84C3-ED02A30DC1A0}"/>
                </c:ext>
              </c:extLst>
            </c:dLbl>
            <c:dLbl>
              <c:idx val="7"/>
              <c:layout>
                <c:manualLayout>
                  <c:x val="-7.9673096705724603E-2"/>
                  <c:y val="-0.1195601565032797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fld id="{4593092B-F9C5-4F05-A4A6-7B766277641A}" type="CATEGORYNAME">
                      <a:rPr lang="en-US" sz="1200" b="0" i="0" u="none" strike="noStrike" kern="1200" baseline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ea typeface="Arial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[CATEGORY NAME]</a:t>
                    </a:fld>
                    <a:r>
                      <a:rPr lang="en-US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
</a:t>
                    </a:r>
                    <a:fld id="{C05AB2D4-20BB-40A3-A604-47E8D5CD01BA}" type="PERCENTAGE">
                      <a:rPr lang="en-US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[PERCENTAGE]</a:t>
                    </a:fld>
                    <a:endParaRPr lang="en-US" sz="1200" baseline="0"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c:rich>
              </c:tx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1">
                      <a:avLst>
                        <a:gd name="adj1" fmla="val 110882"/>
                        <a:gd name="adj2" fmla="val 86769"/>
                        <a:gd name="adj3" fmla="val 294046"/>
                        <a:gd name="adj4" fmla="val 165820"/>
                      </a:avLst>
                    </a:prstGeom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CB59-44DE-84C3-ED02A30DC1A0}"/>
                </c:ext>
              </c:extLst>
            </c:dLbl>
            <c:dLbl>
              <c:idx val="8"/>
              <c:layout>
                <c:manualLayout>
                  <c:x val="6.6932445233384083E-2"/>
                  <c:y val="-0.15909828530316958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fld id="{4E679C73-08E2-4472-AC2C-59680373CA75}" type="CATEGORYNAME">
                      <a:rPr lang="en-US" sz="1200" b="0" i="0" u="none" strike="noStrike" kern="1200" baseline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ea typeface="Arial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[CATEGORY NAME]</a:t>
                    </a:fld>
                    <a:r>
                      <a:rPr lang="en-US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
</a:t>
                    </a:r>
                    <a:fld id="{B15C7D18-0E3E-4A08-98F6-05CBCC5EB9DA}" type="PERCENTAGE">
                      <a:rPr lang="en-US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[PERCENTAGE]</a:t>
                    </a:fld>
                    <a:endParaRPr lang="en-US" sz="1200" baseline="0"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c:rich>
              </c:tx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1">
                      <a:avLst>
                        <a:gd name="adj1" fmla="val 106871"/>
                        <a:gd name="adj2" fmla="val 39345"/>
                        <a:gd name="adj3" fmla="val 296759"/>
                        <a:gd name="adj4" fmla="val 33405"/>
                      </a:avLst>
                    </a:prstGeom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CB59-44DE-84C3-ED02A30DC1A0}"/>
                </c:ext>
              </c:extLst>
            </c:dLbl>
            <c:dLbl>
              <c:idx val="9"/>
              <c:layout>
                <c:manualLayout>
                  <c:x val="0.2166280972892865"/>
                  <c:y val="-1.8911671574048126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fld id="{A1E23CA5-62FF-488D-A782-F0F1F6882F19}" type="CATEGORYNAME">
                      <a:rPr lang="en-US" sz="1200" b="0" i="0" u="none" strike="noStrike" kern="1200" baseline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ea typeface="Arial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[CATEGORY NAME]</a:t>
                    </a:fld>
                    <a:r>
                      <a:rPr lang="en-US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
</a:t>
                    </a:r>
                    <a:fld id="{A7797570-F3CD-4A54-8CCE-5D18CAB3097E}" type="PERCENTAGE">
                      <a:rPr lang="en-US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[PERCENTAGE]</a:t>
                    </a:fld>
                    <a:endParaRPr lang="en-US" sz="1200" baseline="0"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c:rich>
              </c:tx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1">
                      <a:avLst>
                        <a:gd name="adj1" fmla="val 52499"/>
                        <a:gd name="adj2" fmla="val -1485"/>
                        <a:gd name="adj3" fmla="val 161766"/>
                        <a:gd name="adj4" fmla="val -86957"/>
                      </a:avLst>
                    </a:prstGeom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CB59-44DE-84C3-ED02A30DC1A0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aseline="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borderCallout1">
                    <a:avLst/>
                  </a:prstGeom>
                </c15:spPr>
              </c:ext>
            </c:extLst>
          </c:dLbls>
          <c:cat>
            <c:strRef>
              <c:f>'LPPF-% net assets'!$A$6:$A$15</c:f>
              <c:strCache>
                <c:ptCount val="10"/>
                <c:pt idx="0">
                  <c:v>LPPF "Doverie"</c:v>
                </c:pt>
                <c:pt idx="1">
                  <c:v>LPPF "Saglasie"</c:v>
                </c:pt>
                <c:pt idx="2">
                  <c:v>LPPF "DSK-Rodina"</c:v>
                </c:pt>
                <c:pt idx="3">
                  <c:v>LPPF Allianz Bulgaria</c:v>
                </c:pt>
                <c:pt idx="4">
                  <c:v>LPPF     UBB</c:v>
                </c:pt>
                <c:pt idx="5">
                  <c:v>LPPF   "CCB-Sila"</c:v>
                </c:pt>
                <c:pt idx="6">
                  <c:v>LPPF-Future</c:v>
                </c:pt>
                <c:pt idx="7">
                  <c:v>LPPF "Toplina"</c:v>
                </c:pt>
                <c:pt idx="8">
                  <c:v>LPPF "Pension insurance institute"</c:v>
                </c:pt>
                <c:pt idx="9">
                  <c:v>"LPPF DallBogg: Life and Helth"</c:v>
                </c:pt>
              </c:strCache>
            </c:strRef>
          </c:cat>
          <c:val>
            <c:numRef>
              <c:f>'LPPF-% net assets'!$D$6:$D$15</c:f>
              <c:numCache>
                <c:formatCode>#,##0.00</c:formatCode>
                <c:ptCount val="10"/>
                <c:pt idx="0">
                  <c:v>25.87641161905912</c:v>
                </c:pt>
                <c:pt idx="1">
                  <c:v>10.981943354067274</c:v>
                </c:pt>
                <c:pt idx="2">
                  <c:v>18.099673893351049</c:v>
                </c:pt>
                <c:pt idx="3">
                  <c:v>20.885168186484691</c:v>
                </c:pt>
                <c:pt idx="4">
                  <c:v>11.631137145962921</c:v>
                </c:pt>
                <c:pt idx="5">
                  <c:v>10.984207983573887</c:v>
                </c:pt>
                <c:pt idx="6">
                  <c:v>0.48236608490850902</c:v>
                </c:pt>
                <c:pt idx="7">
                  <c:v>0.47330756688205811</c:v>
                </c:pt>
                <c:pt idx="8">
                  <c:v>0.41216257020351471</c:v>
                </c:pt>
                <c:pt idx="9">
                  <c:v>0.17362159550697506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4D6-4964-AC5F-7B139EB8168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en-US" sz="1200" b="1" i="0" baseline="0">
                <a:effectLst/>
              </a:rPr>
              <a:t>LPPF investment portfolio as of</a:t>
            </a:r>
            <a:r>
              <a:rPr lang="bg-BG" sz="1200" b="1" i="0" baseline="0">
                <a:effectLst/>
              </a:rPr>
              <a:t> 3</a:t>
            </a:r>
            <a:r>
              <a:rPr lang="en-US" sz="1200" b="1" i="0" baseline="0">
                <a:effectLst/>
              </a:rPr>
              <a:t>0</a:t>
            </a:r>
            <a:r>
              <a:rPr lang="bg-BG" sz="1200" b="1" i="0" baseline="0">
                <a:effectLst/>
              </a:rPr>
              <a:t>.</a:t>
            </a:r>
            <a:r>
              <a:rPr lang="en-US" sz="1200" b="1" i="0" baseline="0">
                <a:effectLst/>
              </a:rPr>
              <a:t>06</a:t>
            </a:r>
            <a:r>
              <a:rPr lang="bg-BG" sz="1200" b="1" i="0" baseline="0">
                <a:effectLst/>
              </a:rPr>
              <a:t>.20</a:t>
            </a:r>
            <a:r>
              <a:rPr lang="en-US" sz="1200" b="1" i="0" baseline="0">
                <a:effectLst/>
              </a:rPr>
              <a:t>25</a:t>
            </a:r>
            <a:endParaRPr lang="en-US" sz="1200">
              <a:effectLst/>
            </a:endParaRPr>
          </a:p>
        </c:rich>
      </c:tx>
      <c:layout>
        <c:manualLayout>
          <c:xMode val="edge"/>
          <c:yMode val="edge"/>
          <c:x val="0.3557023779473274"/>
          <c:y val="4.1231419676601336E-2"/>
        </c:manualLayout>
      </c:layout>
      <c:overlay val="0"/>
      <c:spPr>
        <a:solidFill>
          <a:sysClr val="window" lastClr="FFFFFF"/>
        </a:solidFill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407445708376421"/>
          <c:y val="0.38305084745763002"/>
          <c:w val="0.57497414684591519"/>
          <c:h val="0.37457627118644726"/>
        </c:manualLayout>
      </c:layout>
      <c:pie3DChart>
        <c:varyColors val="1"/>
        <c:ser>
          <c:idx val="0"/>
          <c:order val="0"/>
          <c:explosion val="20"/>
          <c:dPt>
            <c:idx val="1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5-CDB3-4058-B735-7E17AD45CC28}"/>
              </c:ext>
            </c:extLst>
          </c:dPt>
          <c:dPt>
            <c:idx val="2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4-0BE7-4F41-BC85-6954AB6C25EB}"/>
              </c:ext>
            </c:extLst>
          </c:dPt>
          <c:dLbls>
            <c:dLbl>
              <c:idx val="0"/>
              <c:layout>
                <c:manualLayout>
                  <c:x val="0.22621327969991342"/>
                  <c:y val="-5.8858911671574046E-2"/>
                </c:manualLayout>
              </c:layout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DB3-4058-B735-7E17AD45CC28}"/>
                </c:ext>
              </c:extLst>
            </c:dLbl>
            <c:dLbl>
              <c:idx val="1"/>
              <c:layout>
                <c:manualLayout>
                  <c:x val="-0.11169712481591977"/>
                  <c:y val="1.6248628819874631E-2"/>
                </c:manualLayout>
              </c:layout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DB3-4058-B735-7E17AD45CC28}"/>
                </c:ext>
              </c:extLst>
            </c:dLbl>
            <c:dLbl>
              <c:idx val="2"/>
              <c:layout>
                <c:manualLayout>
                  <c:x val="-5.7418158821150485E-2"/>
                  <c:y val="-0.11150352398843545"/>
                </c:manualLayout>
              </c:layout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0BE7-4F41-BC85-6954AB6C25EB}"/>
                </c:ext>
              </c:extLst>
            </c:dLbl>
            <c:dLbl>
              <c:idx val="3"/>
              <c:layout>
                <c:manualLayout>
                  <c:x val="0.13977564076465623"/>
                  <c:y val="-4.8906120237508427E-2"/>
                </c:manualLayout>
              </c:layout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DB3-4058-B735-7E17AD45CC28}"/>
                </c:ext>
              </c:extLst>
            </c:dLbl>
            <c:dLbl>
              <c:idx val="7"/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DB3-4058-B735-7E17AD45CC28}"/>
                </c:ext>
              </c:extLst>
            </c:dLbl>
            <c:dLbl>
              <c:idx val="8"/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DB3-4058-B735-7E17AD45CC28}"/>
                </c:ext>
              </c:extLst>
            </c:dLbl>
            <c:dLbl>
              <c:idx val="9"/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DB3-4058-B735-7E17AD45CC28}"/>
                </c:ext>
              </c:extLst>
            </c:dLbl>
            <c:dLbl>
              <c:idx val="11"/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DB3-4058-B735-7E17AD45CC28}"/>
                </c:ext>
              </c:extLst>
            </c:dLbl>
            <c:dLbl>
              <c:idx val="12"/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DB3-4058-B735-7E17AD45CC28}"/>
                </c:ext>
              </c:extLst>
            </c:dLbl>
            <c:dLbl>
              <c:idx val="13"/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DB3-4058-B735-7E17AD45CC28}"/>
                </c:ext>
              </c:extLst>
            </c:dLbl>
            <c:numFmt formatCode="0.00%" sourceLinked="0"/>
            <c:spPr>
              <a:noFill/>
              <a:ln w="25400">
                <a:noFill/>
              </a:ln>
              <a:effectLst>
                <a:glow rad="127000">
                  <a:schemeClr val="accent1">
                    <a:alpha val="99000"/>
                  </a:schemeClr>
                </a:glow>
              </a:effectLst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('LPPF-portfolio'!$B$7:$B$8,'LPPF-portfolio'!$B$11,'LPPF-portfolio'!$B$13)</c:f>
              <c:strCache>
                <c:ptCount val="4"/>
                <c:pt idx="0">
                  <c:v>Debt securities issued or guaranteed by States or by their central banks, the ECB, the EIB or international financial organizations</c:v>
                </c:pt>
                <c:pt idx="1">
                  <c:v>Corporate bonds</c:v>
                </c:pt>
                <c:pt idx="2">
                  <c:v>Shares, rights and warrants</c:v>
                </c:pt>
                <c:pt idx="3">
                  <c:v>Bank deposits</c:v>
                </c:pt>
              </c:strCache>
            </c:strRef>
          </c:cat>
          <c:val>
            <c:numRef>
              <c:f>('LPPF-portfolio'!$M$7:$M$8,'LPPF-portfolio'!$M$11,'LPPF-portfolio'!$M$13)</c:f>
              <c:numCache>
                <c:formatCode>_-* #\ ##0.00\ _л_в_-;\-* #\ ##0.00\ _л_в_-;_-* "-"\ _л_в_-;_-@_-</c:formatCode>
                <c:ptCount val="4"/>
                <c:pt idx="0">
                  <c:v>95.454467633412648</c:v>
                </c:pt>
                <c:pt idx="1">
                  <c:v>3.1322227738875856</c:v>
                </c:pt>
                <c:pt idx="2">
                  <c:v>0.33042852984985188</c:v>
                </c:pt>
                <c:pt idx="3">
                  <c:v>1.0828810628499033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CDB3-4058-B735-7E17AD45CC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0</xdr:rowOff>
    </xdr:from>
    <xdr:to>
      <xdr:col>1</xdr:col>
      <xdr:colOff>0</xdr:colOff>
      <xdr:row>5</xdr:row>
      <xdr:rowOff>9525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400050"/>
          <a:ext cx="373380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0</xdr:rowOff>
    </xdr:from>
    <xdr:to>
      <xdr:col>1</xdr:col>
      <xdr:colOff>0</xdr:colOff>
      <xdr:row>5</xdr:row>
      <xdr:rowOff>9525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600075"/>
          <a:ext cx="377190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</xdr:row>
      <xdr:rowOff>0</xdr:rowOff>
    </xdr:from>
    <xdr:to>
      <xdr:col>1</xdr:col>
      <xdr:colOff>0</xdr:colOff>
      <xdr:row>5</xdr:row>
      <xdr:rowOff>9525</xdr:rowOff>
    </xdr:to>
    <xdr:sp macro="" textlink="">
      <xdr:nvSpPr>
        <xdr:cNvPr id="4" name="Line 1"/>
        <xdr:cNvSpPr>
          <a:spLocks noChangeShapeType="1"/>
        </xdr:cNvSpPr>
      </xdr:nvSpPr>
      <xdr:spPr bwMode="auto">
        <a:xfrm>
          <a:off x="9525" y="600075"/>
          <a:ext cx="377190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heme1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21"/>
  <sheetViews>
    <sheetView tabSelected="1" zoomScaleNormal="100" workbookViewId="0">
      <selection activeCell="A2" sqref="A2:M2"/>
    </sheetView>
  </sheetViews>
  <sheetFormatPr defaultRowHeight="15"/>
  <cols>
    <col min="1" max="1" width="6.28515625" style="5" customWidth="1"/>
    <col min="2" max="2" width="61.140625" style="5" customWidth="1"/>
    <col min="3" max="3" width="15" style="5" customWidth="1"/>
    <col min="4" max="4" width="14" style="5" customWidth="1"/>
    <col min="5" max="5" width="12" style="5" customWidth="1"/>
    <col min="6" max="6" width="12.42578125" style="5" customWidth="1"/>
    <col min="7" max="7" width="11.7109375" style="5" customWidth="1"/>
    <col min="8" max="8" width="12" style="5" customWidth="1"/>
    <col min="9" max="9" width="12.42578125" style="5" customWidth="1"/>
    <col min="10" max="10" width="13" style="5" customWidth="1"/>
    <col min="11" max="11" width="21.140625" style="5" customWidth="1"/>
    <col min="12" max="12" width="13" style="5" customWidth="1"/>
    <col min="13" max="13" width="13.28515625" style="5" customWidth="1"/>
    <col min="14" max="16384" width="9.140625" style="5"/>
  </cols>
  <sheetData>
    <row r="2" spans="1:13" ht="18.75">
      <c r="A2" s="66" t="s">
        <v>40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</row>
    <row r="3" spans="1:13" ht="18.75">
      <c r="A3" s="66" t="s">
        <v>83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</row>
    <row r="4" spans="1:13" ht="15.7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64.5" customHeight="1">
      <c r="A5" s="64" t="s">
        <v>18</v>
      </c>
      <c r="B5" s="65"/>
      <c r="C5" s="3" t="s">
        <v>29</v>
      </c>
      <c r="D5" s="3" t="s">
        <v>30</v>
      </c>
      <c r="E5" s="3" t="s">
        <v>31</v>
      </c>
      <c r="F5" s="3" t="s">
        <v>32</v>
      </c>
      <c r="G5" s="3" t="s">
        <v>33</v>
      </c>
      <c r="H5" s="3" t="s">
        <v>34</v>
      </c>
      <c r="I5" s="3" t="s">
        <v>35</v>
      </c>
      <c r="J5" s="3" t="s">
        <v>36</v>
      </c>
      <c r="K5" s="3" t="s">
        <v>37</v>
      </c>
      <c r="L5" s="3" t="s">
        <v>38</v>
      </c>
      <c r="M5" s="3" t="s">
        <v>39</v>
      </c>
    </row>
    <row r="6" spans="1:13" ht="13.5" customHeight="1">
      <c r="A6" s="4">
        <v>1</v>
      </c>
      <c r="B6" s="1" t="s">
        <v>19</v>
      </c>
      <c r="C6" s="1">
        <v>423</v>
      </c>
      <c r="D6" s="1">
        <v>196</v>
      </c>
      <c r="E6" s="1">
        <v>263</v>
      </c>
      <c r="F6" s="1">
        <v>388</v>
      </c>
      <c r="G6" s="1">
        <v>191</v>
      </c>
      <c r="H6" s="1">
        <v>189</v>
      </c>
      <c r="I6" s="1">
        <v>11</v>
      </c>
      <c r="J6" s="1">
        <v>11</v>
      </c>
      <c r="K6" s="1">
        <v>12</v>
      </c>
      <c r="L6" s="1">
        <v>7</v>
      </c>
      <c r="M6" s="1">
        <f>SUM(C6:L6)</f>
        <v>1691</v>
      </c>
    </row>
    <row r="7" spans="1:13" ht="13.5" customHeight="1">
      <c r="A7" s="4" t="s">
        <v>0</v>
      </c>
      <c r="B7" s="2" t="s">
        <v>20</v>
      </c>
      <c r="C7" s="2">
        <v>8</v>
      </c>
      <c r="D7" s="2">
        <v>1</v>
      </c>
      <c r="E7" s="2">
        <v>3</v>
      </c>
      <c r="F7" s="2">
        <v>13</v>
      </c>
      <c r="G7" s="2">
        <v>2</v>
      </c>
      <c r="H7" s="2">
        <v>1</v>
      </c>
      <c r="I7" s="2">
        <v>0</v>
      </c>
      <c r="J7" s="2">
        <v>0</v>
      </c>
      <c r="K7" s="2">
        <v>1</v>
      </c>
      <c r="L7" s="2">
        <v>0</v>
      </c>
      <c r="M7" s="2">
        <f t="shared" ref="M7:M16" si="0">SUM(C7:L7)</f>
        <v>29</v>
      </c>
    </row>
    <row r="8" spans="1:13" ht="13.5" customHeight="1">
      <c r="A8" s="4" t="s">
        <v>1</v>
      </c>
      <c r="B8" s="2" t="s">
        <v>21</v>
      </c>
      <c r="C8" s="2">
        <v>52</v>
      </c>
      <c r="D8" s="2">
        <v>24</v>
      </c>
      <c r="E8" s="2">
        <v>19</v>
      </c>
      <c r="F8" s="2">
        <v>43</v>
      </c>
      <c r="G8" s="2">
        <v>13</v>
      </c>
      <c r="H8" s="2">
        <v>8</v>
      </c>
      <c r="I8" s="2">
        <v>1</v>
      </c>
      <c r="J8" s="2">
        <v>4</v>
      </c>
      <c r="K8" s="2">
        <v>1</v>
      </c>
      <c r="L8" s="2">
        <v>0</v>
      </c>
      <c r="M8" s="2">
        <f t="shared" si="0"/>
        <v>165</v>
      </c>
    </row>
    <row r="9" spans="1:13" ht="13.5" customHeight="1">
      <c r="A9" s="4" t="s">
        <v>2</v>
      </c>
      <c r="B9" s="2" t="s">
        <v>22</v>
      </c>
      <c r="C9" s="2">
        <v>363</v>
      </c>
      <c r="D9" s="2">
        <v>171</v>
      </c>
      <c r="E9" s="2">
        <v>241</v>
      </c>
      <c r="F9" s="2">
        <v>332</v>
      </c>
      <c r="G9" s="2">
        <v>176</v>
      </c>
      <c r="H9" s="2">
        <v>180</v>
      </c>
      <c r="I9" s="2">
        <v>10</v>
      </c>
      <c r="J9" s="2">
        <v>7</v>
      </c>
      <c r="K9" s="2">
        <v>10</v>
      </c>
      <c r="L9" s="2">
        <v>7</v>
      </c>
      <c r="M9" s="2">
        <f t="shared" si="0"/>
        <v>1497</v>
      </c>
    </row>
    <row r="10" spans="1:13" ht="13.5" customHeight="1">
      <c r="A10" s="4">
        <v>2</v>
      </c>
      <c r="B10" s="1" t="s">
        <v>23</v>
      </c>
      <c r="C10" s="1">
        <v>1685</v>
      </c>
      <c r="D10" s="1">
        <v>724</v>
      </c>
      <c r="E10" s="1">
        <v>1273</v>
      </c>
      <c r="F10" s="1">
        <v>1453</v>
      </c>
      <c r="G10" s="1">
        <v>777</v>
      </c>
      <c r="H10" s="1">
        <v>747</v>
      </c>
      <c r="I10" s="1">
        <v>33</v>
      </c>
      <c r="J10" s="1">
        <v>34</v>
      </c>
      <c r="K10" s="1">
        <v>28</v>
      </c>
      <c r="L10" s="1">
        <v>10</v>
      </c>
      <c r="M10" s="1">
        <f t="shared" si="0"/>
        <v>6764</v>
      </c>
    </row>
    <row r="11" spans="1:13" ht="13.5" customHeight="1">
      <c r="A11" s="4" t="s">
        <v>3</v>
      </c>
      <c r="B11" s="2" t="s">
        <v>20</v>
      </c>
      <c r="C11" s="2">
        <v>65</v>
      </c>
      <c r="D11" s="2">
        <v>23</v>
      </c>
      <c r="E11" s="2">
        <v>13</v>
      </c>
      <c r="F11" s="2">
        <v>36</v>
      </c>
      <c r="G11" s="2">
        <v>11</v>
      </c>
      <c r="H11" s="2">
        <v>6</v>
      </c>
      <c r="I11" s="2">
        <v>0</v>
      </c>
      <c r="J11" s="2">
        <v>0</v>
      </c>
      <c r="K11" s="2">
        <v>2</v>
      </c>
      <c r="L11" s="2">
        <v>0</v>
      </c>
      <c r="M11" s="2">
        <f t="shared" si="0"/>
        <v>156</v>
      </c>
    </row>
    <row r="12" spans="1:13" ht="13.5" customHeight="1">
      <c r="A12" s="4" t="s">
        <v>4</v>
      </c>
      <c r="B12" s="2" t="s">
        <v>21</v>
      </c>
      <c r="C12" s="2">
        <v>271</v>
      </c>
      <c r="D12" s="2">
        <v>94</v>
      </c>
      <c r="E12" s="2">
        <v>161</v>
      </c>
      <c r="F12" s="2">
        <v>164</v>
      </c>
      <c r="G12" s="2">
        <v>53</v>
      </c>
      <c r="H12" s="2">
        <v>29</v>
      </c>
      <c r="I12" s="2">
        <v>6</v>
      </c>
      <c r="J12" s="2">
        <v>6</v>
      </c>
      <c r="K12" s="2">
        <v>2</v>
      </c>
      <c r="L12" s="2">
        <v>0</v>
      </c>
      <c r="M12" s="2">
        <f t="shared" si="0"/>
        <v>786</v>
      </c>
    </row>
    <row r="13" spans="1:13" ht="13.5" customHeight="1">
      <c r="A13" s="4" t="s">
        <v>5</v>
      </c>
      <c r="B13" s="2" t="s">
        <v>22</v>
      </c>
      <c r="C13" s="2">
        <v>1349</v>
      </c>
      <c r="D13" s="2">
        <v>607</v>
      </c>
      <c r="E13" s="2">
        <v>1099</v>
      </c>
      <c r="F13" s="2">
        <v>1253</v>
      </c>
      <c r="G13" s="2">
        <v>713</v>
      </c>
      <c r="H13" s="2">
        <v>712</v>
      </c>
      <c r="I13" s="2">
        <v>27</v>
      </c>
      <c r="J13" s="2">
        <v>28</v>
      </c>
      <c r="K13" s="2">
        <v>24</v>
      </c>
      <c r="L13" s="2">
        <v>10</v>
      </c>
      <c r="M13" s="2">
        <f t="shared" si="0"/>
        <v>5822</v>
      </c>
    </row>
    <row r="14" spans="1:13" ht="13.5" customHeight="1">
      <c r="A14" s="4">
        <v>3</v>
      </c>
      <c r="B14" s="1" t="s">
        <v>24</v>
      </c>
      <c r="C14" s="1">
        <v>8469</v>
      </c>
      <c r="D14" s="1">
        <v>3575</v>
      </c>
      <c r="E14" s="1">
        <v>6702</v>
      </c>
      <c r="F14" s="1">
        <v>7514</v>
      </c>
      <c r="G14" s="1">
        <v>3899</v>
      </c>
      <c r="H14" s="1">
        <v>3784</v>
      </c>
      <c r="I14" s="1">
        <v>168</v>
      </c>
      <c r="J14" s="1">
        <v>169</v>
      </c>
      <c r="K14" s="1">
        <v>138</v>
      </c>
      <c r="L14" s="1">
        <v>37</v>
      </c>
      <c r="M14" s="1">
        <f t="shared" si="0"/>
        <v>34455</v>
      </c>
    </row>
    <row r="15" spans="1:13" ht="13.5" customHeight="1">
      <c r="A15" s="4" t="s">
        <v>6</v>
      </c>
      <c r="B15" s="2" t="s">
        <v>25</v>
      </c>
      <c r="C15" s="42">
        <v>352</v>
      </c>
      <c r="D15" s="42">
        <v>135</v>
      </c>
      <c r="E15" s="42">
        <v>66</v>
      </c>
      <c r="F15" s="42">
        <v>194</v>
      </c>
      <c r="G15" s="42">
        <v>59</v>
      </c>
      <c r="H15" s="42">
        <v>30</v>
      </c>
      <c r="I15" s="42">
        <v>0</v>
      </c>
      <c r="J15" s="42">
        <v>0</v>
      </c>
      <c r="K15" s="42">
        <v>10</v>
      </c>
      <c r="L15" s="42">
        <v>0</v>
      </c>
      <c r="M15" s="2">
        <f t="shared" si="0"/>
        <v>846</v>
      </c>
    </row>
    <row r="16" spans="1:13" ht="13.5" customHeight="1">
      <c r="A16" s="4" t="s">
        <v>7</v>
      </c>
      <c r="B16" s="2" t="s">
        <v>26</v>
      </c>
      <c r="C16" s="42">
        <v>1455</v>
      </c>
      <c r="D16" s="42">
        <v>476</v>
      </c>
      <c r="E16" s="42">
        <v>902</v>
      </c>
      <c r="F16" s="42">
        <v>894</v>
      </c>
      <c r="G16" s="42">
        <v>275</v>
      </c>
      <c r="H16" s="42">
        <v>144</v>
      </c>
      <c r="I16" s="42">
        <v>33</v>
      </c>
      <c r="J16" s="42">
        <v>29</v>
      </c>
      <c r="K16" s="42">
        <v>11</v>
      </c>
      <c r="L16" s="42">
        <v>0</v>
      </c>
      <c r="M16" s="2">
        <f t="shared" si="0"/>
        <v>4219</v>
      </c>
    </row>
    <row r="17" spans="1:13" ht="13.5" customHeight="1">
      <c r="A17" s="4" t="s">
        <v>10</v>
      </c>
      <c r="B17" s="2" t="s">
        <v>27</v>
      </c>
      <c r="C17" s="42">
        <v>6662</v>
      </c>
      <c r="D17" s="42">
        <v>2964</v>
      </c>
      <c r="E17" s="42">
        <v>5734</v>
      </c>
      <c r="F17" s="42">
        <v>6426</v>
      </c>
      <c r="G17" s="42">
        <v>3565</v>
      </c>
      <c r="H17" s="42">
        <v>3610</v>
      </c>
      <c r="I17" s="42">
        <v>135</v>
      </c>
      <c r="J17" s="42">
        <v>140</v>
      </c>
      <c r="K17" s="42">
        <v>117</v>
      </c>
      <c r="L17" s="42">
        <v>37</v>
      </c>
      <c r="M17" s="2">
        <f>SUM(C17:L17)</f>
        <v>29390</v>
      </c>
    </row>
    <row r="18" spans="1:13" ht="13.5" customHeight="1">
      <c r="A18" s="4">
        <v>4</v>
      </c>
      <c r="B18" s="1" t="s">
        <v>28</v>
      </c>
      <c r="C18" s="43">
        <v>199.7768426024324</v>
      </c>
      <c r="D18" s="43">
        <v>195.57574825174825</v>
      </c>
      <c r="E18" s="43">
        <v>222.81795284989559</v>
      </c>
      <c r="F18" s="43">
        <v>280.85595155709342</v>
      </c>
      <c r="G18" s="43">
        <v>275.10791741472173</v>
      </c>
      <c r="H18" s="43">
        <v>221.61057610993657</v>
      </c>
      <c r="I18" s="43">
        <v>295.31464285714287</v>
      </c>
      <c r="J18" s="43">
        <v>304.93745562130175</v>
      </c>
      <c r="K18" s="43">
        <v>263.95050724637679</v>
      </c>
      <c r="L18" s="43">
        <v>399.21</v>
      </c>
      <c r="M18" s="43">
        <f>(C14*C18+D14*D18+E14*E18+F14*F18+G14*G18+H14*H18+I14*I18+J14*J18+K14*K18+L14*L18)/M14</f>
        <v>233.87996923523434</v>
      </c>
    </row>
    <row r="19" spans="1:13" ht="13.5" customHeight="1">
      <c r="A19" s="4" t="s">
        <v>11</v>
      </c>
      <c r="B19" s="2" t="s">
        <v>25</v>
      </c>
      <c r="C19" s="44">
        <v>103.09</v>
      </c>
      <c r="D19" s="44">
        <v>101.58</v>
      </c>
      <c r="E19" s="44">
        <v>90.32</v>
      </c>
      <c r="F19" s="44">
        <v>104.31</v>
      </c>
      <c r="G19" s="44">
        <v>109.18</v>
      </c>
      <c r="H19" s="44">
        <v>96.37</v>
      </c>
      <c r="I19" s="44">
        <v>0</v>
      </c>
      <c r="J19" s="44">
        <v>0</v>
      </c>
      <c r="K19" s="44">
        <v>111.13</v>
      </c>
      <c r="L19" s="44">
        <v>0</v>
      </c>
      <c r="M19" s="44">
        <f t="shared" ref="M19:M21" si="1">(C15*C19+D15*D19+E15*E19+F15*F19+G15*G19+H15*H19+I15*I19+J15*J19+K15*K19+L15*L19)/M15</f>
        <v>102.41401891252954</v>
      </c>
    </row>
    <row r="20" spans="1:13" ht="13.5" customHeight="1">
      <c r="A20" s="4" t="s">
        <v>12</v>
      </c>
      <c r="B20" s="2" t="s">
        <v>26</v>
      </c>
      <c r="C20" s="44">
        <v>92.34</v>
      </c>
      <c r="D20" s="44">
        <v>88.89</v>
      </c>
      <c r="E20" s="44">
        <v>85.59</v>
      </c>
      <c r="F20" s="44">
        <v>90.49</v>
      </c>
      <c r="G20" s="44">
        <v>96.78</v>
      </c>
      <c r="H20" s="44">
        <v>90.03</v>
      </c>
      <c r="I20" s="44">
        <v>87.27</v>
      </c>
      <c r="J20" s="44">
        <v>90.87</v>
      </c>
      <c r="K20" s="44">
        <v>91.77</v>
      </c>
      <c r="L20" s="44">
        <v>0</v>
      </c>
      <c r="M20" s="44">
        <f t="shared" si="1"/>
        <v>90.274949040056867</v>
      </c>
    </row>
    <row r="21" spans="1:13" ht="13.5" customHeight="1">
      <c r="A21" s="4" t="s">
        <v>13</v>
      </c>
      <c r="B21" s="2" t="s">
        <v>27</v>
      </c>
      <c r="C21" s="44">
        <v>228.35</v>
      </c>
      <c r="D21" s="44">
        <v>216.99</v>
      </c>
      <c r="E21" s="44">
        <v>245.93</v>
      </c>
      <c r="F21" s="44">
        <v>312.67</v>
      </c>
      <c r="G21" s="44">
        <v>291.61</v>
      </c>
      <c r="H21" s="44">
        <v>227.9</v>
      </c>
      <c r="I21" s="44">
        <v>346.17</v>
      </c>
      <c r="J21" s="44">
        <v>349.28</v>
      </c>
      <c r="K21" s="44">
        <v>293.2</v>
      </c>
      <c r="L21" s="44">
        <v>399.21</v>
      </c>
      <c r="M21" s="44">
        <f t="shared" si="1"/>
        <v>258.27907689690375</v>
      </c>
    </row>
  </sheetData>
  <mergeCells count="3">
    <mergeCell ref="A5:B5"/>
    <mergeCell ref="A2:M2"/>
    <mergeCell ref="A3:M3"/>
  </mergeCells>
  <pageMargins left="0.70866141732283472" right="0.70866141732283472" top="1.5354330708661419" bottom="0.74803149606299213" header="0.31496062992125984" footer="0.31496062992125984"/>
  <pageSetup paperSize="9" scale="60" orientation="landscape" r:id="rId1"/>
  <headerFooter>
    <oddHeader>&amp;R&amp;"Times,Regular"&amp;12&amp;A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7"/>
  <sheetViews>
    <sheetView workbookViewId="0">
      <selection activeCell="A2" sqref="A2:D2"/>
    </sheetView>
  </sheetViews>
  <sheetFormatPr defaultColWidth="10.85546875" defaultRowHeight="15.75"/>
  <cols>
    <col min="1" max="1" width="56.7109375" style="34" customWidth="1"/>
    <col min="2" max="2" width="10.85546875" style="34" customWidth="1"/>
    <col min="3" max="3" width="11" style="34" customWidth="1"/>
    <col min="4" max="16384" width="10.85546875" style="34"/>
  </cols>
  <sheetData>
    <row r="2" spans="1:4" ht="15.75" customHeight="1">
      <c r="A2" s="67" t="s">
        <v>42</v>
      </c>
      <c r="B2" s="67"/>
      <c r="C2" s="67"/>
      <c r="D2" s="67"/>
    </row>
    <row r="3" spans="1:4" ht="15.75" customHeight="1">
      <c r="A3" s="35"/>
      <c r="B3" s="35"/>
      <c r="C3" s="35"/>
      <c r="D3" s="35" t="s">
        <v>17</v>
      </c>
    </row>
    <row r="4" spans="1:4">
      <c r="A4" s="40" t="s">
        <v>43</v>
      </c>
      <c r="B4" s="61">
        <v>2024</v>
      </c>
      <c r="C4" s="68">
        <v>2025</v>
      </c>
      <c r="D4" s="69"/>
    </row>
    <row r="5" spans="1:4" ht="15.75" customHeight="1">
      <c r="A5" s="41" t="s">
        <v>41</v>
      </c>
      <c r="B5" s="62">
        <v>12</v>
      </c>
      <c r="C5" s="62">
        <v>3</v>
      </c>
      <c r="D5" s="36">
        <v>6</v>
      </c>
    </row>
    <row r="6" spans="1:4">
      <c r="A6" s="37" t="s">
        <v>29</v>
      </c>
      <c r="B6" s="45">
        <v>24.872198191112858</v>
      </c>
      <c r="C6" s="45">
        <v>24.820143884892087</v>
      </c>
      <c r="D6" s="45">
        <f>'LPPF-pensioners'!C10/'LPPF-pensioners'!M$10*100</f>
        <v>24.911295091661739</v>
      </c>
    </row>
    <row r="7" spans="1:4">
      <c r="A7" s="37" t="s">
        <v>30</v>
      </c>
      <c r="B7" s="45">
        <v>10.420762878489972</v>
      </c>
      <c r="C7" s="45">
        <v>10.448783830078794</v>
      </c>
      <c r="D7" s="45">
        <f>'LPPF-pensioners'!D10/'LPPF-pensioners'!M$10*100</f>
        <v>10.703725606150206</v>
      </c>
    </row>
    <row r="8" spans="1:4">
      <c r="A8" s="37" t="s">
        <v>31</v>
      </c>
      <c r="B8" s="45">
        <v>19.897758552890288</v>
      </c>
      <c r="C8" s="45">
        <v>19.544364508393286</v>
      </c>
      <c r="D8" s="45">
        <f>'LPPF-pensioners'!E10/'LPPF-pensioners'!M$10*100</f>
        <v>18.820224719101123</v>
      </c>
    </row>
    <row r="9" spans="1:4">
      <c r="A9" s="37" t="s">
        <v>32</v>
      </c>
      <c r="B9" s="45">
        <v>20.998820290994889</v>
      </c>
      <c r="C9" s="45">
        <v>21.342925659472421</v>
      </c>
      <c r="D9" s="45">
        <f>'LPPF-pensioners'!F10/'LPPF-pensioners'!M$10*100</f>
        <v>21.481371969248965</v>
      </c>
    </row>
    <row r="10" spans="1:4">
      <c r="A10" s="38" t="s">
        <v>33</v>
      </c>
      <c r="B10" s="45">
        <v>11.521824616594573</v>
      </c>
      <c r="C10" s="45">
        <v>11.270983213429256</v>
      </c>
      <c r="D10" s="45">
        <f>'LPPF-pensioners'!G10/'LPPF-pensioners'!M$10*100</f>
        <v>11.48728562980485</v>
      </c>
    </row>
    <row r="11" spans="1:4">
      <c r="A11" s="37" t="s">
        <v>34</v>
      </c>
      <c r="B11" s="45">
        <v>11.030279197797876</v>
      </c>
      <c r="C11" s="45">
        <v>11.014045906132237</v>
      </c>
      <c r="D11" s="45">
        <f>'LPPF-pensioners'!H10/'LPPF-pensioners'!M$10*100</f>
        <v>11.043761088113541</v>
      </c>
    </row>
    <row r="12" spans="1:4">
      <c r="A12" s="37" t="s">
        <v>35</v>
      </c>
      <c r="B12" s="45">
        <v>0.43255996854109324</v>
      </c>
      <c r="C12" s="45">
        <v>0.53100376841384034</v>
      </c>
      <c r="D12" s="45">
        <f>'LPPF-pensioners'!I10/'LPPF-pensioners'!M$10*100</f>
        <v>0.48787699586043765</v>
      </c>
    </row>
    <row r="13" spans="1:4">
      <c r="A13" s="37" t="s">
        <v>36</v>
      </c>
      <c r="B13" s="45">
        <v>0.45222178529296109</v>
      </c>
      <c r="C13" s="45">
        <v>0.49674546077423776</v>
      </c>
      <c r="D13" s="45">
        <f>'LPPF-pensioners'!J10/'LPPF-pensioners'!M$10*100</f>
        <v>0.50266114725014788</v>
      </c>
    </row>
    <row r="14" spans="1:4">
      <c r="A14" s="37" t="s">
        <v>37</v>
      </c>
      <c r="B14" s="45">
        <v>0.31458906802988595</v>
      </c>
      <c r="C14" s="45">
        <v>0.41109969167523125</v>
      </c>
      <c r="D14" s="45">
        <f>'LPPF-pensioners'!K10/'LPPF-pensioners'!M$10*100</f>
        <v>0.41395623891188649</v>
      </c>
    </row>
    <row r="15" spans="1:4">
      <c r="A15" s="38" t="s">
        <v>38</v>
      </c>
      <c r="B15" s="45">
        <v>5.8985450255603616E-2</v>
      </c>
      <c r="C15" s="45">
        <v>0.1199040767386091</v>
      </c>
      <c r="D15" s="45">
        <f>'LPPF-pensioners'!L10/'LPPF-pensioners'!M$10*100</f>
        <v>0.14784151389710232</v>
      </c>
    </row>
    <row r="16" spans="1:4" ht="15.75" customHeight="1">
      <c r="A16" s="39" t="s">
        <v>39</v>
      </c>
      <c r="B16" s="45">
        <f>SUM(B6:B15)</f>
        <v>100.00000000000001</v>
      </c>
      <c r="C16" s="45">
        <f>SUM(C6:C15)</f>
        <v>100</v>
      </c>
      <c r="D16" s="45">
        <f>SUM(D6:D15)</f>
        <v>100</v>
      </c>
    </row>
    <row r="17" ht="15.75" customHeight="1"/>
  </sheetData>
  <mergeCells count="2">
    <mergeCell ref="A2:D2"/>
    <mergeCell ref="C4:D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&amp;R&amp;"Times,Regular"&amp;12&amp;A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8"/>
  <sheetViews>
    <sheetView zoomScaleNormal="100" workbookViewId="0">
      <selection activeCell="A2" sqref="A2:M2"/>
    </sheetView>
  </sheetViews>
  <sheetFormatPr defaultRowHeight="15"/>
  <cols>
    <col min="1" max="1" width="6.28515625" style="5" customWidth="1"/>
    <col min="2" max="2" width="85.7109375" style="5" customWidth="1"/>
    <col min="3" max="3" width="15" style="5" customWidth="1"/>
    <col min="4" max="4" width="14" style="5" customWidth="1"/>
    <col min="5" max="5" width="12" style="5" customWidth="1"/>
    <col min="6" max="6" width="12.42578125" style="5" customWidth="1"/>
    <col min="7" max="7" width="11.7109375" style="5" customWidth="1"/>
    <col min="8" max="8" width="12" style="5" customWidth="1"/>
    <col min="9" max="10" width="12.42578125" style="5" customWidth="1"/>
    <col min="11" max="11" width="17" style="5" customWidth="1"/>
    <col min="12" max="12" width="13.28515625" style="5" customWidth="1"/>
    <col min="13" max="13" width="13.140625" style="5" customWidth="1"/>
    <col min="14" max="14" width="9.140625" style="5"/>
    <col min="15" max="15" width="9.140625" style="5" customWidth="1"/>
    <col min="16" max="16384" width="9.140625" style="5"/>
  </cols>
  <sheetData>
    <row r="1" spans="1:18" ht="23.25" customHeight="1"/>
    <row r="2" spans="1:18" ht="18.75">
      <c r="A2" s="70" t="s">
        <v>44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</row>
    <row r="3" spans="1:18" ht="18.75">
      <c r="A3" s="70" t="s">
        <v>84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</row>
    <row r="4" spans="1:18" ht="15.7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0" t="s">
        <v>82</v>
      </c>
    </row>
    <row r="5" spans="1:18" ht="65.25" customHeight="1">
      <c r="A5" s="64" t="s">
        <v>18</v>
      </c>
      <c r="B5" s="65"/>
      <c r="C5" s="3" t="s">
        <v>29</v>
      </c>
      <c r="D5" s="3" t="s">
        <v>30</v>
      </c>
      <c r="E5" s="3" t="s">
        <v>31</v>
      </c>
      <c r="F5" s="3" t="s">
        <v>32</v>
      </c>
      <c r="G5" s="3" t="s">
        <v>33</v>
      </c>
      <c r="H5" s="3" t="s">
        <v>34</v>
      </c>
      <c r="I5" s="3" t="s">
        <v>35</v>
      </c>
      <c r="J5" s="3" t="s">
        <v>36</v>
      </c>
      <c r="K5" s="3" t="s">
        <v>37</v>
      </c>
      <c r="L5" s="3" t="s">
        <v>38</v>
      </c>
      <c r="M5" s="3" t="s">
        <v>39</v>
      </c>
    </row>
    <row r="6" spans="1:18" ht="15.75" customHeight="1">
      <c r="A6" s="1" t="s">
        <v>45</v>
      </c>
      <c r="B6" s="13"/>
      <c r="C6" s="1">
        <v>25211</v>
      </c>
      <c r="D6" s="1">
        <v>10370</v>
      </c>
      <c r="E6" s="1">
        <v>18700</v>
      </c>
      <c r="F6" s="1">
        <v>19693</v>
      </c>
      <c r="G6" s="1">
        <v>11178</v>
      </c>
      <c r="H6" s="1">
        <v>10696</v>
      </c>
      <c r="I6" s="1">
        <v>415</v>
      </c>
      <c r="J6" s="1">
        <v>437</v>
      </c>
      <c r="K6" s="1">
        <v>284</v>
      </c>
      <c r="L6" s="1">
        <v>69</v>
      </c>
      <c r="M6" s="1">
        <f>SUM(C6:L6)</f>
        <v>97053</v>
      </c>
      <c r="O6" s="11"/>
      <c r="P6" s="11"/>
    </row>
    <row r="7" spans="1:18" ht="18.75" customHeight="1">
      <c r="A7" s="1" t="s">
        <v>46</v>
      </c>
      <c r="B7" s="1"/>
      <c r="C7" s="1">
        <v>10862</v>
      </c>
      <c r="D7" s="1">
        <v>4968</v>
      </c>
      <c r="E7" s="1">
        <v>6804</v>
      </c>
      <c r="F7" s="1">
        <v>10125</v>
      </c>
      <c r="G7" s="1">
        <v>5338</v>
      </c>
      <c r="H7" s="1">
        <v>4749</v>
      </c>
      <c r="I7" s="1">
        <v>273</v>
      </c>
      <c r="J7" s="1">
        <v>241</v>
      </c>
      <c r="K7" s="1">
        <v>300</v>
      </c>
      <c r="L7" s="1">
        <v>176</v>
      </c>
      <c r="M7" s="1">
        <f t="shared" ref="M7:M26" si="0">SUM(C7:L7)</f>
        <v>43836</v>
      </c>
      <c r="O7" s="11"/>
      <c r="P7" s="11"/>
    </row>
    <row r="8" spans="1:18" ht="13.5" customHeight="1">
      <c r="A8" s="7">
        <v>1</v>
      </c>
      <c r="B8" s="1" t="s">
        <v>47</v>
      </c>
      <c r="C8" s="1">
        <v>9975</v>
      </c>
      <c r="D8" s="1">
        <v>4767</v>
      </c>
      <c r="E8" s="1">
        <v>6375</v>
      </c>
      <c r="F8" s="1">
        <v>9832</v>
      </c>
      <c r="G8" s="1">
        <v>5091</v>
      </c>
      <c r="H8" s="1">
        <v>4562</v>
      </c>
      <c r="I8" s="1">
        <v>271</v>
      </c>
      <c r="J8" s="1">
        <v>237</v>
      </c>
      <c r="K8" s="1">
        <v>297</v>
      </c>
      <c r="L8" s="1">
        <v>176</v>
      </c>
      <c r="M8" s="1">
        <f t="shared" si="0"/>
        <v>41583</v>
      </c>
      <c r="N8" s="11"/>
      <c r="O8" s="11"/>
      <c r="P8" s="11"/>
      <c r="Q8" s="11"/>
      <c r="R8" s="12"/>
    </row>
    <row r="9" spans="1:18" ht="13.5" customHeight="1">
      <c r="A9" s="7">
        <v>2</v>
      </c>
      <c r="B9" s="2" t="s">
        <v>48</v>
      </c>
      <c r="C9" s="2">
        <v>24</v>
      </c>
      <c r="D9" s="2">
        <v>10</v>
      </c>
      <c r="E9" s="2">
        <v>61</v>
      </c>
      <c r="F9" s="2">
        <v>35</v>
      </c>
      <c r="G9" s="2">
        <v>32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f t="shared" si="0"/>
        <v>162</v>
      </c>
      <c r="O9" s="11"/>
      <c r="P9" s="11"/>
    </row>
    <row r="10" spans="1:18" ht="13.5" customHeight="1">
      <c r="A10" s="7">
        <v>3</v>
      </c>
      <c r="B10" s="2" t="s">
        <v>49</v>
      </c>
      <c r="C10" s="2">
        <v>0</v>
      </c>
      <c r="D10" s="2">
        <v>0</v>
      </c>
      <c r="E10" s="2">
        <v>6</v>
      </c>
      <c r="F10" s="2">
        <v>0</v>
      </c>
      <c r="G10" s="2">
        <v>1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f t="shared" si="0"/>
        <v>7</v>
      </c>
      <c r="O10" s="11"/>
      <c r="P10" s="11"/>
    </row>
    <row r="11" spans="1:18" ht="13.5" customHeight="1">
      <c r="A11" s="7">
        <v>4</v>
      </c>
      <c r="B11" s="2" t="s">
        <v>50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f t="shared" si="0"/>
        <v>0</v>
      </c>
      <c r="O11" s="11"/>
      <c r="P11" s="11"/>
    </row>
    <row r="12" spans="1:18" ht="13.5" customHeight="1">
      <c r="A12" s="7">
        <v>5</v>
      </c>
      <c r="B12" s="2" t="s">
        <v>51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f t="shared" si="0"/>
        <v>0</v>
      </c>
      <c r="O12" s="11"/>
      <c r="P12" s="11"/>
    </row>
    <row r="13" spans="1:18" ht="13.5" customHeight="1">
      <c r="A13" s="4" t="s">
        <v>8</v>
      </c>
      <c r="B13" s="2" t="s">
        <v>52</v>
      </c>
      <c r="C13" s="46">
        <v>0</v>
      </c>
      <c r="D13" s="46">
        <v>0</v>
      </c>
      <c r="E13" s="46">
        <v>0</v>
      </c>
      <c r="F13" s="46">
        <v>0</v>
      </c>
      <c r="G13" s="46">
        <v>0</v>
      </c>
      <c r="H13" s="46">
        <v>0</v>
      </c>
      <c r="I13" s="46">
        <v>0</v>
      </c>
      <c r="J13" s="46">
        <v>0</v>
      </c>
      <c r="K13" s="46">
        <v>0</v>
      </c>
      <c r="L13" s="46">
        <v>0</v>
      </c>
      <c r="M13" s="2">
        <f t="shared" si="0"/>
        <v>0</v>
      </c>
      <c r="O13" s="11"/>
      <c r="P13" s="11"/>
    </row>
    <row r="14" spans="1:18" ht="13.5" customHeight="1">
      <c r="A14" s="4" t="s">
        <v>9</v>
      </c>
      <c r="B14" s="2" t="s">
        <v>53</v>
      </c>
      <c r="C14" s="46">
        <v>0</v>
      </c>
      <c r="D14" s="46">
        <v>0</v>
      </c>
      <c r="E14" s="46">
        <v>0</v>
      </c>
      <c r="F14" s="46">
        <v>0</v>
      </c>
      <c r="G14" s="46">
        <v>0</v>
      </c>
      <c r="H14" s="46">
        <v>0</v>
      </c>
      <c r="I14" s="46">
        <v>0</v>
      </c>
      <c r="J14" s="46">
        <v>0</v>
      </c>
      <c r="K14" s="46">
        <v>0</v>
      </c>
      <c r="L14" s="46">
        <v>0</v>
      </c>
      <c r="M14" s="2">
        <f t="shared" si="0"/>
        <v>0</v>
      </c>
      <c r="O14" s="11"/>
      <c r="P14" s="11"/>
    </row>
    <row r="15" spans="1:18" ht="30.75" customHeight="1">
      <c r="A15" s="8">
        <v>6</v>
      </c>
      <c r="B15" s="9" t="s">
        <v>54</v>
      </c>
      <c r="C15" s="46">
        <v>0</v>
      </c>
      <c r="D15" s="46">
        <v>0</v>
      </c>
      <c r="E15" s="46">
        <v>0</v>
      </c>
      <c r="F15" s="46">
        <v>0</v>
      </c>
      <c r="G15" s="46">
        <v>0</v>
      </c>
      <c r="H15" s="46">
        <v>0</v>
      </c>
      <c r="I15" s="46">
        <v>0</v>
      </c>
      <c r="J15" s="46">
        <v>0</v>
      </c>
      <c r="K15" s="46">
        <v>0</v>
      </c>
      <c r="L15" s="46">
        <v>0</v>
      </c>
      <c r="M15" s="2">
        <f t="shared" si="0"/>
        <v>0</v>
      </c>
      <c r="O15" s="11"/>
      <c r="P15" s="11"/>
    </row>
    <row r="16" spans="1:18" ht="13.5" customHeight="1">
      <c r="A16" s="7">
        <v>7</v>
      </c>
      <c r="B16" s="2" t="s">
        <v>55</v>
      </c>
      <c r="C16" s="46">
        <v>863</v>
      </c>
      <c r="D16" s="46">
        <v>191</v>
      </c>
      <c r="E16" s="46">
        <v>362</v>
      </c>
      <c r="F16" s="46">
        <v>258</v>
      </c>
      <c r="G16" s="46">
        <v>214</v>
      </c>
      <c r="H16" s="46">
        <v>187</v>
      </c>
      <c r="I16" s="46">
        <v>2</v>
      </c>
      <c r="J16" s="46">
        <v>4</v>
      </c>
      <c r="K16" s="46">
        <v>3</v>
      </c>
      <c r="L16" s="46">
        <v>0</v>
      </c>
      <c r="M16" s="2">
        <f t="shared" si="0"/>
        <v>2084</v>
      </c>
      <c r="O16" s="11"/>
      <c r="P16" s="11"/>
    </row>
    <row r="17" spans="1:16" ht="13.5" customHeight="1">
      <c r="A17" s="7">
        <v>8</v>
      </c>
      <c r="B17" s="2" t="s">
        <v>56</v>
      </c>
      <c r="C17" s="46">
        <v>0</v>
      </c>
      <c r="D17" s="46">
        <v>0</v>
      </c>
      <c r="E17" s="46">
        <v>0</v>
      </c>
      <c r="F17" s="46">
        <v>0</v>
      </c>
      <c r="G17" s="46">
        <v>0</v>
      </c>
      <c r="H17" s="46">
        <v>0</v>
      </c>
      <c r="I17" s="46">
        <v>0</v>
      </c>
      <c r="J17" s="46">
        <v>0</v>
      </c>
      <c r="K17" s="46">
        <v>0</v>
      </c>
      <c r="L17" s="46">
        <v>0</v>
      </c>
      <c r="M17" s="2">
        <f t="shared" si="0"/>
        <v>0</v>
      </c>
      <c r="O17" s="11"/>
      <c r="P17" s="11"/>
    </row>
    <row r="18" spans="1:16" ht="15.75" customHeight="1">
      <c r="A18" s="1" t="s">
        <v>57</v>
      </c>
      <c r="B18" s="1"/>
      <c r="C18" s="1">
        <v>1794</v>
      </c>
      <c r="D18" s="1">
        <v>790</v>
      </c>
      <c r="E18" s="1">
        <v>1527</v>
      </c>
      <c r="F18" s="1">
        <v>2151</v>
      </c>
      <c r="G18" s="1">
        <v>1108</v>
      </c>
      <c r="H18" s="1">
        <v>894</v>
      </c>
      <c r="I18" s="1">
        <v>49</v>
      </c>
      <c r="J18" s="1">
        <v>51</v>
      </c>
      <c r="K18" s="1">
        <v>38</v>
      </c>
      <c r="L18" s="1">
        <v>15</v>
      </c>
      <c r="M18" s="1">
        <f t="shared" si="0"/>
        <v>8417</v>
      </c>
      <c r="O18" s="11"/>
      <c r="P18" s="11"/>
    </row>
    <row r="19" spans="1:16" ht="15.75">
      <c r="A19" s="7">
        <v>1</v>
      </c>
      <c r="B19" s="1" t="s">
        <v>58</v>
      </c>
      <c r="C19" s="47">
        <v>1692</v>
      </c>
      <c r="D19" s="47">
        <v>699</v>
      </c>
      <c r="E19" s="47">
        <v>1493</v>
      </c>
      <c r="F19" s="47">
        <v>2084</v>
      </c>
      <c r="G19" s="47">
        <v>1073</v>
      </c>
      <c r="H19" s="47">
        <v>839</v>
      </c>
      <c r="I19" s="47">
        <v>49</v>
      </c>
      <c r="J19" s="47">
        <v>51</v>
      </c>
      <c r="K19" s="47">
        <v>36</v>
      </c>
      <c r="L19" s="47">
        <v>15</v>
      </c>
      <c r="M19" s="1">
        <f t="shared" si="0"/>
        <v>8031</v>
      </c>
      <c r="O19" s="11"/>
      <c r="P19" s="11"/>
    </row>
    <row r="20" spans="1:16" ht="15.75">
      <c r="A20" s="7">
        <v>2</v>
      </c>
      <c r="B20" s="1" t="s">
        <v>59</v>
      </c>
      <c r="C20" s="47">
        <v>28</v>
      </c>
      <c r="D20" s="47">
        <v>0</v>
      </c>
      <c r="E20" s="47">
        <v>14</v>
      </c>
      <c r="F20" s="47">
        <v>7</v>
      </c>
      <c r="G20" s="47">
        <v>0</v>
      </c>
      <c r="H20" s="47">
        <v>24</v>
      </c>
      <c r="I20" s="47">
        <v>0</v>
      </c>
      <c r="J20" s="47">
        <v>0</v>
      </c>
      <c r="K20" s="47">
        <v>0</v>
      </c>
      <c r="L20" s="47">
        <v>0</v>
      </c>
      <c r="M20" s="1">
        <f t="shared" si="0"/>
        <v>73</v>
      </c>
      <c r="O20" s="11"/>
      <c r="P20" s="11"/>
    </row>
    <row r="21" spans="1:16" ht="15.75">
      <c r="A21" s="7">
        <v>3</v>
      </c>
      <c r="B21" s="2" t="s">
        <v>60</v>
      </c>
      <c r="C21" s="46">
        <v>2</v>
      </c>
      <c r="D21" s="46">
        <v>2</v>
      </c>
      <c r="E21" s="46">
        <v>4</v>
      </c>
      <c r="F21" s="46">
        <v>3</v>
      </c>
      <c r="G21" s="46">
        <v>3</v>
      </c>
      <c r="H21" s="46">
        <v>0</v>
      </c>
      <c r="I21" s="46">
        <v>0</v>
      </c>
      <c r="J21" s="46">
        <v>0</v>
      </c>
      <c r="K21" s="46">
        <v>0</v>
      </c>
      <c r="L21" s="46">
        <v>0</v>
      </c>
      <c r="M21" s="2">
        <f t="shared" si="0"/>
        <v>14</v>
      </c>
      <c r="O21" s="11"/>
      <c r="P21" s="11"/>
    </row>
    <row r="22" spans="1:16" ht="30.75" customHeight="1">
      <c r="A22" s="8">
        <v>4</v>
      </c>
      <c r="B22" s="10" t="s">
        <v>61</v>
      </c>
      <c r="C22" s="46">
        <v>0</v>
      </c>
      <c r="D22" s="46">
        <v>0</v>
      </c>
      <c r="E22" s="46">
        <v>0</v>
      </c>
      <c r="F22" s="46">
        <v>0</v>
      </c>
      <c r="G22" s="46">
        <v>0</v>
      </c>
      <c r="H22" s="46">
        <v>0</v>
      </c>
      <c r="I22" s="46">
        <v>0</v>
      </c>
      <c r="J22" s="46">
        <v>0</v>
      </c>
      <c r="K22" s="46">
        <v>0</v>
      </c>
      <c r="L22" s="46">
        <v>0</v>
      </c>
      <c r="M22" s="2">
        <f t="shared" si="0"/>
        <v>0</v>
      </c>
      <c r="O22" s="11"/>
      <c r="P22" s="11"/>
    </row>
    <row r="23" spans="1:16" ht="30.75" customHeight="1">
      <c r="A23" s="8">
        <v>5</v>
      </c>
      <c r="B23" s="10" t="s">
        <v>62</v>
      </c>
      <c r="C23" s="46">
        <v>0</v>
      </c>
      <c r="D23" s="46">
        <v>59</v>
      </c>
      <c r="E23" s="46">
        <v>0</v>
      </c>
      <c r="F23" s="46">
        <v>0</v>
      </c>
      <c r="G23" s="46">
        <v>0</v>
      </c>
      <c r="H23" s="46">
        <v>0</v>
      </c>
      <c r="I23" s="46">
        <v>0</v>
      </c>
      <c r="J23" s="46">
        <v>0</v>
      </c>
      <c r="K23" s="46">
        <v>0</v>
      </c>
      <c r="L23" s="46">
        <v>0</v>
      </c>
      <c r="M23" s="2">
        <f t="shared" si="0"/>
        <v>59</v>
      </c>
      <c r="O23" s="11"/>
      <c r="P23" s="11"/>
    </row>
    <row r="24" spans="1:16" ht="15.75">
      <c r="A24" s="7">
        <v>6</v>
      </c>
      <c r="B24" s="2" t="s">
        <v>63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  <c r="H24" s="46">
        <v>0</v>
      </c>
      <c r="I24" s="46">
        <v>0</v>
      </c>
      <c r="J24" s="46">
        <v>0</v>
      </c>
      <c r="K24" s="46">
        <v>0</v>
      </c>
      <c r="L24" s="46">
        <v>0</v>
      </c>
      <c r="M24" s="2">
        <f t="shared" si="0"/>
        <v>0</v>
      </c>
      <c r="O24" s="11"/>
      <c r="P24" s="11"/>
    </row>
    <row r="25" spans="1:16" ht="15.75">
      <c r="A25" s="7">
        <v>7</v>
      </c>
      <c r="B25" s="2" t="s">
        <v>64</v>
      </c>
      <c r="C25" s="46">
        <v>72</v>
      </c>
      <c r="D25" s="46">
        <v>30</v>
      </c>
      <c r="E25" s="46">
        <v>16</v>
      </c>
      <c r="F25" s="46">
        <v>57</v>
      </c>
      <c r="G25" s="46">
        <v>32</v>
      </c>
      <c r="H25" s="46">
        <v>31</v>
      </c>
      <c r="I25" s="46">
        <v>0</v>
      </c>
      <c r="J25" s="46">
        <v>0</v>
      </c>
      <c r="K25" s="46">
        <v>2</v>
      </c>
      <c r="L25" s="46">
        <v>0</v>
      </c>
      <c r="M25" s="2">
        <f t="shared" si="0"/>
        <v>240</v>
      </c>
      <c r="O25" s="11"/>
      <c r="P25" s="11"/>
    </row>
    <row r="26" spans="1:16" ht="15.75">
      <c r="A26" s="7">
        <v>8</v>
      </c>
      <c r="B26" s="2" t="s">
        <v>56</v>
      </c>
      <c r="C26" s="46">
        <v>0</v>
      </c>
      <c r="D26" s="46">
        <v>0</v>
      </c>
      <c r="E26" s="46">
        <v>0</v>
      </c>
      <c r="F26" s="46">
        <v>0</v>
      </c>
      <c r="G26" s="46">
        <v>0</v>
      </c>
      <c r="H26" s="46">
        <v>0</v>
      </c>
      <c r="I26" s="46">
        <v>0</v>
      </c>
      <c r="J26" s="46">
        <v>0</v>
      </c>
      <c r="K26" s="46">
        <v>0</v>
      </c>
      <c r="L26" s="46">
        <v>0</v>
      </c>
      <c r="M26" s="1">
        <f t="shared" si="0"/>
        <v>0</v>
      </c>
      <c r="O26" s="11"/>
      <c r="P26" s="11"/>
    </row>
    <row r="27" spans="1:16" ht="15.75" customHeight="1">
      <c r="A27" s="1" t="s">
        <v>65</v>
      </c>
      <c r="B27" s="1"/>
      <c r="C27" s="1">
        <v>34279</v>
      </c>
      <c r="D27" s="1">
        <v>14548</v>
      </c>
      <c r="E27" s="1">
        <v>23977</v>
      </c>
      <c r="F27" s="1">
        <v>27667</v>
      </c>
      <c r="G27" s="1">
        <v>15408</v>
      </c>
      <c r="H27" s="1">
        <v>14551</v>
      </c>
      <c r="I27" s="1">
        <v>639</v>
      </c>
      <c r="J27" s="1">
        <v>627</v>
      </c>
      <c r="K27" s="1">
        <v>546</v>
      </c>
      <c r="L27" s="1">
        <v>230</v>
      </c>
      <c r="M27" s="1">
        <f t="shared" ref="M27" si="1">M6+M7-M18</f>
        <v>132472</v>
      </c>
      <c r="O27" s="11"/>
      <c r="P27" s="11"/>
    </row>
    <row r="28" spans="1:16">
      <c r="O28" s="11"/>
    </row>
  </sheetData>
  <mergeCells count="3">
    <mergeCell ref="A2:M2"/>
    <mergeCell ref="A3:M3"/>
    <mergeCell ref="A5:B5"/>
  </mergeCells>
  <pageMargins left="0.70866141732283472" right="0.70866141732283472" top="1.1417322834645669" bottom="0.74803149606299213" header="0.31496062992125984" footer="0.31496062992125984"/>
  <pageSetup paperSize="9" scale="55" orientation="landscape" r:id="rId1"/>
  <headerFooter>
    <oddHeader>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7"/>
  <sheetViews>
    <sheetView workbookViewId="0">
      <selection activeCell="A2" sqref="A2:D2"/>
    </sheetView>
  </sheetViews>
  <sheetFormatPr defaultColWidth="10.85546875" defaultRowHeight="15.75"/>
  <cols>
    <col min="1" max="1" width="56.7109375" style="34" customWidth="1"/>
    <col min="2" max="3" width="11" style="34" customWidth="1"/>
    <col min="4" max="16384" width="10.85546875" style="34"/>
  </cols>
  <sheetData>
    <row r="2" spans="1:4" ht="15.75" customHeight="1">
      <c r="A2" s="67" t="s">
        <v>66</v>
      </c>
      <c r="B2" s="67"/>
      <c r="C2" s="67"/>
      <c r="D2" s="67"/>
    </row>
    <row r="3" spans="1:4" ht="15.75" customHeight="1">
      <c r="A3" s="35"/>
      <c r="B3" s="35"/>
      <c r="C3" s="35"/>
      <c r="D3" s="35" t="s">
        <v>17</v>
      </c>
    </row>
    <row r="4" spans="1:4">
      <c r="A4" s="40" t="s">
        <v>43</v>
      </c>
      <c r="B4" s="63">
        <v>2024</v>
      </c>
      <c r="C4" s="68">
        <v>2025</v>
      </c>
      <c r="D4" s="69"/>
    </row>
    <row r="5" spans="1:4" ht="15.75" customHeight="1">
      <c r="A5" s="41" t="s">
        <v>41</v>
      </c>
      <c r="B5" s="62">
        <v>12</v>
      </c>
      <c r="C5" s="62">
        <v>3</v>
      </c>
      <c r="D5" s="36">
        <v>6</v>
      </c>
    </row>
    <row r="6" spans="1:4">
      <c r="A6" s="37" t="s">
        <v>29</v>
      </c>
      <c r="B6" s="48">
        <v>25.976528288667016</v>
      </c>
      <c r="C6" s="48">
        <v>25.652216687088032</v>
      </c>
      <c r="D6" s="48">
        <f>'LPPF-net assets'!C27/'LPPF-net assets'!M$27*100</f>
        <v>25.87641161905912</v>
      </c>
    </row>
    <row r="7" spans="1:4">
      <c r="A7" s="37" t="s">
        <v>30</v>
      </c>
      <c r="B7" s="48">
        <v>10.684883517253461</v>
      </c>
      <c r="C7" s="48">
        <v>10.731502267218788</v>
      </c>
      <c r="D7" s="48">
        <f>'LPPF-net assets'!D27/'LPPF-net assets'!M$27*100</f>
        <v>10.981943354067274</v>
      </c>
    </row>
    <row r="8" spans="1:4">
      <c r="A8" s="37" t="s">
        <v>31</v>
      </c>
      <c r="B8" s="48">
        <v>19.26782273603083</v>
      </c>
      <c r="C8" s="48">
        <v>18.967722317124434</v>
      </c>
      <c r="D8" s="48">
        <f>'LPPF-net assets'!E27/'LPPF-net assets'!M$27*100</f>
        <v>18.099673893351049</v>
      </c>
    </row>
    <row r="9" spans="1:4">
      <c r="A9" s="37" t="s">
        <v>32</v>
      </c>
      <c r="B9" s="48">
        <v>20.290975034259631</v>
      </c>
      <c r="C9" s="48">
        <v>20.7135255028575</v>
      </c>
      <c r="D9" s="48">
        <f>'LPPF-net assets'!F27/'LPPF-net assets'!M$27*100</f>
        <v>20.885168186484691</v>
      </c>
    </row>
    <row r="10" spans="1:4">
      <c r="A10" s="38" t="s">
        <v>33</v>
      </c>
      <c r="B10" s="48">
        <v>11.517418317826342</v>
      </c>
      <c r="C10" s="48">
        <v>11.285115060235576</v>
      </c>
      <c r="D10" s="48">
        <f>'LPPF-net assets'!G27/'LPPF-net assets'!M$27*100</f>
        <v>11.631137145962921</v>
      </c>
    </row>
    <row r="11" spans="1:4">
      <c r="A11" s="37" t="s">
        <v>34</v>
      </c>
      <c r="B11" s="48">
        <v>11.020782459068757</v>
      </c>
      <c r="C11" s="48">
        <v>11.05436853261307</v>
      </c>
      <c r="D11" s="48">
        <f>'LPPF-net assets'!H27/'LPPF-net assets'!M$27*100</f>
        <v>10.984207983573887</v>
      </c>
    </row>
    <row r="12" spans="1:4">
      <c r="A12" s="37" t="s">
        <v>35</v>
      </c>
      <c r="B12" s="48">
        <v>0.42760141366057719</v>
      </c>
      <c r="C12" s="48">
        <v>0.55092969385838608</v>
      </c>
      <c r="D12" s="48">
        <f>'LPPF-net assets'!I27/'LPPF-net assets'!M$27*100</f>
        <v>0.48236608490850902</v>
      </c>
    </row>
    <row r="13" spans="1:4">
      <c r="A13" s="37" t="s">
        <v>36</v>
      </c>
      <c r="B13" s="48">
        <v>0.45026944040884881</v>
      </c>
      <c r="C13" s="48">
        <v>0.48564094767062271</v>
      </c>
      <c r="D13" s="48">
        <f>'LPPF-net assets'!J27/'LPPF-net assets'!M$27*100</f>
        <v>0.47330756688205811</v>
      </c>
    </row>
    <row r="14" spans="1:4">
      <c r="A14" s="37" t="s">
        <v>37</v>
      </c>
      <c r="B14" s="48">
        <v>0.29262361802314202</v>
      </c>
      <c r="C14" s="48">
        <v>0.40425360653245213</v>
      </c>
      <c r="D14" s="48">
        <f>'LPPF-net assets'!K27/'LPPF-net assets'!M$27*100</f>
        <v>0.41216257020351471</v>
      </c>
    </row>
    <row r="15" spans="1:4">
      <c r="A15" s="38" t="s">
        <v>38</v>
      </c>
      <c r="B15" s="48">
        <v>7.1095174801397182E-2</v>
      </c>
      <c r="C15" s="48">
        <v>0.15472538480113762</v>
      </c>
      <c r="D15" s="48">
        <f>'LPPF-net assets'!L27/'LPPF-net assets'!M$27*100</f>
        <v>0.17362159550697506</v>
      </c>
    </row>
    <row r="16" spans="1:4" ht="15.75" customHeight="1">
      <c r="A16" s="39" t="s">
        <v>39</v>
      </c>
      <c r="B16" s="48">
        <f t="shared" ref="B16:D16" si="0">SUM(B6:B15)</f>
        <v>100.00000000000001</v>
      </c>
      <c r="C16" s="48">
        <f t="shared" si="0"/>
        <v>100</v>
      </c>
      <c r="D16" s="48">
        <f t="shared" si="0"/>
        <v>100</v>
      </c>
    </row>
    <row r="17" ht="15.75" customHeight="1"/>
  </sheetData>
  <mergeCells count="2">
    <mergeCell ref="A2:D2"/>
    <mergeCell ref="C4:D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&amp;R&amp;"Times New Roman,Regular"&amp;12&amp;A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8"/>
  <sheetViews>
    <sheetView showGridLines="0" workbookViewId="0">
      <selection activeCell="A2" sqref="A2:M2"/>
    </sheetView>
  </sheetViews>
  <sheetFormatPr defaultColWidth="11.5703125" defaultRowHeight="48.75" customHeight="1"/>
  <cols>
    <col min="1" max="1" width="5.85546875" style="15" customWidth="1"/>
    <col min="2" max="2" width="51.140625" style="16" customWidth="1"/>
    <col min="3" max="4" width="13.85546875" style="16" customWidth="1"/>
    <col min="5" max="5" width="12.42578125" style="16" customWidth="1"/>
    <col min="6" max="6" width="12" style="16" customWidth="1"/>
    <col min="7" max="7" width="11.5703125" style="16" customWidth="1"/>
    <col min="8" max="8" width="13.7109375" style="16" customWidth="1"/>
    <col min="9" max="9" width="12.140625" style="16" customWidth="1"/>
    <col min="10" max="10" width="13.85546875" style="16" customWidth="1"/>
    <col min="11" max="11" width="16.7109375" style="16" customWidth="1"/>
    <col min="12" max="13" width="13.28515625" style="16" customWidth="1"/>
    <col min="14" max="14" width="15.42578125" style="14" bestFit="1" customWidth="1"/>
    <col min="15" max="15" width="13" style="14" bestFit="1" customWidth="1"/>
    <col min="16" max="16384" width="11.5703125" style="14"/>
  </cols>
  <sheetData>
    <row r="1" spans="1:15" ht="15.75" customHeight="1"/>
    <row r="2" spans="1:15" ht="15.75" customHeight="1">
      <c r="A2" s="71" t="s">
        <v>85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</row>
    <row r="3" spans="1:15" ht="15.75" customHeight="1">
      <c r="C3" s="17"/>
      <c r="D3" s="17"/>
      <c r="E3" s="17"/>
      <c r="F3" s="17"/>
      <c r="G3" s="17"/>
      <c r="H3" s="17"/>
      <c r="I3" s="17"/>
      <c r="J3" s="18"/>
      <c r="K3" s="18"/>
      <c r="L3" s="18"/>
      <c r="M3" s="60" t="s">
        <v>82</v>
      </c>
    </row>
    <row r="4" spans="1:15" ht="63.75" customHeight="1">
      <c r="A4" s="19" t="s">
        <v>14</v>
      </c>
      <c r="B4" s="49" t="s">
        <v>81</v>
      </c>
      <c r="C4" s="3" t="s">
        <v>29</v>
      </c>
      <c r="D4" s="3" t="s">
        <v>30</v>
      </c>
      <c r="E4" s="3" t="s">
        <v>31</v>
      </c>
      <c r="F4" s="3" t="s">
        <v>32</v>
      </c>
      <c r="G4" s="3" t="s">
        <v>33</v>
      </c>
      <c r="H4" s="3" t="s">
        <v>34</v>
      </c>
      <c r="I4" s="3" t="s">
        <v>35</v>
      </c>
      <c r="J4" s="3" t="s">
        <v>36</v>
      </c>
      <c r="K4" s="3" t="s">
        <v>37</v>
      </c>
      <c r="L4" s="3" t="s">
        <v>38</v>
      </c>
      <c r="M4" s="3" t="s">
        <v>39</v>
      </c>
    </row>
    <row r="5" spans="1:15" ht="15.75" customHeight="1">
      <c r="A5" s="50" t="s">
        <v>15</v>
      </c>
      <c r="B5" s="51" t="s">
        <v>67</v>
      </c>
      <c r="C5" s="20">
        <f t="shared" ref="C5:L5" si="0">C6+C10+C13</f>
        <v>28762</v>
      </c>
      <c r="D5" s="20">
        <f t="shared" si="0"/>
        <v>11071</v>
      </c>
      <c r="E5" s="20">
        <f t="shared" si="0"/>
        <v>22838</v>
      </c>
      <c r="F5" s="20">
        <f t="shared" si="0"/>
        <v>24765</v>
      </c>
      <c r="G5" s="20">
        <f t="shared" si="0"/>
        <v>14597</v>
      </c>
      <c r="H5" s="20">
        <f t="shared" si="0"/>
        <v>13692</v>
      </c>
      <c r="I5" s="20">
        <f t="shared" si="0"/>
        <v>246</v>
      </c>
      <c r="J5" s="20">
        <f t="shared" si="0"/>
        <v>447</v>
      </c>
      <c r="K5" s="20">
        <f t="shared" si="0"/>
        <v>400</v>
      </c>
      <c r="L5" s="20">
        <f t="shared" si="0"/>
        <v>0</v>
      </c>
      <c r="M5" s="20">
        <f t="shared" ref="M5" si="1">M6+M10+M13</f>
        <v>116818</v>
      </c>
      <c r="N5" s="21"/>
      <c r="O5" s="22"/>
    </row>
    <row r="6" spans="1:15" ht="15.75" customHeight="1">
      <c r="A6" s="50">
        <v>1</v>
      </c>
      <c r="B6" s="52" t="s">
        <v>68</v>
      </c>
      <c r="C6" s="23">
        <v>27959</v>
      </c>
      <c r="D6" s="23">
        <v>10229</v>
      </c>
      <c r="E6" s="23">
        <v>22838</v>
      </c>
      <c r="F6" s="23">
        <v>24765</v>
      </c>
      <c r="G6" s="23">
        <v>14597</v>
      </c>
      <c r="H6" s="23">
        <v>13692</v>
      </c>
      <c r="I6" s="23">
        <v>246</v>
      </c>
      <c r="J6" s="23">
        <v>447</v>
      </c>
      <c r="K6" s="23">
        <v>394</v>
      </c>
      <c r="L6" s="23"/>
      <c r="M6" s="24">
        <f t="shared" ref="M6:M13" si="2">SUM(C6:L6)</f>
        <v>115167</v>
      </c>
      <c r="N6" s="21"/>
      <c r="O6" s="22"/>
    </row>
    <row r="7" spans="1:15" ht="47.25" customHeight="1">
      <c r="A7" s="30">
        <v>1.1000000000000001</v>
      </c>
      <c r="B7" s="53" t="s">
        <v>69</v>
      </c>
      <c r="C7" s="23">
        <v>24327</v>
      </c>
      <c r="D7" s="23">
        <v>10202</v>
      </c>
      <c r="E7" s="23">
        <v>22838</v>
      </c>
      <c r="F7" s="23">
        <v>24765</v>
      </c>
      <c r="G7" s="23">
        <v>14597</v>
      </c>
      <c r="H7" s="23">
        <v>13692</v>
      </c>
      <c r="I7" s="23">
        <v>246</v>
      </c>
      <c r="J7" s="23">
        <v>447</v>
      </c>
      <c r="K7" s="23">
        <v>394</v>
      </c>
      <c r="L7" s="23"/>
      <c r="M7" s="24">
        <f t="shared" si="2"/>
        <v>111508</v>
      </c>
      <c r="N7" s="21"/>
      <c r="O7" s="22"/>
    </row>
    <row r="8" spans="1:15" ht="15.75" customHeight="1">
      <c r="A8" s="54">
        <v>1.2</v>
      </c>
      <c r="B8" s="53" t="s">
        <v>70</v>
      </c>
      <c r="C8" s="23">
        <v>3632</v>
      </c>
      <c r="D8" s="23">
        <v>27</v>
      </c>
      <c r="E8" s="23">
        <v>0</v>
      </c>
      <c r="F8" s="23">
        <v>0</v>
      </c>
      <c r="G8" s="23">
        <v>0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  <c r="M8" s="24">
        <f t="shared" si="2"/>
        <v>3659</v>
      </c>
      <c r="N8" s="21"/>
      <c r="O8" s="22"/>
    </row>
    <row r="9" spans="1:15" ht="15.75" customHeight="1">
      <c r="A9" s="54">
        <v>1.3</v>
      </c>
      <c r="B9" s="53" t="s">
        <v>71</v>
      </c>
      <c r="C9" s="23">
        <v>0</v>
      </c>
      <c r="D9" s="23">
        <v>0</v>
      </c>
      <c r="E9" s="23">
        <v>0</v>
      </c>
      <c r="F9" s="23">
        <v>0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4">
        <f t="shared" si="2"/>
        <v>0</v>
      </c>
      <c r="N9" s="21"/>
      <c r="O9" s="22"/>
    </row>
    <row r="10" spans="1:15" ht="15.75" customHeight="1">
      <c r="A10" s="55">
        <v>2</v>
      </c>
      <c r="B10" s="53" t="s">
        <v>72</v>
      </c>
      <c r="C10" s="23">
        <v>0</v>
      </c>
      <c r="D10" s="23">
        <v>386</v>
      </c>
      <c r="E10" s="23">
        <v>0</v>
      </c>
      <c r="F10" s="23">
        <v>0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4">
        <f t="shared" si="2"/>
        <v>386</v>
      </c>
      <c r="N10" s="21"/>
      <c r="O10" s="22"/>
    </row>
    <row r="11" spans="1:15" ht="15.75" customHeight="1">
      <c r="A11" s="55">
        <v>2.1</v>
      </c>
      <c r="B11" s="53" t="s">
        <v>73</v>
      </c>
      <c r="C11" s="23">
        <v>0</v>
      </c>
      <c r="D11" s="23">
        <v>386</v>
      </c>
      <c r="E11" s="23">
        <v>0</v>
      </c>
      <c r="F11" s="23">
        <v>0</v>
      </c>
      <c r="G11" s="23">
        <v>0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4">
        <f t="shared" si="2"/>
        <v>386</v>
      </c>
      <c r="N11" s="21"/>
    </row>
    <row r="12" spans="1:15" ht="15.75" customHeight="1">
      <c r="A12" s="56">
        <v>2.2000000000000002</v>
      </c>
      <c r="B12" s="53" t="s">
        <v>74</v>
      </c>
      <c r="C12" s="23">
        <v>0</v>
      </c>
      <c r="D12" s="23">
        <v>0</v>
      </c>
      <c r="E12" s="23">
        <v>0</v>
      </c>
      <c r="F12" s="23">
        <v>0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4">
        <f t="shared" si="2"/>
        <v>0</v>
      </c>
      <c r="N12" s="21"/>
      <c r="O12" s="22"/>
    </row>
    <row r="13" spans="1:15" ht="15.75" customHeight="1">
      <c r="A13" s="55">
        <v>3</v>
      </c>
      <c r="B13" s="53" t="s">
        <v>75</v>
      </c>
      <c r="C13" s="23">
        <v>803</v>
      </c>
      <c r="D13" s="23">
        <v>456</v>
      </c>
      <c r="E13" s="23">
        <v>0</v>
      </c>
      <c r="F13" s="23">
        <v>0</v>
      </c>
      <c r="G13" s="23">
        <v>0</v>
      </c>
      <c r="H13" s="23">
        <v>0</v>
      </c>
      <c r="I13" s="23">
        <v>0</v>
      </c>
      <c r="J13" s="23">
        <v>0</v>
      </c>
      <c r="K13" s="23">
        <v>6</v>
      </c>
      <c r="L13" s="23">
        <v>0</v>
      </c>
      <c r="M13" s="24">
        <f t="shared" si="2"/>
        <v>1265</v>
      </c>
      <c r="N13" s="21"/>
      <c r="O13" s="22"/>
    </row>
    <row r="14" spans="1:15" ht="15.75" customHeight="1">
      <c r="A14" s="57" t="s">
        <v>76</v>
      </c>
      <c r="B14" s="51" t="s">
        <v>77</v>
      </c>
      <c r="C14" s="20">
        <f t="shared" ref="C14:L14" si="3">SUM(C15:C17)</f>
        <v>34293</v>
      </c>
      <c r="D14" s="20">
        <f t="shared" si="3"/>
        <v>14554</v>
      </c>
      <c r="E14" s="20">
        <f t="shared" si="3"/>
        <v>23980</v>
      </c>
      <c r="F14" s="20">
        <f t="shared" si="3"/>
        <v>27678</v>
      </c>
      <c r="G14" s="20">
        <f t="shared" si="3"/>
        <v>15414</v>
      </c>
      <c r="H14" s="20">
        <f t="shared" si="3"/>
        <v>14557</v>
      </c>
      <c r="I14" s="20">
        <f t="shared" si="3"/>
        <v>639</v>
      </c>
      <c r="J14" s="20">
        <f t="shared" si="3"/>
        <v>627</v>
      </c>
      <c r="K14" s="20">
        <f t="shared" si="3"/>
        <v>546</v>
      </c>
      <c r="L14" s="20">
        <f t="shared" si="3"/>
        <v>230</v>
      </c>
      <c r="M14" s="20">
        <f>SUM(M15:M17)</f>
        <v>132518</v>
      </c>
      <c r="N14" s="21"/>
      <c r="O14" s="21"/>
    </row>
    <row r="15" spans="1:15" ht="15.75" customHeight="1">
      <c r="A15" s="58">
        <v>1</v>
      </c>
      <c r="B15" s="59" t="s">
        <v>78</v>
      </c>
      <c r="C15" s="23">
        <v>28762</v>
      </c>
      <c r="D15" s="23">
        <v>11071</v>
      </c>
      <c r="E15" s="23">
        <v>22838</v>
      </c>
      <c r="F15" s="23">
        <v>24765</v>
      </c>
      <c r="G15" s="23">
        <v>14597</v>
      </c>
      <c r="H15" s="23">
        <v>13692</v>
      </c>
      <c r="I15" s="23">
        <v>246</v>
      </c>
      <c r="J15" s="23">
        <v>447</v>
      </c>
      <c r="K15" s="23">
        <v>400</v>
      </c>
      <c r="L15" s="23">
        <v>0</v>
      </c>
      <c r="M15" s="24">
        <f>+SUM(C15:L15)</f>
        <v>116818</v>
      </c>
      <c r="N15" s="21"/>
    </row>
    <row r="16" spans="1:15" ht="15.75" customHeight="1">
      <c r="A16" s="58">
        <v>2</v>
      </c>
      <c r="B16" s="59" t="s">
        <v>79</v>
      </c>
      <c r="C16" s="23">
        <v>5520</v>
      </c>
      <c r="D16" s="23">
        <v>3483</v>
      </c>
      <c r="E16" s="23">
        <v>1142</v>
      </c>
      <c r="F16" s="23">
        <v>2913</v>
      </c>
      <c r="G16" s="23">
        <v>817</v>
      </c>
      <c r="H16" s="23">
        <v>865</v>
      </c>
      <c r="I16" s="23">
        <v>393</v>
      </c>
      <c r="J16" s="23">
        <v>180</v>
      </c>
      <c r="K16" s="23">
        <v>146</v>
      </c>
      <c r="L16" s="23">
        <v>230</v>
      </c>
      <c r="M16" s="24">
        <f t="shared" ref="M16:M17" si="4">+SUM(C16:L16)</f>
        <v>15689</v>
      </c>
      <c r="N16" s="21"/>
    </row>
    <row r="17" spans="1:15" ht="15.75" customHeight="1">
      <c r="A17" s="58">
        <v>3</v>
      </c>
      <c r="B17" s="59" t="s">
        <v>80</v>
      </c>
      <c r="C17" s="23">
        <v>11</v>
      </c>
      <c r="D17" s="23">
        <v>0</v>
      </c>
      <c r="E17" s="23">
        <v>0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4">
        <f t="shared" si="4"/>
        <v>11</v>
      </c>
      <c r="N17" s="21"/>
      <c r="O17" s="25"/>
    </row>
    <row r="18" spans="1:15" ht="16.7" customHeight="1"/>
  </sheetData>
  <mergeCells count="1">
    <mergeCell ref="A2:M2"/>
  </mergeCells>
  <printOptions horizontalCentered="1"/>
  <pageMargins left="0.31496062992125984" right="0.19685039370078741" top="0.98425196850393704" bottom="0.39370078740157483" header="0.51181102362204722" footer="0.51181102362204722"/>
  <pageSetup paperSize="9" scale="69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81"/>
  <sheetViews>
    <sheetView showGridLines="0" zoomScaleNormal="75" workbookViewId="0">
      <selection activeCell="A2" sqref="A2:M2"/>
    </sheetView>
  </sheetViews>
  <sheetFormatPr defaultColWidth="11.5703125" defaultRowHeight="48.75" customHeight="1"/>
  <cols>
    <col min="1" max="1" width="5.5703125" style="15" bestFit="1" customWidth="1"/>
    <col min="2" max="2" width="51.7109375" style="16" customWidth="1"/>
    <col min="3" max="3" width="11.85546875" style="16" customWidth="1"/>
    <col min="4" max="4" width="13.7109375" style="16" customWidth="1"/>
    <col min="5" max="6" width="11.5703125" style="16" customWidth="1"/>
    <col min="7" max="7" width="12" style="16" customWidth="1"/>
    <col min="8" max="8" width="11.5703125" style="16" customWidth="1"/>
    <col min="9" max="9" width="10.85546875" style="16" customWidth="1"/>
    <col min="10" max="10" width="11.42578125" style="16" customWidth="1"/>
    <col min="11" max="11" width="12.7109375" style="16" customWidth="1"/>
    <col min="12" max="13" width="12.85546875" style="16" customWidth="1"/>
    <col min="14" max="14" width="12.42578125" style="14" bestFit="1" customWidth="1"/>
    <col min="15" max="16384" width="11.5703125" style="14"/>
  </cols>
  <sheetData>
    <row r="1" spans="1:14" ht="15.75" customHeight="1"/>
    <row r="2" spans="1:14" ht="15.75" customHeight="1">
      <c r="A2" s="72" t="s">
        <v>86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</row>
    <row r="3" spans="1:14" ht="15.75">
      <c r="I3" s="73" t="s">
        <v>16</v>
      </c>
      <c r="J3" s="73"/>
      <c r="K3" s="73"/>
      <c r="L3" s="73"/>
      <c r="M3" s="73"/>
    </row>
    <row r="4" spans="1:14" ht="68.25" customHeight="1">
      <c r="A4" s="19" t="s">
        <v>14</v>
      </c>
      <c r="B4" s="49" t="s">
        <v>81</v>
      </c>
      <c r="C4" s="3" t="s">
        <v>29</v>
      </c>
      <c r="D4" s="3" t="s">
        <v>30</v>
      </c>
      <c r="E4" s="3" t="s">
        <v>31</v>
      </c>
      <c r="F4" s="3" t="s">
        <v>32</v>
      </c>
      <c r="G4" s="3" t="s">
        <v>33</v>
      </c>
      <c r="H4" s="3" t="s">
        <v>34</v>
      </c>
      <c r="I4" s="3" t="s">
        <v>35</v>
      </c>
      <c r="J4" s="3" t="s">
        <v>36</v>
      </c>
      <c r="K4" s="3" t="s">
        <v>37</v>
      </c>
      <c r="L4" s="3" t="s">
        <v>38</v>
      </c>
      <c r="M4" s="3" t="s">
        <v>39</v>
      </c>
    </row>
    <row r="5" spans="1:14" ht="15.75">
      <c r="A5" s="50" t="s">
        <v>15</v>
      </c>
      <c r="B5" s="51" t="s">
        <v>67</v>
      </c>
      <c r="C5" s="26">
        <f>C6+C10+C13</f>
        <v>100</v>
      </c>
      <c r="D5" s="26">
        <f t="shared" ref="D5:M5" si="0">D6+D10+D13</f>
        <v>100</v>
      </c>
      <c r="E5" s="26">
        <f t="shared" si="0"/>
        <v>100</v>
      </c>
      <c r="F5" s="26">
        <f t="shared" si="0"/>
        <v>100</v>
      </c>
      <c r="G5" s="26">
        <f t="shared" si="0"/>
        <v>100</v>
      </c>
      <c r="H5" s="26">
        <f t="shared" si="0"/>
        <v>100</v>
      </c>
      <c r="I5" s="26">
        <f t="shared" ref="I5" si="1">I6+I10+I13</f>
        <v>100</v>
      </c>
      <c r="J5" s="26">
        <f t="shared" si="0"/>
        <v>100</v>
      </c>
      <c r="K5" s="26">
        <f t="shared" si="0"/>
        <v>100</v>
      </c>
      <c r="L5" s="26">
        <v>0</v>
      </c>
      <c r="M5" s="26">
        <f t="shared" si="0"/>
        <v>100.00000000000001</v>
      </c>
      <c r="N5" s="27"/>
    </row>
    <row r="6" spans="1:14" ht="15.75" customHeight="1">
      <c r="A6" s="50">
        <v>1</v>
      </c>
      <c r="B6" s="52" t="s">
        <v>68</v>
      </c>
      <c r="C6" s="28">
        <f>'LPPF-investments'!C6/'LPPF-investments'!C$5*100</f>
        <v>97.208121827411162</v>
      </c>
      <c r="D6" s="28">
        <f>'LPPF-investments'!D6/'LPPF-investments'!D$5*100</f>
        <v>92.394544304940837</v>
      </c>
      <c r="E6" s="28">
        <f>'LPPF-investments'!E6/'LPPF-investments'!E$5*100</f>
        <v>100</v>
      </c>
      <c r="F6" s="28">
        <f>'LPPF-investments'!F6/'LPPF-investments'!F$5*100</f>
        <v>100</v>
      </c>
      <c r="G6" s="28">
        <f>'LPPF-investments'!G6/'LPPF-investments'!G$5*100</f>
        <v>100</v>
      </c>
      <c r="H6" s="28">
        <f>'LPPF-investments'!H6/'LPPF-investments'!H$5*100</f>
        <v>100</v>
      </c>
      <c r="I6" s="28">
        <f>'LPPF-investments'!I6/'LPPF-investments'!I$5*100</f>
        <v>100</v>
      </c>
      <c r="J6" s="28">
        <f>'LPPF-investments'!J6/'LPPF-investments'!J$5*100</f>
        <v>100</v>
      </c>
      <c r="K6" s="28">
        <f>'LPPF-investments'!K6/'LPPF-investments'!K$5*100</f>
        <v>98.5</v>
      </c>
      <c r="L6" s="28">
        <v>0</v>
      </c>
      <c r="M6" s="28">
        <f>'LPPF-investments'!M6/'LPPF-investments'!M$5*100</f>
        <v>98.586690407300253</v>
      </c>
      <c r="N6" s="29"/>
    </row>
    <row r="7" spans="1:14" ht="47.25" customHeight="1">
      <c r="A7" s="30">
        <v>1.1000000000000001</v>
      </c>
      <c r="B7" s="53" t="s">
        <v>69</v>
      </c>
      <c r="C7" s="28">
        <f>'LPPF-investments'!C7/'LPPF-investments'!C$5*100</f>
        <v>84.580349071691813</v>
      </c>
      <c r="D7" s="28">
        <f>'LPPF-investments'!D7/'LPPF-investments'!D$5*100</f>
        <v>92.150663896666956</v>
      </c>
      <c r="E7" s="28">
        <f>'LPPF-investments'!E7/'LPPF-investments'!E$5*100</f>
        <v>100</v>
      </c>
      <c r="F7" s="28">
        <f>'LPPF-investments'!F7/'LPPF-investments'!F$5*100</f>
        <v>100</v>
      </c>
      <c r="G7" s="28">
        <f>'LPPF-investments'!G7/'LPPF-investments'!G$5*100</f>
        <v>100</v>
      </c>
      <c r="H7" s="28">
        <f>'LPPF-investments'!H7/'LPPF-investments'!H$5*100</f>
        <v>100</v>
      </c>
      <c r="I7" s="28">
        <f>'LPPF-investments'!I7/'LPPF-investments'!I$5*100</f>
        <v>100</v>
      </c>
      <c r="J7" s="28">
        <f>'LPPF-investments'!J7/'LPPF-investments'!J$5*100</f>
        <v>100</v>
      </c>
      <c r="K7" s="28">
        <f>'LPPF-investments'!K7/'LPPF-investments'!K$5*100</f>
        <v>98.5</v>
      </c>
      <c r="L7" s="28">
        <v>0</v>
      </c>
      <c r="M7" s="28">
        <f>'LPPF-investments'!M7/'LPPF-investments'!M$5*100</f>
        <v>95.454467633412648</v>
      </c>
      <c r="N7" s="29"/>
    </row>
    <row r="8" spans="1:14" ht="15.75" customHeight="1">
      <c r="A8" s="54">
        <v>1.2</v>
      </c>
      <c r="B8" s="53" t="s">
        <v>70</v>
      </c>
      <c r="C8" s="28">
        <f>'LPPF-investments'!C8/'LPPF-investments'!C$5*100</f>
        <v>12.627772755719352</v>
      </c>
      <c r="D8" s="28">
        <f>'LPPF-investments'!D8/'LPPF-investments'!D$5*100</f>
        <v>0.24388040827386867</v>
      </c>
      <c r="E8" s="28">
        <f>'LPPF-investments'!E8/'LPPF-investments'!E$5*100</f>
        <v>0</v>
      </c>
      <c r="F8" s="28">
        <f>'LPPF-investments'!F8/'LPPF-investments'!F$5*100</f>
        <v>0</v>
      </c>
      <c r="G8" s="28">
        <f>'LPPF-investments'!G8/'LPPF-investments'!G$5*100</f>
        <v>0</v>
      </c>
      <c r="H8" s="28">
        <f>'LPPF-investments'!H8/'LPPF-investments'!H$5*100</f>
        <v>0</v>
      </c>
      <c r="I8" s="28">
        <f>'LPPF-investments'!I8/'LPPF-investments'!I$5*100</f>
        <v>0</v>
      </c>
      <c r="J8" s="28">
        <f>'LPPF-investments'!J8/'LPPF-investments'!J$5*100</f>
        <v>0</v>
      </c>
      <c r="K8" s="28">
        <f>'LPPF-investments'!K8/'LPPF-investments'!K$5*100</f>
        <v>0</v>
      </c>
      <c r="L8" s="28">
        <v>0</v>
      </c>
      <c r="M8" s="28">
        <f>'LPPF-investments'!M8/'LPPF-investments'!M$5*100</f>
        <v>3.1322227738875856</v>
      </c>
      <c r="N8" s="29"/>
    </row>
    <row r="9" spans="1:14" ht="17.25" customHeight="1">
      <c r="A9" s="54">
        <v>1.3</v>
      </c>
      <c r="B9" s="53" t="s">
        <v>71</v>
      </c>
      <c r="C9" s="28">
        <f>'LPPF-investments'!C9/'LPPF-investments'!C$5*100</f>
        <v>0</v>
      </c>
      <c r="D9" s="28">
        <f>'LPPF-investments'!D9/'LPPF-investments'!D$5*100</f>
        <v>0</v>
      </c>
      <c r="E9" s="28">
        <f>'LPPF-investments'!E9/'LPPF-investments'!E$5*100</f>
        <v>0</v>
      </c>
      <c r="F9" s="28">
        <f>'LPPF-investments'!F9/'LPPF-investments'!F$5*100</f>
        <v>0</v>
      </c>
      <c r="G9" s="28">
        <f>'LPPF-investments'!G9/'LPPF-investments'!G$5*100</f>
        <v>0</v>
      </c>
      <c r="H9" s="28">
        <f>'LPPF-investments'!H9/'LPPF-investments'!H$5*100</f>
        <v>0</v>
      </c>
      <c r="I9" s="28">
        <f>'LPPF-investments'!I9/'LPPF-investments'!I$5*100</f>
        <v>0</v>
      </c>
      <c r="J9" s="28">
        <f>'LPPF-investments'!J9/'LPPF-investments'!J$5*100</f>
        <v>0</v>
      </c>
      <c r="K9" s="28">
        <f>'LPPF-investments'!K9/'LPPF-investments'!K$5*100</f>
        <v>0</v>
      </c>
      <c r="L9" s="28">
        <v>0</v>
      </c>
      <c r="M9" s="28">
        <f>'LPPF-investments'!M9/'LPPF-investments'!M$5*100</f>
        <v>0</v>
      </c>
      <c r="N9" s="29"/>
    </row>
    <row r="10" spans="1:14" ht="15.75" customHeight="1">
      <c r="A10" s="55">
        <v>2</v>
      </c>
      <c r="B10" s="53" t="s">
        <v>72</v>
      </c>
      <c r="C10" s="28">
        <f>'LPPF-investments'!C10/'LPPF-investments'!C$5*100</f>
        <v>0</v>
      </c>
      <c r="D10" s="28">
        <f>'LPPF-investments'!D10/'LPPF-investments'!D$5*100</f>
        <v>3.4865865775449376</v>
      </c>
      <c r="E10" s="28">
        <f>'LPPF-investments'!E10/'LPPF-investments'!E$5*100</f>
        <v>0</v>
      </c>
      <c r="F10" s="28">
        <f>'LPPF-investments'!F10/'LPPF-investments'!F$5*100</f>
        <v>0</v>
      </c>
      <c r="G10" s="28">
        <f>'LPPF-investments'!G10/'LPPF-investments'!G$5*100</f>
        <v>0</v>
      </c>
      <c r="H10" s="28">
        <f>'LPPF-investments'!H10/'LPPF-investments'!H$5*100</f>
        <v>0</v>
      </c>
      <c r="I10" s="28">
        <f>'LPPF-investments'!I10/'LPPF-investments'!I$5*100</f>
        <v>0</v>
      </c>
      <c r="J10" s="28">
        <f>'LPPF-investments'!J10/'LPPF-investments'!J$5*100</f>
        <v>0</v>
      </c>
      <c r="K10" s="28">
        <f>'LPPF-investments'!K10/'LPPF-investments'!K$5*100</f>
        <v>0</v>
      </c>
      <c r="L10" s="28">
        <v>0</v>
      </c>
      <c r="M10" s="28">
        <f>'LPPF-investments'!M10/'LPPF-investments'!M$5*100</f>
        <v>0.33042852984985188</v>
      </c>
      <c r="N10" s="29"/>
    </row>
    <row r="11" spans="1:14" ht="15.75" customHeight="1">
      <c r="A11" s="55">
        <v>2.1</v>
      </c>
      <c r="B11" s="53" t="s">
        <v>73</v>
      </c>
      <c r="C11" s="28">
        <f>'LPPF-investments'!C11/'LPPF-investments'!C$5*100</f>
        <v>0</v>
      </c>
      <c r="D11" s="28">
        <f>'LPPF-investments'!D11/'LPPF-investments'!D$5*100</f>
        <v>3.4865865775449376</v>
      </c>
      <c r="E11" s="28">
        <f>'LPPF-investments'!E11/'LPPF-investments'!E$5*100</f>
        <v>0</v>
      </c>
      <c r="F11" s="28">
        <f>'LPPF-investments'!F11/'LPPF-investments'!F$5*100</f>
        <v>0</v>
      </c>
      <c r="G11" s="28">
        <f>'LPPF-investments'!G11/'LPPF-investments'!G$5*100</f>
        <v>0</v>
      </c>
      <c r="H11" s="28">
        <f>'LPPF-investments'!H11/'LPPF-investments'!H$5*100</f>
        <v>0</v>
      </c>
      <c r="I11" s="28">
        <f>'LPPF-investments'!I11/'LPPF-investments'!I$5*100</f>
        <v>0</v>
      </c>
      <c r="J11" s="28">
        <f>'LPPF-investments'!J11/'LPPF-investments'!J$5*100</f>
        <v>0</v>
      </c>
      <c r="K11" s="28">
        <f>'LPPF-investments'!K11/'LPPF-investments'!K$5*100</f>
        <v>0</v>
      </c>
      <c r="L11" s="28">
        <v>0</v>
      </c>
      <c r="M11" s="28">
        <f>'LPPF-investments'!M11/'LPPF-investments'!M$5*100</f>
        <v>0.33042852984985188</v>
      </c>
      <c r="N11" s="29"/>
    </row>
    <row r="12" spans="1:14" ht="15.75" customHeight="1">
      <c r="A12" s="56">
        <v>2.2000000000000002</v>
      </c>
      <c r="B12" s="53" t="s">
        <v>74</v>
      </c>
      <c r="C12" s="28">
        <f>'LPPF-investments'!C12/'LPPF-investments'!C$5*100</f>
        <v>0</v>
      </c>
      <c r="D12" s="28">
        <f>'LPPF-investments'!D12/'LPPF-investments'!D$5*100</f>
        <v>0</v>
      </c>
      <c r="E12" s="28">
        <f>'LPPF-investments'!E12/'LPPF-investments'!E$5*100</f>
        <v>0</v>
      </c>
      <c r="F12" s="28">
        <f>'LPPF-investments'!F12/'LPPF-investments'!F$5*100</f>
        <v>0</v>
      </c>
      <c r="G12" s="28">
        <f>'LPPF-investments'!G12/'LPPF-investments'!G$5*100</f>
        <v>0</v>
      </c>
      <c r="H12" s="28">
        <f>'LPPF-investments'!H12/'LPPF-investments'!H$5*100</f>
        <v>0</v>
      </c>
      <c r="I12" s="28">
        <f>'LPPF-investments'!I12/'LPPF-investments'!I$5*100</f>
        <v>0</v>
      </c>
      <c r="J12" s="28">
        <f>'LPPF-investments'!J12/'LPPF-investments'!J$5*100</f>
        <v>0</v>
      </c>
      <c r="K12" s="28">
        <f>'LPPF-investments'!K12/'LPPF-investments'!K$5*100</f>
        <v>0</v>
      </c>
      <c r="L12" s="28">
        <v>0</v>
      </c>
      <c r="M12" s="28">
        <f>'LPPF-investments'!M12/'LPPF-investments'!M$5*100</f>
        <v>0</v>
      </c>
      <c r="N12" s="29"/>
    </row>
    <row r="13" spans="1:14" ht="15.75" customHeight="1">
      <c r="A13" s="55">
        <v>3</v>
      </c>
      <c r="B13" s="53" t="s">
        <v>75</v>
      </c>
      <c r="C13" s="28">
        <f>'LPPF-investments'!C13/'LPPF-investments'!C$5*100</f>
        <v>2.7918781725888326</v>
      </c>
      <c r="D13" s="28">
        <f>'LPPF-investments'!D13/'LPPF-investments'!D$5*100</f>
        <v>4.118869117514226</v>
      </c>
      <c r="E13" s="28">
        <f>'LPPF-investments'!E13/'LPPF-investments'!E$5*100</f>
        <v>0</v>
      </c>
      <c r="F13" s="28">
        <f>'LPPF-investments'!F13/'LPPF-investments'!F$5*100</f>
        <v>0</v>
      </c>
      <c r="G13" s="28">
        <f>'LPPF-investments'!G13/'LPPF-investments'!G$5*100</f>
        <v>0</v>
      </c>
      <c r="H13" s="28">
        <f>'LPPF-investments'!H13/'LPPF-investments'!H$5*100</f>
        <v>0</v>
      </c>
      <c r="I13" s="28">
        <f>'LPPF-investments'!I13/'LPPF-investments'!I$5*100</f>
        <v>0</v>
      </c>
      <c r="J13" s="28">
        <f>'LPPF-investments'!J13/'LPPF-investments'!J$5*100</f>
        <v>0</v>
      </c>
      <c r="K13" s="28">
        <f>'LPPF-investments'!K13/'LPPF-investments'!K$5*100</f>
        <v>1.5</v>
      </c>
      <c r="L13" s="28">
        <v>0</v>
      </c>
      <c r="M13" s="28">
        <f>'LPPF-investments'!M13/'LPPF-investments'!M$5*100</f>
        <v>1.0828810628499033</v>
      </c>
      <c r="N13" s="31"/>
    </row>
    <row r="14" spans="1:14" ht="15.75" customHeight="1">
      <c r="A14" s="57" t="s">
        <v>76</v>
      </c>
      <c r="B14" s="51" t="s">
        <v>77</v>
      </c>
      <c r="C14" s="32">
        <f>SUM(C15:C17)</f>
        <v>99.999999999999986</v>
      </c>
      <c r="D14" s="32">
        <f t="shared" ref="D14:M14" si="2">SUM(D15:D17)</f>
        <v>99.999999999999986</v>
      </c>
      <c r="E14" s="32">
        <f t="shared" si="2"/>
        <v>100</v>
      </c>
      <c r="F14" s="32">
        <f t="shared" si="2"/>
        <v>100</v>
      </c>
      <c r="G14" s="32">
        <f t="shared" si="2"/>
        <v>100.00000000000001</v>
      </c>
      <c r="H14" s="32">
        <f t="shared" si="2"/>
        <v>100</v>
      </c>
      <c r="I14" s="32">
        <f t="shared" si="2"/>
        <v>100</v>
      </c>
      <c r="J14" s="32">
        <f t="shared" si="2"/>
        <v>100</v>
      </c>
      <c r="K14" s="32">
        <f t="shared" si="2"/>
        <v>100</v>
      </c>
      <c r="L14" s="32">
        <f t="shared" si="2"/>
        <v>100</v>
      </c>
      <c r="M14" s="32">
        <f t="shared" si="2"/>
        <v>100.00000000000001</v>
      </c>
    </row>
    <row r="15" spans="1:14" ht="15.75" customHeight="1">
      <c r="A15" s="58">
        <v>1</v>
      </c>
      <c r="B15" s="59" t="s">
        <v>78</v>
      </c>
      <c r="C15" s="28">
        <f>'LPPF-investments'!C15/'LPPF-investments'!C$14*100</f>
        <v>83.871344006065371</v>
      </c>
      <c r="D15" s="28">
        <f>'LPPF-investments'!D15/'LPPF-investments'!D$14*100</f>
        <v>76.068434794558186</v>
      </c>
      <c r="E15" s="28">
        <f>'LPPF-investments'!E15/'LPPF-investments'!E$14*100</f>
        <v>95.237698081734777</v>
      </c>
      <c r="F15" s="28">
        <f>'LPPF-investments'!F15/'LPPF-investments'!F$14*100</f>
        <v>89.475395621070888</v>
      </c>
      <c r="G15" s="28">
        <f>'LPPF-investments'!G15/'LPPF-investments'!G$14*100</f>
        <v>94.699623718697296</v>
      </c>
      <c r="H15" s="28">
        <f>'LPPF-investments'!H15/'LPPF-investments'!H$14*100</f>
        <v>94.057841588239327</v>
      </c>
      <c r="I15" s="28">
        <f>'LPPF-investments'!I15/'LPPF-investments'!I$14*100</f>
        <v>38.497652582159624</v>
      </c>
      <c r="J15" s="28">
        <f>'LPPF-investments'!J15/'LPPF-investments'!J$14*100</f>
        <v>71.291866028708128</v>
      </c>
      <c r="K15" s="28">
        <f>'LPPF-investments'!K15/'LPPF-investments'!K$14*100</f>
        <v>73.260073260073256</v>
      </c>
      <c r="L15" s="28">
        <f>'LPPF-investments'!L15/'LPPF-investments'!L$14*100</f>
        <v>0</v>
      </c>
      <c r="M15" s="28">
        <f>'LPPF-investments'!M15/'LPPF-investments'!M$14*100</f>
        <v>88.152552860743455</v>
      </c>
    </row>
    <row r="16" spans="1:14" ht="15.75" customHeight="1">
      <c r="A16" s="58">
        <v>2</v>
      </c>
      <c r="B16" s="59" t="s">
        <v>79</v>
      </c>
      <c r="C16" s="28">
        <f>'LPPF-investments'!C16/'LPPF-investments'!C$14*100</f>
        <v>16.096579476861166</v>
      </c>
      <c r="D16" s="28">
        <f>'LPPF-investments'!D16/'LPPF-investments'!D$14*100</f>
        <v>23.931565205441803</v>
      </c>
      <c r="E16" s="28">
        <f>'LPPF-investments'!E16/'LPPF-investments'!E$14*100</f>
        <v>4.7623019182652211</v>
      </c>
      <c r="F16" s="28">
        <f>'LPPF-investments'!F16/'LPPF-investments'!F$14*100</f>
        <v>10.524604378929112</v>
      </c>
      <c r="G16" s="28">
        <f>'LPPF-investments'!G16/'LPPF-investments'!G$14*100</f>
        <v>5.3003762813027118</v>
      </c>
      <c r="H16" s="28">
        <f>'LPPF-investments'!H16/'LPPF-investments'!H$14*100</f>
        <v>5.9421584117606656</v>
      </c>
      <c r="I16" s="28">
        <f>'LPPF-investments'!I16/'LPPF-investments'!I$14*100</f>
        <v>61.502347417840376</v>
      </c>
      <c r="J16" s="28">
        <f>'LPPF-investments'!J16/'LPPF-investments'!J$14*100</f>
        <v>28.708133971291865</v>
      </c>
      <c r="K16" s="28">
        <f>'LPPF-investments'!K16/'LPPF-investments'!K$14*100</f>
        <v>26.739926739926741</v>
      </c>
      <c r="L16" s="28">
        <f>'LPPF-investments'!L16/'LPPF-investments'!L$14*100</f>
        <v>100</v>
      </c>
      <c r="M16" s="28">
        <f>'LPPF-investments'!M16/'LPPF-investments'!M$14*100</f>
        <v>11.8391463801144</v>
      </c>
    </row>
    <row r="17" spans="1:13" ht="15.75" customHeight="1">
      <c r="A17" s="58">
        <v>3</v>
      </c>
      <c r="B17" s="59" t="s">
        <v>80</v>
      </c>
      <c r="C17" s="28">
        <f>'LPPF-investments'!C17/'LPPF-investments'!C$14*100</f>
        <v>3.2076517073455227E-2</v>
      </c>
      <c r="D17" s="28">
        <f>'LPPF-investments'!D17/'LPPF-investments'!D$14*100</f>
        <v>0</v>
      </c>
      <c r="E17" s="28">
        <f>'LPPF-investments'!E17/'LPPF-investments'!E$14*100</f>
        <v>0</v>
      </c>
      <c r="F17" s="28">
        <f>'LPPF-investments'!F17/'LPPF-investments'!F$14*100</f>
        <v>0</v>
      </c>
      <c r="G17" s="28">
        <f>'LPPF-investments'!G17/'LPPF-investments'!G$14*100</f>
        <v>0</v>
      </c>
      <c r="H17" s="28">
        <f>'LPPF-investments'!H17/'LPPF-investments'!H$14*100</f>
        <v>0</v>
      </c>
      <c r="I17" s="28">
        <f>'LPPF-investments'!I17/'LPPF-investments'!I$14*100</f>
        <v>0</v>
      </c>
      <c r="J17" s="28">
        <f>'LPPF-investments'!J17/'LPPF-investments'!J$14*100</f>
        <v>0</v>
      </c>
      <c r="K17" s="28">
        <f>'LPPF-investments'!K17/'LPPF-investments'!K$14*100</f>
        <v>0</v>
      </c>
      <c r="L17" s="28">
        <f>'LPPF-investments'!L17/'LPPF-investments'!L$14*100</f>
        <v>0</v>
      </c>
      <c r="M17" s="28">
        <f>'LPPF-investments'!M17/'LPPF-investments'!M$14*100</f>
        <v>8.300759142154274E-3</v>
      </c>
    </row>
    <row r="18" spans="1:13" ht="12.75" customHeight="1"/>
    <row r="19" spans="1:13" ht="21" customHeight="1">
      <c r="C19" s="33"/>
    </row>
    <row r="20" spans="1:13" ht="21" customHeight="1">
      <c r="C20" s="33"/>
    </row>
    <row r="21" spans="1:13" ht="21" customHeight="1">
      <c r="C21" s="33"/>
    </row>
    <row r="22" spans="1:13" ht="21" customHeight="1">
      <c r="C22" s="33"/>
    </row>
    <row r="23" spans="1:13" ht="21" customHeight="1"/>
    <row r="24" spans="1:13" ht="21" customHeight="1"/>
    <row r="25" spans="1:13" ht="21" customHeight="1"/>
    <row r="26" spans="1:13" ht="21" customHeight="1"/>
    <row r="27" spans="1:13" ht="21" customHeight="1"/>
    <row r="28" spans="1:13" ht="21" customHeight="1"/>
    <row r="29" spans="1:13" ht="21" customHeight="1"/>
    <row r="30" spans="1:13" ht="21" customHeight="1"/>
    <row r="31" spans="1:13" ht="21" customHeight="1"/>
    <row r="32" spans="1:13" ht="21" customHeight="1"/>
    <row r="33" spans="2:14" s="15" customFormat="1" ht="21" customHeight="1"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4"/>
    </row>
    <row r="34" spans="2:14" s="15" customFormat="1" ht="21" customHeight="1"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4"/>
    </row>
    <row r="35" spans="2:14" s="15" customFormat="1" ht="21" customHeight="1"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4"/>
    </row>
    <row r="36" spans="2:14" s="15" customFormat="1" ht="21" customHeight="1"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4"/>
    </row>
    <row r="37" spans="2:14" s="15" customFormat="1" ht="21" customHeight="1"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4"/>
    </row>
    <row r="38" spans="2:14" s="15" customFormat="1" ht="21" customHeight="1"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4"/>
    </row>
    <row r="39" spans="2:14" s="15" customFormat="1" ht="21" customHeight="1"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4"/>
    </row>
    <row r="40" spans="2:14" s="15" customFormat="1" ht="21" customHeight="1"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4"/>
    </row>
    <row r="41" spans="2:14" s="15" customFormat="1" ht="21" customHeight="1"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4"/>
    </row>
    <row r="42" spans="2:14" s="15" customFormat="1" ht="21" customHeight="1"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4"/>
    </row>
    <row r="43" spans="2:14" s="15" customFormat="1" ht="21" customHeight="1"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4"/>
    </row>
    <row r="44" spans="2:14" s="15" customFormat="1" ht="21" customHeight="1"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4"/>
    </row>
    <row r="45" spans="2:14" s="15" customFormat="1" ht="21" customHeight="1"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4"/>
    </row>
    <row r="46" spans="2:14" s="15" customFormat="1" ht="21" customHeight="1"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4"/>
    </row>
    <row r="47" spans="2:14" s="15" customFormat="1" ht="21" customHeight="1"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4"/>
    </row>
    <row r="48" spans="2:14" s="15" customFormat="1" ht="21" customHeight="1"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4"/>
    </row>
    <row r="49" spans="2:14" s="15" customFormat="1" ht="21" customHeight="1"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4"/>
    </row>
    <row r="50" spans="2:14" s="15" customFormat="1" ht="21" customHeight="1"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4"/>
    </row>
    <row r="51" spans="2:14" s="15" customFormat="1" ht="21" customHeight="1"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4"/>
    </row>
    <row r="52" spans="2:14" s="15" customFormat="1" ht="21" customHeight="1"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4"/>
    </row>
    <row r="53" spans="2:14" s="15" customFormat="1" ht="21" customHeight="1"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4"/>
    </row>
    <row r="54" spans="2:14" s="15" customFormat="1" ht="21" customHeight="1"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4"/>
    </row>
    <row r="55" spans="2:14" s="15" customFormat="1" ht="21" customHeight="1"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4"/>
    </row>
    <row r="56" spans="2:14" s="15" customFormat="1" ht="21" customHeight="1"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4"/>
    </row>
    <row r="57" spans="2:14" s="15" customFormat="1" ht="21" customHeight="1"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4"/>
    </row>
    <row r="58" spans="2:14" s="15" customFormat="1" ht="21" customHeight="1"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4"/>
    </row>
    <row r="59" spans="2:14" s="15" customFormat="1" ht="21" customHeight="1"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4"/>
    </row>
    <row r="60" spans="2:14" s="15" customFormat="1" ht="21" customHeight="1"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4"/>
    </row>
    <row r="61" spans="2:14" s="15" customFormat="1" ht="21" customHeight="1"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4"/>
    </row>
    <row r="62" spans="2:14" s="15" customFormat="1" ht="21" customHeight="1"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4"/>
    </row>
    <row r="63" spans="2:14" s="15" customFormat="1" ht="21" customHeight="1"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4"/>
    </row>
    <row r="64" spans="2:14" s="15" customFormat="1" ht="21" customHeight="1"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4"/>
    </row>
    <row r="65" spans="2:14" s="15" customFormat="1" ht="21" customHeight="1"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4"/>
    </row>
    <row r="66" spans="2:14" s="15" customFormat="1" ht="21" customHeight="1"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4"/>
    </row>
    <row r="67" spans="2:14" s="15" customFormat="1" ht="21" customHeight="1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4"/>
    </row>
    <row r="68" spans="2:14" s="15" customFormat="1" ht="21" customHeight="1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4"/>
    </row>
    <row r="69" spans="2:14" s="15" customFormat="1" ht="21" customHeight="1"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4"/>
    </row>
    <row r="70" spans="2:14" s="15" customFormat="1" ht="21" customHeight="1"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4"/>
    </row>
    <row r="71" spans="2:14" s="15" customFormat="1" ht="21" customHeight="1"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4"/>
    </row>
    <row r="72" spans="2:14" s="15" customFormat="1" ht="21" customHeight="1"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4"/>
    </row>
    <row r="73" spans="2:14" s="15" customFormat="1" ht="21" customHeight="1"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4"/>
    </row>
    <row r="74" spans="2:14" s="15" customFormat="1" ht="21" customHeight="1"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4"/>
    </row>
    <row r="75" spans="2:14" s="15" customFormat="1" ht="21" customHeight="1"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4"/>
    </row>
    <row r="76" spans="2:14" s="15" customFormat="1" ht="21" customHeight="1"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4"/>
    </row>
    <row r="77" spans="2:14" s="15" customFormat="1" ht="21" customHeight="1"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4"/>
    </row>
    <row r="78" spans="2:14" s="15" customFormat="1" ht="21" customHeight="1"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4"/>
    </row>
    <row r="79" spans="2:14" s="15" customFormat="1" ht="21" customHeight="1"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4"/>
    </row>
    <row r="80" spans="2:14" s="15" customFormat="1" ht="21" customHeight="1"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4"/>
    </row>
    <row r="81" spans="2:14" s="15" customFormat="1" ht="21" customHeight="1"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4"/>
    </row>
    <row r="82" spans="2:14" s="15" customFormat="1" ht="21" customHeight="1"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4"/>
    </row>
    <row r="83" spans="2:14" s="15" customFormat="1" ht="21" customHeight="1"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4"/>
    </row>
    <row r="84" spans="2:14" s="15" customFormat="1" ht="21" customHeight="1"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4"/>
    </row>
    <row r="85" spans="2:14" s="15" customFormat="1" ht="21" customHeight="1"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4"/>
    </row>
    <row r="86" spans="2:14" s="15" customFormat="1" ht="21" customHeight="1"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4"/>
    </row>
    <row r="87" spans="2:14" s="15" customFormat="1" ht="21" customHeight="1"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4"/>
    </row>
    <row r="88" spans="2:14" s="15" customFormat="1" ht="21" customHeight="1"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4"/>
    </row>
    <row r="89" spans="2:14" s="15" customFormat="1" ht="21" customHeight="1"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4"/>
    </row>
    <row r="90" spans="2:14" s="15" customFormat="1" ht="21" customHeight="1"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4"/>
    </row>
    <row r="91" spans="2:14" s="15" customFormat="1" ht="21" customHeight="1"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4"/>
    </row>
    <row r="92" spans="2:14" s="15" customFormat="1" ht="21" customHeight="1"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4"/>
    </row>
    <row r="93" spans="2:14" s="15" customFormat="1" ht="21" customHeight="1"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4"/>
    </row>
    <row r="94" spans="2:14" s="15" customFormat="1" ht="21" customHeight="1"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4"/>
    </row>
    <row r="95" spans="2:14" s="15" customFormat="1" ht="21" customHeight="1"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4"/>
    </row>
    <row r="96" spans="2:14" s="15" customFormat="1" ht="21" customHeight="1"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4"/>
    </row>
    <row r="97" spans="2:14" s="15" customFormat="1" ht="21" customHeight="1"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4"/>
    </row>
    <row r="98" spans="2:14" s="15" customFormat="1" ht="21" customHeight="1"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4"/>
    </row>
    <row r="99" spans="2:14" s="15" customFormat="1" ht="21" customHeight="1"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4"/>
    </row>
    <row r="100" spans="2:14" s="15" customFormat="1" ht="21" customHeight="1"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4"/>
    </row>
    <row r="101" spans="2:14" s="15" customFormat="1" ht="21" customHeight="1"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4"/>
    </row>
    <row r="102" spans="2:14" s="15" customFormat="1" ht="21" customHeight="1"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4"/>
    </row>
    <row r="103" spans="2:14" s="15" customFormat="1" ht="21" customHeight="1"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4"/>
    </row>
    <row r="104" spans="2:14" s="15" customFormat="1" ht="21" customHeight="1"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4"/>
    </row>
    <row r="105" spans="2:14" s="15" customFormat="1" ht="21" customHeight="1"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4"/>
    </row>
    <row r="106" spans="2:14" s="15" customFormat="1" ht="21" customHeight="1"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4"/>
    </row>
    <row r="107" spans="2:14" s="15" customFormat="1" ht="21" customHeight="1"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4"/>
    </row>
    <row r="108" spans="2:14" s="15" customFormat="1" ht="21" customHeight="1"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4"/>
    </row>
    <row r="109" spans="2:14" s="15" customFormat="1" ht="21" customHeight="1"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4"/>
    </row>
    <row r="110" spans="2:14" s="15" customFormat="1" ht="21" customHeight="1"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4"/>
    </row>
    <row r="111" spans="2:14" s="15" customFormat="1" ht="21" customHeight="1"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4"/>
    </row>
    <row r="112" spans="2:14" s="15" customFormat="1" ht="21" customHeight="1"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4"/>
    </row>
    <row r="113" spans="2:14" s="15" customFormat="1" ht="21" customHeight="1"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4"/>
    </row>
    <row r="114" spans="2:14" s="15" customFormat="1" ht="21" customHeight="1"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4"/>
    </row>
    <row r="115" spans="2:14" s="15" customFormat="1" ht="21" customHeight="1"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4"/>
    </row>
    <row r="116" spans="2:14" s="15" customFormat="1" ht="21" customHeight="1"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4"/>
    </row>
    <row r="117" spans="2:14" s="15" customFormat="1" ht="21" customHeight="1"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4"/>
    </row>
    <row r="118" spans="2:14" s="15" customFormat="1" ht="21" customHeight="1"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4"/>
    </row>
    <row r="119" spans="2:14" s="15" customFormat="1" ht="21" customHeight="1"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4"/>
    </row>
    <row r="120" spans="2:14" s="15" customFormat="1" ht="21" customHeight="1"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4"/>
    </row>
    <row r="121" spans="2:14" s="15" customFormat="1" ht="21" customHeight="1"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4"/>
    </row>
    <row r="122" spans="2:14" s="15" customFormat="1" ht="21" customHeight="1"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4"/>
    </row>
    <row r="123" spans="2:14" s="15" customFormat="1" ht="21" customHeight="1"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4"/>
    </row>
    <row r="124" spans="2:14" s="15" customFormat="1" ht="21" customHeight="1"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4"/>
    </row>
    <row r="125" spans="2:14" s="15" customFormat="1" ht="21" customHeight="1"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4"/>
    </row>
    <row r="126" spans="2:14" s="15" customFormat="1" ht="21" customHeight="1"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4"/>
    </row>
    <row r="127" spans="2:14" s="15" customFormat="1" ht="21" customHeight="1"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4"/>
    </row>
    <row r="128" spans="2:14" s="15" customFormat="1" ht="21" customHeight="1"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4"/>
    </row>
    <row r="129" spans="2:14" s="15" customFormat="1" ht="21" customHeight="1"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4"/>
    </row>
    <row r="130" spans="2:14" s="15" customFormat="1" ht="21" customHeight="1"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4"/>
    </row>
    <row r="131" spans="2:14" s="15" customFormat="1" ht="21" customHeight="1"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4"/>
    </row>
    <row r="132" spans="2:14" s="15" customFormat="1" ht="21" customHeight="1"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4"/>
    </row>
    <row r="133" spans="2:14" s="15" customFormat="1" ht="21" customHeight="1"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4"/>
    </row>
    <row r="134" spans="2:14" s="15" customFormat="1" ht="21" customHeight="1"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4"/>
    </row>
    <row r="135" spans="2:14" s="15" customFormat="1" ht="21" customHeight="1"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4"/>
    </row>
    <row r="136" spans="2:14" s="15" customFormat="1" ht="21" customHeight="1"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4"/>
    </row>
    <row r="137" spans="2:14" s="15" customFormat="1" ht="21" customHeight="1"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4"/>
    </row>
    <row r="138" spans="2:14" s="15" customFormat="1" ht="21" customHeight="1"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4"/>
    </row>
    <row r="139" spans="2:14" s="15" customFormat="1" ht="21" customHeight="1"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4"/>
    </row>
    <row r="140" spans="2:14" s="15" customFormat="1" ht="21" customHeight="1"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4"/>
    </row>
    <row r="141" spans="2:14" s="15" customFormat="1" ht="21" customHeight="1"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4"/>
    </row>
    <row r="142" spans="2:14" s="15" customFormat="1" ht="21" customHeight="1"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4"/>
    </row>
    <row r="143" spans="2:14" s="15" customFormat="1" ht="21" customHeight="1"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4"/>
    </row>
    <row r="144" spans="2:14" s="15" customFormat="1" ht="21" customHeight="1"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4"/>
    </row>
    <row r="145" spans="2:14" s="15" customFormat="1" ht="21" customHeight="1"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4"/>
    </row>
    <row r="146" spans="2:14" s="15" customFormat="1" ht="21" customHeight="1"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4"/>
    </row>
    <row r="147" spans="2:14" s="15" customFormat="1" ht="21" customHeight="1"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4"/>
    </row>
    <row r="148" spans="2:14" s="15" customFormat="1" ht="21" customHeight="1"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4"/>
    </row>
    <row r="149" spans="2:14" s="15" customFormat="1" ht="21" customHeight="1"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4"/>
    </row>
    <row r="150" spans="2:14" s="15" customFormat="1" ht="21" customHeight="1"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4"/>
    </row>
    <row r="151" spans="2:14" s="15" customFormat="1" ht="21" customHeight="1"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4"/>
    </row>
    <row r="152" spans="2:14" s="15" customFormat="1" ht="21" customHeight="1"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4"/>
    </row>
    <row r="153" spans="2:14" s="15" customFormat="1" ht="21" customHeight="1"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4"/>
    </row>
    <row r="154" spans="2:14" s="15" customFormat="1" ht="21" customHeight="1"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4"/>
    </row>
    <row r="155" spans="2:14" s="15" customFormat="1" ht="21" customHeight="1"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4"/>
    </row>
    <row r="156" spans="2:14" s="15" customFormat="1" ht="21" customHeight="1"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4"/>
    </row>
    <row r="157" spans="2:14" s="15" customFormat="1" ht="21" customHeight="1"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4"/>
    </row>
    <row r="158" spans="2:14" s="15" customFormat="1" ht="21" customHeight="1"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4"/>
    </row>
    <row r="159" spans="2:14" s="15" customFormat="1" ht="21" customHeight="1"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4"/>
    </row>
    <row r="160" spans="2:14" s="15" customFormat="1" ht="21" customHeight="1"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4"/>
    </row>
    <row r="161" spans="2:14" s="15" customFormat="1" ht="21" customHeight="1"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4"/>
    </row>
    <row r="162" spans="2:14" s="15" customFormat="1" ht="21" customHeight="1"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4"/>
    </row>
    <row r="163" spans="2:14" s="15" customFormat="1" ht="21" customHeight="1"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4"/>
    </row>
    <row r="164" spans="2:14" s="15" customFormat="1" ht="21" customHeight="1"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4"/>
    </row>
    <row r="165" spans="2:14" s="15" customFormat="1" ht="21" customHeight="1"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4"/>
    </row>
    <row r="166" spans="2:14" s="15" customFormat="1" ht="21" customHeight="1"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4"/>
    </row>
    <row r="167" spans="2:14" s="15" customFormat="1" ht="21" customHeight="1"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4"/>
    </row>
    <row r="168" spans="2:14" s="15" customFormat="1" ht="21" customHeight="1"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4"/>
    </row>
    <row r="169" spans="2:14" s="15" customFormat="1" ht="21" customHeight="1"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4"/>
    </row>
    <row r="170" spans="2:14" s="15" customFormat="1" ht="21" customHeight="1"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4"/>
    </row>
    <row r="171" spans="2:14" s="15" customFormat="1" ht="21" customHeight="1"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4"/>
    </row>
    <row r="172" spans="2:14" s="15" customFormat="1" ht="21" customHeight="1"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4"/>
    </row>
    <row r="173" spans="2:14" s="15" customFormat="1" ht="21" customHeight="1"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4"/>
    </row>
    <row r="174" spans="2:14" s="15" customFormat="1" ht="21" customHeight="1"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4"/>
    </row>
    <row r="175" spans="2:14" s="15" customFormat="1" ht="21" customHeight="1"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4"/>
    </row>
    <row r="176" spans="2:14" s="15" customFormat="1" ht="21" customHeight="1"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4"/>
    </row>
    <row r="177" spans="2:14" s="15" customFormat="1" ht="21" customHeight="1"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4"/>
    </row>
    <row r="178" spans="2:14" s="15" customFormat="1" ht="21" customHeight="1"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4"/>
    </row>
    <row r="179" spans="2:14" s="15" customFormat="1" ht="21" customHeight="1"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4"/>
    </row>
    <row r="180" spans="2:14" s="15" customFormat="1" ht="21" customHeight="1"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4"/>
    </row>
    <row r="181" spans="2:14" s="15" customFormat="1" ht="21" customHeight="1"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4"/>
    </row>
    <row r="182" spans="2:14" s="15" customFormat="1" ht="21" customHeight="1"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4"/>
    </row>
    <row r="183" spans="2:14" s="15" customFormat="1" ht="21" customHeight="1"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4"/>
    </row>
    <row r="184" spans="2:14" s="15" customFormat="1" ht="21" customHeight="1"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4"/>
    </row>
    <row r="185" spans="2:14" s="15" customFormat="1" ht="21" customHeight="1"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4"/>
    </row>
    <row r="186" spans="2:14" s="15" customFormat="1" ht="21" customHeight="1"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4"/>
    </row>
    <row r="187" spans="2:14" s="15" customFormat="1" ht="21" customHeight="1"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4"/>
    </row>
    <row r="188" spans="2:14" s="15" customFormat="1" ht="21" customHeight="1"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4"/>
    </row>
    <row r="189" spans="2:14" s="15" customFormat="1" ht="21" customHeight="1"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4"/>
    </row>
    <row r="190" spans="2:14" s="15" customFormat="1" ht="21" customHeight="1"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4"/>
    </row>
    <row r="191" spans="2:14" s="15" customFormat="1" ht="21" customHeight="1"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4"/>
    </row>
    <row r="192" spans="2:14" s="15" customFormat="1" ht="21" customHeight="1"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4"/>
    </row>
    <row r="193" spans="2:14" s="15" customFormat="1" ht="21" customHeight="1"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4"/>
    </row>
    <row r="194" spans="2:14" s="15" customFormat="1" ht="21" customHeight="1"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4"/>
    </row>
    <row r="195" spans="2:14" s="15" customFormat="1" ht="21" customHeight="1"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4"/>
    </row>
    <row r="196" spans="2:14" s="15" customFormat="1" ht="21" customHeight="1"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4"/>
    </row>
    <row r="197" spans="2:14" s="15" customFormat="1" ht="21" customHeight="1"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4"/>
    </row>
    <row r="198" spans="2:14" s="15" customFormat="1" ht="21" customHeight="1"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4"/>
    </row>
    <row r="199" spans="2:14" s="15" customFormat="1" ht="21" customHeight="1"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4"/>
    </row>
    <row r="200" spans="2:14" s="15" customFormat="1" ht="21" customHeight="1"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4"/>
    </row>
    <row r="201" spans="2:14" s="15" customFormat="1" ht="21" customHeight="1"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4"/>
    </row>
    <row r="202" spans="2:14" s="15" customFormat="1" ht="21" customHeight="1"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4"/>
    </row>
    <row r="203" spans="2:14" s="15" customFormat="1" ht="21" customHeight="1"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4"/>
    </row>
    <row r="204" spans="2:14" s="15" customFormat="1" ht="21" customHeight="1"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4"/>
    </row>
    <row r="205" spans="2:14" s="15" customFormat="1" ht="21" customHeight="1"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4"/>
    </row>
    <row r="206" spans="2:14" s="15" customFormat="1" ht="21" customHeight="1"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4"/>
    </row>
    <row r="207" spans="2:14" s="15" customFormat="1" ht="21" customHeight="1"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4"/>
    </row>
    <row r="208" spans="2:14" s="15" customFormat="1" ht="21" customHeight="1"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4"/>
    </row>
    <row r="209" spans="2:14" s="15" customFormat="1" ht="21" customHeight="1"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4"/>
    </row>
    <row r="210" spans="2:14" s="15" customFormat="1" ht="21" customHeight="1"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4"/>
    </row>
    <row r="211" spans="2:14" s="15" customFormat="1" ht="21" customHeight="1"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4"/>
    </row>
    <row r="212" spans="2:14" s="15" customFormat="1" ht="21" customHeight="1"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4"/>
    </row>
    <row r="213" spans="2:14" s="15" customFormat="1" ht="21" customHeight="1"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4"/>
    </row>
    <row r="214" spans="2:14" s="15" customFormat="1" ht="21" customHeight="1"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4"/>
    </row>
    <row r="215" spans="2:14" s="15" customFormat="1" ht="21" customHeight="1"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4"/>
    </row>
    <row r="216" spans="2:14" s="15" customFormat="1" ht="21" customHeight="1"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4"/>
    </row>
    <row r="217" spans="2:14" s="15" customFormat="1" ht="21" customHeight="1"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4"/>
    </row>
    <row r="218" spans="2:14" s="15" customFormat="1" ht="21" customHeight="1"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4"/>
    </row>
    <row r="219" spans="2:14" s="15" customFormat="1" ht="21" customHeight="1"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4"/>
    </row>
    <row r="220" spans="2:14" s="15" customFormat="1" ht="21" customHeight="1"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4"/>
    </row>
    <row r="221" spans="2:14" s="15" customFormat="1" ht="21" customHeight="1"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4"/>
    </row>
    <row r="222" spans="2:14" s="15" customFormat="1" ht="21" customHeight="1"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4"/>
    </row>
    <row r="223" spans="2:14" s="15" customFormat="1" ht="21" customHeight="1"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4"/>
    </row>
    <row r="224" spans="2:14" s="15" customFormat="1" ht="21" customHeight="1"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4"/>
    </row>
    <row r="225" spans="2:14" s="15" customFormat="1" ht="21" customHeight="1"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4"/>
    </row>
    <row r="226" spans="2:14" s="15" customFormat="1" ht="21" customHeight="1"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4"/>
    </row>
    <row r="227" spans="2:14" s="15" customFormat="1" ht="21" customHeight="1"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4"/>
    </row>
    <row r="228" spans="2:14" s="15" customFormat="1" ht="21" customHeight="1"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4"/>
    </row>
    <row r="229" spans="2:14" s="15" customFormat="1" ht="21" customHeight="1"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4"/>
    </row>
    <row r="230" spans="2:14" s="15" customFormat="1" ht="21" customHeight="1"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4"/>
    </row>
    <row r="231" spans="2:14" s="15" customFormat="1" ht="21" customHeight="1"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4"/>
    </row>
    <row r="232" spans="2:14" s="15" customFormat="1" ht="21" customHeight="1"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4"/>
    </row>
    <row r="233" spans="2:14" s="15" customFormat="1" ht="21" customHeight="1"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4"/>
    </row>
    <row r="234" spans="2:14" s="15" customFormat="1" ht="21" customHeight="1"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4"/>
    </row>
    <row r="235" spans="2:14" s="15" customFormat="1" ht="21" customHeight="1"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4"/>
    </row>
    <row r="236" spans="2:14" s="15" customFormat="1" ht="21" customHeight="1"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4"/>
    </row>
    <row r="237" spans="2:14" s="15" customFormat="1" ht="21" customHeight="1"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4"/>
    </row>
    <row r="238" spans="2:14" s="15" customFormat="1" ht="21" customHeight="1"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4"/>
    </row>
    <row r="239" spans="2:14" s="15" customFormat="1" ht="21" customHeight="1"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4"/>
    </row>
    <row r="240" spans="2:14" s="15" customFormat="1" ht="21" customHeight="1"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4"/>
    </row>
    <row r="241" spans="2:14" s="15" customFormat="1" ht="21" customHeight="1"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4"/>
    </row>
    <row r="242" spans="2:14" s="15" customFormat="1" ht="21" customHeight="1"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4"/>
    </row>
    <row r="243" spans="2:14" s="15" customFormat="1" ht="21" customHeight="1"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4"/>
    </row>
    <row r="244" spans="2:14" s="15" customFormat="1" ht="21" customHeight="1"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4"/>
    </row>
    <row r="245" spans="2:14" s="15" customFormat="1" ht="21" customHeight="1"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4"/>
    </row>
    <row r="246" spans="2:14" s="15" customFormat="1" ht="21" customHeight="1"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4"/>
    </row>
    <row r="247" spans="2:14" s="15" customFormat="1" ht="21" customHeight="1"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4"/>
    </row>
    <row r="248" spans="2:14" s="15" customFormat="1" ht="21" customHeight="1"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4"/>
    </row>
    <row r="249" spans="2:14" s="15" customFormat="1" ht="21" customHeight="1"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4"/>
    </row>
    <row r="250" spans="2:14" s="15" customFormat="1" ht="21" customHeight="1"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4"/>
    </row>
    <row r="251" spans="2:14" s="15" customFormat="1" ht="21" customHeight="1"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4"/>
    </row>
    <row r="252" spans="2:14" s="15" customFormat="1" ht="21" customHeight="1"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4"/>
    </row>
    <row r="253" spans="2:14" s="15" customFormat="1" ht="21" customHeight="1"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4"/>
    </row>
    <row r="254" spans="2:14" s="15" customFormat="1" ht="21" customHeight="1"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4"/>
    </row>
    <row r="255" spans="2:14" s="15" customFormat="1" ht="21" customHeight="1"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4"/>
    </row>
    <row r="256" spans="2:14" s="15" customFormat="1" ht="21" customHeight="1"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4"/>
    </row>
    <row r="257" spans="2:14" s="15" customFormat="1" ht="21" customHeight="1"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4"/>
    </row>
    <row r="258" spans="2:14" s="15" customFormat="1" ht="21" customHeight="1"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4"/>
    </row>
    <row r="259" spans="2:14" s="15" customFormat="1" ht="21" customHeight="1"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4"/>
    </row>
    <row r="260" spans="2:14" s="15" customFormat="1" ht="21" customHeight="1"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4"/>
    </row>
    <row r="261" spans="2:14" s="15" customFormat="1" ht="21" customHeight="1"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4"/>
    </row>
    <row r="262" spans="2:14" s="15" customFormat="1" ht="21" customHeight="1"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4"/>
    </row>
    <row r="263" spans="2:14" s="15" customFormat="1" ht="21" customHeight="1"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4"/>
    </row>
    <row r="264" spans="2:14" s="15" customFormat="1" ht="21" customHeight="1"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4"/>
    </row>
    <row r="265" spans="2:14" s="15" customFormat="1" ht="21" customHeight="1"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4"/>
    </row>
    <row r="266" spans="2:14" s="15" customFormat="1" ht="21" customHeight="1"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4"/>
    </row>
    <row r="267" spans="2:14" s="15" customFormat="1" ht="21" customHeight="1"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4"/>
    </row>
    <row r="268" spans="2:14" s="15" customFormat="1" ht="21" customHeight="1"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4"/>
    </row>
    <row r="269" spans="2:14" s="15" customFormat="1" ht="21" customHeight="1"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4"/>
    </row>
    <row r="270" spans="2:14" s="15" customFormat="1" ht="21" customHeight="1"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4"/>
    </row>
    <row r="271" spans="2:14" s="15" customFormat="1" ht="21" customHeight="1"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4"/>
    </row>
    <row r="272" spans="2:14" s="15" customFormat="1" ht="21" customHeight="1"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4"/>
    </row>
    <row r="273" spans="2:14" s="15" customFormat="1" ht="21" customHeight="1"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4"/>
    </row>
    <row r="274" spans="2:14" s="15" customFormat="1" ht="21" customHeight="1"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4"/>
    </row>
    <row r="275" spans="2:14" s="15" customFormat="1" ht="21" customHeight="1"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4"/>
    </row>
    <row r="276" spans="2:14" s="15" customFormat="1" ht="21" customHeight="1"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4"/>
    </row>
    <row r="277" spans="2:14" s="15" customFormat="1" ht="21" customHeight="1"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4"/>
    </row>
    <row r="278" spans="2:14" s="15" customFormat="1" ht="21" customHeight="1"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4"/>
    </row>
    <row r="279" spans="2:14" s="15" customFormat="1" ht="21" customHeight="1"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4"/>
    </row>
    <row r="280" spans="2:14" s="15" customFormat="1" ht="21" customHeight="1"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4"/>
    </row>
    <row r="281" spans="2:14" s="15" customFormat="1" ht="21" customHeight="1"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4"/>
    </row>
    <row r="282" spans="2:14" s="15" customFormat="1" ht="21" customHeight="1"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4"/>
    </row>
    <row r="283" spans="2:14" s="15" customFormat="1" ht="21" customHeight="1"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4"/>
    </row>
    <row r="284" spans="2:14" s="15" customFormat="1" ht="21" customHeight="1"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4"/>
    </row>
    <row r="285" spans="2:14" s="15" customFormat="1" ht="21" customHeight="1"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4"/>
    </row>
    <row r="286" spans="2:14" s="15" customFormat="1" ht="21" customHeight="1"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4"/>
    </row>
    <row r="287" spans="2:14" s="15" customFormat="1" ht="21" customHeight="1"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4"/>
    </row>
    <row r="288" spans="2:14" s="15" customFormat="1" ht="21" customHeight="1"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4"/>
    </row>
    <row r="289" spans="2:14" s="15" customFormat="1" ht="21" customHeight="1"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4"/>
    </row>
    <row r="290" spans="2:14" s="15" customFormat="1" ht="21" customHeight="1"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4"/>
    </row>
    <row r="291" spans="2:14" s="15" customFormat="1" ht="21" customHeight="1"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4"/>
    </row>
    <row r="292" spans="2:14" s="15" customFormat="1" ht="21" customHeight="1"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4"/>
    </row>
    <row r="293" spans="2:14" s="15" customFormat="1" ht="21" customHeight="1"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4"/>
    </row>
    <row r="294" spans="2:14" s="15" customFormat="1" ht="21" customHeight="1"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4"/>
    </row>
    <row r="295" spans="2:14" s="15" customFormat="1" ht="21" customHeight="1"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4"/>
    </row>
    <row r="296" spans="2:14" s="15" customFormat="1" ht="21" customHeight="1"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4"/>
    </row>
    <row r="297" spans="2:14" s="15" customFormat="1" ht="21" customHeight="1"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4"/>
    </row>
    <row r="298" spans="2:14" s="15" customFormat="1" ht="21" customHeight="1"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4"/>
    </row>
    <row r="299" spans="2:14" s="15" customFormat="1" ht="21" customHeight="1"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4"/>
    </row>
    <row r="300" spans="2:14" s="15" customFormat="1" ht="21" customHeight="1"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4"/>
    </row>
    <row r="301" spans="2:14" s="15" customFormat="1" ht="21" customHeight="1"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4"/>
    </row>
    <row r="302" spans="2:14" s="15" customFormat="1" ht="21" customHeight="1"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4"/>
    </row>
    <row r="303" spans="2:14" s="15" customFormat="1" ht="21" customHeight="1"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4"/>
    </row>
    <row r="304" spans="2:14" s="15" customFormat="1" ht="21" customHeight="1"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4"/>
    </row>
    <row r="305" spans="2:14" s="15" customFormat="1" ht="21" customHeight="1"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4"/>
    </row>
    <row r="306" spans="2:14" s="15" customFormat="1" ht="21" customHeight="1"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4"/>
    </row>
    <row r="307" spans="2:14" s="15" customFormat="1" ht="21" customHeight="1"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4"/>
    </row>
    <row r="308" spans="2:14" s="15" customFormat="1" ht="21" customHeight="1"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4"/>
    </row>
    <row r="309" spans="2:14" s="15" customFormat="1" ht="21" customHeight="1"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4"/>
    </row>
    <row r="310" spans="2:14" s="15" customFormat="1" ht="21" customHeight="1"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4"/>
    </row>
    <row r="311" spans="2:14" s="15" customFormat="1" ht="21" customHeight="1"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4"/>
    </row>
    <row r="312" spans="2:14" s="15" customFormat="1" ht="21" customHeight="1"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4"/>
    </row>
    <row r="313" spans="2:14" s="15" customFormat="1" ht="21" customHeight="1"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4"/>
    </row>
    <row r="314" spans="2:14" s="15" customFormat="1" ht="21" customHeight="1"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4"/>
    </row>
    <row r="315" spans="2:14" s="15" customFormat="1" ht="21" customHeight="1"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4"/>
    </row>
    <row r="316" spans="2:14" s="15" customFormat="1" ht="21" customHeight="1"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4"/>
    </row>
    <row r="317" spans="2:14" s="15" customFormat="1" ht="21" customHeight="1"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4"/>
    </row>
    <row r="318" spans="2:14" s="15" customFormat="1" ht="21" customHeight="1"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4"/>
    </row>
    <row r="319" spans="2:14" s="15" customFormat="1" ht="21" customHeight="1"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4"/>
    </row>
    <row r="320" spans="2:14" s="15" customFormat="1" ht="21" customHeight="1"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4"/>
    </row>
    <row r="321" spans="2:14" s="15" customFormat="1" ht="21" customHeight="1"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4"/>
    </row>
    <row r="322" spans="2:14" s="15" customFormat="1" ht="21" customHeight="1"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4"/>
    </row>
    <row r="323" spans="2:14" s="15" customFormat="1" ht="21" customHeight="1"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4"/>
    </row>
    <row r="324" spans="2:14" s="15" customFormat="1" ht="21" customHeight="1"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4"/>
    </row>
    <row r="325" spans="2:14" s="15" customFormat="1" ht="21" customHeight="1"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4"/>
    </row>
    <row r="326" spans="2:14" s="15" customFormat="1" ht="21" customHeight="1"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4"/>
    </row>
    <row r="327" spans="2:14" s="15" customFormat="1" ht="21" customHeight="1"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4"/>
    </row>
    <row r="328" spans="2:14" s="15" customFormat="1" ht="21" customHeight="1"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4"/>
    </row>
    <row r="329" spans="2:14" s="15" customFormat="1" ht="21" customHeight="1"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4"/>
    </row>
    <row r="330" spans="2:14" s="15" customFormat="1" ht="21" customHeight="1"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4"/>
    </row>
    <row r="331" spans="2:14" s="15" customFormat="1" ht="21" customHeight="1"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4"/>
    </row>
    <row r="332" spans="2:14" s="15" customFormat="1" ht="21" customHeight="1"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4"/>
    </row>
    <row r="333" spans="2:14" s="15" customFormat="1" ht="21" customHeight="1"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4"/>
    </row>
    <row r="334" spans="2:14" s="15" customFormat="1" ht="21" customHeight="1"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4"/>
    </row>
    <row r="335" spans="2:14" s="15" customFormat="1" ht="21" customHeight="1"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4"/>
    </row>
    <row r="336" spans="2:14" s="15" customFormat="1" ht="21" customHeight="1"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4"/>
    </row>
    <row r="337" spans="2:14" s="15" customFormat="1" ht="21" customHeight="1"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4"/>
    </row>
    <row r="338" spans="2:14" s="15" customFormat="1" ht="21" customHeight="1"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4"/>
    </row>
    <row r="339" spans="2:14" s="15" customFormat="1" ht="21" customHeight="1">
      <c r="B339" s="16"/>
      <c r="C339" s="16"/>
      <c r="D339" s="16"/>
      <c r="E339" s="16"/>
      <c r="F339" s="16"/>
      <c r="G339" s="16"/>
      <c r="H339" s="16"/>
      <c r="I339" s="16"/>
      <c r="J339" s="16"/>
      <c r="K339" s="16"/>
      <c r="L339" s="16"/>
      <c r="M339" s="16"/>
      <c r="N339" s="14"/>
    </row>
    <row r="340" spans="2:14" s="15" customFormat="1" ht="21" customHeight="1">
      <c r="B340" s="16"/>
      <c r="C340" s="16"/>
      <c r="D340" s="16"/>
      <c r="E340" s="16"/>
      <c r="F340" s="16"/>
      <c r="G340" s="16"/>
      <c r="H340" s="16"/>
      <c r="I340" s="16"/>
      <c r="J340" s="16"/>
      <c r="K340" s="16"/>
      <c r="L340" s="16"/>
      <c r="M340" s="16"/>
      <c r="N340" s="14"/>
    </row>
    <row r="341" spans="2:14" s="15" customFormat="1" ht="21" customHeight="1">
      <c r="B341" s="16"/>
      <c r="C341" s="16"/>
      <c r="D341" s="16"/>
      <c r="E341" s="16"/>
      <c r="F341" s="16"/>
      <c r="G341" s="16"/>
      <c r="H341" s="16"/>
      <c r="I341" s="16"/>
      <c r="J341" s="16"/>
      <c r="K341" s="16"/>
      <c r="L341" s="16"/>
      <c r="M341" s="16"/>
      <c r="N341" s="14"/>
    </row>
    <row r="342" spans="2:14" s="15" customFormat="1" ht="21" customHeight="1">
      <c r="B342" s="16"/>
      <c r="C342" s="16"/>
      <c r="D342" s="16"/>
      <c r="E342" s="16"/>
      <c r="F342" s="16"/>
      <c r="G342" s="16"/>
      <c r="H342" s="16"/>
      <c r="I342" s="16"/>
      <c r="J342" s="16"/>
      <c r="K342" s="16"/>
      <c r="L342" s="16"/>
      <c r="M342" s="16"/>
      <c r="N342" s="14"/>
    </row>
    <row r="343" spans="2:14" s="15" customFormat="1" ht="21" customHeight="1">
      <c r="B343" s="16"/>
      <c r="C343" s="16"/>
      <c r="D343" s="16"/>
      <c r="E343" s="16"/>
      <c r="F343" s="16"/>
      <c r="G343" s="16"/>
      <c r="H343" s="16"/>
      <c r="I343" s="16"/>
      <c r="J343" s="16"/>
      <c r="K343" s="16"/>
      <c r="L343" s="16"/>
      <c r="M343" s="16"/>
      <c r="N343" s="14"/>
    </row>
    <row r="344" spans="2:14" s="15" customFormat="1" ht="21" customHeight="1">
      <c r="B344" s="16"/>
      <c r="C344" s="16"/>
      <c r="D344" s="16"/>
      <c r="E344" s="16"/>
      <c r="F344" s="16"/>
      <c r="G344" s="16"/>
      <c r="H344" s="16"/>
      <c r="I344" s="16"/>
      <c r="J344" s="16"/>
      <c r="K344" s="16"/>
      <c r="L344" s="16"/>
      <c r="M344" s="16"/>
      <c r="N344" s="14"/>
    </row>
    <row r="345" spans="2:14" s="15" customFormat="1" ht="21" customHeight="1">
      <c r="B345" s="16"/>
      <c r="C345" s="16"/>
      <c r="D345" s="16"/>
      <c r="E345" s="16"/>
      <c r="F345" s="16"/>
      <c r="G345" s="16"/>
      <c r="H345" s="16"/>
      <c r="I345" s="16"/>
      <c r="J345" s="16"/>
      <c r="K345" s="16"/>
      <c r="L345" s="16"/>
      <c r="M345" s="16"/>
      <c r="N345" s="14"/>
    </row>
    <row r="346" spans="2:14" s="15" customFormat="1" ht="21" customHeight="1">
      <c r="B346" s="16"/>
      <c r="C346" s="16"/>
      <c r="D346" s="16"/>
      <c r="E346" s="16"/>
      <c r="F346" s="16"/>
      <c r="G346" s="16"/>
      <c r="H346" s="16"/>
      <c r="I346" s="16"/>
      <c r="J346" s="16"/>
      <c r="K346" s="16"/>
      <c r="L346" s="16"/>
      <c r="M346" s="16"/>
      <c r="N346" s="14"/>
    </row>
    <row r="347" spans="2:14" s="15" customFormat="1" ht="21" customHeight="1">
      <c r="B347" s="16"/>
      <c r="C347" s="16"/>
      <c r="D347" s="16"/>
      <c r="E347" s="16"/>
      <c r="F347" s="16"/>
      <c r="G347" s="16"/>
      <c r="H347" s="16"/>
      <c r="I347" s="16"/>
      <c r="J347" s="16"/>
      <c r="K347" s="16"/>
      <c r="L347" s="16"/>
      <c r="M347" s="16"/>
      <c r="N347" s="14"/>
    </row>
    <row r="348" spans="2:14" s="15" customFormat="1" ht="21" customHeight="1">
      <c r="B348" s="16"/>
      <c r="C348" s="16"/>
      <c r="D348" s="16"/>
      <c r="E348" s="16"/>
      <c r="F348" s="16"/>
      <c r="G348" s="16"/>
      <c r="H348" s="16"/>
      <c r="I348" s="16"/>
      <c r="J348" s="16"/>
      <c r="K348" s="16"/>
      <c r="L348" s="16"/>
      <c r="M348" s="16"/>
      <c r="N348" s="14"/>
    </row>
    <row r="349" spans="2:14" s="15" customFormat="1" ht="21" customHeight="1">
      <c r="B349" s="16"/>
      <c r="C349" s="16"/>
      <c r="D349" s="16"/>
      <c r="E349" s="16"/>
      <c r="F349" s="16"/>
      <c r="G349" s="16"/>
      <c r="H349" s="16"/>
      <c r="I349" s="16"/>
      <c r="J349" s="16"/>
      <c r="K349" s="16"/>
      <c r="L349" s="16"/>
      <c r="M349" s="16"/>
      <c r="N349" s="14"/>
    </row>
    <row r="350" spans="2:14" s="15" customFormat="1" ht="21" customHeight="1">
      <c r="B350" s="16"/>
      <c r="C350" s="16"/>
      <c r="D350" s="16"/>
      <c r="E350" s="16"/>
      <c r="F350" s="16"/>
      <c r="G350" s="16"/>
      <c r="H350" s="16"/>
      <c r="I350" s="16"/>
      <c r="J350" s="16"/>
      <c r="K350" s="16"/>
      <c r="L350" s="16"/>
      <c r="M350" s="16"/>
      <c r="N350" s="14"/>
    </row>
    <row r="351" spans="2:14" s="15" customFormat="1" ht="21" customHeight="1">
      <c r="B351" s="16"/>
      <c r="C351" s="16"/>
      <c r="D351" s="16"/>
      <c r="E351" s="16"/>
      <c r="F351" s="16"/>
      <c r="G351" s="16"/>
      <c r="H351" s="16"/>
      <c r="I351" s="16"/>
      <c r="J351" s="16"/>
      <c r="K351" s="16"/>
      <c r="L351" s="16"/>
      <c r="M351" s="16"/>
      <c r="N351" s="14"/>
    </row>
    <row r="352" spans="2:14" s="15" customFormat="1" ht="21" customHeight="1">
      <c r="B352" s="16"/>
      <c r="C352" s="16"/>
      <c r="D352" s="16"/>
      <c r="E352" s="16"/>
      <c r="F352" s="16"/>
      <c r="G352" s="16"/>
      <c r="H352" s="16"/>
      <c r="I352" s="16"/>
      <c r="J352" s="16"/>
      <c r="K352" s="16"/>
      <c r="L352" s="16"/>
      <c r="M352" s="16"/>
      <c r="N352" s="14"/>
    </row>
    <row r="353" spans="2:14" s="15" customFormat="1" ht="21" customHeight="1">
      <c r="B353" s="16"/>
      <c r="C353" s="16"/>
      <c r="D353" s="16"/>
      <c r="E353" s="16"/>
      <c r="F353" s="16"/>
      <c r="G353" s="16"/>
      <c r="H353" s="16"/>
      <c r="I353" s="16"/>
      <c r="J353" s="16"/>
      <c r="K353" s="16"/>
      <c r="L353" s="16"/>
      <c r="M353" s="16"/>
      <c r="N353" s="14"/>
    </row>
    <row r="354" spans="2:14" s="15" customFormat="1" ht="21" customHeight="1">
      <c r="B354" s="16"/>
      <c r="C354" s="16"/>
      <c r="D354" s="16"/>
      <c r="E354" s="16"/>
      <c r="F354" s="16"/>
      <c r="G354" s="16"/>
      <c r="H354" s="16"/>
      <c r="I354" s="16"/>
      <c r="J354" s="16"/>
      <c r="K354" s="16"/>
      <c r="L354" s="16"/>
      <c r="M354" s="16"/>
      <c r="N354" s="14"/>
    </row>
    <row r="355" spans="2:14" s="15" customFormat="1" ht="21" customHeight="1">
      <c r="B355" s="16"/>
      <c r="C355" s="16"/>
      <c r="D355" s="16"/>
      <c r="E355" s="16"/>
      <c r="F355" s="16"/>
      <c r="G355" s="16"/>
      <c r="H355" s="16"/>
      <c r="I355" s="16"/>
      <c r="J355" s="16"/>
      <c r="K355" s="16"/>
      <c r="L355" s="16"/>
      <c r="M355" s="16"/>
      <c r="N355" s="14"/>
    </row>
    <row r="356" spans="2:14" s="15" customFormat="1" ht="21" customHeight="1">
      <c r="B356" s="16"/>
      <c r="C356" s="16"/>
      <c r="D356" s="16"/>
      <c r="E356" s="16"/>
      <c r="F356" s="16"/>
      <c r="G356" s="16"/>
      <c r="H356" s="16"/>
      <c r="I356" s="16"/>
      <c r="J356" s="16"/>
      <c r="K356" s="16"/>
      <c r="L356" s="16"/>
      <c r="M356" s="16"/>
      <c r="N356" s="14"/>
    </row>
    <row r="357" spans="2:14" s="15" customFormat="1" ht="21" customHeight="1">
      <c r="B357" s="16"/>
      <c r="C357" s="16"/>
      <c r="D357" s="16"/>
      <c r="E357" s="16"/>
      <c r="F357" s="16"/>
      <c r="G357" s="16"/>
      <c r="H357" s="16"/>
      <c r="I357" s="16"/>
      <c r="J357" s="16"/>
      <c r="K357" s="16"/>
      <c r="L357" s="16"/>
      <c r="M357" s="16"/>
      <c r="N357" s="14"/>
    </row>
    <row r="358" spans="2:14" s="15" customFormat="1" ht="21" customHeight="1">
      <c r="B358" s="16"/>
      <c r="C358" s="16"/>
      <c r="D358" s="16"/>
      <c r="E358" s="16"/>
      <c r="F358" s="16"/>
      <c r="G358" s="16"/>
      <c r="H358" s="16"/>
      <c r="I358" s="16"/>
      <c r="J358" s="16"/>
      <c r="K358" s="16"/>
      <c r="L358" s="16"/>
      <c r="M358" s="16"/>
      <c r="N358" s="14"/>
    </row>
    <row r="359" spans="2:14" s="15" customFormat="1" ht="21" customHeight="1">
      <c r="B359" s="16"/>
      <c r="C359" s="16"/>
      <c r="D359" s="16"/>
      <c r="E359" s="16"/>
      <c r="F359" s="16"/>
      <c r="G359" s="16"/>
      <c r="H359" s="16"/>
      <c r="I359" s="16"/>
      <c r="J359" s="16"/>
      <c r="K359" s="16"/>
      <c r="L359" s="16"/>
      <c r="M359" s="16"/>
      <c r="N359" s="14"/>
    </row>
    <row r="360" spans="2:14" s="15" customFormat="1" ht="21" customHeight="1">
      <c r="B360" s="16"/>
      <c r="C360" s="16"/>
      <c r="D360" s="16"/>
      <c r="E360" s="16"/>
      <c r="F360" s="16"/>
      <c r="G360" s="16"/>
      <c r="H360" s="16"/>
      <c r="I360" s="16"/>
      <c r="J360" s="16"/>
      <c r="K360" s="16"/>
      <c r="L360" s="16"/>
      <c r="M360" s="16"/>
      <c r="N360" s="14"/>
    </row>
    <row r="361" spans="2:14" s="15" customFormat="1" ht="21" customHeight="1">
      <c r="B361" s="16"/>
      <c r="C361" s="16"/>
      <c r="D361" s="16"/>
      <c r="E361" s="16"/>
      <c r="F361" s="16"/>
      <c r="G361" s="16"/>
      <c r="H361" s="16"/>
      <c r="I361" s="16"/>
      <c r="J361" s="16"/>
      <c r="K361" s="16"/>
      <c r="L361" s="16"/>
      <c r="M361" s="16"/>
      <c r="N361" s="14"/>
    </row>
    <row r="362" spans="2:14" s="15" customFormat="1" ht="21" customHeight="1">
      <c r="B362" s="16"/>
      <c r="C362" s="16"/>
      <c r="D362" s="16"/>
      <c r="E362" s="16"/>
      <c r="F362" s="16"/>
      <c r="G362" s="16"/>
      <c r="H362" s="16"/>
      <c r="I362" s="16"/>
      <c r="J362" s="16"/>
      <c r="K362" s="16"/>
      <c r="L362" s="16"/>
      <c r="M362" s="16"/>
      <c r="N362" s="14"/>
    </row>
    <row r="363" spans="2:14" s="15" customFormat="1" ht="21" customHeight="1">
      <c r="B363" s="16"/>
      <c r="C363" s="16"/>
      <c r="D363" s="16"/>
      <c r="E363" s="16"/>
      <c r="F363" s="16"/>
      <c r="G363" s="16"/>
      <c r="H363" s="16"/>
      <c r="I363" s="16"/>
      <c r="J363" s="16"/>
      <c r="K363" s="16"/>
      <c r="L363" s="16"/>
      <c r="M363" s="16"/>
      <c r="N363" s="14"/>
    </row>
    <row r="364" spans="2:14" s="15" customFormat="1" ht="21" customHeight="1">
      <c r="B364" s="16"/>
      <c r="C364" s="16"/>
      <c r="D364" s="16"/>
      <c r="E364" s="16"/>
      <c r="F364" s="16"/>
      <c r="G364" s="16"/>
      <c r="H364" s="16"/>
      <c r="I364" s="16"/>
      <c r="J364" s="16"/>
      <c r="K364" s="16"/>
      <c r="L364" s="16"/>
      <c r="M364" s="16"/>
      <c r="N364" s="14"/>
    </row>
    <row r="365" spans="2:14" s="15" customFormat="1" ht="21" customHeight="1">
      <c r="B365" s="16"/>
      <c r="C365" s="16"/>
      <c r="D365" s="16"/>
      <c r="E365" s="16"/>
      <c r="F365" s="16"/>
      <c r="G365" s="16"/>
      <c r="H365" s="16"/>
      <c r="I365" s="16"/>
      <c r="J365" s="16"/>
      <c r="K365" s="16"/>
      <c r="L365" s="16"/>
      <c r="M365" s="16"/>
      <c r="N365" s="14"/>
    </row>
    <row r="366" spans="2:14" s="15" customFormat="1" ht="21" customHeight="1">
      <c r="B366" s="16"/>
      <c r="C366" s="16"/>
      <c r="D366" s="16"/>
      <c r="E366" s="16"/>
      <c r="F366" s="16"/>
      <c r="G366" s="16"/>
      <c r="H366" s="16"/>
      <c r="I366" s="16"/>
      <c r="J366" s="16"/>
      <c r="K366" s="16"/>
      <c r="L366" s="16"/>
      <c r="M366" s="16"/>
      <c r="N366" s="14"/>
    </row>
    <row r="367" spans="2:14" s="15" customFormat="1" ht="21" customHeight="1">
      <c r="B367" s="16"/>
      <c r="C367" s="16"/>
      <c r="D367" s="16"/>
      <c r="E367" s="16"/>
      <c r="F367" s="16"/>
      <c r="G367" s="16"/>
      <c r="H367" s="16"/>
      <c r="I367" s="16"/>
      <c r="J367" s="16"/>
      <c r="K367" s="16"/>
      <c r="L367" s="16"/>
      <c r="M367" s="16"/>
      <c r="N367" s="14"/>
    </row>
    <row r="368" spans="2:14" s="15" customFormat="1" ht="21" customHeight="1">
      <c r="B368" s="16"/>
      <c r="C368" s="16"/>
      <c r="D368" s="16"/>
      <c r="E368" s="16"/>
      <c r="F368" s="16"/>
      <c r="G368" s="16"/>
      <c r="H368" s="16"/>
      <c r="I368" s="16"/>
      <c r="J368" s="16"/>
      <c r="K368" s="16"/>
      <c r="L368" s="16"/>
      <c r="M368" s="16"/>
      <c r="N368" s="14"/>
    </row>
    <row r="369" spans="2:14" s="15" customFormat="1" ht="21" customHeight="1">
      <c r="B369" s="16"/>
      <c r="C369" s="16"/>
      <c r="D369" s="16"/>
      <c r="E369" s="16"/>
      <c r="F369" s="16"/>
      <c r="G369" s="16"/>
      <c r="H369" s="16"/>
      <c r="I369" s="16"/>
      <c r="J369" s="16"/>
      <c r="K369" s="16"/>
      <c r="L369" s="16"/>
      <c r="M369" s="16"/>
      <c r="N369" s="14"/>
    </row>
    <row r="370" spans="2:14" s="15" customFormat="1" ht="21" customHeight="1">
      <c r="B370" s="16"/>
      <c r="C370" s="16"/>
      <c r="D370" s="16"/>
      <c r="E370" s="16"/>
      <c r="F370" s="16"/>
      <c r="G370" s="16"/>
      <c r="H370" s="16"/>
      <c r="I370" s="16"/>
      <c r="J370" s="16"/>
      <c r="K370" s="16"/>
      <c r="L370" s="16"/>
      <c r="M370" s="16"/>
      <c r="N370" s="14"/>
    </row>
    <row r="371" spans="2:14" s="15" customFormat="1" ht="21" customHeight="1">
      <c r="B371" s="16"/>
      <c r="C371" s="16"/>
      <c r="D371" s="16"/>
      <c r="E371" s="16"/>
      <c r="F371" s="16"/>
      <c r="G371" s="16"/>
      <c r="H371" s="16"/>
      <c r="I371" s="16"/>
      <c r="J371" s="16"/>
      <c r="K371" s="16"/>
      <c r="L371" s="16"/>
      <c r="M371" s="16"/>
      <c r="N371" s="14"/>
    </row>
    <row r="372" spans="2:14" s="15" customFormat="1" ht="21" customHeight="1">
      <c r="B372" s="16"/>
      <c r="C372" s="16"/>
      <c r="D372" s="16"/>
      <c r="E372" s="16"/>
      <c r="F372" s="16"/>
      <c r="G372" s="16"/>
      <c r="H372" s="16"/>
      <c r="I372" s="16"/>
      <c r="J372" s="16"/>
      <c r="K372" s="16"/>
      <c r="L372" s="16"/>
      <c r="M372" s="16"/>
      <c r="N372" s="14"/>
    </row>
    <row r="373" spans="2:14" s="15" customFormat="1" ht="21" customHeight="1">
      <c r="B373" s="16"/>
      <c r="C373" s="16"/>
      <c r="D373" s="16"/>
      <c r="E373" s="16"/>
      <c r="F373" s="16"/>
      <c r="G373" s="16"/>
      <c r="H373" s="16"/>
      <c r="I373" s="16"/>
      <c r="J373" s="16"/>
      <c r="K373" s="16"/>
      <c r="L373" s="16"/>
      <c r="M373" s="16"/>
      <c r="N373" s="14"/>
    </row>
    <row r="374" spans="2:14" s="15" customFormat="1" ht="21" customHeight="1">
      <c r="B374" s="16"/>
      <c r="C374" s="16"/>
      <c r="D374" s="16"/>
      <c r="E374" s="16"/>
      <c r="F374" s="16"/>
      <c r="G374" s="16"/>
      <c r="H374" s="16"/>
      <c r="I374" s="16"/>
      <c r="J374" s="16"/>
      <c r="K374" s="16"/>
      <c r="L374" s="16"/>
      <c r="M374" s="16"/>
      <c r="N374" s="14"/>
    </row>
    <row r="375" spans="2:14" s="15" customFormat="1" ht="21" customHeight="1">
      <c r="B375" s="16"/>
      <c r="C375" s="16"/>
      <c r="D375" s="16"/>
      <c r="E375" s="16"/>
      <c r="F375" s="16"/>
      <c r="G375" s="16"/>
      <c r="H375" s="16"/>
      <c r="I375" s="16"/>
      <c r="J375" s="16"/>
      <c r="K375" s="16"/>
      <c r="L375" s="16"/>
      <c r="M375" s="16"/>
      <c r="N375" s="14"/>
    </row>
    <row r="376" spans="2:14" s="15" customFormat="1" ht="21" customHeight="1">
      <c r="B376" s="16"/>
      <c r="C376" s="16"/>
      <c r="D376" s="16"/>
      <c r="E376" s="16"/>
      <c r="F376" s="16"/>
      <c r="G376" s="16"/>
      <c r="H376" s="16"/>
      <c r="I376" s="16"/>
      <c r="J376" s="16"/>
      <c r="K376" s="16"/>
      <c r="L376" s="16"/>
      <c r="M376" s="16"/>
      <c r="N376" s="14"/>
    </row>
    <row r="377" spans="2:14" s="15" customFormat="1" ht="21" customHeight="1">
      <c r="B377" s="16"/>
      <c r="C377" s="16"/>
      <c r="D377" s="16"/>
      <c r="E377" s="16"/>
      <c r="F377" s="16"/>
      <c r="G377" s="16"/>
      <c r="H377" s="16"/>
      <c r="I377" s="16"/>
      <c r="J377" s="16"/>
      <c r="K377" s="16"/>
      <c r="L377" s="16"/>
      <c r="M377" s="16"/>
      <c r="N377" s="14"/>
    </row>
    <row r="378" spans="2:14" s="15" customFormat="1" ht="21" customHeight="1">
      <c r="B378" s="16"/>
      <c r="C378" s="16"/>
      <c r="D378" s="16"/>
      <c r="E378" s="16"/>
      <c r="F378" s="16"/>
      <c r="G378" s="16"/>
      <c r="H378" s="16"/>
      <c r="I378" s="16"/>
      <c r="J378" s="16"/>
      <c r="K378" s="16"/>
      <c r="L378" s="16"/>
      <c r="M378" s="16"/>
      <c r="N378" s="14"/>
    </row>
    <row r="379" spans="2:14" s="15" customFormat="1" ht="21" customHeight="1">
      <c r="B379" s="16"/>
      <c r="C379" s="16"/>
      <c r="D379" s="16"/>
      <c r="E379" s="16"/>
      <c r="F379" s="16"/>
      <c r="G379" s="16"/>
      <c r="H379" s="16"/>
      <c r="I379" s="16"/>
      <c r="J379" s="16"/>
      <c r="K379" s="16"/>
      <c r="L379" s="16"/>
      <c r="M379" s="16"/>
      <c r="N379" s="14"/>
    </row>
    <row r="380" spans="2:14" s="15" customFormat="1" ht="21" customHeight="1">
      <c r="B380" s="16"/>
      <c r="C380" s="16"/>
      <c r="D380" s="16"/>
      <c r="E380" s="16"/>
      <c r="F380" s="16"/>
      <c r="G380" s="16"/>
      <c r="H380" s="16"/>
      <c r="I380" s="16"/>
      <c r="J380" s="16"/>
      <c r="K380" s="16"/>
      <c r="L380" s="16"/>
      <c r="M380" s="16"/>
      <c r="N380" s="14"/>
    </row>
    <row r="381" spans="2:14" s="15" customFormat="1" ht="21" customHeight="1">
      <c r="B381" s="16"/>
      <c r="C381" s="16"/>
      <c r="D381" s="16"/>
      <c r="E381" s="16"/>
      <c r="F381" s="16"/>
      <c r="G381" s="16"/>
      <c r="H381" s="16"/>
      <c r="I381" s="16"/>
      <c r="J381" s="16"/>
      <c r="K381" s="16"/>
      <c r="L381" s="16"/>
      <c r="M381" s="16"/>
      <c r="N381" s="14"/>
    </row>
    <row r="382" spans="2:14" s="15" customFormat="1" ht="21" customHeight="1">
      <c r="B382" s="16"/>
      <c r="C382" s="16"/>
      <c r="D382" s="16"/>
      <c r="E382" s="16"/>
      <c r="F382" s="16"/>
      <c r="G382" s="16"/>
      <c r="H382" s="16"/>
      <c r="I382" s="16"/>
      <c r="J382" s="16"/>
      <c r="K382" s="16"/>
      <c r="L382" s="16"/>
      <c r="M382" s="16"/>
      <c r="N382" s="14"/>
    </row>
    <row r="383" spans="2:14" s="15" customFormat="1" ht="21" customHeight="1">
      <c r="B383" s="16"/>
      <c r="C383" s="16"/>
      <c r="D383" s="16"/>
      <c r="E383" s="16"/>
      <c r="F383" s="16"/>
      <c r="G383" s="16"/>
      <c r="H383" s="16"/>
      <c r="I383" s="16"/>
      <c r="J383" s="16"/>
      <c r="K383" s="16"/>
      <c r="L383" s="16"/>
      <c r="M383" s="16"/>
      <c r="N383" s="14"/>
    </row>
    <row r="384" spans="2:14" s="15" customFormat="1" ht="21" customHeight="1">
      <c r="B384" s="16"/>
      <c r="C384" s="16"/>
      <c r="D384" s="16"/>
      <c r="E384" s="16"/>
      <c r="F384" s="16"/>
      <c r="G384" s="16"/>
      <c r="H384" s="16"/>
      <c r="I384" s="16"/>
      <c r="J384" s="16"/>
      <c r="K384" s="16"/>
      <c r="L384" s="16"/>
      <c r="M384" s="16"/>
      <c r="N384" s="14"/>
    </row>
    <row r="385" spans="2:14" s="15" customFormat="1" ht="21" customHeight="1">
      <c r="B385" s="16"/>
      <c r="C385" s="16"/>
      <c r="D385" s="16"/>
      <c r="E385" s="16"/>
      <c r="F385" s="16"/>
      <c r="G385" s="16"/>
      <c r="H385" s="16"/>
      <c r="I385" s="16"/>
      <c r="J385" s="16"/>
      <c r="K385" s="16"/>
      <c r="L385" s="16"/>
      <c r="M385" s="16"/>
      <c r="N385" s="14"/>
    </row>
    <row r="386" spans="2:14" s="15" customFormat="1" ht="21" customHeight="1">
      <c r="B386" s="16"/>
      <c r="C386" s="16"/>
      <c r="D386" s="16"/>
      <c r="E386" s="16"/>
      <c r="F386" s="16"/>
      <c r="G386" s="16"/>
      <c r="H386" s="16"/>
      <c r="I386" s="16"/>
      <c r="J386" s="16"/>
      <c r="K386" s="16"/>
      <c r="L386" s="16"/>
      <c r="M386" s="16"/>
      <c r="N386" s="14"/>
    </row>
    <row r="387" spans="2:14" s="15" customFormat="1" ht="21" customHeight="1">
      <c r="B387" s="16"/>
      <c r="C387" s="16"/>
      <c r="D387" s="16"/>
      <c r="E387" s="16"/>
      <c r="F387" s="16"/>
      <c r="G387" s="16"/>
      <c r="H387" s="16"/>
      <c r="I387" s="16"/>
      <c r="J387" s="16"/>
      <c r="K387" s="16"/>
      <c r="L387" s="16"/>
      <c r="M387" s="16"/>
      <c r="N387" s="14"/>
    </row>
    <row r="388" spans="2:14" s="15" customFormat="1" ht="21" customHeight="1">
      <c r="B388" s="16"/>
      <c r="C388" s="16"/>
      <c r="D388" s="16"/>
      <c r="E388" s="16"/>
      <c r="F388" s="16"/>
      <c r="G388" s="16"/>
      <c r="H388" s="16"/>
      <c r="I388" s="16"/>
      <c r="J388" s="16"/>
      <c r="K388" s="16"/>
      <c r="L388" s="16"/>
      <c r="M388" s="16"/>
      <c r="N388" s="14"/>
    </row>
    <row r="389" spans="2:14" s="15" customFormat="1" ht="21" customHeight="1">
      <c r="B389" s="16"/>
      <c r="C389" s="16"/>
      <c r="D389" s="16"/>
      <c r="E389" s="16"/>
      <c r="F389" s="16"/>
      <c r="G389" s="16"/>
      <c r="H389" s="16"/>
      <c r="I389" s="16"/>
      <c r="J389" s="16"/>
      <c r="K389" s="16"/>
      <c r="L389" s="16"/>
      <c r="M389" s="16"/>
      <c r="N389" s="14"/>
    </row>
    <row r="390" spans="2:14" s="15" customFormat="1" ht="21" customHeight="1">
      <c r="B390" s="16"/>
      <c r="C390" s="16"/>
      <c r="D390" s="16"/>
      <c r="E390" s="16"/>
      <c r="F390" s="16"/>
      <c r="G390" s="16"/>
      <c r="H390" s="16"/>
      <c r="I390" s="16"/>
      <c r="J390" s="16"/>
      <c r="K390" s="16"/>
      <c r="L390" s="16"/>
      <c r="M390" s="16"/>
      <c r="N390" s="14"/>
    </row>
    <row r="391" spans="2:14" s="15" customFormat="1" ht="21" customHeight="1">
      <c r="B391" s="16"/>
      <c r="C391" s="16"/>
      <c r="D391" s="16"/>
      <c r="E391" s="16"/>
      <c r="F391" s="16"/>
      <c r="G391" s="16"/>
      <c r="H391" s="16"/>
      <c r="I391" s="16"/>
      <c r="J391" s="16"/>
      <c r="K391" s="16"/>
      <c r="L391" s="16"/>
      <c r="M391" s="16"/>
      <c r="N391" s="14"/>
    </row>
    <row r="392" spans="2:14" s="15" customFormat="1" ht="21" customHeight="1">
      <c r="B392" s="16"/>
      <c r="C392" s="16"/>
      <c r="D392" s="16"/>
      <c r="E392" s="16"/>
      <c r="F392" s="16"/>
      <c r="G392" s="16"/>
      <c r="H392" s="16"/>
      <c r="I392" s="16"/>
      <c r="J392" s="16"/>
      <c r="K392" s="16"/>
      <c r="L392" s="16"/>
      <c r="M392" s="16"/>
      <c r="N392" s="14"/>
    </row>
    <row r="393" spans="2:14" s="15" customFormat="1" ht="21" customHeight="1">
      <c r="B393" s="16"/>
      <c r="C393" s="16"/>
      <c r="D393" s="16"/>
      <c r="E393" s="16"/>
      <c r="F393" s="16"/>
      <c r="G393" s="16"/>
      <c r="H393" s="16"/>
      <c r="I393" s="16"/>
      <c r="J393" s="16"/>
      <c r="K393" s="16"/>
      <c r="L393" s="16"/>
      <c r="M393" s="16"/>
      <c r="N393" s="14"/>
    </row>
    <row r="394" spans="2:14" s="15" customFormat="1" ht="21" customHeight="1">
      <c r="B394" s="16"/>
      <c r="C394" s="16"/>
      <c r="D394" s="16"/>
      <c r="E394" s="16"/>
      <c r="F394" s="16"/>
      <c r="G394" s="16"/>
      <c r="H394" s="16"/>
      <c r="I394" s="16"/>
      <c r="J394" s="16"/>
      <c r="K394" s="16"/>
      <c r="L394" s="16"/>
      <c r="M394" s="16"/>
      <c r="N394" s="14"/>
    </row>
    <row r="395" spans="2:14" s="15" customFormat="1" ht="21" customHeight="1">
      <c r="B395" s="16"/>
      <c r="C395" s="16"/>
      <c r="D395" s="16"/>
      <c r="E395" s="16"/>
      <c r="F395" s="16"/>
      <c r="G395" s="16"/>
      <c r="H395" s="16"/>
      <c r="I395" s="16"/>
      <c r="J395" s="16"/>
      <c r="K395" s="16"/>
      <c r="L395" s="16"/>
      <c r="M395" s="16"/>
      <c r="N395" s="14"/>
    </row>
    <row r="396" spans="2:14" s="15" customFormat="1" ht="21" customHeight="1">
      <c r="B396" s="16"/>
      <c r="C396" s="16"/>
      <c r="D396" s="16"/>
      <c r="E396" s="16"/>
      <c r="F396" s="16"/>
      <c r="G396" s="16"/>
      <c r="H396" s="16"/>
      <c r="I396" s="16"/>
      <c r="J396" s="16"/>
      <c r="K396" s="16"/>
      <c r="L396" s="16"/>
      <c r="M396" s="16"/>
      <c r="N396" s="14"/>
    </row>
    <row r="397" spans="2:14" s="15" customFormat="1" ht="21" customHeight="1">
      <c r="B397" s="16"/>
      <c r="C397" s="16"/>
      <c r="D397" s="16"/>
      <c r="E397" s="16"/>
      <c r="F397" s="16"/>
      <c r="G397" s="16"/>
      <c r="H397" s="16"/>
      <c r="I397" s="16"/>
      <c r="J397" s="16"/>
      <c r="K397" s="16"/>
      <c r="L397" s="16"/>
      <c r="M397" s="16"/>
      <c r="N397" s="14"/>
    </row>
    <row r="398" spans="2:14" s="15" customFormat="1" ht="21" customHeight="1">
      <c r="B398" s="16"/>
      <c r="C398" s="16"/>
      <c r="D398" s="16"/>
      <c r="E398" s="16"/>
      <c r="F398" s="16"/>
      <c r="G398" s="16"/>
      <c r="H398" s="16"/>
      <c r="I398" s="16"/>
      <c r="J398" s="16"/>
      <c r="K398" s="16"/>
      <c r="L398" s="16"/>
      <c r="M398" s="16"/>
      <c r="N398" s="14"/>
    </row>
    <row r="399" spans="2:14" s="15" customFormat="1" ht="21" customHeight="1">
      <c r="B399" s="16"/>
      <c r="C399" s="16"/>
      <c r="D399" s="16"/>
      <c r="E399" s="16"/>
      <c r="F399" s="16"/>
      <c r="G399" s="16"/>
      <c r="H399" s="16"/>
      <c r="I399" s="16"/>
      <c r="J399" s="16"/>
      <c r="K399" s="16"/>
      <c r="L399" s="16"/>
      <c r="M399" s="16"/>
      <c r="N399" s="14"/>
    </row>
    <row r="400" spans="2:14" s="15" customFormat="1" ht="21" customHeight="1">
      <c r="B400" s="16"/>
      <c r="C400" s="16"/>
      <c r="D400" s="16"/>
      <c r="E400" s="16"/>
      <c r="F400" s="16"/>
      <c r="G400" s="16"/>
      <c r="H400" s="16"/>
      <c r="I400" s="16"/>
      <c r="J400" s="16"/>
      <c r="K400" s="16"/>
      <c r="L400" s="16"/>
      <c r="M400" s="16"/>
      <c r="N400" s="14"/>
    </row>
    <row r="401" spans="2:14" s="15" customFormat="1" ht="21" customHeight="1">
      <c r="B401" s="16"/>
      <c r="C401" s="16"/>
      <c r="D401" s="16"/>
      <c r="E401" s="16"/>
      <c r="F401" s="16"/>
      <c r="G401" s="16"/>
      <c r="H401" s="16"/>
      <c r="I401" s="16"/>
      <c r="J401" s="16"/>
      <c r="K401" s="16"/>
      <c r="L401" s="16"/>
      <c r="M401" s="16"/>
      <c r="N401" s="14"/>
    </row>
    <row r="402" spans="2:14" s="15" customFormat="1" ht="21" customHeight="1">
      <c r="B402" s="16"/>
      <c r="C402" s="16"/>
      <c r="D402" s="16"/>
      <c r="E402" s="16"/>
      <c r="F402" s="16"/>
      <c r="G402" s="16"/>
      <c r="H402" s="16"/>
      <c r="I402" s="16"/>
      <c r="J402" s="16"/>
      <c r="K402" s="16"/>
      <c r="L402" s="16"/>
      <c r="M402" s="16"/>
      <c r="N402" s="14"/>
    </row>
    <row r="403" spans="2:14" s="15" customFormat="1" ht="21" customHeight="1">
      <c r="B403" s="16"/>
      <c r="C403" s="16"/>
      <c r="D403" s="16"/>
      <c r="E403" s="16"/>
      <c r="F403" s="16"/>
      <c r="G403" s="16"/>
      <c r="H403" s="16"/>
      <c r="I403" s="16"/>
      <c r="J403" s="16"/>
      <c r="K403" s="16"/>
      <c r="L403" s="16"/>
      <c r="M403" s="16"/>
      <c r="N403" s="14"/>
    </row>
    <row r="404" spans="2:14" s="15" customFormat="1" ht="21" customHeight="1">
      <c r="B404" s="16"/>
      <c r="C404" s="16"/>
      <c r="D404" s="16"/>
      <c r="E404" s="16"/>
      <c r="F404" s="16"/>
      <c r="G404" s="16"/>
      <c r="H404" s="16"/>
      <c r="I404" s="16"/>
      <c r="J404" s="16"/>
      <c r="K404" s="16"/>
      <c r="L404" s="16"/>
      <c r="M404" s="16"/>
      <c r="N404" s="14"/>
    </row>
    <row r="405" spans="2:14" s="15" customFormat="1" ht="21" customHeight="1">
      <c r="B405" s="16"/>
      <c r="C405" s="16"/>
      <c r="D405" s="16"/>
      <c r="E405" s="16"/>
      <c r="F405" s="16"/>
      <c r="G405" s="16"/>
      <c r="H405" s="16"/>
      <c r="I405" s="16"/>
      <c r="J405" s="16"/>
      <c r="K405" s="16"/>
      <c r="L405" s="16"/>
      <c r="M405" s="16"/>
      <c r="N405" s="14"/>
    </row>
    <row r="406" spans="2:14" s="15" customFormat="1" ht="21" customHeight="1">
      <c r="B406" s="16"/>
      <c r="C406" s="16"/>
      <c r="D406" s="16"/>
      <c r="E406" s="16"/>
      <c r="F406" s="16"/>
      <c r="G406" s="16"/>
      <c r="H406" s="16"/>
      <c r="I406" s="16"/>
      <c r="J406" s="16"/>
      <c r="K406" s="16"/>
      <c r="L406" s="16"/>
      <c r="M406" s="16"/>
      <c r="N406" s="14"/>
    </row>
    <row r="407" spans="2:14" s="15" customFormat="1" ht="21" customHeight="1">
      <c r="B407" s="16"/>
      <c r="C407" s="16"/>
      <c r="D407" s="16"/>
      <c r="E407" s="16"/>
      <c r="F407" s="16"/>
      <c r="G407" s="16"/>
      <c r="H407" s="16"/>
      <c r="I407" s="16"/>
      <c r="J407" s="16"/>
      <c r="K407" s="16"/>
      <c r="L407" s="16"/>
      <c r="M407" s="16"/>
      <c r="N407" s="14"/>
    </row>
    <row r="408" spans="2:14" s="15" customFormat="1" ht="21" customHeight="1">
      <c r="B408" s="16"/>
      <c r="C408" s="16"/>
      <c r="D408" s="16"/>
      <c r="E408" s="16"/>
      <c r="F408" s="16"/>
      <c r="G408" s="16"/>
      <c r="H408" s="16"/>
      <c r="I408" s="16"/>
      <c r="J408" s="16"/>
      <c r="K408" s="16"/>
      <c r="L408" s="16"/>
      <c r="M408" s="16"/>
      <c r="N408" s="14"/>
    </row>
    <row r="409" spans="2:14" s="15" customFormat="1" ht="21" customHeight="1">
      <c r="B409" s="16"/>
      <c r="C409" s="16"/>
      <c r="D409" s="16"/>
      <c r="E409" s="16"/>
      <c r="F409" s="16"/>
      <c r="G409" s="16"/>
      <c r="H409" s="16"/>
      <c r="I409" s="16"/>
      <c r="J409" s="16"/>
      <c r="K409" s="16"/>
      <c r="L409" s="16"/>
      <c r="M409" s="16"/>
      <c r="N409" s="14"/>
    </row>
    <row r="410" spans="2:14" s="15" customFormat="1" ht="21" customHeight="1">
      <c r="B410" s="16"/>
      <c r="C410" s="16"/>
      <c r="D410" s="16"/>
      <c r="E410" s="16"/>
      <c r="F410" s="16"/>
      <c r="G410" s="16"/>
      <c r="H410" s="16"/>
      <c r="I410" s="16"/>
      <c r="J410" s="16"/>
      <c r="K410" s="16"/>
      <c r="L410" s="16"/>
      <c r="M410" s="16"/>
      <c r="N410" s="14"/>
    </row>
    <row r="411" spans="2:14" s="15" customFormat="1" ht="21" customHeight="1">
      <c r="B411" s="16"/>
      <c r="C411" s="16"/>
      <c r="D411" s="16"/>
      <c r="E411" s="16"/>
      <c r="F411" s="16"/>
      <c r="G411" s="16"/>
      <c r="H411" s="16"/>
      <c r="I411" s="16"/>
      <c r="J411" s="16"/>
      <c r="K411" s="16"/>
      <c r="L411" s="16"/>
      <c r="M411" s="16"/>
      <c r="N411" s="14"/>
    </row>
    <row r="412" spans="2:14" s="15" customFormat="1" ht="21" customHeight="1">
      <c r="B412" s="16"/>
      <c r="C412" s="16"/>
      <c r="D412" s="16"/>
      <c r="E412" s="16"/>
      <c r="F412" s="16"/>
      <c r="G412" s="16"/>
      <c r="H412" s="16"/>
      <c r="I412" s="16"/>
      <c r="J412" s="16"/>
      <c r="K412" s="16"/>
      <c r="L412" s="16"/>
      <c r="M412" s="16"/>
      <c r="N412" s="14"/>
    </row>
    <row r="413" spans="2:14" s="15" customFormat="1" ht="21" customHeight="1">
      <c r="B413" s="16"/>
      <c r="C413" s="16"/>
      <c r="D413" s="16"/>
      <c r="E413" s="16"/>
      <c r="F413" s="16"/>
      <c r="G413" s="16"/>
      <c r="H413" s="16"/>
      <c r="I413" s="16"/>
      <c r="J413" s="16"/>
      <c r="K413" s="16"/>
      <c r="L413" s="16"/>
      <c r="M413" s="16"/>
      <c r="N413" s="14"/>
    </row>
    <row r="414" spans="2:14" s="15" customFormat="1" ht="21" customHeight="1">
      <c r="B414" s="16"/>
      <c r="C414" s="16"/>
      <c r="D414" s="16"/>
      <c r="E414" s="16"/>
      <c r="F414" s="16"/>
      <c r="G414" s="16"/>
      <c r="H414" s="16"/>
      <c r="I414" s="16"/>
      <c r="J414" s="16"/>
      <c r="K414" s="16"/>
      <c r="L414" s="16"/>
      <c r="M414" s="16"/>
      <c r="N414" s="14"/>
    </row>
    <row r="415" spans="2:14" s="15" customFormat="1" ht="21" customHeight="1">
      <c r="B415" s="16"/>
      <c r="C415" s="16"/>
      <c r="D415" s="16"/>
      <c r="E415" s="16"/>
      <c r="F415" s="16"/>
      <c r="G415" s="16"/>
      <c r="H415" s="16"/>
      <c r="I415" s="16"/>
      <c r="J415" s="16"/>
      <c r="K415" s="16"/>
      <c r="L415" s="16"/>
      <c r="M415" s="16"/>
      <c r="N415" s="14"/>
    </row>
    <row r="416" spans="2:14" s="15" customFormat="1" ht="21" customHeight="1">
      <c r="B416" s="16"/>
      <c r="C416" s="16"/>
      <c r="D416" s="16"/>
      <c r="E416" s="16"/>
      <c r="F416" s="16"/>
      <c r="G416" s="16"/>
      <c r="H416" s="16"/>
      <c r="I416" s="16"/>
      <c r="J416" s="16"/>
      <c r="K416" s="16"/>
      <c r="L416" s="16"/>
      <c r="M416" s="16"/>
      <c r="N416" s="14"/>
    </row>
    <row r="417" spans="2:14" s="15" customFormat="1" ht="21" customHeight="1">
      <c r="B417" s="16"/>
      <c r="C417" s="16"/>
      <c r="D417" s="16"/>
      <c r="E417" s="16"/>
      <c r="F417" s="16"/>
      <c r="G417" s="16"/>
      <c r="H417" s="16"/>
      <c r="I417" s="16"/>
      <c r="J417" s="16"/>
      <c r="K417" s="16"/>
      <c r="L417" s="16"/>
      <c r="M417" s="16"/>
      <c r="N417" s="14"/>
    </row>
    <row r="418" spans="2:14" s="15" customFormat="1" ht="21" customHeight="1">
      <c r="B418" s="16"/>
      <c r="C418" s="16"/>
      <c r="D418" s="16"/>
      <c r="E418" s="16"/>
      <c r="F418" s="16"/>
      <c r="G418" s="16"/>
      <c r="H418" s="16"/>
      <c r="I418" s="16"/>
      <c r="J418" s="16"/>
      <c r="K418" s="16"/>
      <c r="L418" s="16"/>
      <c r="M418" s="16"/>
      <c r="N418" s="14"/>
    </row>
    <row r="419" spans="2:14" s="15" customFormat="1" ht="21" customHeight="1">
      <c r="B419" s="16"/>
      <c r="C419" s="16"/>
      <c r="D419" s="16"/>
      <c r="E419" s="16"/>
      <c r="F419" s="16"/>
      <c r="G419" s="16"/>
      <c r="H419" s="16"/>
      <c r="I419" s="16"/>
      <c r="J419" s="16"/>
      <c r="K419" s="16"/>
      <c r="L419" s="16"/>
      <c r="M419" s="16"/>
      <c r="N419" s="14"/>
    </row>
    <row r="420" spans="2:14" s="15" customFormat="1" ht="21" customHeight="1">
      <c r="B420" s="16"/>
      <c r="C420" s="16"/>
      <c r="D420" s="16"/>
      <c r="E420" s="16"/>
      <c r="F420" s="16"/>
      <c r="G420" s="16"/>
      <c r="H420" s="16"/>
      <c r="I420" s="16"/>
      <c r="J420" s="16"/>
      <c r="K420" s="16"/>
      <c r="L420" s="16"/>
      <c r="M420" s="16"/>
      <c r="N420" s="14"/>
    </row>
    <row r="421" spans="2:14" s="15" customFormat="1" ht="21" customHeight="1">
      <c r="B421" s="16"/>
      <c r="C421" s="16"/>
      <c r="D421" s="16"/>
      <c r="E421" s="16"/>
      <c r="F421" s="16"/>
      <c r="G421" s="16"/>
      <c r="H421" s="16"/>
      <c r="I421" s="16"/>
      <c r="J421" s="16"/>
      <c r="K421" s="16"/>
      <c r="L421" s="16"/>
      <c r="M421" s="16"/>
      <c r="N421" s="14"/>
    </row>
    <row r="422" spans="2:14" s="15" customFormat="1" ht="21" customHeight="1">
      <c r="B422" s="16"/>
      <c r="C422" s="16"/>
      <c r="D422" s="16"/>
      <c r="E422" s="16"/>
      <c r="F422" s="16"/>
      <c r="G422" s="16"/>
      <c r="H422" s="16"/>
      <c r="I422" s="16"/>
      <c r="J422" s="16"/>
      <c r="K422" s="16"/>
      <c r="L422" s="16"/>
      <c r="M422" s="16"/>
      <c r="N422" s="14"/>
    </row>
    <row r="423" spans="2:14" s="15" customFormat="1" ht="21" customHeight="1">
      <c r="B423" s="16"/>
      <c r="C423" s="16"/>
      <c r="D423" s="16"/>
      <c r="E423" s="16"/>
      <c r="F423" s="16"/>
      <c r="G423" s="16"/>
      <c r="H423" s="16"/>
      <c r="I423" s="16"/>
      <c r="J423" s="16"/>
      <c r="K423" s="16"/>
      <c r="L423" s="16"/>
      <c r="M423" s="16"/>
      <c r="N423" s="14"/>
    </row>
    <row r="424" spans="2:14" s="15" customFormat="1" ht="21" customHeight="1">
      <c r="B424" s="16"/>
      <c r="C424" s="16"/>
      <c r="D424" s="16"/>
      <c r="E424" s="16"/>
      <c r="F424" s="16"/>
      <c r="G424" s="16"/>
      <c r="H424" s="16"/>
      <c r="I424" s="16"/>
      <c r="J424" s="16"/>
      <c r="K424" s="16"/>
      <c r="L424" s="16"/>
      <c r="M424" s="16"/>
      <c r="N424" s="14"/>
    </row>
    <row r="425" spans="2:14" s="15" customFormat="1" ht="21" customHeight="1">
      <c r="B425" s="16"/>
      <c r="C425" s="16"/>
      <c r="D425" s="16"/>
      <c r="E425" s="16"/>
      <c r="F425" s="16"/>
      <c r="G425" s="16"/>
      <c r="H425" s="16"/>
      <c r="I425" s="16"/>
      <c r="J425" s="16"/>
      <c r="K425" s="16"/>
      <c r="L425" s="16"/>
      <c r="M425" s="16"/>
      <c r="N425" s="14"/>
    </row>
    <row r="426" spans="2:14" s="15" customFormat="1" ht="21" customHeight="1">
      <c r="B426" s="16"/>
      <c r="C426" s="16"/>
      <c r="D426" s="16"/>
      <c r="E426" s="16"/>
      <c r="F426" s="16"/>
      <c r="G426" s="16"/>
      <c r="H426" s="16"/>
      <c r="I426" s="16"/>
      <c r="J426" s="16"/>
      <c r="K426" s="16"/>
      <c r="L426" s="16"/>
      <c r="M426" s="16"/>
      <c r="N426" s="14"/>
    </row>
    <row r="427" spans="2:14" s="15" customFormat="1" ht="21" customHeight="1">
      <c r="B427" s="16"/>
      <c r="C427" s="16"/>
      <c r="D427" s="16"/>
      <c r="E427" s="16"/>
      <c r="F427" s="16"/>
      <c r="G427" s="16"/>
      <c r="H427" s="16"/>
      <c r="I427" s="16"/>
      <c r="J427" s="16"/>
      <c r="K427" s="16"/>
      <c r="L427" s="16"/>
      <c r="M427" s="16"/>
      <c r="N427" s="14"/>
    </row>
    <row r="428" spans="2:14" s="15" customFormat="1" ht="21" customHeight="1">
      <c r="B428" s="16"/>
      <c r="C428" s="16"/>
      <c r="D428" s="16"/>
      <c r="E428" s="16"/>
      <c r="F428" s="16"/>
      <c r="G428" s="16"/>
      <c r="H428" s="16"/>
      <c r="I428" s="16"/>
      <c r="J428" s="16"/>
      <c r="K428" s="16"/>
      <c r="L428" s="16"/>
      <c r="M428" s="16"/>
      <c r="N428" s="14"/>
    </row>
    <row r="429" spans="2:14" s="15" customFormat="1" ht="21" customHeight="1">
      <c r="B429" s="16"/>
      <c r="C429" s="16"/>
      <c r="D429" s="16"/>
      <c r="E429" s="16"/>
      <c r="F429" s="16"/>
      <c r="G429" s="16"/>
      <c r="H429" s="16"/>
      <c r="I429" s="16"/>
      <c r="J429" s="16"/>
      <c r="K429" s="16"/>
      <c r="L429" s="16"/>
      <c r="M429" s="16"/>
      <c r="N429" s="14"/>
    </row>
    <row r="430" spans="2:14" s="15" customFormat="1" ht="21" customHeight="1">
      <c r="B430" s="16"/>
      <c r="C430" s="16"/>
      <c r="D430" s="16"/>
      <c r="E430" s="16"/>
      <c r="F430" s="16"/>
      <c r="G430" s="16"/>
      <c r="H430" s="16"/>
      <c r="I430" s="16"/>
      <c r="J430" s="16"/>
      <c r="K430" s="16"/>
      <c r="L430" s="16"/>
      <c r="M430" s="16"/>
      <c r="N430" s="14"/>
    </row>
    <row r="431" spans="2:14" s="15" customFormat="1" ht="21" customHeight="1">
      <c r="B431" s="16"/>
      <c r="C431" s="16"/>
      <c r="D431" s="16"/>
      <c r="E431" s="16"/>
      <c r="F431" s="16"/>
      <c r="G431" s="16"/>
      <c r="H431" s="16"/>
      <c r="I431" s="16"/>
      <c r="J431" s="16"/>
      <c r="K431" s="16"/>
      <c r="L431" s="16"/>
      <c r="M431" s="16"/>
      <c r="N431" s="14"/>
    </row>
    <row r="432" spans="2:14" s="15" customFormat="1" ht="21" customHeight="1">
      <c r="B432" s="16"/>
      <c r="C432" s="16"/>
      <c r="D432" s="16"/>
      <c r="E432" s="16"/>
      <c r="F432" s="16"/>
      <c r="G432" s="16"/>
      <c r="H432" s="16"/>
      <c r="I432" s="16"/>
      <c r="J432" s="16"/>
      <c r="K432" s="16"/>
      <c r="L432" s="16"/>
      <c r="M432" s="16"/>
      <c r="N432" s="14"/>
    </row>
    <row r="433" spans="2:14" s="15" customFormat="1" ht="21" customHeight="1">
      <c r="B433" s="16"/>
      <c r="C433" s="16"/>
      <c r="D433" s="16"/>
      <c r="E433" s="16"/>
      <c r="F433" s="16"/>
      <c r="G433" s="16"/>
      <c r="H433" s="16"/>
      <c r="I433" s="16"/>
      <c r="J433" s="16"/>
      <c r="K433" s="16"/>
      <c r="L433" s="16"/>
      <c r="M433" s="16"/>
      <c r="N433" s="14"/>
    </row>
    <row r="434" spans="2:14" s="15" customFormat="1" ht="21" customHeight="1">
      <c r="B434" s="16"/>
      <c r="C434" s="16"/>
      <c r="D434" s="16"/>
      <c r="E434" s="16"/>
      <c r="F434" s="16"/>
      <c r="G434" s="16"/>
      <c r="H434" s="16"/>
      <c r="I434" s="16"/>
      <c r="J434" s="16"/>
      <c r="K434" s="16"/>
      <c r="L434" s="16"/>
      <c r="M434" s="16"/>
      <c r="N434" s="14"/>
    </row>
    <row r="435" spans="2:14" s="15" customFormat="1" ht="21" customHeight="1">
      <c r="B435" s="16"/>
      <c r="C435" s="16"/>
      <c r="D435" s="16"/>
      <c r="E435" s="16"/>
      <c r="F435" s="16"/>
      <c r="G435" s="16"/>
      <c r="H435" s="16"/>
      <c r="I435" s="16"/>
      <c r="J435" s="16"/>
      <c r="K435" s="16"/>
      <c r="L435" s="16"/>
      <c r="M435" s="16"/>
      <c r="N435" s="14"/>
    </row>
    <row r="436" spans="2:14" s="15" customFormat="1" ht="21" customHeight="1">
      <c r="B436" s="16"/>
      <c r="C436" s="16"/>
      <c r="D436" s="16"/>
      <c r="E436" s="16"/>
      <c r="F436" s="16"/>
      <c r="G436" s="16"/>
      <c r="H436" s="16"/>
      <c r="I436" s="16"/>
      <c r="J436" s="16"/>
      <c r="K436" s="16"/>
      <c r="L436" s="16"/>
      <c r="M436" s="16"/>
      <c r="N436" s="14"/>
    </row>
    <row r="437" spans="2:14" s="15" customFormat="1" ht="21" customHeight="1">
      <c r="B437" s="16"/>
      <c r="C437" s="16"/>
      <c r="D437" s="16"/>
      <c r="E437" s="16"/>
      <c r="F437" s="16"/>
      <c r="G437" s="16"/>
      <c r="H437" s="16"/>
      <c r="I437" s="16"/>
      <c r="J437" s="16"/>
      <c r="K437" s="16"/>
      <c r="L437" s="16"/>
      <c r="M437" s="16"/>
      <c r="N437" s="14"/>
    </row>
    <row r="438" spans="2:14" s="15" customFormat="1" ht="21" customHeight="1">
      <c r="B438" s="16"/>
      <c r="C438" s="16"/>
      <c r="D438" s="16"/>
      <c r="E438" s="16"/>
      <c r="F438" s="16"/>
      <c r="G438" s="16"/>
      <c r="H438" s="16"/>
      <c r="I438" s="16"/>
      <c r="J438" s="16"/>
      <c r="K438" s="16"/>
      <c r="L438" s="16"/>
      <c r="M438" s="16"/>
      <c r="N438" s="14"/>
    </row>
    <row r="439" spans="2:14" s="15" customFormat="1" ht="21" customHeight="1">
      <c r="B439" s="16"/>
      <c r="C439" s="16"/>
      <c r="D439" s="16"/>
      <c r="E439" s="16"/>
      <c r="F439" s="16"/>
      <c r="G439" s="16"/>
      <c r="H439" s="16"/>
      <c r="I439" s="16"/>
      <c r="J439" s="16"/>
      <c r="K439" s="16"/>
      <c r="L439" s="16"/>
      <c r="M439" s="16"/>
      <c r="N439" s="14"/>
    </row>
    <row r="440" spans="2:14" s="15" customFormat="1" ht="21" customHeight="1">
      <c r="B440" s="16"/>
      <c r="C440" s="16"/>
      <c r="D440" s="16"/>
      <c r="E440" s="16"/>
      <c r="F440" s="16"/>
      <c r="G440" s="16"/>
      <c r="H440" s="16"/>
      <c r="I440" s="16"/>
      <c r="J440" s="16"/>
      <c r="K440" s="16"/>
      <c r="L440" s="16"/>
      <c r="M440" s="16"/>
      <c r="N440" s="14"/>
    </row>
    <row r="441" spans="2:14" s="15" customFormat="1" ht="21" customHeight="1">
      <c r="B441" s="16"/>
      <c r="C441" s="16"/>
      <c r="D441" s="16"/>
      <c r="E441" s="16"/>
      <c r="F441" s="16"/>
      <c r="G441" s="16"/>
      <c r="H441" s="16"/>
      <c r="I441" s="16"/>
      <c r="J441" s="16"/>
      <c r="K441" s="16"/>
      <c r="L441" s="16"/>
      <c r="M441" s="16"/>
      <c r="N441" s="14"/>
    </row>
    <row r="442" spans="2:14" s="15" customFormat="1" ht="21" customHeight="1">
      <c r="B442" s="16"/>
      <c r="C442" s="16"/>
      <c r="D442" s="16"/>
      <c r="E442" s="16"/>
      <c r="F442" s="16"/>
      <c r="G442" s="16"/>
      <c r="H442" s="16"/>
      <c r="I442" s="16"/>
      <c r="J442" s="16"/>
      <c r="K442" s="16"/>
      <c r="L442" s="16"/>
      <c r="M442" s="16"/>
      <c r="N442" s="14"/>
    </row>
    <row r="443" spans="2:14" s="15" customFormat="1" ht="21" customHeight="1">
      <c r="B443" s="16"/>
      <c r="C443" s="16"/>
      <c r="D443" s="16"/>
      <c r="E443" s="16"/>
      <c r="F443" s="16"/>
      <c r="G443" s="16"/>
      <c r="H443" s="16"/>
      <c r="I443" s="16"/>
      <c r="J443" s="16"/>
      <c r="K443" s="16"/>
      <c r="L443" s="16"/>
      <c r="M443" s="16"/>
      <c r="N443" s="14"/>
    </row>
    <row r="444" spans="2:14" s="15" customFormat="1" ht="21" customHeight="1">
      <c r="B444" s="16"/>
      <c r="C444" s="16"/>
      <c r="D444" s="16"/>
      <c r="E444" s="16"/>
      <c r="F444" s="16"/>
      <c r="G444" s="16"/>
      <c r="H444" s="16"/>
      <c r="I444" s="16"/>
      <c r="J444" s="16"/>
      <c r="K444" s="16"/>
      <c r="L444" s="16"/>
      <c r="M444" s="16"/>
      <c r="N444" s="14"/>
    </row>
    <row r="445" spans="2:14" s="15" customFormat="1" ht="21" customHeight="1">
      <c r="B445" s="16"/>
      <c r="C445" s="16"/>
      <c r="D445" s="16"/>
      <c r="E445" s="16"/>
      <c r="F445" s="16"/>
      <c r="G445" s="16"/>
      <c r="H445" s="16"/>
      <c r="I445" s="16"/>
      <c r="J445" s="16"/>
      <c r="K445" s="16"/>
      <c r="L445" s="16"/>
      <c r="M445" s="16"/>
      <c r="N445" s="14"/>
    </row>
    <row r="446" spans="2:14" s="15" customFormat="1" ht="21" customHeight="1">
      <c r="B446" s="16"/>
      <c r="C446" s="16"/>
      <c r="D446" s="16"/>
      <c r="E446" s="16"/>
      <c r="F446" s="16"/>
      <c r="G446" s="16"/>
      <c r="H446" s="16"/>
      <c r="I446" s="16"/>
      <c r="J446" s="16"/>
      <c r="K446" s="16"/>
      <c r="L446" s="16"/>
      <c r="M446" s="16"/>
      <c r="N446" s="14"/>
    </row>
    <row r="447" spans="2:14" s="15" customFormat="1" ht="21" customHeight="1">
      <c r="B447" s="16"/>
      <c r="C447" s="16"/>
      <c r="D447" s="16"/>
      <c r="E447" s="16"/>
      <c r="F447" s="16"/>
      <c r="G447" s="16"/>
      <c r="H447" s="16"/>
      <c r="I447" s="16"/>
      <c r="J447" s="16"/>
      <c r="K447" s="16"/>
      <c r="L447" s="16"/>
      <c r="M447" s="16"/>
      <c r="N447" s="14"/>
    </row>
    <row r="448" spans="2:14" s="15" customFormat="1" ht="21" customHeight="1">
      <c r="B448" s="16"/>
      <c r="C448" s="16"/>
      <c r="D448" s="16"/>
      <c r="E448" s="16"/>
      <c r="F448" s="16"/>
      <c r="G448" s="16"/>
      <c r="H448" s="16"/>
      <c r="I448" s="16"/>
      <c r="J448" s="16"/>
      <c r="K448" s="16"/>
      <c r="L448" s="16"/>
      <c r="M448" s="16"/>
      <c r="N448" s="14"/>
    </row>
    <row r="449" spans="2:14" s="15" customFormat="1" ht="21" customHeight="1">
      <c r="B449" s="16"/>
      <c r="C449" s="16"/>
      <c r="D449" s="16"/>
      <c r="E449" s="16"/>
      <c r="F449" s="16"/>
      <c r="G449" s="16"/>
      <c r="H449" s="16"/>
      <c r="I449" s="16"/>
      <c r="J449" s="16"/>
      <c r="K449" s="16"/>
      <c r="L449" s="16"/>
      <c r="M449" s="16"/>
      <c r="N449" s="14"/>
    </row>
    <row r="450" spans="2:14" s="15" customFormat="1" ht="21" customHeight="1">
      <c r="B450" s="16"/>
      <c r="C450" s="16"/>
      <c r="D450" s="16"/>
      <c r="E450" s="16"/>
      <c r="F450" s="16"/>
      <c r="G450" s="16"/>
      <c r="H450" s="16"/>
      <c r="I450" s="16"/>
      <c r="J450" s="16"/>
      <c r="K450" s="16"/>
      <c r="L450" s="16"/>
      <c r="M450" s="16"/>
      <c r="N450" s="14"/>
    </row>
    <row r="451" spans="2:14" s="15" customFormat="1" ht="21" customHeight="1">
      <c r="B451" s="16"/>
      <c r="C451" s="16"/>
      <c r="D451" s="16"/>
      <c r="E451" s="16"/>
      <c r="F451" s="16"/>
      <c r="G451" s="16"/>
      <c r="H451" s="16"/>
      <c r="I451" s="16"/>
      <c r="J451" s="16"/>
      <c r="K451" s="16"/>
      <c r="L451" s="16"/>
      <c r="M451" s="16"/>
      <c r="N451" s="14"/>
    </row>
    <row r="452" spans="2:14" s="15" customFormat="1" ht="21" customHeight="1">
      <c r="B452" s="16"/>
      <c r="C452" s="16"/>
      <c r="D452" s="16"/>
      <c r="E452" s="16"/>
      <c r="F452" s="16"/>
      <c r="G452" s="16"/>
      <c r="H452" s="16"/>
      <c r="I452" s="16"/>
      <c r="J452" s="16"/>
      <c r="K452" s="16"/>
      <c r="L452" s="16"/>
      <c r="M452" s="16"/>
      <c r="N452" s="14"/>
    </row>
    <row r="453" spans="2:14" s="15" customFormat="1" ht="21" customHeight="1">
      <c r="B453" s="16"/>
      <c r="C453" s="16"/>
      <c r="D453" s="16"/>
      <c r="E453" s="16"/>
      <c r="F453" s="16"/>
      <c r="G453" s="16"/>
      <c r="H453" s="16"/>
      <c r="I453" s="16"/>
      <c r="J453" s="16"/>
      <c r="K453" s="16"/>
      <c r="L453" s="16"/>
      <c r="M453" s="16"/>
      <c r="N453" s="14"/>
    </row>
    <row r="454" spans="2:14" s="15" customFormat="1" ht="21" customHeight="1">
      <c r="B454" s="16"/>
      <c r="C454" s="16"/>
      <c r="D454" s="16"/>
      <c r="E454" s="16"/>
      <c r="F454" s="16"/>
      <c r="G454" s="16"/>
      <c r="H454" s="16"/>
      <c r="I454" s="16"/>
      <c r="J454" s="16"/>
      <c r="K454" s="16"/>
      <c r="L454" s="16"/>
      <c r="M454" s="16"/>
      <c r="N454" s="14"/>
    </row>
    <row r="455" spans="2:14" s="15" customFormat="1" ht="21" customHeight="1">
      <c r="B455" s="16"/>
      <c r="C455" s="16"/>
      <c r="D455" s="16"/>
      <c r="E455" s="16"/>
      <c r="F455" s="16"/>
      <c r="G455" s="16"/>
      <c r="H455" s="16"/>
      <c r="I455" s="16"/>
      <c r="J455" s="16"/>
      <c r="K455" s="16"/>
      <c r="L455" s="16"/>
      <c r="M455" s="16"/>
      <c r="N455" s="14"/>
    </row>
    <row r="456" spans="2:14" s="15" customFormat="1" ht="21" customHeight="1">
      <c r="B456" s="16"/>
      <c r="C456" s="16"/>
      <c r="D456" s="16"/>
      <c r="E456" s="16"/>
      <c r="F456" s="16"/>
      <c r="G456" s="16"/>
      <c r="H456" s="16"/>
      <c r="I456" s="16"/>
      <c r="J456" s="16"/>
      <c r="K456" s="16"/>
      <c r="L456" s="16"/>
      <c r="M456" s="16"/>
      <c r="N456" s="14"/>
    </row>
    <row r="457" spans="2:14" s="15" customFormat="1" ht="21" customHeight="1">
      <c r="B457" s="16"/>
      <c r="C457" s="16"/>
      <c r="D457" s="16"/>
      <c r="E457" s="16"/>
      <c r="F457" s="16"/>
      <c r="G457" s="16"/>
      <c r="H457" s="16"/>
      <c r="I457" s="16"/>
      <c r="J457" s="16"/>
      <c r="K457" s="16"/>
      <c r="L457" s="16"/>
      <c r="M457" s="16"/>
      <c r="N457" s="14"/>
    </row>
    <row r="458" spans="2:14" s="15" customFormat="1" ht="21" customHeight="1">
      <c r="B458" s="16"/>
      <c r="C458" s="16"/>
      <c r="D458" s="16"/>
      <c r="E458" s="16"/>
      <c r="F458" s="16"/>
      <c r="G458" s="16"/>
      <c r="H458" s="16"/>
      <c r="I458" s="16"/>
      <c r="J458" s="16"/>
      <c r="K458" s="16"/>
      <c r="L458" s="16"/>
      <c r="M458" s="16"/>
      <c r="N458" s="14"/>
    </row>
    <row r="459" spans="2:14" s="15" customFormat="1" ht="21" customHeight="1">
      <c r="B459" s="16"/>
      <c r="C459" s="16"/>
      <c r="D459" s="16"/>
      <c r="E459" s="16"/>
      <c r="F459" s="16"/>
      <c r="G459" s="16"/>
      <c r="H459" s="16"/>
      <c r="I459" s="16"/>
      <c r="J459" s="16"/>
      <c r="K459" s="16"/>
      <c r="L459" s="16"/>
      <c r="M459" s="16"/>
      <c r="N459" s="14"/>
    </row>
    <row r="460" spans="2:14" s="15" customFormat="1" ht="21" customHeight="1">
      <c r="B460" s="16"/>
      <c r="C460" s="16"/>
      <c r="D460" s="16"/>
      <c r="E460" s="16"/>
      <c r="F460" s="16"/>
      <c r="G460" s="16"/>
      <c r="H460" s="16"/>
      <c r="I460" s="16"/>
      <c r="J460" s="16"/>
      <c r="K460" s="16"/>
      <c r="L460" s="16"/>
      <c r="M460" s="16"/>
      <c r="N460" s="14"/>
    </row>
    <row r="461" spans="2:14" s="15" customFormat="1" ht="21" customHeight="1">
      <c r="B461" s="16"/>
      <c r="C461" s="16"/>
      <c r="D461" s="16"/>
      <c r="E461" s="16"/>
      <c r="F461" s="16"/>
      <c r="G461" s="16"/>
      <c r="H461" s="16"/>
      <c r="I461" s="16"/>
      <c r="J461" s="16"/>
      <c r="K461" s="16"/>
      <c r="L461" s="16"/>
      <c r="M461" s="16"/>
      <c r="N461" s="14"/>
    </row>
    <row r="462" spans="2:14" s="15" customFormat="1" ht="21" customHeight="1">
      <c r="B462" s="16"/>
      <c r="C462" s="16"/>
      <c r="D462" s="16"/>
      <c r="E462" s="16"/>
      <c r="F462" s="16"/>
      <c r="G462" s="16"/>
      <c r="H462" s="16"/>
      <c r="I462" s="16"/>
      <c r="J462" s="16"/>
      <c r="K462" s="16"/>
      <c r="L462" s="16"/>
      <c r="M462" s="16"/>
      <c r="N462" s="14"/>
    </row>
    <row r="463" spans="2:14" s="15" customFormat="1" ht="21" customHeight="1">
      <c r="B463" s="16"/>
      <c r="C463" s="16"/>
      <c r="D463" s="16"/>
      <c r="E463" s="16"/>
      <c r="F463" s="16"/>
      <c r="G463" s="16"/>
      <c r="H463" s="16"/>
      <c r="I463" s="16"/>
      <c r="J463" s="16"/>
      <c r="K463" s="16"/>
      <c r="L463" s="16"/>
      <c r="M463" s="16"/>
      <c r="N463" s="14"/>
    </row>
    <row r="464" spans="2:14" s="15" customFormat="1" ht="21" customHeight="1">
      <c r="B464" s="16"/>
      <c r="C464" s="16"/>
      <c r="D464" s="16"/>
      <c r="E464" s="16"/>
      <c r="F464" s="16"/>
      <c r="G464" s="16"/>
      <c r="H464" s="16"/>
      <c r="I464" s="16"/>
      <c r="J464" s="16"/>
      <c r="K464" s="16"/>
      <c r="L464" s="16"/>
      <c r="M464" s="16"/>
      <c r="N464" s="14"/>
    </row>
    <row r="465" spans="2:14" s="15" customFormat="1" ht="21" customHeight="1">
      <c r="B465" s="16"/>
      <c r="C465" s="16"/>
      <c r="D465" s="16"/>
      <c r="E465" s="16"/>
      <c r="F465" s="16"/>
      <c r="G465" s="16"/>
      <c r="H465" s="16"/>
      <c r="I465" s="16"/>
      <c r="J465" s="16"/>
      <c r="K465" s="16"/>
      <c r="L465" s="16"/>
      <c r="M465" s="16"/>
      <c r="N465" s="14"/>
    </row>
    <row r="466" spans="2:14" s="15" customFormat="1" ht="21" customHeight="1">
      <c r="B466" s="16"/>
      <c r="C466" s="16"/>
      <c r="D466" s="16"/>
      <c r="E466" s="16"/>
      <c r="F466" s="16"/>
      <c r="G466" s="16"/>
      <c r="H466" s="16"/>
      <c r="I466" s="16"/>
      <c r="J466" s="16"/>
      <c r="K466" s="16"/>
      <c r="L466" s="16"/>
      <c r="M466" s="16"/>
      <c r="N466" s="14"/>
    </row>
    <row r="467" spans="2:14" s="15" customFormat="1" ht="21" customHeight="1">
      <c r="B467" s="16"/>
      <c r="C467" s="16"/>
      <c r="D467" s="16"/>
      <c r="E467" s="16"/>
      <c r="F467" s="16"/>
      <c r="G467" s="16"/>
      <c r="H467" s="16"/>
      <c r="I467" s="16"/>
      <c r="J467" s="16"/>
      <c r="K467" s="16"/>
      <c r="L467" s="16"/>
      <c r="M467" s="16"/>
      <c r="N467" s="14"/>
    </row>
    <row r="468" spans="2:14" s="15" customFormat="1" ht="21" customHeight="1">
      <c r="B468" s="16"/>
      <c r="C468" s="16"/>
      <c r="D468" s="16"/>
      <c r="E468" s="16"/>
      <c r="F468" s="16"/>
      <c r="G468" s="16"/>
      <c r="H468" s="16"/>
      <c r="I468" s="16"/>
      <c r="J468" s="16"/>
      <c r="K468" s="16"/>
      <c r="L468" s="16"/>
      <c r="M468" s="16"/>
      <c r="N468" s="14"/>
    </row>
    <row r="469" spans="2:14" s="15" customFormat="1" ht="21" customHeight="1">
      <c r="B469" s="16"/>
      <c r="C469" s="16"/>
      <c r="D469" s="16"/>
      <c r="E469" s="16"/>
      <c r="F469" s="16"/>
      <c r="G469" s="16"/>
      <c r="H469" s="16"/>
      <c r="I469" s="16"/>
      <c r="J469" s="16"/>
      <c r="K469" s="16"/>
      <c r="L469" s="16"/>
      <c r="M469" s="16"/>
      <c r="N469" s="14"/>
    </row>
    <row r="470" spans="2:14" s="15" customFormat="1" ht="21" customHeight="1">
      <c r="B470" s="16"/>
      <c r="C470" s="16"/>
      <c r="D470" s="16"/>
      <c r="E470" s="16"/>
      <c r="F470" s="16"/>
      <c r="G470" s="16"/>
      <c r="H470" s="16"/>
      <c r="I470" s="16"/>
      <c r="J470" s="16"/>
      <c r="K470" s="16"/>
      <c r="L470" s="16"/>
      <c r="M470" s="16"/>
      <c r="N470" s="14"/>
    </row>
    <row r="471" spans="2:14" s="15" customFormat="1" ht="21" customHeight="1">
      <c r="B471" s="16"/>
      <c r="C471" s="16"/>
      <c r="D471" s="16"/>
      <c r="E471" s="16"/>
      <c r="F471" s="16"/>
      <c r="G471" s="16"/>
      <c r="H471" s="16"/>
      <c r="I471" s="16"/>
      <c r="J471" s="16"/>
      <c r="K471" s="16"/>
      <c r="L471" s="16"/>
      <c r="M471" s="16"/>
      <c r="N471" s="14"/>
    </row>
    <row r="472" spans="2:14" s="15" customFormat="1" ht="21" customHeight="1">
      <c r="B472" s="16"/>
      <c r="C472" s="16"/>
      <c r="D472" s="16"/>
      <c r="E472" s="16"/>
      <c r="F472" s="16"/>
      <c r="G472" s="16"/>
      <c r="H472" s="16"/>
      <c r="I472" s="16"/>
      <c r="J472" s="16"/>
      <c r="K472" s="16"/>
      <c r="L472" s="16"/>
      <c r="M472" s="16"/>
      <c r="N472" s="14"/>
    </row>
    <row r="473" spans="2:14" s="15" customFormat="1" ht="21" customHeight="1">
      <c r="B473" s="16"/>
      <c r="C473" s="16"/>
      <c r="D473" s="16"/>
      <c r="E473" s="16"/>
      <c r="F473" s="16"/>
      <c r="G473" s="16"/>
      <c r="H473" s="16"/>
      <c r="I473" s="16"/>
      <c r="J473" s="16"/>
      <c r="K473" s="16"/>
      <c r="L473" s="16"/>
      <c r="M473" s="16"/>
      <c r="N473" s="14"/>
    </row>
    <row r="474" spans="2:14" s="15" customFormat="1" ht="21" customHeight="1">
      <c r="B474" s="16"/>
      <c r="C474" s="16"/>
      <c r="D474" s="16"/>
      <c r="E474" s="16"/>
      <c r="F474" s="16"/>
      <c r="G474" s="16"/>
      <c r="H474" s="16"/>
      <c r="I474" s="16"/>
      <c r="J474" s="16"/>
      <c r="K474" s="16"/>
      <c r="L474" s="16"/>
      <c r="M474" s="16"/>
      <c r="N474" s="14"/>
    </row>
    <row r="475" spans="2:14" s="15" customFormat="1" ht="21" customHeight="1">
      <c r="B475" s="16"/>
      <c r="C475" s="16"/>
      <c r="D475" s="16"/>
      <c r="E475" s="16"/>
      <c r="F475" s="16"/>
      <c r="G475" s="16"/>
      <c r="H475" s="16"/>
      <c r="I475" s="16"/>
      <c r="J475" s="16"/>
      <c r="K475" s="16"/>
      <c r="L475" s="16"/>
      <c r="M475" s="16"/>
      <c r="N475" s="14"/>
    </row>
    <row r="476" spans="2:14" s="15" customFormat="1" ht="21" customHeight="1">
      <c r="B476" s="16"/>
      <c r="C476" s="16"/>
      <c r="D476" s="16"/>
      <c r="E476" s="16"/>
      <c r="F476" s="16"/>
      <c r="G476" s="16"/>
      <c r="H476" s="16"/>
      <c r="I476" s="16"/>
      <c r="J476" s="16"/>
      <c r="K476" s="16"/>
      <c r="L476" s="16"/>
      <c r="M476" s="16"/>
      <c r="N476" s="14"/>
    </row>
    <row r="477" spans="2:14" s="15" customFormat="1" ht="21" customHeight="1">
      <c r="B477" s="16"/>
      <c r="C477" s="16"/>
      <c r="D477" s="16"/>
      <c r="E477" s="16"/>
      <c r="F477" s="16"/>
      <c r="G477" s="16"/>
      <c r="H477" s="16"/>
      <c r="I477" s="16"/>
      <c r="J477" s="16"/>
      <c r="K477" s="16"/>
      <c r="L477" s="16"/>
      <c r="M477" s="16"/>
      <c r="N477" s="14"/>
    </row>
    <row r="478" spans="2:14" s="15" customFormat="1" ht="21" customHeight="1">
      <c r="B478" s="16"/>
      <c r="C478" s="16"/>
      <c r="D478" s="16"/>
      <c r="E478" s="16"/>
      <c r="F478" s="16"/>
      <c r="G478" s="16"/>
      <c r="H478" s="16"/>
      <c r="I478" s="16"/>
      <c r="J478" s="16"/>
      <c r="K478" s="16"/>
      <c r="L478" s="16"/>
      <c r="M478" s="16"/>
      <c r="N478" s="14"/>
    </row>
    <row r="479" spans="2:14" s="15" customFormat="1" ht="21" customHeight="1">
      <c r="B479" s="16"/>
      <c r="C479" s="16"/>
      <c r="D479" s="16"/>
      <c r="E479" s="16"/>
      <c r="F479" s="16"/>
      <c r="G479" s="16"/>
      <c r="H479" s="16"/>
      <c r="I479" s="16"/>
      <c r="J479" s="16"/>
      <c r="K479" s="16"/>
      <c r="L479" s="16"/>
      <c r="M479" s="16"/>
      <c r="N479" s="14"/>
    </row>
    <row r="480" spans="2:14" s="15" customFormat="1" ht="21" customHeight="1">
      <c r="B480" s="16"/>
      <c r="C480" s="16"/>
      <c r="D480" s="16"/>
      <c r="E480" s="16"/>
      <c r="F480" s="16"/>
      <c r="G480" s="16"/>
      <c r="H480" s="16"/>
      <c r="I480" s="16"/>
      <c r="J480" s="16"/>
      <c r="K480" s="16"/>
      <c r="L480" s="16"/>
      <c r="M480" s="16"/>
      <c r="N480" s="14"/>
    </row>
    <row r="481" spans="2:14" s="15" customFormat="1" ht="21" customHeight="1">
      <c r="B481" s="16"/>
      <c r="C481" s="16"/>
      <c r="D481" s="16"/>
      <c r="E481" s="16"/>
      <c r="F481" s="16"/>
      <c r="G481" s="16"/>
      <c r="H481" s="16"/>
      <c r="I481" s="16"/>
      <c r="J481" s="16"/>
      <c r="K481" s="16"/>
      <c r="L481" s="16"/>
      <c r="M481" s="16"/>
      <c r="N481" s="14"/>
    </row>
  </sheetData>
  <mergeCells count="2">
    <mergeCell ref="A2:M2"/>
    <mergeCell ref="I3:M3"/>
  </mergeCells>
  <printOptions horizontalCentered="1"/>
  <pageMargins left="0.19685039370078741" right="0.19685039370078741" top="0.98425196850393704" bottom="0.39370078740157483" header="0.51181102362204722" footer="0.51181102362204722"/>
  <pageSetup paperSize="9" scale="75" fitToHeight="4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Charts</vt:lpstr>
      </vt:variant>
      <vt:variant>
        <vt:i4>3</vt:i4>
      </vt:variant>
    </vt:vector>
  </HeadingPairs>
  <TitlesOfParts>
    <vt:vector size="9" baseType="lpstr">
      <vt:lpstr>LPPF-pensioners</vt:lpstr>
      <vt:lpstr>LPPF-% pensioners</vt:lpstr>
      <vt:lpstr>LPPF-net assets</vt:lpstr>
      <vt:lpstr>LPPF-% net assets</vt:lpstr>
      <vt:lpstr>LPPF-investments</vt:lpstr>
      <vt:lpstr>LPPF-portfolio</vt:lpstr>
      <vt:lpstr>Chart №1-LPPF</vt:lpstr>
      <vt:lpstr>Chart №2-LPPF</vt:lpstr>
      <vt:lpstr>Chart №3-LPPF</vt:lpstr>
    </vt:vector>
  </TitlesOfParts>
  <Company>FSC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Hristova</dc:creator>
  <cp:lastModifiedBy>Maria Hristova</cp:lastModifiedBy>
  <cp:lastPrinted>2025-03-07T14:52:41Z</cp:lastPrinted>
  <dcterms:created xsi:type="dcterms:W3CDTF">2022-01-21T08:12:08Z</dcterms:created>
  <dcterms:modified xsi:type="dcterms:W3CDTF">2025-08-11T14:08:31Z</dcterms:modified>
</cp:coreProperties>
</file>