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.xml" ContentType="application/vnd.openxmlformats-officedocument.drawingml.chart+xml"/>
  <Override PartName="/xl/drawings/drawing11.xml" ContentType="application/vnd.openxmlformats-officedocument.drawing+xml"/>
  <Override PartName="/xl/charts/chart2.xml" ContentType="application/vnd.openxmlformats-officedocument.drawingml.chart+xml"/>
  <Override PartName="/xl/drawings/drawing1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5\Чисти\"/>
    </mc:Choice>
  </mc:AlternateContent>
  <bookViews>
    <workbookView xWindow="0" yWindow="0" windowWidth="28800" windowHeight="12300" tabRatio="837"/>
  </bookViews>
  <sheets>
    <sheet name="Table №1-U" sheetId="1" r:id="rId1"/>
    <sheet name="Table №1.1-U" sheetId="2" r:id="rId2"/>
    <sheet name="Table №2-U" sheetId="3" r:id="rId3"/>
    <sheet name="Table №2.1-U" sheetId="4" r:id="rId4"/>
    <sheet name="Table № 3-U" sheetId="51806" r:id="rId5"/>
    <sheet name="Table № 3.1-U" sheetId="51804" r:id="rId6"/>
    <sheet name="Table №4-U" sheetId="51808" r:id="rId7"/>
    <sheet name="Table №4.1-U" sheetId="51809" r:id="rId8"/>
    <sheet name="Table № 5-U" sheetId="10541" r:id="rId9"/>
    <sheet name="Table № 5.1-U" sheetId="51813" r:id="rId10"/>
    <sheet name="Table №6-U" sheetId="51805" r:id="rId11"/>
    <sheet name="Chart №1-U" sheetId="51810" r:id="rId12"/>
    <sheet name="Chart №2-U" sheetId="51811" r:id="rId13"/>
    <sheet name="Chart №3-U" sheetId="51812" r:id="rId14"/>
  </sheets>
  <definedNames>
    <definedName name="_xlnm.Print_Area" localSheetId="10">'Table №6-U'!$A$1:$L$8</definedName>
  </definedNames>
  <calcPr calcId="162913"/>
</workbook>
</file>

<file path=xl/calcChain.xml><?xml version="1.0" encoding="utf-8"?>
<calcChain xmlns="http://schemas.openxmlformats.org/spreadsheetml/2006/main">
  <c r="K8" i="51805" l="1"/>
  <c r="J8" i="51805"/>
  <c r="I8" i="51805"/>
  <c r="H8" i="51805"/>
  <c r="G8" i="51805"/>
  <c r="F8" i="51805"/>
  <c r="E8" i="51805"/>
  <c r="D8" i="51805"/>
  <c r="C8" i="51805"/>
  <c r="B8" i="51805"/>
  <c r="L7" i="51805"/>
  <c r="L6" i="51805"/>
  <c r="L5" i="51805"/>
  <c r="M17" i="51808"/>
  <c r="M16" i="51808"/>
  <c r="M15" i="51808"/>
  <c r="M14" i="51808"/>
  <c r="M13" i="51808"/>
  <c r="M12" i="51808"/>
  <c r="M11" i="51808"/>
  <c r="M10" i="51808"/>
  <c r="M9" i="51808"/>
  <c r="M8" i="51808"/>
  <c r="M7" i="51808"/>
  <c r="M6" i="51808"/>
  <c r="M5" i="51808"/>
  <c r="M4" i="51808"/>
  <c r="J16" i="51804"/>
  <c r="J15" i="51804"/>
  <c r="J14" i="51804"/>
  <c r="J13" i="51804"/>
  <c r="J12" i="51804"/>
  <c r="J11" i="51804"/>
  <c r="J10" i="51804"/>
  <c r="J9" i="51804"/>
  <c r="J8" i="51804"/>
  <c r="J7" i="51804"/>
  <c r="J6" i="51804"/>
  <c r="I16" i="51806"/>
  <c r="H16" i="51806"/>
  <c r="G16" i="51806"/>
  <c r="F16" i="51806"/>
  <c r="E16" i="51806"/>
  <c r="D16" i="51806"/>
  <c r="C16" i="51806"/>
  <c r="B16" i="51806"/>
  <c r="J15" i="51806"/>
  <c r="J14" i="51806"/>
  <c r="J13" i="51806"/>
  <c r="J12" i="51806"/>
  <c r="J11" i="51806"/>
  <c r="J10" i="51806"/>
  <c r="J9" i="51806"/>
  <c r="J8" i="51806"/>
  <c r="J7" i="51806"/>
  <c r="J6" i="51806"/>
  <c r="J16" i="51806" s="1"/>
  <c r="H15" i="3"/>
  <c r="G15" i="3"/>
  <c r="F15" i="3"/>
  <c r="E15" i="3"/>
  <c r="D15" i="3"/>
  <c r="C15" i="3"/>
  <c r="B15" i="3"/>
  <c r="H15" i="1"/>
  <c r="G15" i="1"/>
  <c r="F15" i="1"/>
  <c r="E15" i="1"/>
  <c r="D15" i="1"/>
  <c r="C15" i="1"/>
  <c r="B15" i="1"/>
  <c r="L8" i="51805" l="1"/>
</calcChain>
</file>

<file path=xl/sharedStrings.xml><?xml version="1.0" encoding="utf-8"?>
<sst xmlns="http://schemas.openxmlformats.org/spreadsheetml/2006/main" count="214" uniqueCount="65">
  <si>
    <t xml:space="preserve">№ </t>
  </si>
  <si>
    <t>(%)</t>
  </si>
  <si>
    <t xml:space="preserve"> </t>
  </si>
  <si>
    <t>І.</t>
  </si>
  <si>
    <t>(хил. лв.)</t>
  </si>
  <si>
    <t>1.1</t>
  </si>
  <si>
    <t>ІІ.</t>
  </si>
  <si>
    <t>Year, month</t>
  </si>
  <si>
    <t>UPF</t>
  </si>
  <si>
    <t>UPF "DOVERIE"</t>
  </si>
  <si>
    <t>UPF "SAGLASIE"</t>
  </si>
  <si>
    <t>UPF "DSK - RODINA"</t>
  </si>
  <si>
    <t>ZUPF "ALLIANZ BULGARIA"</t>
  </si>
  <si>
    <t>UPF "UBB"</t>
  </si>
  <si>
    <t>UPF "CCB - SILA"</t>
  </si>
  <si>
    <t>"UPF - FUTURE"</t>
  </si>
  <si>
    <t>UPF "TOPLINA"</t>
  </si>
  <si>
    <t>UPF "PENSIONNOOSIGURITELEN INSTITUT"</t>
  </si>
  <si>
    <t>UPF "DALLBOGG: LIFE AND HEALTH"</t>
  </si>
  <si>
    <t>Total</t>
  </si>
  <si>
    <t>Year, period</t>
  </si>
  <si>
    <t>"UPF FUTURE"</t>
  </si>
  <si>
    <t>UPF "PENSIONNO-OSIGURITELEN INSTITUT"</t>
  </si>
  <si>
    <t>Year</t>
  </si>
  <si>
    <t>Month</t>
  </si>
  <si>
    <t xml:space="preserve">                                                     UPF                           Investment instruments </t>
  </si>
  <si>
    <t>Total investments, incl.</t>
  </si>
  <si>
    <t>Debt securities</t>
  </si>
  <si>
    <t>Debt securities issued or guaranteed by States or by their central banks, the ECB, the EIB or international financial organizations</t>
  </si>
  <si>
    <t>Corporate bonds</t>
  </si>
  <si>
    <t>Municipal bonds</t>
  </si>
  <si>
    <t>Equities</t>
  </si>
  <si>
    <t>Shares, rights and warrants</t>
  </si>
  <si>
    <t>Shares and units, issued by collective investment schemes and alternative investment funds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</si>
  <si>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</si>
  <si>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</si>
  <si>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</si>
  <si>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</si>
  <si>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</si>
  <si>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</si>
  <si>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>Indicators</t>
  </si>
  <si>
    <t xml:space="preserve">(in thousands BGN) </t>
  </si>
  <si>
    <t>UPFs' net assets dynamics</t>
  </si>
  <si>
    <t xml:space="preserve"> UPFs' market share by net assets   </t>
  </si>
  <si>
    <t>Gross contributions to UPFs</t>
  </si>
  <si>
    <t xml:space="preserve">(in BGN) </t>
  </si>
  <si>
    <t xml:space="preserve"> Universal Pension Funds (UPFs insured persons' dynamics</t>
  </si>
  <si>
    <t xml:space="preserve">UPFs' market share by number of insured persons                                   </t>
  </si>
  <si>
    <t>Average monthly contributions per insured person* in UPF</t>
  </si>
  <si>
    <t>Average contribution for all UPFs</t>
  </si>
  <si>
    <t>* Average monthly contributions calculation is based on insured persons, for whom are made monthly contributions during corresponding month.</t>
  </si>
  <si>
    <t>Note:</t>
  </si>
  <si>
    <t>Average for all UPFs</t>
  </si>
  <si>
    <t>Average savings account balance of insured person, for which at least one contribution 
has been accumulated in the previous 12 months
(as at the end of each month)</t>
  </si>
  <si>
    <t>Lump-sum payments to insured persons that aquired pension rights</t>
  </si>
  <si>
    <t>Lump-sum or period payments to insured persons</t>
  </si>
  <si>
    <t xml:space="preserve">Рayments due to insured persons' survivors </t>
  </si>
  <si>
    <t>Average savings account balance per insured person                                                                                                                                                                                                                              (as at the end of each month)</t>
  </si>
  <si>
    <t>First half of the year</t>
  </si>
  <si>
    <t>First half of the year, arithmetic average</t>
  </si>
  <si>
    <t>Amounts credited and paid out to insured persons for the period 01.01.2025 - 30.06.2025</t>
  </si>
  <si>
    <t>First half of the year, weighted average</t>
  </si>
  <si>
    <t>Year, weighted average</t>
  </si>
  <si>
    <t>UPFs' investment portfolio as of 30.06.2025</t>
  </si>
  <si>
    <t>Structure of UPFs' investment portfolio as of 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</si>
</sst>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(* #,##0.00_);_(* \(#,##0.00\);_(* &quot;-&quot;??_);_(@_)"/>
    <numFmt numFmtId="168" formatCode="_-* #,##0.00\ _л_в_-;\-* #,##0.00\ _л_в_-;_-* &quot;-&quot;\ _л_в_-;_-@_-"/>
    <numFmt numFmtId="169" formatCode="0.00000000"/>
  </numFmts>
  <fonts count="19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</font>
    <font>
      <sz val="10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3">
    <xf numFmtId="0" fontId="0" fillId="0" borderId="0"/>
    <xf numFmtId="167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9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" fillId="0" borderId="0"/>
  </cellStyleXfs>
  <cellXfs count="154">
    <xf numFmtId="0" fontId="0" fillId="0" borderId="0" xfId="0"/>
    <xf numFmtId="0" fontId="3" fillId="0" borderId="0" xfId="0" applyFont="1" applyBorder="1"/>
    <xf numFmtId="167" fontId="4" fillId="0" borderId="0" xfId="1" applyFont="1" applyBorder="1" applyAlignment="1">
      <alignment horizontal="center" vertical="center" wrapText="1"/>
    </xf>
    <xf numFmtId="0" fontId="4" fillId="0" borderId="0" xfId="0" applyFont="1" applyBorder="1"/>
    <xf numFmtId="0" fontId="7" fillId="0" borderId="0" xfId="0" applyFon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5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4" fillId="0" borderId="0" xfId="6" applyFont="1" applyBorder="1"/>
    <xf numFmtId="0" fontId="4" fillId="0" borderId="0" xfId="0" applyFont="1" applyBorder="1" applyAlignment="1">
      <alignment wrapText="1"/>
    </xf>
    <xf numFmtId="0" fontId="10" fillId="0" borderId="0" xfId="4" applyFont="1" applyFill="1"/>
    <xf numFmtId="0" fontId="3" fillId="0" borderId="2" xfId="5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166" fontId="10" fillId="0" borderId="5" xfId="2" applyFont="1" applyFill="1" applyBorder="1" applyAlignment="1">
      <alignment horizontal="right" vertical="justify" wrapText="1"/>
    </xf>
    <xf numFmtId="166" fontId="10" fillId="0" borderId="4" xfId="2" applyFont="1" applyFill="1" applyBorder="1" applyAlignment="1">
      <alignment horizontal="justify" wrapText="1"/>
    </xf>
    <xf numFmtId="0" fontId="11" fillId="0" borderId="8" xfId="0" applyFont="1" applyFill="1" applyBorder="1" applyAlignment="1">
      <alignment horizontal="justify" vertical="justify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0" xfId="6" applyFont="1" applyBorder="1"/>
    <xf numFmtId="0" fontId="4" fillId="0" borderId="0" xfId="6" applyFont="1" applyBorder="1" applyAlignment="1">
      <alignment horizontal="right"/>
    </xf>
    <xf numFmtId="3" fontId="4" fillId="0" borderId="0" xfId="0" applyNumberFormat="1" applyFont="1" applyBorder="1"/>
    <xf numFmtId="0" fontId="4" fillId="0" borderId="2" xfId="12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9" fontId="7" fillId="0" borderId="0" xfId="0" applyNumberFormat="1" applyFont="1" applyBorder="1" applyAlignment="1">
      <alignment vertical="center" wrapText="1"/>
    </xf>
    <xf numFmtId="0" fontId="4" fillId="0" borderId="0" xfId="0" applyFont="1" applyFill="1" applyBorder="1"/>
    <xf numFmtId="3" fontId="4" fillId="0" borderId="0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10" fontId="4" fillId="0" borderId="0" xfId="9" applyNumberFormat="1" applyFont="1" applyBorder="1"/>
    <xf numFmtId="3" fontId="4" fillId="0" borderId="0" xfId="0" applyNumberFormat="1" applyFont="1" applyFill="1" applyBorder="1"/>
    <xf numFmtId="10" fontId="4" fillId="0" borderId="0" xfId="9" applyNumberFormat="1" applyFont="1" applyFill="1" applyBorder="1"/>
    <xf numFmtId="167" fontId="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2" borderId="0" xfId="0" applyNumberFormat="1" applyFont="1" applyFill="1" applyBorder="1"/>
    <xf numFmtId="3" fontId="4" fillId="2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0" fontId="4" fillId="0" borderId="2" xfId="5" quotePrefix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quotePrefix="1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 wrapText="1"/>
    </xf>
    <xf numFmtId="0" fontId="0" fillId="0" borderId="0" xfId="0" applyFill="1"/>
    <xf numFmtId="10" fontId="4" fillId="0" borderId="0" xfId="8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5" quotePrefix="1" applyNumberFormat="1" applyFont="1" applyFill="1" applyBorder="1" applyAlignment="1">
      <alignment horizontal="right" vertical="center" wrapText="1" indent="1"/>
    </xf>
    <xf numFmtId="0" fontId="4" fillId="0" borderId="2" xfId="0" quotePrefix="1" applyNumberFormat="1" applyFont="1" applyFill="1" applyBorder="1" applyAlignment="1">
      <alignment horizontal="right" vertical="center" wrapText="1" indent="1"/>
    </xf>
    <xf numFmtId="0" fontId="4" fillId="0" borderId="0" xfId="6" applyFont="1" applyFill="1" applyBorder="1"/>
    <xf numFmtId="0" fontId="4" fillId="0" borderId="0" xfId="12" applyFont="1" applyFill="1" applyBorder="1" applyAlignment="1">
      <alignment horizontal="right" vertical="center" wrapText="1"/>
    </xf>
    <xf numFmtId="0" fontId="4" fillId="0" borderId="0" xfId="12" applyFont="1" applyFill="1" applyBorder="1" applyAlignment="1">
      <alignment wrapText="1"/>
    </xf>
    <xf numFmtId="0" fontId="10" fillId="0" borderId="0" xfId="3" applyFont="1" applyFill="1" applyAlignment="1">
      <alignment horizontal="left" vertical="center" wrapText="1"/>
    </xf>
    <xf numFmtId="3" fontId="10" fillId="0" borderId="0" xfId="4" applyNumberFormat="1" applyFont="1" applyFill="1"/>
    <xf numFmtId="10" fontId="10" fillId="0" borderId="0" xfId="9" applyNumberFormat="1" applyFont="1" applyFill="1"/>
    <xf numFmtId="0" fontId="10" fillId="0" borderId="2" xfId="4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3" fontId="4" fillId="0" borderId="2" xfId="0" applyNumberFormat="1" applyFont="1" applyFill="1" applyBorder="1"/>
    <xf numFmtId="3" fontId="4" fillId="0" borderId="2" xfId="0" applyNumberFormat="1" applyFont="1" applyFill="1" applyBorder="1" applyAlignment="1">
      <alignment vertical="center"/>
    </xf>
    <xf numFmtId="2" fontId="4" fillId="0" borderId="2" xfId="9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wrapText="1"/>
    </xf>
    <xf numFmtId="3" fontId="4" fillId="0" borderId="2" xfId="0" applyNumberFormat="1" applyFont="1" applyFill="1" applyBorder="1" applyAlignment="1">
      <alignment vertical="center" wrapText="1"/>
    </xf>
    <xf numFmtId="165" fontId="5" fillId="0" borderId="2" xfId="0" applyNumberFormat="1" applyFont="1" applyFill="1" applyBorder="1" applyAlignment="1">
      <alignment horizontal="right" vertical="center" wrapText="1"/>
    </xf>
    <xf numFmtId="2" fontId="5" fillId="0" borderId="2" xfId="0" applyNumberFormat="1" applyFont="1" applyFill="1" applyBorder="1" applyAlignment="1">
      <alignment horizontal="right" vertical="center" wrapText="1"/>
    </xf>
    <xf numFmtId="2" fontId="5" fillId="0" borderId="2" xfId="0" applyNumberFormat="1" applyFont="1" applyFill="1" applyBorder="1" applyAlignment="1">
      <alignment wrapText="1"/>
    </xf>
    <xf numFmtId="165" fontId="14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168" fontId="3" fillId="0" borderId="2" xfId="0" applyNumberFormat="1" applyFont="1" applyFill="1" applyBorder="1" applyAlignment="1">
      <alignment horizontal="right" vertical="center" wrapText="1"/>
    </xf>
    <xf numFmtId="168" fontId="4" fillId="0" borderId="2" xfId="0" applyNumberFormat="1" applyFont="1" applyFill="1" applyBorder="1" applyAlignment="1">
      <alignment horizontal="right" vertical="center" wrapText="1"/>
    </xf>
    <xf numFmtId="4" fontId="4" fillId="0" borderId="2" xfId="1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vertical="center" wrapText="1"/>
    </xf>
    <xf numFmtId="3" fontId="10" fillId="0" borderId="2" xfId="7" applyNumberFormat="1" applyFont="1" applyFill="1" applyBorder="1" applyAlignment="1">
      <alignment horizontal="right" vertical="center" wrapText="1" indent="1"/>
    </xf>
    <xf numFmtId="165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vertical="center" wrapText="1"/>
    </xf>
    <xf numFmtId="0" fontId="10" fillId="0" borderId="5" xfId="0" applyFont="1" applyBorder="1" applyAlignment="1">
      <alignment horizontal="right" vertical="justify"/>
    </xf>
    <xf numFmtId="0" fontId="10" fillId="0" borderId="6" xfId="0" applyFont="1" applyBorder="1" applyAlignment="1">
      <alignment vertical="justify"/>
    </xf>
    <xf numFmtId="0" fontId="10" fillId="0" borderId="4" xfId="0" applyFont="1" applyBorder="1" applyAlignment="1">
      <alignment vertical="justify"/>
    </xf>
    <xf numFmtId="0" fontId="5" fillId="0" borderId="2" xfId="0" applyFont="1" applyBorder="1" applyAlignment="1"/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167" fontId="13" fillId="0" borderId="2" xfId="1" applyFont="1" applyBorder="1" applyAlignment="1">
      <alignment horizontal="center" vertical="center" wrapText="1"/>
    </xf>
    <xf numFmtId="167" fontId="8" fillId="0" borderId="2" xfId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0" xfId="0" applyFont="1" applyBorder="1" applyAlignment="1">
      <alignment horizontal="right" vertical="center" wrapText="1"/>
    </xf>
    <xf numFmtId="0" fontId="8" fillId="0" borderId="0" xfId="6" applyFont="1" applyBorder="1"/>
    <xf numFmtId="167" fontId="4" fillId="0" borderId="2" xfId="1" applyFont="1" applyFill="1" applyBorder="1" applyAlignment="1">
      <alignment horizontal="left" wrapText="1"/>
    </xf>
    <xf numFmtId="0" fontId="10" fillId="0" borderId="2" xfId="3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2" fontId="4" fillId="0" borderId="2" xfId="12" applyNumberFormat="1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167" fontId="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7" xfId="0" applyNumberFormat="1" applyFont="1" applyFill="1" applyBorder="1" applyAlignment="1">
      <alignment horizontal="center" vertical="center" wrapText="1"/>
    </xf>
    <xf numFmtId="0" fontId="10" fillId="0" borderId="1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9" xfId="12" applyFont="1" applyFill="1" applyBorder="1" applyAlignment="1">
      <alignment horizontal="center" vertical="center"/>
    </xf>
    <xf numFmtId="0" fontId="4" fillId="0" borderId="10" xfId="12" applyFont="1" applyFill="1" applyBorder="1" applyAlignment="1">
      <alignment horizontal="center" vertical="center"/>
    </xf>
    <xf numFmtId="0" fontId="4" fillId="0" borderId="0" xfId="12" applyFont="1" applyFill="1" applyBorder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0" fontId="10" fillId="0" borderId="3" xfId="4" applyFont="1" applyFill="1" applyBorder="1" applyAlignment="1">
      <alignment horizontal="right"/>
    </xf>
    <xf numFmtId="0" fontId="18" fillId="0" borderId="5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2" fontId="18" fillId="0" borderId="5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167" fontId="15" fillId="0" borderId="5" xfId="1" applyFont="1" applyFill="1" applyBorder="1" applyAlignment="1">
      <alignment horizontal="center" vertical="center" wrapText="1"/>
    </xf>
    <xf numFmtId="167" fontId="15" fillId="0" borderId="4" xfId="1" applyFont="1" applyFill="1" applyBorder="1" applyAlignment="1">
      <alignment horizontal="center" vertical="center" wrapText="1"/>
    </xf>
  </cellXfs>
  <cellStyles count="13">
    <cellStyle name="Comma" xfId="1" builtinId="3"/>
    <cellStyle name="Comma 2" xfId="10"/>
    <cellStyle name="Comma_PPF_2006_Q2_BG" xfId="2"/>
    <cellStyle name="Normal" xfId="0" builtinId="0"/>
    <cellStyle name="Normal 2" xfId="12"/>
    <cellStyle name="Normal_DPF" xfId="3"/>
    <cellStyle name="Normal_PPF_2006_Q2_BG" xfId="4"/>
    <cellStyle name="Normal_Spr_06_04" xfId="5"/>
    <cellStyle name="Normal_ППФ0603" xfId="6"/>
    <cellStyle name="Normal_Таблица № 7- П" xfId="7"/>
    <cellStyle name="Normal_Таблица №4-У" xfId="8"/>
    <cellStyle name="Percent" xfId="9" builtinId="5"/>
    <cellStyle name="Percent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200" b="1" i="0" baseline="0">
                <a:effectLst/>
              </a:rPr>
              <a:t>UPFs' market share by number of insured persons as of 30.06.2025</a:t>
            </a:r>
            <a:endParaRPr lang="en-US" sz="1200">
              <a:effectLst/>
            </a:endParaRPr>
          </a:p>
        </c:rich>
      </c:tx>
      <c:layout>
        <c:manualLayout>
          <c:xMode val="edge"/>
          <c:yMode val="edge"/>
          <c:x val="0.26128921061702859"/>
          <c:y val="3.2191889719368837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234"/>
          <c:y val="0.40847457627118688"/>
          <c:w val="0.58531540847983454"/>
          <c:h val="0.37966101694915338"/>
        </c:manualLayout>
      </c:layout>
      <c:pie3DChart>
        <c:varyColors val="1"/>
        <c:ser>
          <c:idx val="2"/>
          <c:order val="0"/>
          <c:explosion val="27"/>
          <c:dLbls>
            <c:dLbl>
              <c:idx val="0"/>
              <c:layout>
                <c:manualLayout>
                  <c:x val="8.4576103271475661E-2"/>
                  <c:y val="5.34310368564335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AEB-4948-88D6-D3097A53C0FA}"/>
                </c:ext>
              </c:extLst>
            </c:dLbl>
            <c:dLbl>
              <c:idx val="1"/>
              <c:layout>
                <c:manualLayout>
                  <c:x val="1.1953831857974283E-2"/>
                  <c:y val="7.169763454350983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563831694951175"/>
                      <c:h val="8.48546643533965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AEB-4948-88D6-D3097A53C0FA}"/>
                </c:ext>
              </c:extLst>
            </c:dLbl>
            <c:dLbl>
              <c:idx val="2"/>
              <c:layout>
                <c:manualLayout>
                  <c:x val="-6.4553561239627924E-2"/>
                  <c:y val="6.37890314472115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AEB-4948-88D6-D3097A53C0FA}"/>
                </c:ext>
              </c:extLst>
            </c:dLbl>
            <c:dLbl>
              <c:idx val="3"/>
              <c:layout>
                <c:manualLayout>
                  <c:x val="3.2821698735434689E-2"/>
                  <c:y val="8.88842030339427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AEB-4948-88D6-D3097A53C0FA}"/>
                </c:ext>
              </c:extLst>
            </c:dLbl>
            <c:dLbl>
              <c:idx val="4"/>
              <c:layout>
                <c:manualLayout>
                  <c:x val="-1.881469056285234E-2"/>
                  <c:y val="4.475288046620803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AEB-4948-88D6-D3097A53C0FA}"/>
                </c:ext>
              </c:extLst>
            </c:dLbl>
            <c:dLbl>
              <c:idx val="5"/>
              <c:layout>
                <c:manualLayout>
                  <c:x val="-4.3700923113669791E-2"/>
                  <c:y val="-4.47160460874594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AEB-4948-88D6-D3097A53C0FA}"/>
                </c:ext>
              </c:extLst>
            </c:dLbl>
            <c:dLbl>
              <c:idx val="6"/>
              <c:layout>
                <c:manualLayout>
                  <c:x val="-9.4586878811813768E-2"/>
                  <c:y val="-0.1016340584545577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AEB-4948-88D6-D3097A53C0FA}"/>
                </c:ext>
              </c:extLst>
            </c:dLbl>
            <c:dLbl>
              <c:idx val="7"/>
              <c:layout>
                <c:manualLayout>
                  <c:x val="-7.961613493965479E-3"/>
                  <c:y val="-0.1595212527368089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AEB-4948-88D6-D3097A53C0FA}"/>
                </c:ext>
              </c:extLst>
            </c:dLbl>
            <c:dLbl>
              <c:idx val="8"/>
              <c:layout>
                <c:manualLayout>
                  <c:x val="0.18833255977439309"/>
                  <c:y val="-8.76158192090395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AEB-4948-88D6-D3097A53C0FA}"/>
                </c:ext>
              </c:extLst>
            </c:dLbl>
            <c:dLbl>
              <c:idx val="9"/>
              <c:layout>
                <c:manualLayout>
                  <c:x val="0.29017140437590078"/>
                  <c:y val="-2.92331605757402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661501464333502"/>
                      <c:h val="0.1570219966159052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CAEB-4948-88D6-D3097A53C0F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№1-U'!$A$5:$A$14</c:f>
              <c:strCache>
                <c:ptCount val="10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UPF "UBB"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  <c:pt idx="9">
                  <c:v>UPF "DALLBOGG: LIFE AND HEALTH"</c:v>
                </c:pt>
              </c:strCache>
            </c:strRef>
          </c:cat>
          <c:val>
            <c:numRef>
              <c:f>'Table №1.1-U'!$H$5:$H$14</c:f>
              <c:numCache>
                <c:formatCode>0.00</c:formatCode>
                <c:ptCount val="10"/>
                <c:pt idx="0">
                  <c:v>24.482195938246278</c:v>
                </c:pt>
                <c:pt idx="1">
                  <c:v>8.3000104610558676</c:v>
                </c:pt>
                <c:pt idx="2">
                  <c:v>20.207944431647924</c:v>
                </c:pt>
                <c:pt idx="3">
                  <c:v>19.273488165050704</c:v>
                </c:pt>
                <c:pt idx="4">
                  <c:v>10.513822307194367</c:v>
                </c:pt>
                <c:pt idx="5">
                  <c:v>7.6988516867421044</c:v>
                </c:pt>
                <c:pt idx="6">
                  <c:v>4.1249569482648605</c:v>
                </c:pt>
                <c:pt idx="7">
                  <c:v>2.6315259331031253</c:v>
                </c:pt>
                <c:pt idx="8">
                  <c:v>1.8201266346006582</c:v>
                </c:pt>
                <c:pt idx="9">
                  <c:v>0.94707749409411512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AEB-4948-88D6-D3097A53C0F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GB" sz="1200" b="1" i="0" baseline="0">
                <a:effectLst/>
              </a:rPr>
              <a:t>UPFs' market share by net assets value as of </a:t>
            </a:r>
            <a:r>
              <a:rPr lang="bg-BG" sz="1200"/>
              <a:t> 3</a:t>
            </a:r>
            <a:r>
              <a:rPr lang="en-US" sz="1200"/>
              <a:t>0</a:t>
            </a:r>
            <a:r>
              <a:rPr lang="bg-BG" sz="1200"/>
              <a:t>.</a:t>
            </a:r>
            <a:r>
              <a:rPr lang="en-US" sz="1200"/>
              <a:t>06</a:t>
            </a:r>
            <a:r>
              <a:rPr lang="bg-BG" sz="1200"/>
              <a:t>.20</a:t>
            </a:r>
            <a:r>
              <a:rPr lang="en-US" sz="1200"/>
              <a:t>25</a:t>
            </a:r>
            <a:r>
              <a:rPr lang="bg-BG" sz="1200"/>
              <a:t> </a:t>
            </a:r>
          </a:p>
        </c:rich>
      </c:tx>
      <c:layout>
        <c:manualLayout>
          <c:xMode val="edge"/>
          <c:yMode val="edge"/>
          <c:x val="0.26951390641836781"/>
          <c:y val="5.6466596497772803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163391933815927"/>
          <c:y val="0.40677966101695096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9.4363008140011459E-2"/>
                  <c:y val="2.73870080960691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486-4068-BA4B-B2C9A6D2C40E}"/>
                </c:ext>
              </c:extLst>
            </c:dLbl>
            <c:dLbl>
              <c:idx val="1"/>
              <c:layout>
                <c:manualLayout>
                  <c:x val="-3.323458921305987E-2"/>
                  <c:y val="8.96390408826015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486-4068-BA4B-B2C9A6D2C40E}"/>
                </c:ext>
              </c:extLst>
            </c:dLbl>
            <c:dLbl>
              <c:idx val="2"/>
              <c:layout>
                <c:manualLayout>
                  <c:x val="-2.858313858647725E-2"/>
                  <c:y val="6.37238311312785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486-4068-BA4B-B2C9A6D2C40E}"/>
                </c:ext>
              </c:extLst>
            </c:dLbl>
            <c:dLbl>
              <c:idx val="3"/>
              <c:layout>
                <c:manualLayout>
                  <c:x val="-1.6388266875120457E-2"/>
                  <c:y val="3.28576893989945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486-4068-BA4B-B2C9A6D2C40E}"/>
                </c:ext>
              </c:extLst>
            </c:dLbl>
            <c:dLbl>
              <c:idx val="4"/>
              <c:layout>
                <c:manualLayout>
                  <c:x val="-2.2996794480317689E-2"/>
                  <c:y val="-2.17128875839674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486-4068-BA4B-B2C9A6D2C40E}"/>
                </c:ext>
              </c:extLst>
            </c:dLbl>
            <c:dLbl>
              <c:idx val="5"/>
              <c:layout>
                <c:manualLayout>
                  <c:x val="-3.5152581108333525E-2"/>
                  <c:y val="-4.72508563548200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486-4068-BA4B-B2C9A6D2C40E}"/>
                </c:ext>
              </c:extLst>
            </c:dLbl>
            <c:dLbl>
              <c:idx val="6"/>
              <c:layout>
                <c:manualLayout>
                  <c:x val="-0.10137867203000864"/>
                  <c:y val="-8.69994216824592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486-4068-BA4B-B2C9A6D2C40E}"/>
                </c:ext>
              </c:extLst>
            </c:dLbl>
            <c:dLbl>
              <c:idx val="7"/>
              <c:layout>
                <c:manualLayout>
                  <c:x val="-1.6352955880514986E-2"/>
                  <c:y val="-0.1645641756709345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486-4068-BA4B-B2C9A6D2C40E}"/>
                </c:ext>
              </c:extLst>
            </c:dLbl>
            <c:dLbl>
              <c:idx val="8"/>
              <c:layout>
                <c:manualLayout>
                  <c:x val="0.13847399891973169"/>
                  <c:y val="-7.27936296098586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486-4068-BA4B-B2C9A6D2C40E}"/>
                </c:ext>
              </c:extLst>
            </c:dLbl>
            <c:dLbl>
              <c:idx val="9"/>
              <c:layout>
                <c:manualLayout>
                  <c:x val="0.27738412222774117"/>
                  <c:y val="-2.4797687091144081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38573448742899"/>
                      <c:h val="0.1385222786238014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3486-4068-BA4B-B2C9A6D2C40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№2-U'!$A$5:$A$14</c:f>
              <c:strCache>
                <c:ptCount val="10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UPF "UBB"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  <c:pt idx="9">
                  <c:v>UPF "DALLBOGG: LIFE AND HEALTH"</c:v>
                </c:pt>
              </c:strCache>
            </c:strRef>
          </c:cat>
          <c:val>
            <c:numRef>
              <c:f>'Table №2.1-U'!$H$5:$H$14</c:f>
              <c:numCache>
                <c:formatCode>0.00</c:formatCode>
                <c:ptCount val="10"/>
                <c:pt idx="0">
                  <c:v>24.91102723407753</c:v>
                </c:pt>
                <c:pt idx="1">
                  <c:v>7.8787510999665953</c:v>
                </c:pt>
                <c:pt idx="2">
                  <c:v>20.848514591357713</c:v>
                </c:pt>
                <c:pt idx="3">
                  <c:v>19.22690038168421</c:v>
                </c:pt>
                <c:pt idx="4">
                  <c:v>13.079576256808279</c:v>
                </c:pt>
                <c:pt idx="5">
                  <c:v>8.7224012924397609</c:v>
                </c:pt>
                <c:pt idx="6">
                  <c:v>2.3461010211879589</c:v>
                </c:pt>
                <c:pt idx="7">
                  <c:v>1.4380119352072303</c:v>
                </c:pt>
                <c:pt idx="8">
                  <c:v>0.9951829338593664</c:v>
                </c:pt>
                <c:pt idx="9">
                  <c:v>0.55353325341135562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486-4068-BA4B-B2C9A6D2C40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 sz="1200" b="1" i="0" u="none" strike="noStrike" baseline="0">
                <a:effectLst/>
              </a:rPr>
              <a:t>Investment portfolio of UPF as of </a:t>
            </a:r>
            <a:r>
              <a:rPr lang="bg-BG"/>
              <a:t>3</a:t>
            </a:r>
            <a:r>
              <a:rPr lang="en-US"/>
              <a:t>0</a:t>
            </a:r>
            <a:r>
              <a:rPr lang="bg-BG"/>
              <a:t>.</a:t>
            </a:r>
            <a:r>
              <a:rPr lang="en-US"/>
              <a:t>06</a:t>
            </a:r>
            <a:r>
              <a:rPr lang="bg-BG"/>
              <a:t>.20</a:t>
            </a:r>
            <a:r>
              <a:rPr lang="en-US"/>
              <a:t>25</a:t>
            </a:r>
            <a:endParaRPr lang="bg-BG"/>
          </a:p>
        </c:rich>
      </c:tx>
      <c:layout>
        <c:manualLayout>
          <c:xMode val="edge"/>
          <c:yMode val="edge"/>
          <c:x val="0.33574629438124787"/>
          <c:y val="5.025194185752161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612202688728024"/>
          <c:y val="0.38305084745762913"/>
          <c:w val="0.53050672182005509"/>
          <c:h val="0.34576271186440954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7772071969264712E-2"/>
                  <c:y val="0.1522846192449293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980-444B-8AA0-0F6D6238633B}"/>
                </c:ext>
              </c:extLst>
            </c:dLbl>
            <c:dLbl>
              <c:idx val="1"/>
              <c:layout>
                <c:manualLayout>
                  <c:x val="0.17871939920553453"/>
                  <c:y val="0.131798144521275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980-444B-8AA0-0F6D6238633B}"/>
                </c:ext>
              </c:extLst>
            </c:dLbl>
            <c:dLbl>
              <c:idx val="2"/>
              <c:layout>
                <c:manualLayout>
                  <c:x val="-5.3044456399471808E-3"/>
                  <c:y val="4.14730138428129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980-444B-8AA0-0F6D6238633B}"/>
                </c:ext>
              </c:extLst>
            </c:dLbl>
            <c:dLbl>
              <c:idx val="3"/>
              <c:layout>
                <c:manualLayout>
                  <c:x val="-5.7940921810834087E-2"/>
                  <c:y val="7.62667378442108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980-444B-8AA0-0F6D6238633B}"/>
                </c:ext>
              </c:extLst>
            </c:dLbl>
            <c:dLbl>
              <c:idx val="4"/>
              <c:layout>
                <c:manualLayout>
                  <c:x val="-7.2272378996103753E-2"/>
                  <c:y val="-4.94049411336275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980-444B-8AA0-0F6D6238633B}"/>
                </c:ext>
              </c:extLst>
            </c:dLbl>
            <c:dLbl>
              <c:idx val="5"/>
              <c:layout>
                <c:manualLayout>
                  <c:x val="9.0882770088521483E-2"/>
                  <c:y val="-0.1069812720110498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980-444B-8AA0-0F6D6238633B}"/>
                </c:ext>
              </c:extLst>
            </c:dLbl>
            <c:dLbl>
              <c:idx val="6"/>
              <c:layout>
                <c:manualLayout>
                  <c:x val="0.16922993321486979"/>
                  <c:y val="-1.77411833673074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980-444B-8AA0-0F6D6238633B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980-444B-8AA0-0F6D6238633B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980-444B-8AA0-0F6D6238633B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980-444B-8AA0-0F6D6238633B}"/>
                </c:ext>
              </c:extLst>
            </c:dLbl>
            <c:dLbl>
              <c:idx val="1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980-444B-8AA0-0F6D6238633B}"/>
                </c:ext>
              </c:extLst>
            </c:dLbl>
            <c:dLbl>
              <c:idx val="12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980-444B-8AA0-0F6D6238633B}"/>
                </c:ext>
              </c:extLst>
            </c:dLbl>
            <c:dLbl>
              <c:idx val="1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980-444B-8AA0-0F6D6238633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№4.1-U'!$B$6:$B$8,'Table №4.1-U'!$B$10:$B$13)</c:f>
              <c:strCache>
                <c:ptCount val="7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warrants</c:v>
                </c:pt>
                <c:pt idx="4">
                  <c:v>Shares and units, issued by collective investment schemes and alternative investment funds</c:v>
                </c:pt>
                <c:pt idx="5">
                  <c:v>Bank deposits</c:v>
                </c:pt>
                <c:pt idx="6">
                  <c:v>Investment property</c:v>
                </c:pt>
              </c:strCache>
            </c:strRef>
          </c:cat>
          <c:val>
            <c:numRef>
              <c:f>('Table №4.1-U'!$M$6:$M$8,'Table №4.1-U'!$M$10:$M$13)</c:f>
              <c:numCache>
                <c:formatCode>_-* #\ ##0.00\ _л_в_-;\-* #\ ##0.00\ _л_в_-;_-* "-"\ _л_в_-;_-@_-</c:formatCode>
                <c:ptCount val="7"/>
                <c:pt idx="0">
                  <c:v>61.058133199447752</c:v>
                </c:pt>
                <c:pt idx="1">
                  <c:v>7.5470154644999567</c:v>
                </c:pt>
                <c:pt idx="2">
                  <c:v>5.1656372167819846E-3</c:v>
                </c:pt>
                <c:pt idx="3">
                  <c:v>16.384434983606006</c:v>
                </c:pt>
                <c:pt idx="4">
                  <c:v>13.651331178143659</c:v>
                </c:pt>
                <c:pt idx="5">
                  <c:v>0.42259339567124893</c:v>
                </c:pt>
                <c:pt idx="6">
                  <c:v>0.93332614141459591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980-444B-8AA0-0F6D6238633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70" name="Line 1"/>
        <xdr:cNvSpPr>
          <a:spLocks noChangeShapeType="1"/>
        </xdr:cNvSpPr>
      </xdr:nvSpPr>
      <xdr:spPr bwMode="auto">
        <a:xfrm>
          <a:off x="9525" y="600075"/>
          <a:ext cx="35147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0075"/>
          <a:ext cx="26574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9525" y="600075"/>
          <a:ext cx="26574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9525" y="485775"/>
          <a:ext cx="3619500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91" name="Line 1"/>
        <xdr:cNvSpPr>
          <a:spLocks noChangeShapeType="1"/>
        </xdr:cNvSpPr>
      </xdr:nvSpPr>
      <xdr:spPr bwMode="auto">
        <a:xfrm>
          <a:off x="9525" y="4000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0075"/>
          <a:ext cx="35147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9525" y="600075"/>
          <a:ext cx="35147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9525" y="600075"/>
          <a:ext cx="35147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5" name="Line 3"/>
        <xdr:cNvSpPr>
          <a:spLocks noChangeShapeType="1"/>
        </xdr:cNvSpPr>
      </xdr:nvSpPr>
      <xdr:spPr bwMode="auto">
        <a:xfrm>
          <a:off x="9525" y="400050"/>
          <a:ext cx="26860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0075"/>
          <a:ext cx="35147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9525" y="600075"/>
          <a:ext cx="35147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9525" y="600075"/>
          <a:ext cx="35147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5" name="Line 1"/>
        <xdr:cNvSpPr>
          <a:spLocks noChangeShapeType="1"/>
        </xdr:cNvSpPr>
      </xdr:nvSpPr>
      <xdr:spPr bwMode="auto">
        <a:xfrm>
          <a:off x="9525" y="3619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0075"/>
          <a:ext cx="35147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9525" y="600075"/>
          <a:ext cx="35147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9525" y="600075"/>
          <a:ext cx="35147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0" y="666750"/>
          <a:ext cx="2647950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0" y="419100"/>
          <a:ext cx="3067050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19049</xdr:rowOff>
    </xdr:from>
    <xdr:to>
      <xdr:col>1</xdr:col>
      <xdr:colOff>9525</xdr:colOff>
      <xdr:row>5</xdr:row>
      <xdr:rowOff>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0" y="666749"/>
          <a:ext cx="3219450" cy="600076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9" name="Line 1"/>
        <xdr:cNvSpPr>
          <a:spLocks noChangeShapeType="1"/>
        </xdr:cNvSpPr>
      </xdr:nvSpPr>
      <xdr:spPr bwMode="auto">
        <a:xfrm>
          <a:off x="9525" y="628650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790575"/>
          <a:ext cx="26479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28650"/>
          <a:ext cx="34385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11" name="Line 1"/>
        <xdr:cNvSpPr>
          <a:spLocks noChangeShapeType="1"/>
        </xdr:cNvSpPr>
      </xdr:nvSpPr>
      <xdr:spPr bwMode="auto">
        <a:xfrm>
          <a:off x="9525" y="400050"/>
          <a:ext cx="2657475" cy="10096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00050"/>
          <a:ext cx="2657475" cy="7429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9525" y="400050"/>
          <a:ext cx="2657475" cy="7429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T16"/>
  <sheetViews>
    <sheetView showGridLines="0" tabSelected="1" zoomScaleNormal="75" workbookViewId="0">
      <selection sqref="A1:H1"/>
    </sheetView>
  </sheetViews>
  <sheetFormatPr defaultRowHeight="15.75"/>
  <cols>
    <col min="1" max="1" width="47.5703125" style="3" customWidth="1"/>
    <col min="2" max="9" width="10.42578125" style="3" customWidth="1"/>
    <col min="10" max="13" width="9.140625" style="35"/>
    <col min="14" max="19" width="9.140625" style="3"/>
    <col min="20" max="20" width="10" style="3" bestFit="1" customWidth="1"/>
    <col min="21" max="16384" width="9.140625" style="3"/>
  </cols>
  <sheetData>
    <row r="1" spans="1:20" ht="31.5" customHeight="1">
      <c r="A1" s="125" t="s">
        <v>46</v>
      </c>
      <c r="B1" s="125"/>
      <c r="C1" s="125"/>
      <c r="D1" s="125"/>
      <c r="E1" s="125"/>
      <c r="F1" s="125"/>
      <c r="G1" s="125"/>
      <c r="H1" s="125"/>
      <c r="I1" s="41"/>
    </row>
    <row r="2" spans="1:20" ht="15.75" customHeight="1">
      <c r="A2" s="2"/>
    </row>
    <row r="3" spans="1:20" ht="15.75" customHeight="1">
      <c r="A3" s="97" t="s">
        <v>7</v>
      </c>
      <c r="B3" s="28">
        <v>2024</v>
      </c>
      <c r="C3" s="123">
        <v>2025</v>
      </c>
      <c r="D3" s="123"/>
      <c r="E3" s="123"/>
      <c r="F3" s="123"/>
      <c r="G3" s="123"/>
      <c r="H3" s="124"/>
      <c r="I3" s="42"/>
    </row>
    <row r="4" spans="1:20" ht="15.75" customHeight="1">
      <c r="A4" s="98" t="s">
        <v>8</v>
      </c>
      <c r="B4" s="28">
        <v>12</v>
      </c>
      <c r="C4" s="28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  <c r="I4" s="42"/>
    </row>
    <row r="5" spans="1:20" ht="15.75" customHeight="1">
      <c r="A5" s="49" t="s">
        <v>9</v>
      </c>
      <c r="B5" s="80">
        <v>1012926</v>
      </c>
      <c r="C5" s="80">
        <v>1012345</v>
      </c>
      <c r="D5" s="80">
        <v>1010861</v>
      </c>
      <c r="E5" s="80">
        <v>1010196</v>
      </c>
      <c r="F5" s="80">
        <v>1009621</v>
      </c>
      <c r="G5" s="80">
        <v>1009358</v>
      </c>
      <c r="H5" s="80">
        <v>1008677</v>
      </c>
      <c r="I5" s="43"/>
      <c r="J5" s="40"/>
      <c r="K5" s="39"/>
      <c r="L5" s="40"/>
      <c r="M5" s="40"/>
      <c r="N5" s="38"/>
      <c r="O5" s="38"/>
      <c r="P5" s="38"/>
      <c r="Q5" s="38"/>
      <c r="R5" s="38"/>
      <c r="S5" s="38"/>
      <c r="T5" s="38"/>
    </row>
    <row r="6" spans="1:20" ht="15.75" customHeight="1">
      <c r="A6" s="49" t="s">
        <v>10</v>
      </c>
      <c r="B6" s="80">
        <v>347442</v>
      </c>
      <c r="C6" s="80">
        <v>347210</v>
      </c>
      <c r="D6" s="80">
        <v>345158</v>
      </c>
      <c r="E6" s="80">
        <v>345163</v>
      </c>
      <c r="F6" s="80">
        <v>344908</v>
      </c>
      <c r="G6" s="80">
        <v>342250</v>
      </c>
      <c r="H6" s="80">
        <v>341964</v>
      </c>
      <c r="I6" s="43"/>
      <c r="J6" s="40"/>
      <c r="K6" s="39"/>
      <c r="L6" s="40"/>
      <c r="M6" s="40"/>
      <c r="N6" s="38"/>
      <c r="O6" s="38"/>
      <c r="P6" s="38"/>
      <c r="Q6" s="38"/>
      <c r="R6" s="38"/>
      <c r="S6" s="38"/>
    </row>
    <row r="7" spans="1:20" ht="15.75" customHeight="1">
      <c r="A7" s="49" t="s">
        <v>11</v>
      </c>
      <c r="B7" s="80">
        <v>823392</v>
      </c>
      <c r="C7" s="80">
        <v>822814</v>
      </c>
      <c r="D7" s="80">
        <v>830070</v>
      </c>
      <c r="E7" s="80">
        <v>829425</v>
      </c>
      <c r="F7" s="80">
        <v>828841</v>
      </c>
      <c r="G7" s="80">
        <v>833211</v>
      </c>
      <c r="H7" s="80">
        <v>832576</v>
      </c>
      <c r="I7" s="43"/>
      <c r="J7" s="40"/>
      <c r="K7" s="39"/>
      <c r="L7" s="40"/>
      <c r="M7" s="40"/>
      <c r="N7" s="38"/>
      <c r="O7" s="38"/>
      <c r="P7" s="38"/>
      <c r="Q7" s="38"/>
      <c r="R7" s="38"/>
      <c r="S7" s="38"/>
    </row>
    <row r="8" spans="1:20" ht="15.75" customHeight="1">
      <c r="A8" s="49" t="s">
        <v>12</v>
      </c>
      <c r="B8" s="80">
        <v>784667</v>
      </c>
      <c r="C8" s="80">
        <v>783881</v>
      </c>
      <c r="D8" s="80">
        <v>792055</v>
      </c>
      <c r="E8" s="80">
        <v>791319</v>
      </c>
      <c r="F8" s="80">
        <v>790660</v>
      </c>
      <c r="G8" s="80">
        <v>794981</v>
      </c>
      <c r="H8" s="80">
        <v>794076</v>
      </c>
      <c r="I8" s="43"/>
      <c r="J8" s="40"/>
      <c r="K8" s="39"/>
      <c r="L8" s="40"/>
      <c r="M8" s="40"/>
      <c r="N8" s="38"/>
      <c r="O8" s="38"/>
      <c r="P8" s="38"/>
      <c r="Q8" s="38"/>
      <c r="R8" s="38"/>
      <c r="S8" s="38"/>
    </row>
    <row r="9" spans="1:20" ht="15.75" customHeight="1">
      <c r="A9" s="49" t="s">
        <v>13</v>
      </c>
      <c r="B9" s="80">
        <v>414074</v>
      </c>
      <c r="C9" s="80">
        <v>413907</v>
      </c>
      <c r="D9" s="80">
        <v>425001</v>
      </c>
      <c r="E9" s="80">
        <v>424834</v>
      </c>
      <c r="F9" s="80">
        <v>424668</v>
      </c>
      <c r="G9" s="80">
        <v>433368</v>
      </c>
      <c r="H9" s="80">
        <v>433174</v>
      </c>
      <c r="I9" s="43"/>
      <c r="J9" s="40"/>
      <c r="K9" s="39"/>
      <c r="L9" s="40"/>
      <c r="M9" s="40"/>
      <c r="N9" s="38"/>
      <c r="O9" s="38"/>
      <c r="P9" s="38"/>
      <c r="Q9" s="38"/>
      <c r="R9" s="38"/>
      <c r="S9" s="38"/>
    </row>
    <row r="10" spans="1:20" ht="15.75" customHeight="1">
      <c r="A10" s="49" t="s">
        <v>14</v>
      </c>
      <c r="B10" s="80">
        <v>319783</v>
      </c>
      <c r="C10" s="80">
        <v>319645</v>
      </c>
      <c r="D10" s="80">
        <v>319057</v>
      </c>
      <c r="E10" s="80">
        <v>318934</v>
      </c>
      <c r="F10" s="80">
        <v>318803</v>
      </c>
      <c r="G10" s="80">
        <v>317320</v>
      </c>
      <c r="H10" s="80">
        <v>317196</v>
      </c>
      <c r="I10" s="43"/>
      <c r="J10" s="40"/>
      <c r="K10" s="39"/>
      <c r="L10" s="40"/>
      <c r="M10" s="40"/>
      <c r="N10" s="38"/>
      <c r="O10" s="38"/>
      <c r="P10" s="38"/>
      <c r="Q10" s="38"/>
      <c r="R10" s="38"/>
      <c r="S10" s="38"/>
    </row>
    <row r="11" spans="1:20" ht="15.75" customHeight="1">
      <c r="A11" s="49" t="s">
        <v>15</v>
      </c>
      <c r="B11" s="80">
        <v>174254</v>
      </c>
      <c r="C11" s="80">
        <v>174272</v>
      </c>
      <c r="D11" s="80">
        <v>172212</v>
      </c>
      <c r="E11" s="80">
        <v>172227</v>
      </c>
      <c r="F11" s="80">
        <v>172237</v>
      </c>
      <c r="G11" s="80">
        <v>169845</v>
      </c>
      <c r="H11" s="80">
        <v>169950</v>
      </c>
      <c r="I11" s="43"/>
      <c r="J11" s="40"/>
      <c r="K11" s="39"/>
      <c r="L11" s="40"/>
      <c r="M11" s="40"/>
      <c r="N11" s="38"/>
      <c r="O11" s="38"/>
      <c r="P11" s="38"/>
      <c r="Q11" s="38"/>
      <c r="R11" s="38"/>
      <c r="S11" s="38"/>
    </row>
    <row r="12" spans="1:20" ht="15.75" customHeight="1">
      <c r="A12" s="49" t="s">
        <v>16</v>
      </c>
      <c r="B12" s="80">
        <v>107106</v>
      </c>
      <c r="C12" s="80">
        <v>107115</v>
      </c>
      <c r="D12" s="80">
        <v>108387</v>
      </c>
      <c r="E12" s="80">
        <v>108407</v>
      </c>
      <c r="F12" s="80">
        <v>108431</v>
      </c>
      <c r="G12" s="80">
        <v>108424</v>
      </c>
      <c r="H12" s="80">
        <v>108420</v>
      </c>
      <c r="I12" s="43"/>
      <c r="J12" s="40"/>
      <c r="K12" s="39"/>
      <c r="L12" s="40"/>
      <c r="M12" s="40"/>
      <c r="N12" s="38"/>
      <c r="O12" s="38"/>
      <c r="P12" s="38"/>
      <c r="Q12" s="38"/>
      <c r="R12" s="38"/>
      <c r="S12" s="38"/>
    </row>
    <row r="13" spans="1:20" ht="15.75" customHeight="1">
      <c r="A13" s="49" t="s">
        <v>17</v>
      </c>
      <c r="B13" s="81">
        <v>74850</v>
      </c>
      <c r="C13" s="81">
        <v>74851</v>
      </c>
      <c r="D13" s="81">
        <v>75071</v>
      </c>
      <c r="E13" s="81">
        <v>75074</v>
      </c>
      <c r="F13" s="81">
        <v>75171</v>
      </c>
      <c r="G13" s="81">
        <v>74982</v>
      </c>
      <c r="H13" s="81">
        <v>74990</v>
      </c>
      <c r="I13" s="44"/>
      <c r="J13" s="40"/>
      <c r="K13" s="39"/>
      <c r="L13" s="40"/>
      <c r="M13" s="40"/>
      <c r="N13" s="38"/>
      <c r="O13" s="38"/>
      <c r="P13" s="38"/>
      <c r="Q13" s="38"/>
      <c r="R13" s="38"/>
      <c r="S13" s="38"/>
    </row>
    <row r="14" spans="1:20" ht="17.25" customHeight="1">
      <c r="A14" s="49" t="s">
        <v>18</v>
      </c>
      <c r="B14" s="81">
        <v>29232</v>
      </c>
      <c r="C14" s="81">
        <v>29324</v>
      </c>
      <c r="D14" s="81">
        <v>34766</v>
      </c>
      <c r="E14" s="81">
        <v>34795</v>
      </c>
      <c r="F14" s="81">
        <v>34807</v>
      </c>
      <c r="G14" s="81">
        <v>39010</v>
      </c>
      <c r="H14" s="81">
        <v>39020</v>
      </c>
      <c r="I14" s="44"/>
      <c r="J14" s="40"/>
      <c r="K14" s="39"/>
      <c r="L14" s="40"/>
      <c r="M14" s="40"/>
      <c r="N14" s="38"/>
      <c r="O14" s="38"/>
      <c r="P14" s="38"/>
      <c r="Q14" s="38"/>
      <c r="R14" s="38"/>
      <c r="S14" s="38"/>
    </row>
    <row r="15" spans="1:20" s="35" customFormat="1" ht="15.75" customHeight="1">
      <c r="A15" s="5" t="s">
        <v>19</v>
      </c>
      <c r="B15" s="80">
        <f>SUM(B5:B14)</f>
        <v>4087726</v>
      </c>
      <c r="C15" s="80">
        <f t="shared" ref="C15:H15" si="0">SUM(C5:C14)</f>
        <v>4085364</v>
      </c>
      <c r="D15" s="80">
        <f t="shared" si="0"/>
        <v>4112638</v>
      </c>
      <c r="E15" s="80">
        <f t="shared" si="0"/>
        <v>4110374</v>
      </c>
      <c r="F15" s="80">
        <f t="shared" si="0"/>
        <v>4108147</v>
      </c>
      <c r="G15" s="80">
        <f t="shared" si="0"/>
        <v>4122749</v>
      </c>
      <c r="H15" s="80">
        <f t="shared" si="0"/>
        <v>4120043</v>
      </c>
      <c r="I15" s="39"/>
      <c r="J15" s="40"/>
      <c r="K15" s="39"/>
      <c r="L15" s="40"/>
      <c r="M15" s="40"/>
      <c r="N15" s="38"/>
      <c r="O15" s="38"/>
      <c r="P15" s="38"/>
      <c r="Q15" s="38"/>
      <c r="R15" s="38"/>
      <c r="S15" s="38"/>
    </row>
    <row r="16" spans="1:20">
      <c r="C16" s="1"/>
      <c r="E16" s="31"/>
      <c r="H16" s="35"/>
      <c r="I16" s="35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73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showGridLines="0" workbookViewId="0">
      <selection sqref="A1:H1"/>
    </sheetView>
  </sheetViews>
  <sheetFormatPr defaultRowHeight="15.75" customHeight="1"/>
  <cols>
    <col min="1" max="1" width="49.140625" style="72" customWidth="1"/>
    <col min="2" max="5" width="10" style="72" customWidth="1"/>
    <col min="6" max="16384" width="9.140625" style="72"/>
  </cols>
  <sheetData>
    <row r="1" spans="1:8" ht="46.5" customHeight="1">
      <c r="A1" s="145" t="s">
        <v>53</v>
      </c>
      <c r="B1" s="145"/>
      <c r="C1" s="145"/>
      <c r="D1" s="145"/>
      <c r="E1" s="145"/>
      <c r="F1" s="145"/>
      <c r="G1" s="145"/>
      <c r="H1" s="145"/>
    </row>
    <row r="2" spans="1:8" ht="15.75" customHeight="1">
      <c r="A2" s="73"/>
      <c r="B2" s="74"/>
      <c r="H2" s="116" t="s">
        <v>45</v>
      </c>
    </row>
    <row r="3" spans="1:8" ht="15.75" customHeight="1">
      <c r="A3" s="9" t="s">
        <v>7</v>
      </c>
      <c r="B3" s="32">
        <v>2024</v>
      </c>
      <c r="C3" s="143">
        <v>2025</v>
      </c>
      <c r="D3" s="143"/>
      <c r="E3" s="143"/>
      <c r="F3" s="143"/>
      <c r="G3" s="143"/>
      <c r="H3" s="144"/>
    </row>
    <row r="4" spans="1:8" ht="15.75" customHeight="1">
      <c r="A4" s="6" t="s">
        <v>8</v>
      </c>
      <c r="B4" s="32">
        <v>12</v>
      </c>
      <c r="C4" s="32">
        <v>1</v>
      </c>
      <c r="D4" s="32">
        <v>2</v>
      </c>
      <c r="E4" s="32">
        <v>3</v>
      </c>
      <c r="F4" s="32">
        <v>4</v>
      </c>
      <c r="G4" s="32">
        <v>5</v>
      </c>
      <c r="H4" s="32">
        <v>6</v>
      </c>
    </row>
    <row r="5" spans="1:8" ht="15.75" customHeight="1">
      <c r="A5" s="102" t="s">
        <v>9</v>
      </c>
      <c r="B5" s="92">
        <v>7391.311212805208</v>
      </c>
      <c r="C5" s="92">
        <v>7549.0209192777984</v>
      </c>
      <c r="D5" s="92">
        <v>7674.9344004601053</v>
      </c>
      <c r="E5" s="92">
        <v>7601.0670340993174</v>
      </c>
      <c r="F5" s="92">
        <v>7719.6488667071617</v>
      </c>
      <c r="G5" s="92">
        <v>7869.8138962229687</v>
      </c>
      <c r="H5" s="92">
        <v>7997.3554103963397</v>
      </c>
    </row>
    <row r="6" spans="1:8" ht="15.75" customHeight="1">
      <c r="A6" s="102" t="s">
        <v>10</v>
      </c>
      <c r="B6" s="92">
        <v>7774.8240214639445</v>
      </c>
      <c r="C6" s="92">
        <v>7835.2771824876563</v>
      </c>
      <c r="D6" s="92">
        <v>7942.4693451923167</v>
      </c>
      <c r="E6" s="92">
        <v>7888.4176523989536</v>
      </c>
      <c r="F6" s="92">
        <v>7872.8451630670324</v>
      </c>
      <c r="G6" s="92">
        <v>8066.9728763897256</v>
      </c>
      <c r="H6" s="92">
        <v>8151.8168265615386</v>
      </c>
    </row>
    <row r="7" spans="1:8" ht="15.75" customHeight="1">
      <c r="A7" s="102" t="s">
        <v>11</v>
      </c>
      <c r="B7" s="92">
        <v>7463.0779560480996</v>
      </c>
      <c r="C7" s="92">
        <v>7598.1991120711955</v>
      </c>
      <c r="D7" s="92">
        <v>7721.0634039943434</v>
      </c>
      <c r="E7" s="92">
        <v>7653.0657560751979</v>
      </c>
      <c r="F7" s="92">
        <v>7753.5788589389404</v>
      </c>
      <c r="G7" s="92">
        <v>7910.9514740153027</v>
      </c>
      <c r="H7" s="92">
        <v>8035.7963372016902</v>
      </c>
    </row>
    <row r="8" spans="1:8" ht="15.75" customHeight="1">
      <c r="A8" s="102" t="s">
        <v>12</v>
      </c>
      <c r="B8" s="92">
        <v>7911.223331431831</v>
      </c>
      <c r="C8" s="92">
        <v>8068.9277929718646</v>
      </c>
      <c r="D8" s="92">
        <v>8140.0586304893395</v>
      </c>
      <c r="E8" s="92">
        <v>8005.31138483621</v>
      </c>
      <c r="F8" s="92">
        <v>8098.1433076602425</v>
      </c>
      <c r="G8" s="92">
        <v>8301.6335221966256</v>
      </c>
      <c r="H8" s="92">
        <v>8456.9302955262865</v>
      </c>
    </row>
    <row r="9" spans="1:8" ht="15.75" customHeight="1">
      <c r="A9" s="102" t="s">
        <v>13</v>
      </c>
      <c r="B9" s="92">
        <v>8887.4269231273083</v>
      </c>
      <c r="C9" s="92">
        <v>9043.2757347651495</v>
      </c>
      <c r="D9" s="92">
        <v>9149.212099457076</v>
      </c>
      <c r="E9" s="92">
        <v>8983.3785906040266</v>
      </c>
      <c r="F9" s="92">
        <v>9115.7819433622444</v>
      </c>
      <c r="G9" s="92">
        <v>9370.5156756384749</v>
      </c>
      <c r="H9" s="92">
        <v>9538.7851267756705</v>
      </c>
    </row>
    <row r="10" spans="1:8" ht="15.75" customHeight="1">
      <c r="A10" s="102" t="s">
        <v>14</v>
      </c>
      <c r="B10" s="92">
        <v>8667.5367388952545</v>
      </c>
      <c r="C10" s="92">
        <v>8793.4525996810207</v>
      </c>
      <c r="D10" s="92">
        <v>8964.0051774499443</v>
      </c>
      <c r="E10" s="92">
        <v>8862.6322437535164</v>
      </c>
      <c r="F10" s="92">
        <v>8899.6762513655667</v>
      </c>
      <c r="G10" s="92">
        <v>9137.8219419620073</v>
      </c>
      <c r="H10" s="92">
        <v>9273.8765258803196</v>
      </c>
    </row>
    <row r="11" spans="1:8" ht="15.75" customHeight="1">
      <c r="A11" s="102" t="s">
        <v>15</v>
      </c>
      <c r="B11" s="92">
        <v>5355.2540822027559</v>
      </c>
      <c r="C11" s="92">
        <v>5360.7024274494979</v>
      </c>
      <c r="D11" s="92">
        <v>5451.1417913675286</v>
      </c>
      <c r="E11" s="92">
        <v>5531.9837125464119</v>
      </c>
      <c r="F11" s="92">
        <v>5541.1952858327322</v>
      </c>
      <c r="G11" s="92">
        <v>5583.2786340350376</v>
      </c>
      <c r="H11" s="92">
        <v>5660.824819668911</v>
      </c>
    </row>
    <row r="12" spans="1:8" ht="15.75" customHeight="1">
      <c r="A12" s="102" t="s">
        <v>16</v>
      </c>
      <c r="B12" s="92">
        <v>4594.5608674000632</v>
      </c>
      <c r="C12" s="92">
        <v>4608.2831923667336</v>
      </c>
      <c r="D12" s="92">
        <v>4626.6200259450325</v>
      </c>
      <c r="E12" s="92">
        <v>4655.1862019143937</v>
      </c>
      <c r="F12" s="92">
        <v>4609.6589488550999</v>
      </c>
      <c r="G12" s="92">
        <v>4622.250071367399</v>
      </c>
      <c r="H12" s="92">
        <v>4716.9206558161804</v>
      </c>
    </row>
    <row r="13" spans="1:8" ht="15.75" customHeight="1">
      <c r="A13" s="8" t="s">
        <v>17</v>
      </c>
      <c r="B13" s="93">
        <v>4538.9471693989071</v>
      </c>
      <c r="C13" s="93">
        <v>4634.6451023073578</v>
      </c>
      <c r="D13" s="93">
        <v>4690.8844739756369</v>
      </c>
      <c r="E13" s="93">
        <v>4657.7853318584075</v>
      </c>
      <c r="F13" s="93">
        <v>4662.2821490773604</v>
      </c>
      <c r="G13" s="93">
        <v>4785.2386277567384</v>
      </c>
      <c r="H13" s="93">
        <v>4839.3131142812772</v>
      </c>
    </row>
    <row r="14" spans="1:8" ht="18" customHeight="1">
      <c r="A14" s="102" t="s">
        <v>18</v>
      </c>
      <c r="B14" s="93">
        <v>3833.6358099878198</v>
      </c>
      <c r="C14" s="93">
        <v>3908.3332083645755</v>
      </c>
      <c r="D14" s="93">
        <v>3842.3282417702599</v>
      </c>
      <c r="E14" s="93">
        <v>3776.9311629589438</v>
      </c>
      <c r="F14" s="93">
        <v>3832.9810099266292</v>
      </c>
      <c r="G14" s="93">
        <v>4036.1157572162911</v>
      </c>
      <c r="H14" s="93">
        <v>4158.2553656468135</v>
      </c>
    </row>
    <row r="15" spans="1:8">
      <c r="A15" s="117" t="s">
        <v>52</v>
      </c>
      <c r="B15" s="92">
        <v>7582.0254881618639</v>
      </c>
      <c r="C15" s="92">
        <v>7713.4963016839092</v>
      </c>
      <c r="D15" s="92">
        <v>7823.1338592912425</v>
      </c>
      <c r="E15" s="92">
        <v>7736.7803881519012</v>
      </c>
      <c r="F15" s="92">
        <v>7821.1139642301432</v>
      </c>
      <c r="G15" s="92">
        <v>7998.5786084827305</v>
      </c>
      <c r="H15" s="92">
        <v>8128.1749202080609</v>
      </c>
    </row>
  </sheetData>
  <mergeCells count="2">
    <mergeCell ref="C3:H3"/>
    <mergeCell ref="A1:H1"/>
  </mergeCells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showGridLines="0" zoomScaleNormal="75" zoomScaleSheetLayoutView="75" workbookViewId="0">
      <selection sqref="A1:L1"/>
    </sheetView>
  </sheetViews>
  <sheetFormatPr defaultColWidth="11.5703125" defaultRowHeight="15.75"/>
  <cols>
    <col min="1" max="1" width="40" style="18" customWidth="1"/>
    <col min="2" max="2" width="13.140625" style="18" bestFit="1" customWidth="1"/>
    <col min="3" max="3" width="14.140625" style="18" customWidth="1"/>
    <col min="4" max="4" width="11.85546875" style="18" customWidth="1"/>
    <col min="5" max="5" width="13.42578125" style="18" customWidth="1"/>
    <col min="6" max="6" width="12.7109375" style="18" customWidth="1"/>
    <col min="7" max="7" width="11.5703125" style="18" customWidth="1"/>
    <col min="8" max="8" width="11.7109375" style="18" customWidth="1"/>
    <col min="9" max="9" width="12.7109375" style="18" customWidth="1"/>
    <col min="10" max="10" width="14.85546875" style="18" customWidth="1"/>
    <col min="11" max="11" width="12" style="18" customWidth="1"/>
    <col min="12" max="12" width="12.28515625" style="18" customWidth="1"/>
    <col min="13" max="16384" width="11.5703125" style="18"/>
  </cols>
  <sheetData>
    <row r="1" spans="1:15">
      <c r="A1" s="146" t="s">
        <v>60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53"/>
    </row>
    <row r="2" spans="1:15">
      <c r="A2" s="75"/>
      <c r="B2" s="53"/>
      <c r="C2" s="53" t="s">
        <v>2</v>
      </c>
      <c r="D2" s="53"/>
      <c r="E2" s="53"/>
      <c r="F2" s="53"/>
      <c r="G2" s="53"/>
      <c r="H2" s="147" t="s">
        <v>4</v>
      </c>
      <c r="I2" s="147"/>
      <c r="J2" s="147"/>
      <c r="K2" s="147"/>
      <c r="L2" s="147"/>
      <c r="M2" s="53"/>
    </row>
    <row r="3" spans="1:15" ht="33" customHeight="1">
      <c r="A3" s="23" t="s">
        <v>8</v>
      </c>
      <c r="B3" s="148" t="s">
        <v>9</v>
      </c>
      <c r="C3" s="148" t="s">
        <v>10</v>
      </c>
      <c r="D3" s="148" t="s">
        <v>11</v>
      </c>
      <c r="E3" s="148" t="s">
        <v>12</v>
      </c>
      <c r="F3" s="148" t="s">
        <v>13</v>
      </c>
      <c r="G3" s="150" t="s">
        <v>14</v>
      </c>
      <c r="H3" s="152" t="s">
        <v>21</v>
      </c>
      <c r="I3" s="152" t="s">
        <v>16</v>
      </c>
      <c r="J3" s="152" t="s">
        <v>22</v>
      </c>
      <c r="K3" s="152" t="s">
        <v>18</v>
      </c>
      <c r="L3" s="130" t="s">
        <v>19</v>
      </c>
      <c r="M3" s="53"/>
    </row>
    <row r="4" spans="1:15" ht="25.5" customHeight="1">
      <c r="A4" s="24" t="s">
        <v>40</v>
      </c>
      <c r="B4" s="149"/>
      <c r="C4" s="149"/>
      <c r="D4" s="149"/>
      <c r="E4" s="149"/>
      <c r="F4" s="149"/>
      <c r="G4" s="151"/>
      <c r="H4" s="153"/>
      <c r="I4" s="153"/>
      <c r="J4" s="153"/>
      <c r="K4" s="153"/>
      <c r="L4" s="131"/>
    </row>
    <row r="5" spans="1:15" ht="39" customHeight="1">
      <c r="A5" s="118" t="s">
        <v>54</v>
      </c>
      <c r="B5" s="94">
        <v>2099</v>
      </c>
      <c r="C5" s="94">
        <v>543</v>
      </c>
      <c r="D5" s="94">
        <v>1690</v>
      </c>
      <c r="E5" s="94">
        <v>1033</v>
      </c>
      <c r="F5" s="94">
        <v>107</v>
      </c>
      <c r="G5" s="94">
        <v>402</v>
      </c>
      <c r="H5" s="94">
        <v>45</v>
      </c>
      <c r="I5" s="94">
        <v>47</v>
      </c>
      <c r="J5" s="94">
        <v>11</v>
      </c>
      <c r="K5" s="94">
        <v>10</v>
      </c>
      <c r="L5" s="94">
        <f>+SUM(B5:K5)</f>
        <v>5987</v>
      </c>
      <c r="N5" s="76"/>
      <c r="O5" s="77"/>
    </row>
    <row r="6" spans="1:15" ht="33" customHeight="1">
      <c r="A6" s="118" t="s">
        <v>55</v>
      </c>
      <c r="B6" s="94">
        <v>2103</v>
      </c>
      <c r="C6" s="94">
        <v>436</v>
      </c>
      <c r="D6" s="94">
        <v>1350</v>
      </c>
      <c r="E6" s="94">
        <v>1692</v>
      </c>
      <c r="F6" s="94">
        <v>1073</v>
      </c>
      <c r="G6" s="94">
        <v>602</v>
      </c>
      <c r="H6" s="94">
        <v>86</v>
      </c>
      <c r="I6" s="94">
        <v>88</v>
      </c>
      <c r="J6" s="94">
        <v>14</v>
      </c>
      <c r="K6" s="94">
        <v>100</v>
      </c>
      <c r="L6" s="94">
        <f t="shared" ref="L6:L7" si="0">+SUM(B6:K6)</f>
        <v>7544</v>
      </c>
    </row>
    <row r="7" spans="1:15" ht="36" customHeight="1">
      <c r="A7" s="118" t="s">
        <v>56</v>
      </c>
      <c r="B7" s="94">
        <v>8253</v>
      </c>
      <c r="C7" s="94">
        <v>2628</v>
      </c>
      <c r="D7" s="94">
        <v>6494</v>
      </c>
      <c r="E7" s="94">
        <v>6083</v>
      </c>
      <c r="F7" s="94">
        <v>3063</v>
      </c>
      <c r="G7" s="94">
        <v>2243</v>
      </c>
      <c r="H7" s="94">
        <v>373</v>
      </c>
      <c r="I7" s="94">
        <v>422</v>
      </c>
      <c r="J7" s="94">
        <v>236</v>
      </c>
      <c r="K7" s="94">
        <v>249</v>
      </c>
      <c r="L7" s="94">
        <f t="shared" si="0"/>
        <v>30044</v>
      </c>
    </row>
    <row r="8" spans="1:15" ht="15.75" customHeight="1">
      <c r="A8" s="78" t="s">
        <v>19</v>
      </c>
      <c r="B8" s="94">
        <f>+SUM(B5:B7)</f>
        <v>12455</v>
      </c>
      <c r="C8" s="94">
        <f t="shared" ref="C8:K8" si="1">+SUM(C5:C7)</f>
        <v>3607</v>
      </c>
      <c r="D8" s="94">
        <f t="shared" si="1"/>
        <v>9534</v>
      </c>
      <c r="E8" s="94">
        <f t="shared" si="1"/>
        <v>8808</v>
      </c>
      <c r="F8" s="94">
        <f t="shared" si="1"/>
        <v>4243</v>
      </c>
      <c r="G8" s="94">
        <f t="shared" si="1"/>
        <v>3247</v>
      </c>
      <c r="H8" s="94">
        <f t="shared" si="1"/>
        <v>504</v>
      </c>
      <c r="I8" s="94">
        <f t="shared" si="1"/>
        <v>557</v>
      </c>
      <c r="J8" s="94">
        <f t="shared" si="1"/>
        <v>261</v>
      </c>
      <c r="K8" s="94">
        <f t="shared" si="1"/>
        <v>359</v>
      </c>
      <c r="L8" s="94">
        <f>+SUM(L5:L7)</f>
        <v>43575</v>
      </c>
      <c r="M8" s="76"/>
    </row>
    <row r="13" spans="1:15"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</row>
    <row r="14" spans="1:15"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</row>
    <row r="15" spans="1:15"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</row>
    <row r="16" spans="1:15"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</row>
  </sheetData>
  <mergeCells count="13">
    <mergeCell ref="L3:L4"/>
    <mergeCell ref="A1:L1"/>
    <mergeCell ref="H2:L2"/>
    <mergeCell ref="B3:B4"/>
    <mergeCell ref="C3:C4"/>
    <mergeCell ref="D3:D4"/>
    <mergeCell ref="E3:E4"/>
    <mergeCell ref="F3:F4"/>
    <mergeCell ref="G3:G4"/>
    <mergeCell ref="I3:I4"/>
    <mergeCell ref="H3:H4"/>
    <mergeCell ref="J3:J4"/>
    <mergeCell ref="K3:K4"/>
  </mergeCells>
  <phoneticPr fontId="2" type="noConversion"/>
  <printOptions horizontalCentered="1" verticalCentered="1"/>
  <pageMargins left="0.21" right="0.21" top="0.35433070866141736" bottom="0.98425196850393704" header="0.51181102362204722" footer="0.51181102362204722"/>
  <pageSetup paperSize="9" scale="87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5"/>
  <sheetViews>
    <sheetView showGridLines="0" zoomScaleNormal="75" workbookViewId="0">
      <selection sqref="A1:H1"/>
    </sheetView>
  </sheetViews>
  <sheetFormatPr defaultRowHeight="13.5" customHeight="1"/>
  <cols>
    <col min="1" max="1" width="47.7109375" style="12" customWidth="1"/>
    <col min="2" max="4" width="8.7109375" style="10" customWidth="1"/>
    <col min="5" max="5" width="8.7109375" style="26" customWidth="1"/>
    <col min="6" max="6" width="9.140625" style="10"/>
    <col min="7" max="7" width="9.140625" style="10" customWidth="1"/>
    <col min="8" max="16384" width="9.140625" style="10"/>
  </cols>
  <sheetData>
    <row r="1" spans="1:8" ht="15.75" customHeight="1">
      <c r="A1" s="126" t="s">
        <v>47</v>
      </c>
      <c r="B1" s="126"/>
      <c r="C1" s="126"/>
      <c r="D1" s="126"/>
      <c r="E1" s="126"/>
      <c r="F1" s="126"/>
      <c r="G1" s="126"/>
      <c r="H1" s="126"/>
    </row>
    <row r="2" spans="1:8" ht="15.75" customHeight="1">
      <c r="A2" s="27"/>
      <c r="B2" s="26"/>
      <c r="C2" s="26"/>
      <c r="D2" s="26"/>
      <c r="E2" s="27"/>
      <c r="F2" s="26"/>
      <c r="G2" s="26"/>
      <c r="H2" s="27" t="s">
        <v>1</v>
      </c>
    </row>
    <row r="3" spans="1:8" ht="15.75" customHeight="1">
      <c r="A3" s="97" t="s">
        <v>7</v>
      </c>
      <c r="B3" s="7">
        <v>2024</v>
      </c>
      <c r="C3" s="123">
        <v>2025</v>
      </c>
      <c r="D3" s="123"/>
      <c r="E3" s="123"/>
      <c r="F3" s="123"/>
      <c r="G3" s="123"/>
      <c r="H3" s="124"/>
    </row>
    <row r="4" spans="1:8" ht="15.75" customHeight="1">
      <c r="A4" s="98" t="s">
        <v>8</v>
      </c>
      <c r="B4" s="28">
        <v>12</v>
      </c>
      <c r="C4" s="28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</row>
    <row r="5" spans="1:8" ht="15.75" customHeight="1">
      <c r="A5" s="49" t="s">
        <v>9</v>
      </c>
      <c r="B5" s="82">
        <v>24.779694138012186</v>
      </c>
      <c r="C5" s="82">
        <v>24.779799303073116</v>
      </c>
      <c r="D5" s="82">
        <v>24.579381895513293</v>
      </c>
      <c r="E5" s="82">
        <v>24.576741678494464</v>
      </c>
      <c r="F5" s="82">
        <v>24.576067993672083</v>
      </c>
      <c r="G5" s="82">
        <v>24.482644953646222</v>
      </c>
      <c r="H5" s="82">
        <v>24.482195938246278</v>
      </c>
    </row>
    <row r="6" spans="1:8" ht="15.75" customHeight="1">
      <c r="A6" s="49" t="s">
        <v>10</v>
      </c>
      <c r="B6" s="82">
        <v>8.4996401422208816</v>
      </c>
      <c r="C6" s="82">
        <v>8.4988754979972416</v>
      </c>
      <c r="D6" s="82">
        <v>8.3926180714179086</v>
      </c>
      <c r="E6" s="82">
        <v>8.3973623811361193</v>
      </c>
      <c r="F6" s="82">
        <v>8.3957073590599371</v>
      </c>
      <c r="G6" s="82">
        <v>8.3014998002546356</v>
      </c>
      <c r="H6" s="82">
        <v>8.3000104610558676</v>
      </c>
    </row>
    <row r="7" spans="1:8" ht="15.75" customHeight="1">
      <c r="A7" s="49" t="s">
        <v>11</v>
      </c>
      <c r="B7" s="82">
        <v>20.143033070220458</v>
      </c>
      <c r="C7" s="82">
        <v>20.140530929434931</v>
      </c>
      <c r="D7" s="82">
        <v>20.183395669640753</v>
      </c>
      <c r="E7" s="82">
        <v>20.178820710718782</v>
      </c>
      <c r="F7" s="82">
        <v>20.175543864423549</v>
      </c>
      <c r="G7" s="82">
        <v>20.210083126574041</v>
      </c>
      <c r="H7" s="82">
        <v>20.207944431647924</v>
      </c>
    </row>
    <row r="8" spans="1:8" ht="15.75" customHeight="1">
      <c r="A8" s="49" t="s">
        <v>12</v>
      </c>
      <c r="B8" s="82">
        <v>19.195684837975932</v>
      </c>
      <c r="C8" s="82">
        <v>19.187543631363081</v>
      </c>
      <c r="D8" s="82">
        <v>19.259049787508651</v>
      </c>
      <c r="E8" s="82">
        <v>19.251751787063657</v>
      </c>
      <c r="F8" s="82">
        <v>19.246146742071303</v>
      </c>
      <c r="G8" s="82">
        <v>19.282789226314772</v>
      </c>
      <c r="H8" s="82">
        <v>19.273488165050704</v>
      </c>
    </row>
    <row r="9" spans="1:8" ht="15.75" customHeight="1">
      <c r="A9" s="49" t="s">
        <v>13</v>
      </c>
      <c r="B9" s="82">
        <v>10.129690688661617</v>
      </c>
      <c r="C9" s="82">
        <v>10.131459522333873</v>
      </c>
      <c r="D9" s="82">
        <v>10.334024049770488</v>
      </c>
      <c r="E9" s="82">
        <v>10.335653154676436</v>
      </c>
      <c r="F9" s="82">
        <v>10.337215294389416</v>
      </c>
      <c r="G9" s="82">
        <v>10.511627072130755</v>
      </c>
      <c r="H9" s="82">
        <v>10.513822307194367</v>
      </c>
    </row>
    <row r="10" spans="1:8" ht="13.5" customHeight="1">
      <c r="A10" s="49" t="s">
        <v>14</v>
      </c>
      <c r="B10" s="82">
        <v>7.8230047708677137</v>
      </c>
      <c r="C10" s="82">
        <v>7.8241498187187233</v>
      </c>
      <c r="D10" s="82">
        <v>7.757964595960062</v>
      </c>
      <c r="E10" s="82">
        <v>7.7592452657592705</v>
      </c>
      <c r="F10" s="82">
        <v>7.7602627169865146</v>
      </c>
      <c r="G10" s="82">
        <v>7.696806184417242</v>
      </c>
      <c r="H10" s="82">
        <v>7.6988516867421044</v>
      </c>
    </row>
    <row r="11" spans="1:8" ht="15.75" customHeight="1">
      <c r="A11" s="49" t="s">
        <v>15</v>
      </c>
      <c r="B11" s="82">
        <v>4.2628591055271317</v>
      </c>
      <c r="C11" s="82">
        <v>4.2657643235706786</v>
      </c>
      <c r="D11" s="82">
        <v>4.1873853229970646</v>
      </c>
      <c r="E11" s="82">
        <v>4.1900566712420817</v>
      </c>
      <c r="F11" s="82">
        <v>4.1925714926948823</v>
      </c>
      <c r="G11" s="82">
        <v>4.1197026547092728</v>
      </c>
      <c r="H11" s="82">
        <v>4.1249569482648605</v>
      </c>
    </row>
    <row r="12" spans="1:8" ht="15.75" customHeight="1">
      <c r="A12" s="49" t="s">
        <v>16</v>
      </c>
      <c r="B12" s="82">
        <v>2.6201854038162051</v>
      </c>
      <c r="C12" s="82">
        <v>2.6219205926326272</v>
      </c>
      <c r="D12" s="82">
        <v>2.6354617158135483</v>
      </c>
      <c r="E12" s="82">
        <v>2.6373999057020114</v>
      </c>
      <c r="F12" s="82">
        <v>2.6394138281809294</v>
      </c>
      <c r="G12" s="82">
        <v>2.6298957321922822</v>
      </c>
      <c r="H12" s="82">
        <v>2.6315259331031253</v>
      </c>
    </row>
    <row r="13" spans="1:8" ht="15.75" customHeight="1">
      <c r="A13" s="49" t="s">
        <v>17</v>
      </c>
      <c r="B13" s="82">
        <v>1.8310914185539835</v>
      </c>
      <c r="C13" s="82">
        <v>1.832174562658309</v>
      </c>
      <c r="D13" s="82">
        <v>1.8253733978045237</v>
      </c>
      <c r="E13" s="82">
        <v>1.826451802196102</v>
      </c>
      <c r="F13" s="82">
        <v>1.8298030717985505</v>
      </c>
      <c r="G13" s="82">
        <v>1.8187379343248884</v>
      </c>
      <c r="H13" s="82">
        <v>1.8201266346006582</v>
      </c>
    </row>
    <row r="14" spans="1:8" s="26" customFormat="1" ht="15.75">
      <c r="A14" s="49" t="s">
        <v>18</v>
      </c>
      <c r="B14" s="82">
        <v>0.71511642414388832</v>
      </c>
      <c r="C14" s="82">
        <v>0.71778181821742204</v>
      </c>
      <c r="D14" s="82">
        <v>0.84534549357371103</v>
      </c>
      <c r="E14" s="82">
        <v>0.84651664301107399</v>
      </c>
      <c r="F14" s="82">
        <v>0.84726763672283401</v>
      </c>
      <c r="G14" s="82">
        <v>0.94621331543589005</v>
      </c>
      <c r="H14" s="82">
        <v>0.94707749409411512</v>
      </c>
    </row>
    <row r="15" spans="1:8" ht="15.75" customHeight="1">
      <c r="A15" s="5" t="s">
        <v>19</v>
      </c>
      <c r="B15" s="82">
        <v>100</v>
      </c>
      <c r="C15" s="82">
        <v>100</v>
      </c>
      <c r="D15" s="82">
        <v>100</v>
      </c>
      <c r="E15" s="82">
        <v>100</v>
      </c>
      <c r="F15" s="82">
        <v>100</v>
      </c>
      <c r="G15" s="82">
        <v>100</v>
      </c>
      <c r="H15" s="82">
        <v>100</v>
      </c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I15"/>
  <sheetViews>
    <sheetView showGridLines="0" zoomScaleNormal="75" zoomScaleSheetLayoutView="100" workbookViewId="0">
      <selection sqref="A1:H1"/>
    </sheetView>
  </sheetViews>
  <sheetFormatPr defaultRowHeight="13.5" customHeight="1"/>
  <cols>
    <col min="1" max="1" width="47.7109375" style="12" customWidth="1"/>
    <col min="2" max="7" width="11.28515625" style="13" customWidth="1"/>
    <col min="8" max="9" width="11.28515625" style="45" customWidth="1"/>
    <col min="10" max="16384" width="9.140625" style="13"/>
  </cols>
  <sheetData>
    <row r="1" spans="1:9" ht="15.75" customHeight="1">
      <c r="A1" s="126" t="s">
        <v>42</v>
      </c>
      <c r="B1" s="126"/>
      <c r="C1" s="126"/>
      <c r="D1" s="126"/>
      <c r="E1" s="126"/>
      <c r="F1" s="126"/>
      <c r="G1" s="126"/>
      <c r="H1" s="126"/>
    </row>
    <row r="2" spans="1:9" ht="15.75" customHeight="1">
      <c r="A2" s="10"/>
      <c r="B2" s="15"/>
      <c r="H2" s="113" t="s">
        <v>41</v>
      </c>
    </row>
    <row r="3" spans="1:9" ht="15.75" customHeight="1">
      <c r="A3" s="97" t="s">
        <v>7</v>
      </c>
      <c r="B3" s="28">
        <v>2024</v>
      </c>
      <c r="C3" s="123">
        <v>2025</v>
      </c>
      <c r="D3" s="123"/>
      <c r="E3" s="123"/>
      <c r="F3" s="123"/>
      <c r="G3" s="123"/>
      <c r="H3" s="124"/>
    </row>
    <row r="4" spans="1:9" ht="15.75" customHeight="1">
      <c r="A4" s="98" t="s">
        <v>8</v>
      </c>
      <c r="B4" s="28">
        <v>12</v>
      </c>
      <c r="C4" s="28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</row>
    <row r="5" spans="1:9" s="14" customFormat="1" ht="15.75" customHeight="1">
      <c r="A5" s="49" t="s">
        <v>9</v>
      </c>
      <c r="B5" s="83">
        <v>5776644</v>
      </c>
      <c r="C5" s="83">
        <v>5899385</v>
      </c>
      <c r="D5" s="83">
        <v>5972828</v>
      </c>
      <c r="E5" s="83">
        <v>5911938</v>
      </c>
      <c r="F5" s="83">
        <v>5996439</v>
      </c>
      <c r="G5" s="83">
        <v>6132997</v>
      </c>
      <c r="H5" s="83">
        <v>6231343</v>
      </c>
      <c r="I5" s="36"/>
    </row>
    <row r="6" spans="1:9" s="14" customFormat="1" ht="15.75" customHeight="1">
      <c r="A6" s="49" t="s">
        <v>10</v>
      </c>
      <c r="B6" s="83">
        <v>1922929</v>
      </c>
      <c r="C6" s="83">
        <v>1938121</v>
      </c>
      <c r="D6" s="83">
        <v>1938528</v>
      </c>
      <c r="E6" s="83">
        <v>1926531</v>
      </c>
      <c r="F6" s="83">
        <v>1922503</v>
      </c>
      <c r="G6" s="83">
        <v>1950283</v>
      </c>
      <c r="H6" s="83">
        <v>1970822</v>
      </c>
      <c r="I6" s="36"/>
    </row>
    <row r="7" spans="1:9" s="14" customFormat="1" ht="15.75" customHeight="1">
      <c r="A7" s="49" t="s">
        <v>11</v>
      </c>
      <c r="B7" s="83">
        <v>4819234</v>
      </c>
      <c r="C7" s="83">
        <v>4909681</v>
      </c>
      <c r="D7" s="83">
        <v>4988290</v>
      </c>
      <c r="E7" s="83">
        <v>4947989</v>
      </c>
      <c r="F7" s="83">
        <v>5014672</v>
      </c>
      <c r="G7" s="83">
        <v>5126287</v>
      </c>
      <c r="H7" s="83">
        <v>5215130</v>
      </c>
      <c r="I7" s="36"/>
    </row>
    <row r="8" spans="1:9" s="14" customFormat="1" ht="15.75" customHeight="1">
      <c r="A8" s="49" t="s">
        <v>12</v>
      </c>
      <c r="B8" s="83">
        <v>4446289</v>
      </c>
      <c r="C8" s="83">
        <v>4530208</v>
      </c>
      <c r="D8" s="83">
        <v>4613363</v>
      </c>
      <c r="E8" s="83">
        <v>4540817</v>
      </c>
      <c r="F8" s="83">
        <v>4594402</v>
      </c>
      <c r="G8" s="83">
        <v>4723363</v>
      </c>
      <c r="H8" s="83">
        <v>4809493</v>
      </c>
      <c r="I8" s="36"/>
    </row>
    <row r="9" spans="1:9" s="14" customFormat="1" ht="15.75" customHeight="1">
      <c r="A9" s="49" t="s">
        <v>13</v>
      </c>
      <c r="B9" s="83">
        <v>2903179</v>
      </c>
      <c r="C9" s="83">
        <v>2955769</v>
      </c>
      <c r="D9" s="83">
        <v>3063151</v>
      </c>
      <c r="E9" s="83">
        <v>3010123</v>
      </c>
      <c r="F9" s="83">
        <v>3055324</v>
      </c>
      <c r="G9" s="83">
        <v>3210447</v>
      </c>
      <c r="H9" s="83">
        <v>3271777</v>
      </c>
      <c r="I9" s="36"/>
    </row>
    <row r="10" spans="1:9" s="14" customFormat="1" ht="15.75" customHeight="1">
      <c r="A10" s="49" t="s">
        <v>14</v>
      </c>
      <c r="B10" s="83">
        <v>2070979</v>
      </c>
      <c r="C10" s="83">
        <v>2102103</v>
      </c>
      <c r="D10" s="83">
        <v>2123270</v>
      </c>
      <c r="E10" s="83">
        <v>2098056</v>
      </c>
      <c r="F10" s="83">
        <v>2106098</v>
      </c>
      <c r="G10" s="83">
        <v>2148920</v>
      </c>
      <c r="H10" s="83">
        <v>2181856</v>
      </c>
      <c r="I10" s="36"/>
    </row>
    <row r="11" spans="1:9" s="14" customFormat="1" ht="15.75" customHeight="1">
      <c r="A11" s="49" t="s">
        <v>15</v>
      </c>
      <c r="B11" s="83">
        <v>573836</v>
      </c>
      <c r="C11" s="83">
        <v>575704</v>
      </c>
      <c r="D11" s="83">
        <v>572451</v>
      </c>
      <c r="E11" s="83">
        <v>581068</v>
      </c>
      <c r="F11" s="83">
        <v>582692</v>
      </c>
      <c r="G11" s="83">
        <v>576995</v>
      </c>
      <c r="H11" s="83">
        <v>586863</v>
      </c>
      <c r="I11" s="36"/>
    </row>
    <row r="12" spans="1:9" s="14" customFormat="1" ht="15.75" customHeight="1">
      <c r="A12" s="49" t="s">
        <v>16</v>
      </c>
      <c r="B12" s="83">
        <v>344447</v>
      </c>
      <c r="C12" s="83">
        <v>345783</v>
      </c>
      <c r="D12" s="83">
        <v>349027</v>
      </c>
      <c r="E12" s="83">
        <v>351048</v>
      </c>
      <c r="F12" s="83">
        <v>350769</v>
      </c>
      <c r="G12" s="83">
        <v>352030</v>
      </c>
      <c r="H12" s="83">
        <v>359710</v>
      </c>
      <c r="I12" s="36"/>
    </row>
    <row r="13" spans="1:9" s="14" customFormat="1" ht="15.75" customHeight="1">
      <c r="A13" s="49" t="s">
        <v>17</v>
      </c>
      <c r="B13" s="84">
        <v>235812</v>
      </c>
      <c r="C13" s="84">
        <v>241115</v>
      </c>
      <c r="D13" s="84">
        <v>241811</v>
      </c>
      <c r="E13" s="84">
        <v>240084</v>
      </c>
      <c r="F13" s="84">
        <v>240824</v>
      </c>
      <c r="G13" s="84">
        <v>256148</v>
      </c>
      <c r="H13" s="84">
        <v>248939</v>
      </c>
      <c r="I13" s="36"/>
    </row>
    <row r="14" spans="1:9" s="14" customFormat="1" ht="15.75" customHeight="1">
      <c r="A14" s="49" t="s">
        <v>18</v>
      </c>
      <c r="B14" s="84">
        <v>98185</v>
      </c>
      <c r="C14" s="84">
        <v>100457</v>
      </c>
      <c r="D14" s="84">
        <v>115708</v>
      </c>
      <c r="E14" s="84">
        <v>113422</v>
      </c>
      <c r="F14" s="84">
        <v>115056</v>
      </c>
      <c r="G14" s="84">
        <v>134815</v>
      </c>
      <c r="H14" s="84">
        <v>138463</v>
      </c>
      <c r="I14" s="36"/>
    </row>
    <row r="15" spans="1:9" s="36" customFormat="1" ht="15.75" customHeight="1">
      <c r="A15" s="5" t="s">
        <v>19</v>
      </c>
      <c r="B15" s="83">
        <f>SUM(B5:B14)</f>
        <v>23191534</v>
      </c>
      <c r="C15" s="83">
        <f t="shared" ref="C15" si="0">SUM(C5:C14)</f>
        <v>23598326</v>
      </c>
      <c r="D15" s="83">
        <f>SUM(D5:D14)</f>
        <v>23978427</v>
      </c>
      <c r="E15" s="83">
        <f t="shared" ref="E15:H15" si="1">SUM(E5:E14)</f>
        <v>23721076</v>
      </c>
      <c r="F15" s="83">
        <f t="shared" si="1"/>
        <v>23978779</v>
      </c>
      <c r="G15" s="83">
        <f t="shared" si="1"/>
        <v>24612285</v>
      </c>
      <c r="H15" s="83">
        <f t="shared" si="1"/>
        <v>25014396</v>
      </c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73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16"/>
  <sheetViews>
    <sheetView showGridLines="0" zoomScaleNormal="100" workbookViewId="0">
      <selection sqref="A1:H1"/>
    </sheetView>
  </sheetViews>
  <sheetFormatPr defaultRowHeight="12.75" customHeight="1"/>
  <cols>
    <col min="1" max="1" width="49" style="4" customWidth="1"/>
    <col min="2" max="4" width="9.85546875" style="4" customWidth="1"/>
    <col min="5" max="5" width="8.7109375" style="26" customWidth="1"/>
    <col min="6" max="7" width="8.7109375" style="4" customWidth="1"/>
    <col min="8" max="16384" width="9.140625" style="4"/>
  </cols>
  <sheetData>
    <row r="1" spans="1:8" ht="15.75" customHeight="1">
      <c r="A1" s="126" t="s">
        <v>43</v>
      </c>
      <c r="B1" s="126"/>
      <c r="C1" s="126"/>
      <c r="D1" s="126"/>
      <c r="E1" s="126"/>
      <c r="F1" s="126"/>
      <c r="G1" s="126"/>
      <c r="H1" s="126"/>
    </row>
    <row r="2" spans="1:8" ht="12.75" customHeight="1">
      <c r="A2" s="27"/>
      <c r="B2" s="13"/>
      <c r="C2" s="13"/>
      <c r="D2" s="13"/>
      <c r="H2" s="27" t="s">
        <v>1</v>
      </c>
    </row>
    <row r="3" spans="1:8" ht="15.75" customHeight="1">
      <c r="A3" s="97" t="s">
        <v>7</v>
      </c>
      <c r="B3" s="7">
        <v>2024</v>
      </c>
      <c r="C3" s="123">
        <v>2025</v>
      </c>
      <c r="D3" s="123"/>
      <c r="E3" s="123"/>
      <c r="F3" s="123"/>
      <c r="G3" s="123"/>
      <c r="H3" s="124"/>
    </row>
    <row r="4" spans="1:8" ht="15.75" customHeight="1">
      <c r="A4" s="98" t="s">
        <v>8</v>
      </c>
      <c r="B4" s="28">
        <v>12</v>
      </c>
      <c r="C4" s="28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</row>
    <row r="5" spans="1:8" ht="15.75">
      <c r="A5" s="49" t="s">
        <v>9</v>
      </c>
      <c r="B5" s="82">
        <v>24.908417011138635</v>
      </c>
      <c r="C5" s="82">
        <v>24.99916731381709</v>
      </c>
      <c r="D5" s="82">
        <v>24.909173566723123</v>
      </c>
      <c r="E5" s="82">
        <v>24.922722729778364</v>
      </c>
      <c r="F5" s="82">
        <v>25.007274140188706</v>
      </c>
      <c r="G5" s="82">
        <v>24.918438088946232</v>
      </c>
      <c r="H5" s="82">
        <v>24.91102723407753</v>
      </c>
    </row>
    <row r="6" spans="1:8" ht="15.75">
      <c r="A6" s="49" t="s">
        <v>10</v>
      </c>
      <c r="B6" s="82">
        <v>8.2915127563359974</v>
      </c>
      <c r="C6" s="82">
        <v>8.2129596819706627</v>
      </c>
      <c r="D6" s="82">
        <v>8.084466925207396</v>
      </c>
      <c r="E6" s="82">
        <v>8.1216003860870405</v>
      </c>
      <c r="F6" s="82">
        <v>8.0175183231806759</v>
      </c>
      <c r="G6" s="82">
        <v>7.9240224952701475</v>
      </c>
      <c r="H6" s="82">
        <v>7.8787510999665953</v>
      </c>
    </row>
    <row r="7" spans="1:8" ht="15.75">
      <c r="A7" s="49" t="s">
        <v>11</v>
      </c>
      <c r="B7" s="82">
        <v>20.78014330574252</v>
      </c>
      <c r="C7" s="82">
        <v>20.805208810150347</v>
      </c>
      <c r="D7" s="82">
        <v>20.803241180082413</v>
      </c>
      <c r="E7" s="82">
        <v>20.859041132872726</v>
      </c>
      <c r="F7" s="82">
        <v>20.912958078474304</v>
      </c>
      <c r="G7" s="82">
        <v>20.828163658920737</v>
      </c>
      <c r="H7" s="82">
        <v>20.848514591357713</v>
      </c>
    </row>
    <row r="8" spans="1:8" ht="15.75">
      <c r="A8" s="49" t="s">
        <v>12</v>
      </c>
      <c r="B8" s="82">
        <v>19.172034933092394</v>
      </c>
      <c r="C8" s="82">
        <v>19.197158306907024</v>
      </c>
      <c r="D8" s="82">
        <v>19.239639864616638</v>
      </c>
      <c r="E8" s="82">
        <v>19.142542269161819</v>
      </c>
      <c r="F8" s="82">
        <v>19.160283348872767</v>
      </c>
      <c r="G8" s="82">
        <v>19.191078764121251</v>
      </c>
      <c r="H8" s="82">
        <v>19.22690038168421</v>
      </c>
    </row>
    <row r="9" spans="1:8" ht="15.75">
      <c r="A9" s="49" t="s">
        <v>13</v>
      </c>
      <c r="B9" s="82">
        <v>12.518270675842313</v>
      </c>
      <c r="C9" s="82">
        <v>12.52533336474799</v>
      </c>
      <c r="D9" s="82">
        <v>12.774611945979608</v>
      </c>
      <c r="E9" s="82">
        <v>12.689656236504618</v>
      </c>
      <c r="F9" s="82">
        <v>12.741783057427568</v>
      </c>
      <c r="G9" s="82">
        <v>13.04408347294857</v>
      </c>
      <c r="H9" s="82">
        <v>13.079576256808279</v>
      </c>
    </row>
    <row r="10" spans="1:8" ht="15.75">
      <c r="A10" s="49" t="s">
        <v>14</v>
      </c>
      <c r="B10" s="82">
        <v>8.9298922615468204</v>
      </c>
      <c r="C10" s="82">
        <v>8.9078479549778233</v>
      </c>
      <c r="D10" s="82">
        <v>8.8549177975686231</v>
      </c>
      <c r="E10" s="82">
        <v>8.8446915308563572</v>
      </c>
      <c r="F10" s="82">
        <v>8.7831744894099906</v>
      </c>
      <c r="G10" s="82">
        <v>8.7310869348376237</v>
      </c>
      <c r="H10" s="82">
        <v>8.7224012924397609</v>
      </c>
    </row>
    <row r="11" spans="1:8" ht="15.75">
      <c r="A11" s="49" t="s">
        <v>15</v>
      </c>
      <c r="B11" s="82">
        <v>2.4743339530709783</v>
      </c>
      <c r="C11" s="82">
        <v>2.4395967747881779</v>
      </c>
      <c r="D11" s="82">
        <v>2.3873584368148921</v>
      </c>
      <c r="E11" s="82">
        <v>2.4495853392147979</v>
      </c>
      <c r="F11" s="82">
        <v>2.430031987867272</v>
      </c>
      <c r="G11" s="82">
        <v>2.3443373908598897</v>
      </c>
      <c r="H11" s="82">
        <v>2.3461010211879589</v>
      </c>
    </row>
    <row r="12" spans="1:8" ht="15.75">
      <c r="A12" s="49" t="s">
        <v>16</v>
      </c>
      <c r="B12" s="82">
        <v>1.4852273247642869</v>
      </c>
      <c r="C12" s="82">
        <v>1.4652861393642922</v>
      </c>
      <c r="D12" s="82">
        <v>1.4555875579328035</v>
      </c>
      <c r="E12" s="82">
        <v>1.4798991411688069</v>
      </c>
      <c r="F12" s="82">
        <v>1.462830947313873</v>
      </c>
      <c r="G12" s="82">
        <v>1.4303019813073024</v>
      </c>
      <c r="H12" s="82">
        <v>1.4380119352072303</v>
      </c>
    </row>
    <row r="13" spans="1:8" ht="15.75" customHeight="1">
      <c r="A13" s="49" t="s">
        <v>17</v>
      </c>
      <c r="B13" s="82">
        <v>1.0168020795864561</v>
      </c>
      <c r="C13" s="82">
        <v>1.0217462035230804</v>
      </c>
      <c r="D13" s="82">
        <v>1.008452305899799</v>
      </c>
      <c r="E13" s="82">
        <v>1.0121126039982336</v>
      </c>
      <c r="F13" s="82">
        <v>1.0043213626515346</v>
      </c>
      <c r="G13" s="82">
        <v>1.0407323009627103</v>
      </c>
      <c r="H13" s="82">
        <v>0.9951829338593664</v>
      </c>
    </row>
    <row r="14" spans="1:8" ht="15.75" customHeight="1">
      <c r="A14" s="49" t="s">
        <v>18</v>
      </c>
      <c r="B14" s="82">
        <v>0.42336569887959979</v>
      </c>
      <c r="C14" s="82">
        <v>0.4256954497535122</v>
      </c>
      <c r="D14" s="82">
        <v>0.48255041917470232</v>
      </c>
      <c r="E14" s="82">
        <v>0.47814863035724015</v>
      </c>
      <c r="F14" s="82">
        <v>0.47982426461330668</v>
      </c>
      <c r="G14" s="82">
        <v>0.54775491182553748</v>
      </c>
      <c r="H14" s="82">
        <v>0.55353325341135562</v>
      </c>
    </row>
    <row r="15" spans="1:8" ht="15.75">
      <c r="A15" s="5" t="s">
        <v>19</v>
      </c>
      <c r="B15" s="82">
        <v>100</v>
      </c>
      <c r="C15" s="82">
        <v>100</v>
      </c>
      <c r="D15" s="82">
        <v>100</v>
      </c>
      <c r="E15" s="82">
        <v>100</v>
      </c>
      <c r="F15" s="82">
        <v>100</v>
      </c>
      <c r="G15" s="82">
        <v>100</v>
      </c>
      <c r="H15" s="82">
        <v>100</v>
      </c>
    </row>
    <row r="16" spans="1:8" ht="15" customHeight="1">
      <c r="G16" s="34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  <ignoredErrors>
    <ignoredError sqref="B16:G16 I15 H16:I16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showGridLines="0" zoomScaleNormal="75" workbookViewId="0">
      <selection sqref="A1:J1"/>
    </sheetView>
  </sheetViews>
  <sheetFormatPr defaultRowHeight="15.75"/>
  <cols>
    <col min="1" max="1" width="47.28515625" style="55" customWidth="1"/>
    <col min="2" max="2" width="10.85546875" style="55" customWidth="1"/>
    <col min="3" max="3" width="10.42578125" style="51" customWidth="1"/>
    <col min="4" max="8" width="9.5703125" style="51" customWidth="1"/>
    <col min="9" max="9" width="10.7109375" style="51" customWidth="1"/>
    <col min="10" max="10" width="10.42578125" style="51" customWidth="1"/>
    <col min="11" max="11" width="9.140625" style="51"/>
    <col min="12" max="12" width="9.7109375" style="51" bestFit="1" customWidth="1"/>
    <col min="13" max="13" width="11" style="51" bestFit="1" customWidth="1"/>
    <col min="14" max="16384" width="9.140625" style="51"/>
  </cols>
  <sheetData>
    <row r="1" spans="1:18" ht="15.75" customHeight="1">
      <c r="A1" s="126" t="s">
        <v>44</v>
      </c>
      <c r="B1" s="126"/>
      <c r="C1" s="126"/>
      <c r="D1" s="126"/>
      <c r="E1" s="126"/>
      <c r="F1" s="126"/>
      <c r="G1" s="126"/>
      <c r="H1" s="126"/>
      <c r="I1" s="126"/>
      <c r="J1" s="126"/>
    </row>
    <row r="2" spans="1:18">
      <c r="A2" s="51"/>
      <c r="B2" s="119"/>
      <c r="C2" s="21"/>
      <c r="D2" s="21"/>
      <c r="E2" s="20"/>
      <c r="F2" s="20"/>
      <c r="G2" s="20"/>
      <c r="H2" s="20"/>
      <c r="I2" s="20"/>
      <c r="J2" s="114" t="s">
        <v>41</v>
      </c>
    </row>
    <row r="3" spans="1:18" ht="15.75" customHeight="1">
      <c r="A3" s="99" t="s">
        <v>20</v>
      </c>
      <c r="B3" s="127">
        <v>2024</v>
      </c>
      <c r="C3" s="128"/>
      <c r="D3" s="127">
        <v>2025</v>
      </c>
      <c r="E3" s="128"/>
      <c r="F3" s="128"/>
      <c r="G3" s="128"/>
      <c r="H3" s="128"/>
      <c r="I3" s="128"/>
      <c r="J3" s="129"/>
    </row>
    <row r="4" spans="1:18" ht="15.75" customHeight="1">
      <c r="A4" s="100"/>
      <c r="B4" s="132" t="s">
        <v>58</v>
      </c>
      <c r="C4" s="130" t="s">
        <v>23</v>
      </c>
      <c r="D4" s="134" t="s">
        <v>24</v>
      </c>
      <c r="E4" s="134"/>
      <c r="F4" s="134"/>
      <c r="G4" s="134"/>
      <c r="H4" s="134"/>
      <c r="I4" s="134"/>
      <c r="J4" s="132" t="s">
        <v>58</v>
      </c>
    </row>
    <row r="5" spans="1:18">
      <c r="A5" s="101" t="s">
        <v>8</v>
      </c>
      <c r="B5" s="133"/>
      <c r="C5" s="131"/>
      <c r="D5" s="47">
        <v>1</v>
      </c>
      <c r="E5" s="48">
        <v>2</v>
      </c>
      <c r="F5" s="47">
        <v>3</v>
      </c>
      <c r="G5" s="47">
        <v>4</v>
      </c>
      <c r="H5" s="48">
        <v>5</v>
      </c>
      <c r="I5" s="47">
        <v>12</v>
      </c>
      <c r="J5" s="133"/>
    </row>
    <row r="6" spans="1:18">
      <c r="A6" s="49" t="s">
        <v>9</v>
      </c>
      <c r="B6" s="84">
        <v>326765</v>
      </c>
      <c r="C6" s="84">
        <v>667942</v>
      </c>
      <c r="D6" s="84">
        <v>55916</v>
      </c>
      <c r="E6" s="84">
        <v>57945</v>
      </c>
      <c r="F6" s="84">
        <v>57703</v>
      </c>
      <c r="G6" s="84">
        <v>59452</v>
      </c>
      <c r="H6" s="84">
        <v>63490</v>
      </c>
      <c r="I6" s="84">
        <v>64459</v>
      </c>
      <c r="J6" s="84">
        <f t="shared" ref="J6:J15" si="0">+SUM(D6:I6)</f>
        <v>358965</v>
      </c>
      <c r="L6" s="54"/>
      <c r="M6" s="36"/>
      <c r="N6" s="36"/>
      <c r="O6" s="36"/>
      <c r="Q6" s="37"/>
      <c r="R6" s="37"/>
    </row>
    <row r="7" spans="1:18">
      <c r="A7" s="49" t="s">
        <v>10</v>
      </c>
      <c r="B7" s="84">
        <v>104912</v>
      </c>
      <c r="C7" s="84">
        <v>212439</v>
      </c>
      <c r="D7" s="84">
        <v>17463</v>
      </c>
      <c r="E7" s="84">
        <v>18282</v>
      </c>
      <c r="F7" s="84">
        <v>18044</v>
      </c>
      <c r="G7" s="84">
        <v>18762</v>
      </c>
      <c r="H7" s="84">
        <v>19672</v>
      </c>
      <c r="I7" s="84">
        <v>19816</v>
      </c>
      <c r="J7" s="84">
        <f t="shared" si="0"/>
        <v>112039</v>
      </c>
      <c r="L7" s="54"/>
      <c r="M7" s="36"/>
      <c r="N7" s="36"/>
      <c r="O7" s="36"/>
      <c r="Q7" s="37"/>
      <c r="R7" s="37"/>
    </row>
    <row r="8" spans="1:18">
      <c r="A8" s="49" t="s">
        <v>11</v>
      </c>
      <c r="B8" s="84">
        <v>275384</v>
      </c>
      <c r="C8" s="84">
        <v>565741</v>
      </c>
      <c r="D8" s="84">
        <v>47694</v>
      </c>
      <c r="E8" s="84">
        <v>50113</v>
      </c>
      <c r="F8" s="84">
        <v>49792</v>
      </c>
      <c r="G8" s="84">
        <v>52063</v>
      </c>
      <c r="H8" s="84">
        <v>54570</v>
      </c>
      <c r="I8" s="84">
        <v>55644</v>
      </c>
      <c r="J8" s="84">
        <f t="shared" si="0"/>
        <v>309876</v>
      </c>
      <c r="L8" s="54"/>
      <c r="M8" s="36"/>
      <c r="N8" s="36"/>
      <c r="O8" s="36"/>
      <c r="Q8" s="37"/>
      <c r="R8" s="37"/>
    </row>
    <row r="9" spans="1:18">
      <c r="A9" s="49" t="s">
        <v>12</v>
      </c>
      <c r="B9" s="84">
        <v>234902</v>
      </c>
      <c r="C9" s="84">
        <v>483653</v>
      </c>
      <c r="D9" s="84">
        <v>40677</v>
      </c>
      <c r="E9" s="84">
        <v>43145</v>
      </c>
      <c r="F9" s="84">
        <v>42933</v>
      </c>
      <c r="G9" s="84">
        <v>44433</v>
      </c>
      <c r="H9" s="84">
        <v>47011</v>
      </c>
      <c r="I9" s="84">
        <v>47435</v>
      </c>
      <c r="J9" s="84">
        <f t="shared" si="0"/>
        <v>265634</v>
      </c>
      <c r="L9" s="54"/>
      <c r="M9" s="36"/>
      <c r="N9" s="36"/>
      <c r="O9" s="36"/>
      <c r="Q9" s="37"/>
      <c r="R9" s="37"/>
    </row>
    <row r="10" spans="1:18">
      <c r="A10" s="49" t="s">
        <v>13</v>
      </c>
      <c r="B10" s="84">
        <v>148470</v>
      </c>
      <c r="C10" s="84">
        <v>311224</v>
      </c>
      <c r="D10" s="84">
        <v>27252</v>
      </c>
      <c r="E10" s="84">
        <v>29254</v>
      </c>
      <c r="F10" s="84">
        <v>28964</v>
      </c>
      <c r="G10" s="84">
        <v>30156</v>
      </c>
      <c r="H10" s="84">
        <v>32499</v>
      </c>
      <c r="I10" s="84">
        <v>32848</v>
      </c>
      <c r="J10" s="84">
        <f t="shared" si="0"/>
        <v>180973</v>
      </c>
      <c r="L10" s="54"/>
      <c r="M10" s="36"/>
      <c r="N10" s="36"/>
      <c r="O10" s="36"/>
      <c r="Q10" s="37"/>
      <c r="R10" s="37"/>
    </row>
    <row r="11" spans="1:18">
      <c r="A11" s="49" t="s">
        <v>14</v>
      </c>
      <c r="B11" s="84">
        <v>106203</v>
      </c>
      <c r="C11" s="84">
        <v>217852</v>
      </c>
      <c r="D11" s="84">
        <v>18114</v>
      </c>
      <c r="E11" s="84">
        <v>19458</v>
      </c>
      <c r="F11" s="84">
        <v>19006</v>
      </c>
      <c r="G11" s="84">
        <v>20230</v>
      </c>
      <c r="H11" s="84">
        <v>21007</v>
      </c>
      <c r="I11" s="84">
        <v>21439</v>
      </c>
      <c r="J11" s="84">
        <f t="shared" si="0"/>
        <v>119254</v>
      </c>
      <c r="L11" s="54"/>
      <c r="M11" s="36"/>
      <c r="N11" s="36"/>
      <c r="O11" s="36"/>
      <c r="Q11" s="37"/>
      <c r="R11" s="37"/>
    </row>
    <row r="12" spans="1:18">
      <c r="A12" s="49" t="s">
        <v>15</v>
      </c>
      <c r="B12" s="84">
        <v>41637</v>
      </c>
      <c r="C12" s="84">
        <v>83470</v>
      </c>
      <c r="D12" s="84">
        <v>6727</v>
      </c>
      <c r="E12" s="84">
        <v>7239</v>
      </c>
      <c r="F12" s="84">
        <v>6927</v>
      </c>
      <c r="G12" s="84">
        <v>7262</v>
      </c>
      <c r="H12" s="84">
        <v>7524</v>
      </c>
      <c r="I12" s="84">
        <v>7553</v>
      </c>
      <c r="J12" s="84">
        <f t="shared" si="0"/>
        <v>43232</v>
      </c>
      <c r="L12" s="54"/>
      <c r="M12" s="79"/>
      <c r="N12" s="36"/>
      <c r="O12" s="36"/>
      <c r="Q12" s="37"/>
      <c r="R12" s="37"/>
    </row>
    <row r="13" spans="1:18">
      <c r="A13" s="49" t="s">
        <v>16</v>
      </c>
      <c r="B13" s="84">
        <v>23752</v>
      </c>
      <c r="C13" s="84">
        <v>49638</v>
      </c>
      <c r="D13" s="84">
        <v>4086</v>
      </c>
      <c r="E13" s="84">
        <v>4680</v>
      </c>
      <c r="F13" s="84">
        <v>4176</v>
      </c>
      <c r="G13" s="84">
        <v>4499</v>
      </c>
      <c r="H13" s="84">
        <v>5176</v>
      </c>
      <c r="I13" s="84">
        <v>4626</v>
      </c>
      <c r="J13" s="84">
        <f t="shared" si="0"/>
        <v>27243</v>
      </c>
      <c r="L13" s="54"/>
      <c r="M13" s="37"/>
      <c r="N13" s="36"/>
      <c r="O13" s="36"/>
      <c r="Q13" s="37"/>
      <c r="R13" s="37"/>
    </row>
    <row r="14" spans="1:18" ht="15.75" customHeight="1">
      <c r="A14" s="49" t="s">
        <v>17</v>
      </c>
      <c r="B14" s="84">
        <v>18197</v>
      </c>
      <c r="C14" s="84">
        <v>36899</v>
      </c>
      <c r="D14" s="84">
        <v>3037</v>
      </c>
      <c r="E14" s="84">
        <v>3323</v>
      </c>
      <c r="F14" s="84">
        <v>3119</v>
      </c>
      <c r="G14" s="84">
        <v>3240</v>
      </c>
      <c r="H14" s="84">
        <v>3577</v>
      </c>
      <c r="I14" s="84">
        <v>3396</v>
      </c>
      <c r="J14" s="84">
        <f t="shared" si="0"/>
        <v>19692</v>
      </c>
      <c r="L14" s="54"/>
      <c r="M14" s="37"/>
      <c r="N14" s="36"/>
      <c r="O14" s="36"/>
      <c r="Q14" s="37"/>
      <c r="R14" s="37"/>
    </row>
    <row r="15" spans="1:18" ht="18" customHeight="1">
      <c r="A15" s="49" t="s">
        <v>18</v>
      </c>
      <c r="B15" s="84">
        <v>6227</v>
      </c>
      <c r="C15" s="84">
        <v>15409</v>
      </c>
      <c r="D15" s="84">
        <v>1522</v>
      </c>
      <c r="E15" s="84">
        <v>2219</v>
      </c>
      <c r="F15" s="84">
        <v>1803</v>
      </c>
      <c r="G15" s="84">
        <v>1815</v>
      </c>
      <c r="H15" s="84">
        <v>2438</v>
      </c>
      <c r="I15" s="84">
        <v>2141</v>
      </c>
      <c r="J15" s="84">
        <f t="shared" si="0"/>
        <v>11938</v>
      </c>
      <c r="L15" s="54"/>
      <c r="M15" s="79"/>
      <c r="N15" s="36"/>
      <c r="O15" s="36"/>
      <c r="Q15" s="37"/>
      <c r="R15" s="37"/>
    </row>
    <row r="16" spans="1:18">
      <c r="A16" s="5" t="s">
        <v>19</v>
      </c>
      <c r="B16" s="83">
        <f>SUM(B6:B15)</f>
        <v>1286449</v>
      </c>
      <c r="C16" s="83">
        <f t="shared" ref="C16:J16" si="1">SUM(C6:C15)</f>
        <v>2644267</v>
      </c>
      <c r="D16" s="83">
        <f t="shared" si="1"/>
        <v>222488</v>
      </c>
      <c r="E16" s="83">
        <f t="shared" si="1"/>
        <v>235658</v>
      </c>
      <c r="F16" s="83">
        <f t="shared" si="1"/>
        <v>232467</v>
      </c>
      <c r="G16" s="83">
        <f t="shared" si="1"/>
        <v>241912</v>
      </c>
      <c r="H16" s="83">
        <f t="shared" si="1"/>
        <v>256964</v>
      </c>
      <c r="I16" s="83">
        <f t="shared" si="1"/>
        <v>259357</v>
      </c>
      <c r="J16" s="83">
        <f t="shared" si="1"/>
        <v>1448846</v>
      </c>
      <c r="K16" s="37"/>
      <c r="L16" s="54"/>
      <c r="M16" s="79"/>
      <c r="N16" s="36"/>
      <c r="O16" s="36"/>
      <c r="Q16" s="37"/>
      <c r="R16" s="37"/>
    </row>
    <row r="17" spans="3:15" ht="15" customHeight="1">
      <c r="C17" s="37"/>
      <c r="D17" s="37"/>
      <c r="E17" s="37"/>
      <c r="J17" s="37"/>
      <c r="M17" s="79"/>
      <c r="N17" s="36"/>
      <c r="O17" s="36"/>
    </row>
    <row r="18" spans="3:15">
      <c r="C18" s="54"/>
      <c r="D18" s="54"/>
      <c r="E18" s="54"/>
      <c r="F18" s="54"/>
      <c r="G18" s="54"/>
      <c r="H18" s="54"/>
      <c r="I18" s="54"/>
      <c r="J18" s="54"/>
    </row>
    <row r="19" spans="3:15">
      <c r="C19" s="54"/>
      <c r="D19" s="54"/>
      <c r="E19" s="54"/>
      <c r="F19" s="54"/>
      <c r="G19" s="54"/>
      <c r="H19" s="54"/>
      <c r="I19" s="54"/>
      <c r="J19" s="54"/>
    </row>
    <row r="20" spans="3:15">
      <c r="C20" s="54"/>
      <c r="D20" s="54"/>
      <c r="E20" s="54"/>
      <c r="F20" s="54"/>
      <c r="G20" s="54"/>
      <c r="H20" s="54"/>
      <c r="I20" s="54"/>
      <c r="J20" s="54"/>
    </row>
    <row r="21" spans="3:15">
      <c r="C21" s="54"/>
      <c r="D21" s="54"/>
      <c r="E21" s="54"/>
      <c r="F21" s="54"/>
      <c r="G21" s="54"/>
      <c r="H21" s="54"/>
      <c r="I21" s="54"/>
      <c r="J21" s="54"/>
    </row>
    <row r="22" spans="3:15">
      <c r="C22" s="54"/>
      <c r="D22" s="54"/>
      <c r="E22" s="54"/>
      <c r="F22" s="54"/>
      <c r="G22" s="54"/>
      <c r="H22" s="54"/>
      <c r="I22" s="54"/>
      <c r="J22" s="54"/>
    </row>
    <row r="23" spans="3:15">
      <c r="C23" s="54"/>
      <c r="D23" s="54"/>
      <c r="E23" s="54"/>
      <c r="F23" s="54"/>
      <c r="G23" s="54"/>
      <c r="H23" s="54"/>
      <c r="I23" s="54"/>
      <c r="J23" s="54"/>
    </row>
    <row r="24" spans="3:15">
      <c r="C24" s="54"/>
      <c r="D24" s="54"/>
      <c r="E24" s="54"/>
      <c r="F24" s="54"/>
      <c r="G24" s="54"/>
      <c r="H24" s="54"/>
      <c r="I24" s="54"/>
      <c r="J24" s="54"/>
    </row>
    <row r="25" spans="3:15">
      <c r="C25" s="54"/>
      <c r="D25" s="54"/>
      <c r="E25" s="54"/>
      <c r="F25" s="54"/>
      <c r="G25" s="54"/>
      <c r="H25" s="54"/>
      <c r="I25" s="54"/>
      <c r="J25" s="54"/>
    </row>
  </sheetData>
  <mergeCells count="7">
    <mergeCell ref="A1:J1"/>
    <mergeCell ref="D3:J3"/>
    <mergeCell ref="C4:C5"/>
    <mergeCell ref="J4:J5"/>
    <mergeCell ref="D4:I4"/>
    <mergeCell ref="B3:C3"/>
    <mergeCell ref="B4:B5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76" orientation="landscape" r:id="rId1"/>
  <headerFooter alignWithMargins="0">
    <oddHeader>&amp;R&amp;"Times New Roman,Regular"&amp;12&amp;A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showGridLines="0" zoomScaleNormal="75" workbookViewId="0">
      <selection sqref="A1:K1"/>
    </sheetView>
  </sheetViews>
  <sheetFormatPr defaultColWidth="9" defaultRowHeight="15.75"/>
  <cols>
    <col min="1" max="1" width="48.140625" style="55" customWidth="1"/>
    <col min="2" max="2" width="17.42578125" style="55" customWidth="1"/>
    <col min="3" max="3" width="12.7109375" style="51" customWidth="1"/>
    <col min="4" max="4" width="9.42578125" style="51" customWidth="1"/>
    <col min="5" max="5" width="10" style="51" customWidth="1"/>
    <col min="6" max="9" width="9.42578125" style="51" customWidth="1"/>
    <col min="10" max="10" width="15.140625" style="51" customWidth="1"/>
    <col min="11" max="11" width="15.7109375" style="51" customWidth="1"/>
    <col min="12" max="16384" width="9" style="51"/>
  </cols>
  <sheetData>
    <row r="1" spans="1:13" ht="35.25" customHeight="1">
      <c r="A1" s="126" t="s">
        <v>48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3">
      <c r="A2" s="51"/>
      <c r="B2" s="119"/>
      <c r="C2" s="46"/>
      <c r="E2" s="46"/>
      <c r="J2" s="46"/>
      <c r="K2" s="115" t="s">
        <v>45</v>
      </c>
    </row>
    <row r="3" spans="1:13" ht="15.75" customHeight="1">
      <c r="A3" s="99" t="s">
        <v>20</v>
      </c>
      <c r="B3" s="140">
        <v>2024</v>
      </c>
      <c r="C3" s="141"/>
      <c r="D3" s="127">
        <v>2025</v>
      </c>
      <c r="E3" s="128"/>
      <c r="F3" s="128"/>
      <c r="G3" s="128"/>
      <c r="H3" s="128"/>
      <c r="I3" s="128"/>
      <c r="J3" s="128"/>
      <c r="K3" s="129"/>
    </row>
    <row r="4" spans="1:13" ht="15.75" customHeight="1">
      <c r="A4" s="100"/>
      <c r="B4" s="135" t="s">
        <v>61</v>
      </c>
      <c r="C4" s="138" t="s">
        <v>62</v>
      </c>
      <c r="D4" s="134" t="s">
        <v>24</v>
      </c>
      <c r="E4" s="134"/>
      <c r="F4" s="134"/>
      <c r="G4" s="134"/>
      <c r="H4" s="134"/>
      <c r="I4" s="134"/>
      <c r="J4" s="135" t="s">
        <v>59</v>
      </c>
      <c r="K4" s="135" t="s">
        <v>61</v>
      </c>
    </row>
    <row r="5" spans="1:13" ht="33.75" customHeight="1">
      <c r="A5" s="101" t="s">
        <v>8</v>
      </c>
      <c r="B5" s="136"/>
      <c r="C5" s="139"/>
      <c r="D5" s="120">
        <v>1</v>
      </c>
      <c r="E5" s="121">
        <v>2</v>
      </c>
      <c r="F5" s="120">
        <v>3</v>
      </c>
      <c r="G5" s="120">
        <v>4</v>
      </c>
      <c r="H5" s="121">
        <v>5</v>
      </c>
      <c r="I5" s="120">
        <v>6</v>
      </c>
      <c r="J5" s="136"/>
      <c r="K5" s="136"/>
    </row>
    <row r="6" spans="1:13">
      <c r="A6" s="102" t="s">
        <v>9</v>
      </c>
      <c r="B6" s="122">
        <v>92.36</v>
      </c>
      <c r="C6" s="86">
        <v>93.24</v>
      </c>
      <c r="D6" s="86">
        <v>95.88</v>
      </c>
      <c r="E6" s="86">
        <v>98.15</v>
      </c>
      <c r="F6" s="86">
        <v>97.460000000000008</v>
      </c>
      <c r="G6" s="86">
        <v>100.47</v>
      </c>
      <c r="H6" s="86">
        <v>105.94</v>
      </c>
      <c r="I6" s="86">
        <v>107.62</v>
      </c>
      <c r="J6" s="86">
        <f t="shared" ref="J6:J16" si="0">+AVERAGE(D6:I6)</f>
        <v>100.92</v>
      </c>
      <c r="K6" s="86">
        <v>100.95711481110244</v>
      </c>
      <c r="M6" s="56"/>
    </row>
    <row r="7" spans="1:13">
      <c r="A7" s="102" t="s">
        <v>10</v>
      </c>
      <c r="B7" s="122">
        <v>99.2</v>
      </c>
      <c r="C7" s="86">
        <v>99.82</v>
      </c>
      <c r="D7" s="86">
        <v>101.16</v>
      </c>
      <c r="E7" s="86">
        <v>105.62</v>
      </c>
      <c r="F7" s="86">
        <v>104.60000000000001</v>
      </c>
      <c r="G7" s="86">
        <v>108.3</v>
      </c>
      <c r="H7" s="86">
        <v>113.94</v>
      </c>
      <c r="I7" s="86">
        <v>115.14</v>
      </c>
      <c r="J7" s="86">
        <f t="shared" si="0"/>
        <v>108.12666666666667</v>
      </c>
      <c r="K7" s="86">
        <v>108.12259988264994</v>
      </c>
      <c r="M7" s="56"/>
    </row>
    <row r="8" spans="1:13">
      <c r="A8" s="102" t="s">
        <v>11</v>
      </c>
      <c r="B8" s="122">
        <v>96.45</v>
      </c>
      <c r="C8" s="86">
        <v>97.11</v>
      </c>
      <c r="D8" s="86">
        <v>98.990000000000009</v>
      </c>
      <c r="E8" s="86">
        <v>102.38</v>
      </c>
      <c r="F8" s="86">
        <v>101.55</v>
      </c>
      <c r="G8" s="86">
        <v>105.78</v>
      </c>
      <c r="H8" s="86">
        <v>109.73</v>
      </c>
      <c r="I8" s="86">
        <v>111.94</v>
      </c>
      <c r="J8" s="86">
        <f t="shared" si="0"/>
        <v>105.06166666666668</v>
      </c>
      <c r="K8" s="86">
        <v>105.10730545649182</v>
      </c>
      <c r="M8" s="56"/>
    </row>
    <row r="9" spans="1:13">
      <c r="A9" s="102" t="s">
        <v>12</v>
      </c>
      <c r="B9" s="122">
        <v>97.85</v>
      </c>
      <c r="C9" s="86">
        <v>98.01</v>
      </c>
      <c r="D9" s="86">
        <v>99.06</v>
      </c>
      <c r="E9" s="86">
        <v>102.82000000000001</v>
      </c>
      <c r="F9" s="86">
        <v>102.09</v>
      </c>
      <c r="G9" s="86">
        <v>105.31</v>
      </c>
      <c r="H9" s="86">
        <v>110.11</v>
      </c>
      <c r="I9" s="86">
        <v>110.82000000000001</v>
      </c>
      <c r="J9" s="86">
        <f t="shared" si="0"/>
        <v>105.03500000000001</v>
      </c>
      <c r="K9" s="86">
        <v>105.08947846572893</v>
      </c>
      <c r="M9" s="56"/>
    </row>
    <row r="10" spans="1:13">
      <c r="A10" s="102" t="s">
        <v>13</v>
      </c>
      <c r="B10" s="122">
        <v>104.73</v>
      </c>
      <c r="C10" s="86">
        <v>109.34</v>
      </c>
      <c r="D10" s="86">
        <v>107.83</v>
      </c>
      <c r="E10" s="86">
        <v>110.64</v>
      </c>
      <c r="F10" s="86">
        <v>109.68</v>
      </c>
      <c r="G10" s="86">
        <v>113.91</v>
      </c>
      <c r="H10" s="86">
        <v>118.75</v>
      </c>
      <c r="I10" s="86">
        <v>120.48</v>
      </c>
      <c r="J10" s="86">
        <f t="shared" si="0"/>
        <v>113.54833333333333</v>
      </c>
      <c r="K10" s="86">
        <v>113.65722852710647</v>
      </c>
      <c r="M10" s="56"/>
    </row>
    <row r="11" spans="1:13">
      <c r="A11" s="102" t="s">
        <v>14</v>
      </c>
      <c r="B11" s="122">
        <v>102.43</v>
      </c>
      <c r="C11" s="86">
        <v>103.14</v>
      </c>
      <c r="D11" s="86">
        <v>104.45</v>
      </c>
      <c r="E11" s="86">
        <v>110.55</v>
      </c>
      <c r="F11" s="86">
        <v>108.24000000000001</v>
      </c>
      <c r="G11" s="86">
        <v>114.37</v>
      </c>
      <c r="H11" s="86">
        <v>118.81</v>
      </c>
      <c r="I11" s="86">
        <v>122.01</v>
      </c>
      <c r="J11" s="86">
        <f t="shared" si="0"/>
        <v>113.07166666666667</v>
      </c>
      <c r="K11" s="86">
        <v>113.09768495555416</v>
      </c>
      <c r="M11" s="56"/>
    </row>
    <row r="12" spans="1:13">
      <c r="A12" s="102" t="s">
        <v>15</v>
      </c>
      <c r="B12" s="122">
        <v>95.66</v>
      </c>
      <c r="C12" s="86">
        <v>96.36</v>
      </c>
      <c r="D12" s="86">
        <v>99.05</v>
      </c>
      <c r="E12" s="86">
        <v>105.96000000000001</v>
      </c>
      <c r="F12" s="86">
        <v>101.94</v>
      </c>
      <c r="G12" s="86">
        <v>106.05</v>
      </c>
      <c r="H12" s="86">
        <v>110.46000000000001</v>
      </c>
      <c r="I12" s="86">
        <v>110.83</v>
      </c>
      <c r="J12" s="86">
        <f t="shared" si="0"/>
        <v>105.71500000000002</v>
      </c>
      <c r="K12" s="86">
        <v>105.720734974054</v>
      </c>
      <c r="M12" s="56"/>
    </row>
    <row r="13" spans="1:13">
      <c r="A13" s="102" t="s">
        <v>16</v>
      </c>
      <c r="B13" s="122">
        <v>88.19</v>
      </c>
      <c r="C13" s="86">
        <v>89.31</v>
      </c>
      <c r="D13" s="86">
        <v>88.95</v>
      </c>
      <c r="E13" s="86">
        <v>98.34</v>
      </c>
      <c r="F13" s="86">
        <v>90.31</v>
      </c>
      <c r="G13" s="86">
        <v>96.19</v>
      </c>
      <c r="H13" s="86">
        <v>107.68</v>
      </c>
      <c r="I13" s="86">
        <v>96.740000000000009</v>
      </c>
      <c r="J13" s="86">
        <f t="shared" si="0"/>
        <v>96.368333333333339</v>
      </c>
      <c r="K13" s="86">
        <v>96.460589632829382</v>
      </c>
      <c r="M13" s="56"/>
    </row>
    <row r="14" spans="1:13" ht="15.75" customHeight="1">
      <c r="A14" s="8" t="s">
        <v>17</v>
      </c>
      <c r="B14" s="122">
        <v>92.65</v>
      </c>
      <c r="C14" s="86">
        <v>92.73</v>
      </c>
      <c r="D14" s="86">
        <v>94.89</v>
      </c>
      <c r="E14" s="86">
        <v>101.27</v>
      </c>
      <c r="F14" s="86">
        <v>96.87</v>
      </c>
      <c r="G14" s="86">
        <v>100.02</v>
      </c>
      <c r="H14" s="86">
        <v>108.85000000000001</v>
      </c>
      <c r="I14" s="86">
        <v>104.05</v>
      </c>
      <c r="J14" s="86">
        <f t="shared" si="0"/>
        <v>100.99166666666666</v>
      </c>
      <c r="K14" s="86">
        <v>101.03148822533477</v>
      </c>
      <c r="M14" s="56"/>
    </row>
    <row r="15" spans="1:13" ht="17.25" customHeight="1">
      <c r="A15" s="102" t="s">
        <v>18</v>
      </c>
      <c r="B15" s="122">
        <v>104.65</v>
      </c>
      <c r="C15" s="86">
        <v>102.6</v>
      </c>
      <c r="D15" s="86">
        <v>96.39</v>
      </c>
      <c r="E15" s="86">
        <v>111.25</v>
      </c>
      <c r="F15" s="86">
        <v>97.13</v>
      </c>
      <c r="G15" s="86">
        <v>98.27</v>
      </c>
      <c r="H15" s="86">
        <v>112.97</v>
      </c>
      <c r="I15" s="86">
        <v>101.33</v>
      </c>
      <c r="J15" s="86">
        <f t="shared" si="0"/>
        <v>102.89</v>
      </c>
      <c r="K15" s="86">
        <v>103.38489991417499</v>
      </c>
      <c r="M15" s="56"/>
    </row>
    <row r="16" spans="1:13">
      <c r="A16" s="117" t="s">
        <v>49</v>
      </c>
      <c r="B16" s="122">
        <v>96.97</v>
      </c>
      <c r="C16" s="86">
        <v>98.01</v>
      </c>
      <c r="D16" s="87">
        <v>99.500313874913346</v>
      </c>
      <c r="E16" s="87">
        <v>103.28418400898316</v>
      </c>
      <c r="F16" s="87">
        <v>101.9569856765722</v>
      </c>
      <c r="G16" s="87">
        <v>105.78536847849948</v>
      </c>
      <c r="H16" s="87">
        <v>110.88815424661281</v>
      </c>
      <c r="I16" s="87">
        <v>112.06841485730732</v>
      </c>
      <c r="J16" s="86">
        <f t="shared" si="0"/>
        <v>105.5805701904814</v>
      </c>
      <c r="K16" s="86">
        <v>105.63057108751133</v>
      </c>
      <c r="M16" s="56"/>
    </row>
    <row r="17" spans="1:10" ht="15" customHeight="1"/>
    <row r="18" spans="1:10" s="96" customFormat="1" ht="15" customHeight="1">
      <c r="A18" s="55" t="s">
        <v>51</v>
      </c>
      <c r="B18" s="55"/>
      <c r="D18" s="55"/>
    </row>
    <row r="19" spans="1:10" s="96" customFormat="1" ht="15" customHeight="1">
      <c r="A19" s="137" t="s">
        <v>50</v>
      </c>
      <c r="B19" s="137"/>
      <c r="C19" s="137"/>
      <c r="D19" s="137"/>
      <c r="E19" s="137"/>
      <c r="F19" s="137"/>
      <c r="G19" s="137"/>
      <c r="H19" s="137"/>
      <c r="I19" s="137"/>
      <c r="J19" s="137"/>
    </row>
  </sheetData>
  <mergeCells count="9">
    <mergeCell ref="A1:K1"/>
    <mergeCell ref="K4:K5"/>
    <mergeCell ref="D3:K3"/>
    <mergeCell ref="A19:J19"/>
    <mergeCell ref="J4:J5"/>
    <mergeCell ref="C4:C5"/>
    <mergeCell ref="D4:I4"/>
    <mergeCell ref="B3:C3"/>
    <mergeCell ref="B4:B5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66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showGridLines="0" workbookViewId="0">
      <selection sqref="A1:M1"/>
    </sheetView>
  </sheetViews>
  <sheetFormatPr defaultRowHeight="15.75"/>
  <cols>
    <col min="1" max="1" width="4.85546875" style="33" customWidth="1"/>
    <col min="2" max="2" width="41.42578125" style="65" customWidth="1"/>
    <col min="3" max="3" width="12.85546875" style="33" customWidth="1"/>
    <col min="4" max="4" width="13.85546875" style="33" customWidth="1"/>
    <col min="5" max="6" width="14" style="33" customWidth="1"/>
    <col min="7" max="7" width="13.42578125" style="33" customWidth="1"/>
    <col min="8" max="8" width="13" style="33" customWidth="1"/>
    <col min="9" max="9" width="11.7109375" style="33" customWidth="1"/>
    <col min="10" max="10" width="13.28515625" style="33" customWidth="1"/>
    <col min="11" max="11" width="15.140625" style="33" customWidth="1"/>
    <col min="12" max="12" width="13.42578125" style="33" customWidth="1"/>
    <col min="13" max="13" width="13.85546875" style="33" customWidth="1"/>
    <col min="14" max="14" width="9.140625" style="33"/>
    <col min="15" max="15" width="18.5703125" style="33" customWidth="1"/>
    <col min="16" max="16384" width="9.140625" style="33"/>
  </cols>
  <sheetData>
    <row r="1" spans="1:16" ht="29.25" customHeight="1">
      <c r="A1" s="142" t="s">
        <v>63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</row>
    <row r="2" spans="1:16" ht="14.25" customHeight="1">
      <c r="A2" s="57"/>
      <c r="B2" s="57"/>
      <c r="C2" s="52"/>
      <c r="D2" s="52"/>
      <c r="E2" s="52"/>
      <c r="F2" s="52"/>
      <c r="G2" s="52"/>
      <c r="H2" s="52"/>
      <c r="M2" s="114" t="s">
        <v>41</v>
      </c>
    </row>
    <row r="3" spans="1:16" ht="63.75" customHeight="1">
      <c r="A3" s="58" t="s">
        <v>0</v>
      </c>
      <c r="B3" s="25" t="s">
        <v>25</v>
      </c>
      <c r="C3" s="103" t="s">
        <v>9</v>
      </c>
      <c r="D3" s="103" t="s">
        <v>10</v>
      </c>
      <c r="E3" s="103" t="s">
        <v>11</v>
      </c>
      <c r="F3" s="103" t="s">
        <v>12</v>
      </c>
      <c r="G3" s="104" t="s">
        <v>13</v>
      </c>
      <c r="H3" s="105" t="s">
        <v>14</v>
      </c>
      <c r="I3" s="106" t="s">
        <v>21</v>
      </c>
      <c r="J3" s="106" t="s">
        <v>16</v>
      </c>
      <c r="K3" s="107" t="s">
        <v>22</v>
      </c>
      <c r="L3" s="107" t="s">
        <v>18</v>
      </c>
      <c r="M3" s="108" t="s">
        <v>19</v>
      </c>
    </row>
    <row r="4" spans="1:16">
      <c r="A4" s="19" t="s">
        <v>3</v>
      </c>
      <c r="B4" s="109" t="s">
        <v>26</v>
      </c>
      <c r="C4" s="88">
        <v>5610197</v>
      </c>
      <c r="D4" s="88">
        <v>1875366</v>
      </c>
      <c r="E4" s="88">
        <v>5010952</v>
      </c>
      <c r="F4" s="88">
        <v>4714251</v>
      </c>
      <c r="G4" s="88">
        <v>2983626</v>
      </c>
      <c r="H4" s="88">
        <v>2052253</v>
      </c>
      <c r="I4" s="88">
        <v>541653</v>
      </c>
      <c r="J4" s="88">
        <v>325374</v>
      </c>
      <c r="K4" s="88">
        <v>228731</v>
      </c>
      <c r="L4" s="88">
        <v>128385</v>
      </c>
      <c r="M4" s="88">
        <f>M5+M9+M12+M13</f>
        <v>23470788</v>
      </c>
      <c r="P4" s="95"/>
    </row>
    <row r="5" spans="1:16" ht="15.75" customHeight="1">
      <c r="A5" s="50">
        <v>1</v>
      </c>
      <c r="B5" s="110" t="s">
        <v>27</v>
      </c>
      <c r="C5" s="85">
        <v>4074080</v>
      </c>
      <c r="D5" s="85">
        <v>1134976</v>
      </c>
      <c r="E5" s="85">
        <v>3656432</v>
      </c>
      <c r="F5" s="85">
        <v>3433063</v>
      </c>
      <c r="G5" s="85">
        <v>2033452</v>
      </c>
      <c r="H5" s="85">
        <v>1143648</v>
      </c>
      <c r="I5" s="85">
        <v>205146</v>
      </c>
      <c r="J5" s="85">
        <v>166493</v>
      </c>
      <c r="K5" s="85">
        <v>167745</v>
      </c>
      <c r="L5" s="85">
        <v>87877</v>
      </c>
      <c r="M5" s="85">
        <f t="shared" ref="M5:M17" si="0">+SUM(C5:L5)</f>
        <v>16102912</v>
      </c>
      <c r="P5" s="95"/>
    </row>
    <row r="6" spans="1:16" ht="47.25">
      <c r="A6" s="59" t="s">
        <v>5</v>
      </c>
      <c r="B6" s="111" t="s">
        <v>28</v>
      </c>
      <c r="C6" s="85">
        <v>3600751</v>
      </c>
      <c r="D6" s="85">
        <v>691046</v>
      </c>
      <c r="E6" s="85">
        <v>3548901</v>
      </c>
      <c r="F6" s="85">
        <v>3379536</v>
      </c>
      <c r="G6" s="85">
        <v>1946782</v>
      </c>
      <c r="H6" s="85">
        <v>722054</v>
      </c>
      <c r="I6" s="85">
        <v>46483</v>
      </c>
      <c r="J6" s="85">
        <v>141377</v>
      </c>
      <c r="K6" s="85">
        <v>166018</v>
      </c>
      <c r="L6" s="85">
        <v>87877</v>
      </c>
      <c r="M6" s="85">
        <f t="shared" si="0"/>
        <v>14330825</v>
      </c>
      <c r="P6" s="95"/>
    </row>
    <row r="7" spans="1:16">
      <c r="A7" s="59">
        <v>1.2</v>
      </c>
      <c r="B7" s="111" t="s">
        <v>29</v>
      </c>
      <c r="C7" s="85">
        <v>473329</v>
      </c>
      <c r="D7" s="85">
        <v>443187</v>
      </c>
      <c r="E7" s="85">
        <v>107531</v>
      </c>
      <c r="F7" s="85">
        <v>53527</v>
      </c>
      <c r="G7" s="85">
        <v>86670</v>
      </c>
      <c r="H7" s="85">
        <v>421594</v>
      </c>
      <c r="I7" s="85">
        <v>158663</v>
      </c>
      <c r="J7" s="85">
        <v>25116</v>
      </c>
      <c r="K7" s="85">
        <v>1727</v>
      </c>
      <c r="L7" s="85">
        <v>0</v>
      </c>
      <c r="M7" s="85">
        <f t="shared" si="0"/>
        <v>1771344</v>
      </c>
      <c r="P7" s="95"/>
    </row>
    <row r="8" spans="1:16">
      <c r="A8" s="59">
        <v>1.3</v>
      </c>
      <c r="B8" s="111" t="s">
        <v>30</v>
      </c>
      <c r="C8" s="85">
        <v>0</v>
      </c>
      <c r="D8" s="85">
        <v>743</v>
      </c>
      <c r="E8" s="85">
        <v>0</v>
      </c>
      <c r="F8" s="85">
        <v>0</v>
      </c>
      <c r="G8" s="85">
        <v>0</v>
      </c>
      <c r="H8" s="85">
        <v>0</v>
      </c>
      <c r="I8" s="85">
        <v>0</v>
      </c>
      <c r="J8" s="85">
        <v>0</v>
      </c>
      <c r="K8" s="85">
        <v>0</v>
      </c>
      <c r="L8" s="85">
        <v>0</v>
      </c>
      <c r="M8" s="85">
        <f t="shared" si="0"/>
        <v>743</v>
      </c>
      <c r="P8" s="95"/>
    </row>
    <row r="9" spans="1:16">
      <c r="A9" s="60">
        <v>2</v>
      </c>
      <c r="B9" s="111" t="s">
        <v>31</v>
      </c>
      <c r="C9" s="85">
        <v>1465385</v>
      </c>
      <c r="D9" s="85">
        <v>632223</v>
      </c>
      <c r="E9" s="85">
        <v>1354520</v>
      </c>
      <c r="F9" s="85">
        <v>1281188</v>
      </c>
      <c r="G9" s="85">
        <v>950174</v>
      </c>
      <c r="H9" s="85">
        <v>816477</v>
      </c>
      <c r="I9" s="85">
        <v>299574</v>
      </c>
      <c r="J9" s="85">
        <v>157070</v>
      </c>
      <c r="K9" s="85">
        <v>52512</v>
      </c>
      <c r="L9" s="85">
        <v>40508</v>
      </c>
      <c r="M9" s="85">
        <f t="shared" si="0"/>
        <v>7049631</v>
      </c>
      <c r="P9" s="95"/>
    </row>
    <row r="10" spans="1:16">
      <c r="A10" s="60">
        <v>2.1</v>
      </c>
      <c r="B10" s="111" t="s">
        <v>32</v>
      </c>
      <c r="C10" s="85">
        <v>639893</v>
      </c>
      <c r="D10" s="85">
        <v>361244</v>
      </c>
      <c r="E10" s="85">
        <v>620881</v>
      </c>
      <c r="F10" s="85">
        <v>843076</v>
      </c>
      <c r="G10" s="85">
        <v>584773</v>
      </c>
      <c r="H10" s="85">
        <v>486740</v>
      </c>
      <c r="I10" s="85">
        <v>176840</v>
      </c>
      <c r="J10" s="85">
        <v>89818</v>
      </c>
      <c r="K10" s="85">
        <v>18458</v>
      </c>
      <c r="L10" s="85">
        <v>23833</v>
      </c>
      <c r="M10" s="85">
        <f t="shared" si="0"/>
        <v>3845556</v>
      </c>
      <c r="P10" s="95"/>
    </row>
    <row r="11" spans="1:16" ht="15.75" customHeight="1">
      <c r="A11" s="60">
        <v>2.2000000000000002</v>
      </c>
      <c r="B11" s="111" t="s">
        <v>33</v>
      </c>
      <c r="C11" s="85">
        <v>825492</v>
      </c>
      <c r="D11" s="85">
        <v>270979</v>
      </c>
      <c r="E11" s="85">
        <v>733639</v>
      </c>
      <c r="F11" s="85">
        <v>438112</v>
      </c>
      <c r="G11" s="85">
        <v>365401</v>
      </c>
      <c r="H11" s="85">
        <v>329737</v>
      </c>
      <c r="I11" s="85">
        <v>122734</v>
      </c>
      <c r="J11" s="85">
        <v>67252</v>
      </c>
      <c r="K11" s="85">
        <v>34054</v>
      </c>
      <c r="L11" s="85">
        <v>16675</v>
      </c>
      <c r="M11" s="85">
        <f t="shared" si="0"/>
        <v>3204075</v>
      </c>
      <c r="P11" s="95"/>
    </row>
    <row r="12" spans="1:16">
      <c r="A12" s="59">
        <v>3</v>
      </c>
      <c r="B12" s="111" t="s">
        <v>34</v>
      </c>
      <c r="C12" s="85">
        <v>45908</v>
      </c>
      <c r="D12" s="85">
        <v>29514</v>
      </c>
      <c r="E12" s="85">
        <v>0</v>
      </c>
      <c r="F12" s="85">
        <v>0</v>
      </c>
      <c r="G12" s="85">
        <v>0</v>
      </c>
      <c r="H12" s="85">
        <v>9785</v>
      </c>
      <c r="I12" s="85">
        <v>10023</v>
      </c>
      <c r="J12" s="85">
        <v>0</v>
      </c>
      <c r="K12" s="85">
        <v>3956</v>
      </c>
      <c r="L12" s="85">
        <v>0</v>
      </c>
      <c r="M12" s="85">
        <f t="shared" si="0"/>
        <v>99186</v>
      </c>
      <c r="P12" s="95"/>
    </row>
    <row r="13" spans="1:16">
      <c r="A13" s="59">
        <v>4</v>
      </c>
      <c r="B13" s="111" t="s">
        <v>35</v>
      </c>
      <c r="C13" s="85">
        <v>24824</v>
      </c>
      <c r="D13" s="85">
        <v>78653</v>
      </c>
      <c r="E13" s="85">
        <v>0</v>
      </c>
      <c r="F13" s="85">
        <v>0</v>
      </c>
      <c r="G13" s="85">
        <v>0</v>
      </c>
      <c r="H13" s="85">
        <v>82343</v>
      </c>
      <c r="I13" s="85">
        <v>26910</v>
      </c>
      <c r="J13" s="85">
        <v>1811</v>
      </c>
      <c r="K13" s="85">
        <v>4518</v>
      </c>
      <c r="L13" s="85">
        <v>0</v>
      </c>
      <c r="M13" s="85">
        <f t="shared" si="0"/>
        <v>219059</v>
      </c>
      <c r="P13" s="95"/>
    </row>
    <row r="14" spans="1:16">
      <c r="A14" s="22" t="s">
        <v>6</v>
      </c>
      <c r="B14" s="109" t="s">
        <v>36</v>
      </c>
      <c r="C14" s="88">
        <v>6256395</v>
      </c>
      <c r="D14" s="88">
        <v>2001018</v>
      </c>
      <c r="E14" s="88">
        <v>5232994</v>
      </c>
      <c r="F14" s="88">
        <v>4829344</v>
      </c>
      <c r="G14" s="88">
        <v>3275052</v>
      </c>
      <c r="H14" s="88">
        <v>2192362</v>
      </c>
      <c r="I14" s="88">
        <v>588517</v>
      </c>
      <c r="J14" s="88">
        <v>360608</v>
      </c>
      <c r="K14" s="88">
        <v>249411</v>
      </c>
      <c r="L14" s="88">
        <v>138758</v>
      </c>
      <c r="M14" s="88">
        <f>SUM(M15:M17)</f>
        <v>25124459</v>
      </c>
      <c r="P14" s="95"/>
    </row>
    <row r="15" spans="1:16" ht="15.75" customHeight="1">
      <c r="A15" s="59">
        <v>1</v>
      </c>
      <c r="B15" s="112" t="s">
        <v>37</v>
      </c>
      <c r="C15" s="85">
        <v>5610197</v>
      </c>
      <c r="D15" s="85">
        <v>1875366</v>
      </c>
      <c r="E15" s="85">
        <v>5010952</v>
      </c>
      <c r="F15" s="85">
        <v>4714251</v>
      </c>
      <c r="G15" s="85">
        <v>2983626</v>
      </c>
      <c r="H15" s="85">
        <v>2052253</v>
      </c>
      <c r="I15" s="85">
        <v>541653</v>
      </c>
      <c r="J15" s="85">
        <v>325374</v>
      </c>
      <c r="K15" s="85">
        <v>228731</v>
      </c>
      <c r="L15" s="85">
        <v>128385</v>
      </c>
      <c r="M15" s="85">
        <f t="shared" si="0"/>
        <v>23470788</v>
      </c>
      <c r="P15" s="95"/>
    </row>
    <row r="16" spans="1:16" s="42" customFormat="1">
      <c r="A16" s="59">
        <v>2</v>
      </c>
      <c r="B16" s="112" t="s">
        <v>38</v>
      </c>
      <c r="C16" s="89">
        <v>632556</v>
      </c>
      <c r="D16" s="89">
        <v>28104</v>
      </c>
      <c r="E16" s="89">
        <v>97099</v>
      </c>
      <c r="F16" s="89">
        <v>97078</v>
      </c>
      <c r="G16" s="89">
        <v>283800</v>
      </c>
      <c r="H16" s="89">
        <v>90634</v>
      </c>
      <c r="I16" s="89">
        <v>12951</v>
      </c>
      <c r="J16" s="89">
        <v>25909</v>
      </c>
      <c r="K16" s="89">
        <v>20572</v>
      </c>
      <c r="L16" s="89">
        <v>10370</v>
      </c>
      <c r="M16" s="85">
        <f t="shared" si="0"/>
        <v>1299073</v>
      </c>
      <c r="P16" s="95"/>
    </row>
    <row r="17" spans="1:16">
      <c r="A17" s="59">
        <v>3</v>
      </c>
      <c r="B17" s="112" t="s">
        <v>39</v>
      </c>
      <c r="C17" s="89">
        <v>13642</v>
      </c>
      <c r="D17" s="89">
        <v>97548</v>
      </c>
      <c r="E17" s="89">
        <v>124943</v>
      </c>
      <c r="F17" s="89">
        <v>18015</v>
      </c>
      <c r="G17" s="89">
        <v>7626</v>
      </c>
      <c r="H17" s="89">
        <v>49475</v>
      </c>
      <c r="I17" s="89">
        <v>33913</v>
      </c>
      <c r="J17" s="89">
        <v>9325</v>
      </c>
      <c r="K17" s="89">
        <v>108</v>
      </c>
      <c r="L17" s="89">
        <v>3</v>
      </c>
      <c r="M17" s="85">
        <f t="shared" si="0"/>
        <v>354598</v>
      </c>
      <c r="P17" s="95"/>
    </row>
    <row r="18" spans="1:16" ht="16.5" customHeight="1">
      <c r="B18" s="62"/>
      <c r="C18" s="61"/>
      <c r="D18" s="61"/>
      <c r="E18" s="61"/>
      <c r="F18" s="61"/>
      <c r="G18" s="61"/>
      <c r="H18" s="61"/>
      <c r="I18" s="63"/>
      <c r="J18" s="63"/>
      <c r="K18" s="63"/>
      <c r="L18" s="63"/>
      <c r="M18" s="64"/>
    </row>
  </sheetData>
  <mergeCells count="1">
    <mergeCell ref="A1:M1"/>
  </mergeCells>
  <phoneticPr fontId="6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75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showGridLines="0" workbookViewId="0">
      <selection sqref="A1:M1"/>
    </sheetView>
  </sheetViews>
  <sheetFormatPr defaultRowHeight="15.75"/>
  <cols>
    <col min="1" max="1" width="6.7109375" style="33" customWidth="1"/>
    <col min="2" max="2" width="45.42578125" style="65" customWidth="1"/>
    <col min="3" max="3" width="12.85546875" style="33" customWidth="1"/>
    <col min="4" max="4" width="13.85546875" style="33" customWidth="1"/>
    <col min="5" max="5" width="11.85546875" style="33" customWidth="1"/>
    <col min="6" max="6" width="12.85546875" style="33" customWidth="1"/>
    <col min="7" max="7" width="13.7109375" style="33" customWidth="1"/>
    <col min="8" max="8" width="11.85546875" style="33" customWidth="1"/>
    <col min="9" max="9" width="11.7109375" style="33" customWidth="1"/>
    <col min="10" max="10" width="13.28515625" style="33" customWidth="1"/>
    <col min="11" max="12" width="15" style="33" customWidth="1"/>
    <col min="13" max="13" width="13.140625" style="33" customWidth="1"/>
    <col min="14" max="16384" width="9.140625" style="33"/>
  </cols>
  <sheetData>
    <row r="1" spans="1:13" ht="15.75" customHeight="1">
      <c r="A1" s="126" t="s">
        <v>64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</row>
    <row r="2" spans="1:13">
      <c r="A2" s="51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66" t="s">
        <v>1</v>
      </c>
    </row>
    <row r="3" spans="1:13" ht="51.75" customHeight="1">
      <c r="A3" s="69" t="s">
        <v>0</v>
      </c>
      <c r="B3" s="25" t="s">
        <v>25</v>
      </c>
      <c r="C3" s="103" t="s">
        <v>9</v>
      </c>
      <c r="D3" s="103" t="s">
        <v>10</v>
      </c>
      <c r="E3" s="103" t="s">
        <v>11</v>
      </c>
      <c r="F3" s="103" t="s">
        <v>12</v>
      </c>
      <c r="G3" s="104" t="s">
        <v>13</v>
      </c>
      <c r="H3" s="105" t="s">
        <v>14</v>
      </c>
      <c r="I3" s="106" t="s">
        <v>21</v>
      </c>
      <c r="J3" s="106" t="s">
        <v>16</v>
      </c>
      <c r="K3" s="107" t="s">
        <v>22</v>
      </c>
      <c r="L3" s="107" t="s">
        <v>18</v>
      </c>
      <c r="M3" s="108" t="s">
        <v>19</v>
      </c>
    </row>
    <row r="4" spans="1:13">
      <c r="A4" s="19" t="s">
        <v>3</v>
      </c>
      <c r="B4" s="109" t="s">
        <v>26</v>
      </c>
      <c r="C4" s="90">
        <v>100</v>
      </c>
      <c r="D4" s="90">
        <v>100</v>
      </c>
      <c r="E4" s="90">
        <v>100</v>
      </c>
      <c r="F4" s="90">
        <v>100</v>
      </c>
      <c r="G4" s="90">
        <v>100</v>
      </c>
      <c r="H4" s="90">
        <v>100</v>
      </c>
      <c r="I4" s="90">
        <v>100</v>
      </c>
      <c r="J4" s="90">
        <v>100</v>
      </c>
      <c r="K4" s="90">
        <v>100</v>
      </c>
      <c r="L4" s="90">
        <v>100</v>
      </c>
      <c r="M4" s="90">
        <v>100</v>
      </c>
    </row>
    <row r="5" spans="1:13" ht="15.75" customHeight="1">
      <c r="A5" s="70">
        <v>1</v>
      </c>
      <c r="B5" s="110" t="s">
        <v>27</v>
      </c>
      <c r="C5" s="91">
        <v>72.619196794693664</v>
      </c>
      <c r="D5" s="91">
        <v>60.520239782527781</v>
      </c>
      <c r="E5" s="91">
        <v>72.968809120502456</v>
      </c>
      <c r="F5" s="91">
        <v>72.823084727563298</v>
      </c>
      <c r="G5" s="91">
        <v>68.153716316991478</v>
      </c>
      <c r="H5" s="91">
        <v>55.726462575520664</v>
      </c>
      <c r="I5" s="91">
        <v>37.874063284058245</v>
      </c>
      <c r="J5" s="91">
        <v>51.169730832826218</v>
      </c>
      <c r="K5" s="91">
        <v>73.337238940064964</v>
      </c>
      <c r="L5" s="91">
        <v>68.448027417533197</v>
      </c>
      <c r="M5" s="91">
        <v>68.608314301164498</v>
      </c>
    </row>
    <row r="6" spans="1:13" ht="47.25">
      <c r="A6" s="71" t="s">
        <v>5</v>
      </c>
      <c r="B6" s="111" t="s">
        <v>28</v>
      </c>
      <c r="C6" s="91">
        <v>64.182255988515209</v>
      </c>
      <c r="D6" s="91">
        <v>36.848593821152775</v>
      </c>
      <c r="E6" s="91">
        <v>70.822889542745571</v>
      </c>
      <c r="F6" s="91">
        <v>71.687655154551592</v>
      </c>
      <c r="G6" s="91">
        <v>65.248861620055592</v>
      </c>
      <c r="H6" s="91">
        <v>35.183478840084533</v>
      </c>
      <c r="I6" s="91">
        <v>8.5816934458038627</v>
      </c>
      <c r="J6" s="91">
        <v>43.450613755247808</v>
      </c>
      <c r="K6" s="91">
        <v>72.582203549147252</v>
      </c>
      <c r="L6" s="91">
        <v>68.448027417533197</v>
      </c>
      <c r="M6" s="91">
        <v>61.058133199447752</v>
      </c>
    </row>
    <row r="7" spans="1:13">
      <c r="A7" s="71">
        <v>1.2</v>
      </c>
      <c r="B7" s="111" t="s">
        <v>29</v>
      </c>
      <c r="C7" s="91">
        <v>8.4369408061784643</v>
      </c>
      <c r="D7" s="91">
        <v>23.632027028324071</v>
      </c>
      <c r="E7" s="91">
        <v>2.1459195777568811</v>
      </c>
      <c r="F7" s="91">
        <v>1.1354295730117043</v>
      </c>
      <c r="G7" s="91">
        <v>2.9048546969358759</v>
      </c>
      <c r="H7" s="91">
        <v>20.542983735436128</v>
      </c>
      <c r="I7" s="91">
        <v>29.292369838254377</v>
      </c>
      <c r="J7" s="91">
        <v>7.7191170775784173</v>
      </c>
      <c r="K7" s="91">
        <v>0.75503539091771554</v>
      </c>
      <c r="L7" s="91">
        <v>0</v>
      </c>
      <c r="M7" s="91">
        <v>7.5470154644999567</v>
      </c>
    </row>
    <row r="8" spans="1:13">
      <c r="A8" s="71">
        <v>1.3</v>
      </c>
      <c r="B8" s="111" t="s">
        <v>30</v>
      </c>
      <c r="C8" s="91">
        <v>0</v>
      </c>
      <c r="D8" s="91">
        <v>3.9618933050935126E-2</v>
      </c>
      <c r="E8" s="91">
        <v>0</v>
      </c>
      <c r="F8" s="91">
        <v>0</v>
      </c>
      <c r="G8" s="91">
        <v>0</v>
      </c>
      <c r="H8" s="91">
        <v>0</v>
      </c>
      <c r="I8" s="91">
        <v>0</v>
      </c>
      <c r="J8" s="91">
        <v>0</v>
      </c>
      <c r="K8" s="91">
        <v>0</v>
      </c>
      <c r="L8" s="91">
        <v>0</v>
      </c>
      <c r="M8" s="91">
        <v>5.1656372167819846E-3</v>
      </c>
    </row>
    <row r="9" spans="1:13">
      <c r="A9" s="60">
        <v>2</v>
      </c>
      <c r="B9" s="111" t="s">
        <v>31</v>
      </c>
      <c r="C9" s="91">
        <v>26.120027514185328</v>
      </c>
      <c r="D9" s="91">
        <v>33.711979421616903</v>
      </c>
      <c r="E9" s="91">
        <v>27.031190879497547</v>
      </c>
      <c r="F9" s="91">
        <v>27.176915272436702</v>
      </c>
      <c r="G9" s="91">
        <v>31.846283683008526</v>
      </c>
      <c r="H9" s="91">
        <v>39.784422291013826</v>
      </c>
      <c r="I9" s="91">
        <v>55.307364678124181</v>
      </c>
      <c r="J9" s="91">
        <v>48.273678904890986</v>
      </c>
      <c r="K9" s="91">
        <v>22.957972465472544</v>
      </c>
      <c r="L9" s="91">
        <v>31.551972582466796</v>
      </c>
      <c r="M9" s="91">
        <v>30.03576616174966</v>
      </c>
    </row>
    <row r="10" spans="1:13">
      <c r="A10" s="60">
        <v>2.1</v>
      </c>
      <c r="B10" s="111" t="s">
        <v>32</v>
      </c>
      <c r="C10" s="91">
        <v>11.405891807364341</v>
      </c>
      <c r="D10" s="91">
        <v>19.26258660976044</v>
      </c>
      <c r="E10" s="91">
        <v>12.390479892842718</v>
      </c>
      <c r="F10" s="91">
        <v>17.883561991077691</v>
      </c>
      <c r="G10" s="91">
        <v>19.599406896172646</v>
      </c>
      <c r="H10" s="91">
        <v>23.7173486894647</v>
      </c>
      <c r="I10" s="91">
        <v>32.648208354795415</v>
      </c>
      <c r="J10" s="91">
        <v>27.604541235624236</v>
      </c>
      <c r="K10" s="91">
        <v>8.0697413118466681</v>
      </c>
      <c r="L10" s="91">
        <v>18.563695135724579</v>
      </c>
      <c r="M10" s="91">
        <v>16.384434983606006</v>
      </c>
    </row>
    <row r="11" spans="1:13" ht="15.75" customHeight="1">
      <c r="A11" s="60">
        <v>2.2000000000000002</v>
      </c>
      <c r="B11" s="111" t="s">
        <v>33</v>
      </c>
      <c r="C11" s="91">
        <v>14.714135706820992</v>
      </c>
      <c r="D11" s="91">
        <v>14.449392811856459</v>
      </c>
      <c r="E11" s="91">
        <v>14.640710986654831</v>
      </c>
      <c r="F11" s="91">
        <v>9.2933532813590105</v>
      </c>
      <c r="G11" s="91">
        <v>12.246876786835884</v>
      </c>
      <c r="H11" s="91">
        <v>16.067073601549126</v>
      </c>
      <c r="I11" s="91">
        <v>22.659156323328773</v>
      </c>
      <c r="J11" s="91">
        <v>20.669137669266753</v>
      </c>
      <c r="K11" s="91">
        <v>14.888231153625874</v>
      </c>
      <c r="L11" s="91">
        <v>12.988277446742222</v>
      </c>
      <c r="M11" s="91">
        <v>13.651331178143659</v>
      </c>
    </row>
    <row r="12" spans="1:13">
      <c r="A12" s="71">
        <v>3</v>
      </c>
      <c r="B12" s="111" t="s">
        <v>34</v>
      </c>
      <c r="C12" s="91">
        <v>0.81829568551692566</v>
      </c>
      <c r="D12" s="91">
        <v>1.5737727995495281</v>
      </c>
      <c r="E12" s="91">
        <v>0</v>
      </c>
      <c r="F12" s="91">
        <v>0</v>
      </c>
      <c r="G12" s="91">
        <v>0</v>
      </c>
      <c r="H12" s="91">
        <v>0.47679306596214016</v>
      </c>
      <c r="I12" s="91">
        <v>1.8504466881933639</v>
      </c>
      <c r="J12" s="91">
        <v>0</v>
      </c>
      <c r="K12" s="91">
        <v>1.7295425630981371</v>
      </c>
      <c r="L12" s="91">
        <v>0</v>
      </c>
      <c r="M12" s="91">
        <v>0.42259339567124893</v>
      </c>
    </row>
    <row r="13" spans="1:13" s="67" customFormat="1">
      <c r="A13" s="71">
        <v>4</v>
      </c>
      <c r="B13" s="111" t="s">
        <v>35</v>
      </c>
      <c r="C13" s="91">
        <v>0.44248000560408129</v>
      </c>
      <c r="D13" s="91">
        <v>4.1940079963057872</v>
      </c>
      <c r="E13" s="91">
        <v>0</v>
      </c>
      <c r="F13" s="91">
        <v>0</v>
      </c>
      <c r="G13" s="91">
        <v>0</v>
      </c>
      <c r="H13" s="91">
        <v>4.0123220675033728</v>
      </c>
      <c r="I13" s="91">
        <v>4.9681253496242057</v>
      </c>
      <c r="J13" s="91">
        <v>0.55659026228278841</v>
      </c>
      <c r="K13" s="91">
        <v>1.9752460313643538</v>
      </c>
      <c r="L13" s="91">
        <v>0</v>
      </c>
      <c r="M13" s="91">
        <v>0.93332614141459591</v>
      </c>
    </row>
    <row r="14" spans="1:13">
      <c r="A14" s="22" t="s">
        <v>6</v>
      </c>
      <c r="B14" s="109" t="s">
        <v>36</v>
      </c>
      <c r="C14" s="90">
        <v>100</v>
      </c>
      <c r="D14" s="90">
        <v>100</v>
      </c>
      <c r="E14" s="90">
        <v>100</v>
      </c>
      <c r="F14" s="90">
        <v>100</v>
      </c>
      <c r="G14" s="90">
        <v>100</v>
      </c>
      <c r="H14" s="90">
        <v>100</v>
      </c>
      <c r="I14" s="90">
        <v>100</v>
      </c>
      <c r="J14" s="90">
        <v>100</v>
      </c>
      <c r="K14" s="90">
        <v>100</v>
      </c>
      <c r="L14" s="90">
        <v>100</v>
      </c>
      <c r="M14" s="90">
        <v>100</v>
      </c>
    </row>
    <row r="15" spans="1:13" ht="15.75" customHeight="1">
      <c r="A15" s="71">
        <v>1</v>
      </c>
      <c r="B15" s="112" t="s">
        <v>37</v>
      </c>
      <c r="C15" s="91">
        <v>89.671400223291528</v>
      </c>
      <c r="D15" s="91">
        <v>93.720596216525792</v>
      </c>
      <c r="E15" s="91">
        <v>95.756884108791269</v>
      </c>
      <c r="F15" s="91">
        <v>97.616798472007787</v>
      </c>
      <c r="G15" s="91">
        <v>91.10163747018369</v>
      </c>
      <c r="H15" s="91">
        <v>93.609221469812013</v>
      </c>
      <c r="I15" s="91">
        <v>92.036933512540841</v>
      </c>
      <c r="J15" s="91">
        <v>90.229279439169403</v>
      </c>
      <c r="K15" s="91">
        <v>91.708465143878982</v>
      </c>
      <c r="L15" s="91">
        <v>92.524394989838427</v>
      </c>
      <c r="M15" s="91">
        <v>93.418083151561589</v>
      </c>
    </row>
    <row r="16" spans="1:13">
      <c r="A16" s="71">
        <v>2</v>
      </c>
      <c r="B16" s="112" t="s">
        <v>38</v>
      </c>
      <c r="C16" s="91">
        <v>10.110550884335149</v>
      </c>
      <c r="D16" s="91">
        <v>1.4044851170754087</v>
      </c>
      <c r="E16" s="91">
        <v>1.8555152174835288</v>
      </c>
      <c r="F16" s="91">
        <v>2.0101694971408124</v>
      </c>
      <c r="G16" s="91">
        <v>8.6655112651646444</v>
      </c>
      <c r="H16" s="91">
        <v>4.1340800469995376</v>
      </c>
      <c r="I16" s="91">
        <v>2.2006161249377674</v>
      </c>
      <c r="J16" s="91">
        <v>7.1848100985003107</v>
      </c>
      <c r="K16" s="91">
        <v>8.2482328365629431</v>
      </c>
      <c r="L16" s="91">
        <v>7.4734429726574323</v>
      </c>
      <c r="M16" s="91">
        <v>5.1705511350513058</v>
      </c>
    </row>
    <row r="17" spans="1:13">
      <c r="A17" s="71">
        <v>3</v>
      </c>
      <c r="B17" s="112" t="s">
        <v>39</v>
      </c>
      <c r="C17" s="91">
        <v>0.21804889237332362</v>
      </c>
      <c r="D17" s="91">
        <v>4.8749186663988029</v>
      </c>
      <c r="E17" s="91">
        <v>2.3876006737252138</v>
      </c>
      <c r="F17" s="91">
        <v>0.37303203085139514</v>
      </c>
      <c r="G17" s="91">
        <v>0.23285126465167577</v>
      </c>
      <c r="H17" s="91">
        <v>2.2566984831884516</v>
      </c>
      <c r="I17" s="91">
        <v>5.7624503625213892</v>
      </c>
      <c r="J17" s="91">
        <v>2.5859104623302867</v>
      </c>
      <c r="K17" s="91">
        <v>4.330201955807883E-2</v>
      </c>
      <c r="L17" s="91">
        <v>2.1620375041439053E-3</v>
      </c>
      <c r="M17" s="91">
        <v>1.4113657133871023</v>
      </c>
    </row>
    <row r="18" spans="1:13" ht="16.5" customHeight="1">
      <c r="B18" s="55"/>
      <c r="C18" s="68"/>
      <c r="D18" s="36"/>
      <c r="E18" s="68"/>
      <c r="F18" s="68"/>
      <c r="G18" s="68"/>
      <c r="H18" s="68"/>
      <c r="I18" s="68"/>
      <c r="J18" s="68"/>
      <c r="K18" s="68"/>
      <c r="L18" s="68"/>
      <c r="M18" s="68"/>
    </row>
  </sheetData>
  <mergeCells count="1">
    <mergeCell ref="A1:M1"/>
  </mergeCells>
  <phoneticPr fontId="6" type="noConversion"/>
  <printOptions horizontalCentered="1" verticalCentered="1"/>
  <pageMargins left="0.21" right="0.21" top="0.35433070866141736" bottom="0.98425196850393704" header="0.51181102362204722" footer="0.51181102362204722"/>
  <pageSetup paperSize="9" scale="78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15"/>
  <sheetViews>
    <sheetView showGridLines="0" workbookViewId="0">
      <selection sqref="A1:H1"/>
    </sheetView>
  </sheetViews>
  <sheetFormatPr defaultRowHeight="15.75" customHeight="1"/>
  <cols>
    <col min="1" max="1" width="49.7109375" style="16" customWidth="1"/>
    <col min="2" max="4" width="10" style="16" customWidth="1"/>
    <col min="5" max="5" width="10" style="29" customWidth="1"/>
    <col min="6" max="16384" width="9.140625" style="16"/>
  </cols>
  <sheetData>
    <row r="1" spans="1:8" ht="33.75" customHeight="1">
      <c r="A1" s="126" t="s">
        <v>57</v>
      </c>
      <c r="B1" s="126"/>
      <c r="C1" s="126"/>
      <c r="D1" s="126"/>
      <c r="E1" s="126"/>
      <c r="F1" s="126"/>
      <c r="G1" s="126"/>
      <c r="H1" s="126"/>
    </row>
    <row r="2" spans="1:8" ht="15.75" customHeight="1">
      <c r="A2" s="11"/>
      <c r="B2" s="17"/>
      <c r="E2" s="30"/>
      <c r="H2" s="116" t="s">
        <v>45</v>
      </c>
    </row>
    <row r="3" spans="1:8" ht="15.75" customHeight="1">
      <c r="A3" s="9" t="s">
        <v>7</v>
      </c>
      <c r="B3" s="28">
        <v>2024</v>
      </c>
      <c r="C3" s="143">
        <v>2025</v>
      </c>
      <c r="D3" s="143"/>
      <c r="E3" s="143"/>
      <c r="F3" s="143"/>
      <c r="G3" s="143"/>
      <c r="H3" s="144"/>
    </row>
    <row r="4" spans="1:8" ht="15.75" customHeight="1">
      <c r="A4" s="6" t="s">
        <v>8</v>
      </c>
      <c r="B4" s="28">
        <v>12</v>
      </c>
      <c r="C4" s="28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</row>
    <row r="5" spans="1:8" ht="15.75" customHeight="1">
      <c r="A5" s="102" t="s">
        <v>9</v>
      </c>
      <c r="B5" s="92">
        <v>5699.2481829867138</v>
      </c>
      <c r="C5" s="92">
        <v>5823.7574216299799</v>
      </c>
      <c r="D5" s="92">
        <v>5904.6996164655675</v>
      </c>
      <c r="E5" s="92">
        <v>5848.4911363735355</v>
      </c>
      <c r="F5" s="92">
        <v>5935.3138445020459</v>
      </c>
      <c r="G5" s="92">
        <v>6071.4391672726624</v>
      </c>
      <c r="H5" s="92">
        <v>6172.9089728426443</v>
      </c>
    </row>
    <row r="6" spans="1:8" ht="15.75" customHeight="1">
      <c r="A6" s="102" t="s">
        <v>10</v>
      </c>
      <c r="B6" s="92">
        <v>5529.1834493239157</v>
      </c>
      <c r="C6" s="92">
        <v>5576.5417153883818</v>
      </c>
      <c r="D6" s="92">
        <v>5610.796568528036</v>
      </c>
      <c r="E6" s="92">
        <v>5576.0552347731364</v>
      </c>
      <c r="F6" s="92">
        <v>5568.530274739931</v>
      </c>
      <c r="G6" s="92">
        <v>5692.868502556611</v>
      </c>
      <c r="H6" s="92">
        <v>5757.6339585453443</v>
      </c>
    </row>
    <row r="7" spans="1:8" ht="15.75" customHeight="1">
      <c r="A7" s="102" t="s">
        <v>11</v>
      </c>
      <c r="B7" s="92">
        <v>5831.4821118009404</v>
      </c>
      <c r="C7" s="92">
        <v>5945.1763071605492</v>
      </c>
      <c r="D7" s="92">
        <v>5986.9797788138349</v>
      </c>
      <c r="E7" s="92">
        <v>5943.254419628056</v>
      </c>
      <c r="F7" s="92">
        <v>6027.2253411691745</v>
      </c>
      <c r="G7" s="92">
        <v>6128.8425296833575</v>
      </c>
      <c r="H7" s="92">
        <v>6239.9350089361214</v>
      </c>
    </row>
    <row r="8" spans="1:8" ht="15.75" customHeight="1">
      <c r="A8" s="102" t="s">
        <v>12</v>
      </c>
      <c r="B8" s="92">
        <v>5630.4053375508338</v>
      </c>
      <c r="C8" s="92">
        <v>5741.6928947123351</v>
      </c>
      <c r="D8" s="92">
        <v>5786.3061984331898</v>
      </c>
      <c r="E8" s="92">
        <v>5699.9742872343513</v>
      </c>
      <c r="F8" s="92">
        <v>5772.4699023600533</v>
      </c>
      <c r="G8" s="92">
        <v>5901.9278750058174</v>
      </c>
      <c r="H8" s="92">
        <v>6016.1137825598553</v>
      </c>
    </row>
    <row r="9" spans="1:8" ht="15.75" customHeight="1">
      <c r="A9" s="102" t="s">
        <v>13</v>
      </c>
      <c r="B9" s="92">
        <v>6987.3577935344892</v>
      </c>
      <c r="C9" s="92">
        <v>7116.9919788744819</v>
      </c>
      <c r="D9" s="92">
        <v>7183.0292328723935</v>
      </c>
      <c r="E9" s="92">
        <v>7061.7277925024837</v>
      </c>
      <c r="F9" s="92">
        <v>7170.2709999340659</v>
      </c>
      <c r="G9" s="92">
        <v>7383.5669200310131</v>
      </c>
      <c r="H9" s="92">
        <v>7527.9923587288249</v>
      </c>
    </row>
    <row r="10" spans="1:8" ht="15.75" customHeight="1">
      <c r="A10" s="102" t="s">
        <v>14</v>
      </c>
      <c r="B10" s="92">
        <v>6417.5660713671459</v>
      </c>
      <c r="C10" s="92">
        <v>6517.2239234150384</v>
      </c>
      <c r="D10" s="92">
        <v>6595.3052119213808</v>
      </c>
      <c r="E10" s="92">
        <v>6519.7022111157794</v>
      </c>
      <c r="F10" s="92">
        <v>6547.9158853586696</v>
      </c>
      <c r="G10" s="92">
        <v>6712.5131665196013</v>
      </c>
      <c r="H10" s="92">
        <v>6818.4293559817906</v>
      </c>
    </row>
    <row r="11" spans="1:8" ht="15.75" customHeight="1">
      <c r="A11" s="102" t="s">
        <v>15</v>
      </c>
      <c r="B11" s="92">
        <v>3289.4673866883973</v>
      </c>
      <c r="C11" s="92">
        <v>3299.8731752662507</v>
      </c>
      <c r="D11" s="92">
        <v>3320.4458806587231</v>
      </c>
      <c r="E11" s="92">
        <v>3370.1755590006214</v>
      </c>
      <c r="F11" s="92">
        <v>3379.4426168593277</v>
      </c>
      <c r="G11" s="92">
        <v>3393.5042303276518</v>
      </c>
      <c r="H11" s="92">
        <v>3449.4576816710796</v>
      </c>
    </row>
    <row r="12" spans="1:8" ht="15.75" customHeight="1">
      <c r="A12" s="102" t="s">
        <v>16</v>
      </c>
      <c r="B12" s="92">
        <v>3211.4601609620377</v>
      </c>
      <c r="C12" s="92">
        <v>3223.693460299678</v>
      </c>
      <c r="D12" s="92">
        <v>3215.7350973825273</v>
      </c>
      <c r="E12" s="92">
        <v>3233.8046897340578</v>
      </c>
      <c r="F12" s="92">
        <v>3202.4012413424207</v>
      </c>
      <c r="G12" s="92">
        <v>3214.628052829632</v>
      </c>
      <c r="H12" s="92">
        <v>3285.2288138719791</v>
      </c>
    </row>
    <row r="13" spans="1:8" ht="15.75" customHeight="1">
      <c r="A13" s="8" t="s">
        <v>17</v>
      </c>
      <c r="B13" s="93">
        <v>3128.9866666666667</v>
      </c>
      <c r="C13" s="93">
        <v>3199.5442545857773</v>
      </c>
      <c r="D13" s="93">
        <v>3199.3155412875813</v>
      </c>
      <c r="E13" s="93">
        <v>3176.5993686229585</v>
      </c>
      <c r="F13" s="93">
        <v>3182.5215575155312</v>
      </c>
      <c r="G13" s="93">
        <v>3259.0665092955642</v>
      </c>
      <c r="H13" s="93">
        <v>3298.1895452727031</v>
      </c>
    </row>
    <row r="14" spans="1:8" s="29" customFormat="1" ht="15.75" customHeight="1">
      <c r="A14" s="102" t="s">
        <v>18</v>
      </c>
      <c r="B14" s="92">
        <v>3339.7646756978652</v>
      </c>
      <c r="C14" s="92">
        <v>3406.7856022370756</v>
      </c>
      <c r="D14" s="92">
        <v>3312.1890065006041</v>
      </c>
      <c r="E14" s="92">
        <v>3243.4770513004742</v>
      </c>
      <c r="F14" s="92">
        <v>3289.3116327175567</v>
      </c>
      <c r="G14" s="92">
        <v>3441.111381697001</v>
      </c>
      <c r="H14" s="92">
        <v>3533.5293182983087</v>
      </c>
    </row>
    <row r="15" spans="1:8">
      <c r="A15" s="117" t="s">
        <v>52</v>
      </c>
      <c r="B15" s="92">
        <v>5653.0428120671495</v>
      </c>
      <c r="C15" s="92">
        <v>5755.4731850087292</v>
      </c>
      <c r="D15" s="92">
        <v>5809.14044221738</v>
      </c>
      <c r="E15" s="92">
        <v>5749.9653124022288</v>
      </c>
      <c r="F15" s="92">
        <v>5814.8429374606121</v>
      </c>
      <c r="G15" s="92">
        <v>5944.7027752599051</v>
      </c>
      <c r="H15" s="92">
        <v>6048.2827509324543</v>
      </c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Table №1-U</vt:lpstr>
      <vt:lpstr>Table №1.1-U</vt:lpstr>
      <vt:lpstr>Table №2-U</vt:lpstr>
      <vt:lpstr>Table №2.1-U</vt:lpstr>
      <vt:lpstr>Table № 3-U</vt:lpstr>
      <vt:lpstr>Table № 3.1-U</vt:lpstr>
      <vt:lpstr>Table №4-U</vt:lpstr>
      <vt:lpstr>Table №4.1-U</vt:lpstr>
      <vt:lpstr>Table № 5-U</vt:lpstr>
      <vt:lpstr>Table № 5.1-U</vt:lpstr>
      <vt:lpstr>Table №6-U</vt:lpstr>
      <vt:lpstr>Chart №1-U</vt:lpstr>
      <vt:lpstr>Chart №2-U</vt:lpstr>
      <vt:lpstr>Chart №3-U</vt:lpstr>
      <vt:lpstr>'Table №6-U'!Print_Area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2025-02-14T15:18:52Z</cp:lastPrinted>
  <dcterms:created xsi:type="dcterms:W3CDTF">2003-04-19T18:01:46Z</dcterms:created>
  <dcterms:modified xsi:type="dcterms:W3CDTF">2025-08-13T11:11:11Z</dcterms:modified>
</cp:coreProperties>
</file>