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14130" windowHeight="7830" tabRatio="798"/>
  </bookViews>
  <sheets>
    <sheet name="ФИПП-пенсионери" sheetId="1" r:id="rId1"/>
    <sheet name="ФИПП-дял пенсионери" sheetId="5" r:id="rId2"/>
    <sheet name="ФИПП-нетни активи" sheetId="2" r:id="rId3"/>
    <sheet name="ФИПП-дял нетни активи" sheetId="6" r:id="rId4"/>
    <sheet name="ФИПП-инвестиции" sheetId="3" r:id="rId5"/>
    <sheet name="ФИПП-портфейл" sheetId="4" r:id="rId6"/>
    <sheet name="Графика №1-ФИПП" sheetId="10" r:id="rId7"/>
    <sheet name="Графика №2-ФИПП" sheetId="11" r:id="rId8"/>
    <sheet name="Графика №3-ФИПП" sheetId="12" r:id="rId9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4" l="1"/>
  <c r="I5" i="4" s="1"/>
  <c r="I7" i="4"/>
  <c r="I8" i="4"/>
  <c r="I9" i="4"/>
  <c r="I10" i="4"/>
  <c r="I11" i="4"/>
  <c r="I12" i="4"/>
  <c r="I13" i="4"/>
  <c r="M16" i="3" l="1"/>
  <c r="M15" i="3"/>
  <c r="H14" i="3"/>
  <c r="D15" i="6" l="1"/>
  <c r="D14" i="6"/>
  <c r="D13" i="6"/>
  <c r="D12" i="6"/>
  <c r="D11" i="6"/>
  <c r="D10" i="6"/>
  <c r="D9" i="6"/>
  <c r="D8" i="6"/>
  <c r="D7" i="6"/>
  <c r="D6" i="6"/>
  <c r="D16" i="6" l="1"/>
  <c r="D15" i="5" l="1"/>
  <c r="D14" i="5"/>
  <c r="D13" i="5"/>
  <c r="D12" i="5"/>
  <c r="D11" i="5"/>
  <c r="D10" i="5"/>
  <c r="D9" i="5"/>
  <c r="D8" i="5"/>
  <c r="D7" i="5"/>
  <c r="D6" i="5"/>
  <c r="D16" i="5" l="1"/>
  <c r="M6" i="3" l="1"/>
  <c r="C14" i="3" l="1"/>
  <c r="D14" i="3"/>
  <c r="E14" i="3"/>
  <c r="F14" i="3"/>
  <c r="G14" i="3"/>
  <c r="I14" i="3"/>
  <c r="J14" i="3"/>
  <c r="K14" i="3"/>
  <c r="L14" i="3"/>
  <c r="D5" i="3"/>
  <c r="E5" i="3"/>
  <c r="F5" i="3"/>
  <c r="G5" i="3"/>
  <c r="H5" i="3"/>
  <c r="I5" i="3"/>
  <c r="J5" i="3"/>
  <c r="K5" i="3"/>
  <c r="L5" i="3"/>
  <c r="C5" i="3"/>
  <c r="B16" i="6"/>
  <c r="B16" i="5"/>
  <c r="M11" i="3" l="1"/>
  <c r="M10" i="3"/>
  <c r="M17" i="3" l="1"/>
  <c r="M14" i="3" l="1"/>
  <c r="M16" i="4" s="1"/>
  <c r="D15" i="4"/>
  <c r="E15" i="4"/>
  <c r="F15" i="4"/>
  <c r="G15" i="4"/>
  <c r="H15" i="4"/>
  <c r="I15" i="4"/>
  <c r="J15" i="4"/>
  <c r="K15" i="4"/>
  <c r="M15" i="4"/>
  <c r="D16" i="4"/>
  <c r="E16" i="4"/>
  <c r="F16" i="4"/>
  <c r="G16" i="4"/>
  <c r="H16" i="4"/>
  <c r="I16" i="4"/>
  <c r="J16" i="4"/>
  <c r="K16" i="4"/>
  <c r="D17" i="4"/>
  <c r="E17" i="4"/>
  <c r="F17" i="4"/>
  <c r="G17" i="4"/>
  <c r="H17" i="4"/>
  <c r="I17" i="4"/>
  <c r="J17" i="4"/>
  <c r="K17" i="4"/>
  <c r="C16" i="4"/>
  <c r="C17" i="4"/>
  <c r="C15" i="4"/>
  <c r="D6" i="4"/>
  <c r="E6" i="4"/>
  <c r="F6" i="4"/>
  <c r="G6" i="4"/>
  <c r="H6" i="4"/>
  <c r="J6" i="4"/>
  <c r="K6" i="4"/>
  <c r="D7" i="4"/>
  <c r="E7" i="4"/>
  <c r="F7" i="4"/>
  <c r="G7" i="4"/>
  <c r="H7" i="4"/>
  <c r="J7" i="4"/>
  <c r="K7" i="4"/>
  <c r="D8" i="4"/>
  <c r="E8" i="4"/>
  <c r="F8" i="4"/>
  <c r="G8" i="4"/>
  <c r="H8" i="4"/>
  <c r="J8" i="4"/>
  <c r="K8" i="4"/>
  <c r="D9" i="4"/>
  <c r="E9" i="4"/>
  <c r="F9" i="4"/>
  <c r="G9" i="4"/>
  <c r="H9" i="4"/>
  <c r="J9" i="4"/>
  <c r="K9" i="4"/>
  <c r="D10" i="4"/>
  <c r="E10" i="4"/>
  <c r="F10" i="4"/>
  <c r="G10" i="4"/>
  <c r="H10" i="4"/>
  <c r="J10" i="4"/>
  <c r="K10" i="4"/>
  <c r="D11" i="4"/>
  <c r="E11" i="4"/>
  <c r="F11" i="4"/>
  <c r="G11" i="4"/>
  <c r="H11" i="4"/>
  <c r="J11" i="4"/>
  <c r="K11" i="4"/>
  <c r="D12" i="4"/>
  <c r="E12" i="4"/>
  <c r="F12" i="4"/>
  <c r="G12" i="4"/>
  <c r="H12" i="4"/>
  <c r="J12" i="4"/>
  <c r="K12" i="4"/>
  <c r="D13" i="4"/>
  <c r="E13" i="4"/>
  <c r="F13" i="4"/>
  <c r="G13" i="4"/>
  <c r="H13" i="4"/>
  <c r="J13" i="4"/>
  <c r="K13" i="4"/>
  <c r="C7" i="4"/>
  <c r="C8" i="4"/>
  <c r="C9" i="4"/>
  <c r="C10" i="4"/>
  <c r="C11" i="4"/>
  <c r="C12" i="4"/>
  <c r="C13" i="4"/>
  <c r="C6" i="4"/>
  <c r="J14" i="4" l="1"/>
  <c r="F14" i="4"/>
  <c r="I14" i="4"/>
  <c r="E14" i="4"/>
  <c r="D14" i="4"/>
  <c r="M17" i="4"/>
  <c r="M14" i="4" s="1"/>
  <c r="H14" i="4"/>
  <c r="K14" i="4"/>
  <c r="K5" i="4"/>
  <c r="F5" i="4"/>
  <c r="H5" i="4"/>
  <c r="J5" i="4"/>
  <c r="G14" i="4"/>
  <c r="G5" i="4"/>
  <c r="E5" i="4"/>
  <c r="D5" i="4"/>
  <c r="C5" i="4"/>
  <c r="C14" i="4"/>
  <c r="M13" i="3"/>
  <c r="M5" i="3" s="1"/>
  <c r="M9" i="4" s="1"/>
  <c r="M12" i="3"/>
  <c r="M9" i="3"/>
  <c r="M8" i="3"/>
  <c r="M7" i="3"/>
  <c r="L17" i="4" l="1"/>
  <c r="L16" i="4"/>
  <c r="L15" i="4"/>
  <c r="L14" i="4" l="1"/>
  <c r="M6" i="4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6" i="2"/>
  <c r="M7" i="4" l="1"/>
  <c r="M11" i="4"/>
  <c r="M8" i="4"/>
  <c r="M13" i="4"/>
  <c r="M12" i="4"/>
  <c r="M10" i="4"/>
  <c r="M27" i="2"/>
  <c r="M6" i="1"/>
  <c r="M7" i="1"/>
  <c r="M8" i="1"/>
  <c r="M9" i="1"/>
  <c r="M10" i="1"/>
  <c r="M11" i="1"/>
  <c r="M12" i="1"/>
  <c r="M13" i="1"/>
  <c r="M14" i="1"/>
  <c r="M18" i="1" s="1"/>
  <c r="M15" i="1"/>
  <c r="M19" i="1" s="1"/>
  <c r="M16" i="1"/>
  <c r="M20" i="1" s="1"/>
  <c r="M17" i="1"/>
  <c r="M21" i="1" s="1"/>
  <c r="M5" i="4" l="1"/>
  <c r="C16" i="5" l="1"/>
  <c r="C16" i="6"/>
</calcChain>
</file>

<file path=xl/sharedStrings.xml><?xml version="1.0" encoding="utf-8"?>
<sst xmlns="http://schemas.openxmlformats.org/spreadsheetml/2006/main" count="172" uniqueCount="93">
  <si>
    <t>1.1.</t>
  </si>
  <si>
    <t>в т.ч. с пожизнена пенсия без допълнителни условия</t>
  </si>
  <si>
    <t>1.2.</t>
  </si>
  <si>
    <t>в т.ч. с пожизнена пенсия с период на гарантирано плащане</t>
  </si>
  <si>
    <t>1.3.</t>
  </si>
  <si>
    <t>в т.ч. с пожизнена пенсия, включваща разсрочено изплащане</t>
  </si>
  <si>
    <t>Лица с новоотпуснати пенсии</t>
  </si>
  <si>
    <t>2.1.</t>
  </si>
  <si>
    <t>2.2.</t>
  </si>
  <si>
    <t>2.3.</t>
  </si>
  <si>
    <t>3.1.</t>
  </si>
  <si>
    <t>3.2.</t>
  </si>
  <si>
    <t>5.1.</t>
  </si>
  <si>
    <t>5.2.</t>
  </si>
  <si>
    <t>Среден размер на месечната пенсия</t>
  </si>
  <si>
    <t>в т.ч. пожизнена пенсия без допълнителни условия</t>
  </si>
  <si>
    <t>в т.ч. пожизнена пенсия с период на гарантирано плащане</t>
  </si>
  <si>
    <t>в т.ч. пожизнена пенсия, включваща разсрочено изплащане</t>
  </si>
  <si>
    <t>Фонд за изплащане на пожизнени пенсии (ФИПП)</t>
  </si>
  <si>
    <t>ФИПП "Доверие"</t>
  </si>
  <si>
    <t>ФИПП "Съгласие"</t>
  </si>
  <si>
    <t>ФИПП "ДСК-Родина"</t>
  </si>
  <si>
    <t>ФИПП   "ЦКБ-Сила"</t>
  </si>
  <si>
    <t>ОБЩО</t>
  </si>
  <si>
    <t>3.3.</t>
  </si>
  <si>
    <t>Прехвърлени средства от УПФ на починали осигурени лица без наследници</t>
  </si>
  <si>
    <t>Прехвърлени средства от ФРП на починали лица без наследници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</si>
  <si>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</si>
  <si>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</si>
  <si>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Прехвърлени средства от УПФ за изплащане на лица с новоотпуснати пенсии</t>
  </si>
  <si>
    <t>Прехвърлени средства от УПФ за преизчисляване на пенсиите</t>
  </si>
  <si>
    <t xml:space="preserve">       - от резерва за гарантиране изплащането на пожизнени пенсии</t>
  </si>
  <si>
    <t xml:space="preserve">       - от собствени средства</t>
  </si>
  <si>
    <t>Други</t>
  </si>
  <si>
    <t>(хил. лв.)</t>
  </si>
  <si>
    <t>Средства за изплащане на наследници на починали пенсионери</t>
  </si>
  <si>
    <t>Прехвърлени средства към резерва за гарантиране изплащането на пожизнени пенсии по реда на чл. 192а, ал. 15, т. 1 от КСО</t>
  </si>
  <si>
    <t>Прехвърлени средства към резерва за гарантиране изплащането на пожизнени пенсии по реда на чл. 192а, ал. 17 от КСО</t>
  </si>
  <si>
    <t>Отрицателен доход от инвестиране на средствата на фондa</t>
  </si>
  <si>
    <t>Разходи за изплащане на пожизнени пенсии и суми на наследници</t>
  </si>
  <si>
    <t>Възстановени средства от ПОД за надплатени разходи за изплащане на пенсии и суми на наследници</t>
  </si>
  <si>
    <t>Начислена такса за пенсионноосигурителното дружество</t>
  </si>
  <si>
    <t>Изплащане на пенсии</t>
  </si>
  <si>
    <t>4.1.</t>
  </si>
  <si>
    <t>4.2.</t>
  </si>
  <si>
    <t>4.3.</t>
  </si>
  <si>
    <t>Пенсионери в края на периода</t>
  </si>
  <si>
    <t>Брой изплатени пенсии през периода</t>
  </si>
  <si>
    <t>ФИПП "Топлина"</t>
  </si>
  <si>
    <t>ФИПП "Пенсионноосигурителен институт"</t>
  </si>
  <si>
    <t>ФИПП  "ДаллБогг: Живот и Здраве"</t>
  </si>
  <si>
    <t>Нетни активи на фондовете за изплащане на пожизнени пенсии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</si>
  <si>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</si>
  <si>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</si>
  <si>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</si>
  <si>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 xml:space="preserve">№ </t>
  </si>
  <si>
    <t>І.</t>
  </si>
  <si>
    <t>Инвестиции общо, в т.ч.</t>
  </si>
  <si>
    <t>Дългови финансови инструменти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</si>
  <si>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</si>
  <si>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Корпоративни облигации</t>
  </si>
  <si>
    <t>Общински облигации</t>
  </si>
  <si>
    <t>Дялови финансови инструменти</t>
  </si>
  <si>
    <t>Акции, права и варанти</t>
  </si>
  <si>
    <t>Влогове в банки</t>
  </si>
  <si>
    <t>ІІ.</t>
  </si>
  <si>
    <t xml:space="preserve">Балансови активи общо, в т.ч. </t>
  </si>
  <si>
    <t>Инвестиции общо</t>
  </si>
  <si>
    <t>Парични средства</t>
  </si>
  <si>
    <t>Акции и дялове на КИС</t>
  </si>
  <si>
    <t>Вземания</t>
  </si>
  <si>
    <t xml:space="preserve">                                                     ФИПП                           Инвестиционни инструменти </t>
  </si>
  <si>
    <t>( %)</t>
  </si>
  <si>
    <t>1.1</t>
  </si>
  <si>
    <t>Краткосрочни вземания</t>
  </si>
  <si>
    <t xml:space="preserve">                                               ФИПП       
Инвестиционни инструменти</t>
  </si>
  <si>
    <t>(%)</t>
  </si>
  <si>
    <t xml:space="preserve">Година, месец  </t>
  </si>
  <si>
    <t>Общо</t>
  </si>
  <si>
    <t xml:space="preserve">Пазарен дял на ФИПП по броя на пенсионерите </t>
  </si>
  <si>
    <t>ФИПП</t>
  </si>
  <si>
    <t xml:space="preserve">Пазарен дял на ФИПП по размер на нетните активи </t>
  </si>
  <si>
    <t>ФИПП "ЦКБ-Сила"</t>
  </si>
  <si>
    <t>ФИПП "Алианц България"</t>
  </si>
  <si>
    <t>"ФИПП     ОББ"</t>
  </si>
  <si>
    <t>"ФИПП-Бъдеще"</t>
  </si>
  <si>
    <t>"ФИПП ОББ"</t>
  </si>
  <si>
    <t>Стойност на нетните активи в края на периода</t>
  </si>
  <si>
    <t>Пенсионери и изплатени пенсии от фондовете за изплащане на пожизнени пенсии</t>
  </si>
  <si>
    <t>в периода 01.01.2025 г. - 30.06.2025 г.</t>
  </si>
  <si>
    <t xml:space="preserve">към 30.06.2025 г. </t>
  </si>
  <si>
    <t>Инвестиционен портфейл и балансови активи към 30.06.2025 г.</t>
  </si>
  <si>
    <t>Структура на инвестиционния портфейл и балансовите активи на ФИПП към 30.06.2025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</si>
</sst>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_-* #,##0\ _л_в_-;\-* #,##0\ _л_в_-;_-* &quot;-&quot;\ _л_в_-;_-@_-"/>
    <numFmt numFmtId="166" formatCode="0.0"/>
    <numFmt numFmtId="167" formatCode="_-* #,##0.00\ _л_в_-;\-* #,##0.00\ _л_в_-;_-* &quot;-&quot;\ _л_в_-;_-@_-"/>
    <numFmt numFmtId="168" formatCode="_-* #,##0.00\ _л_в_._-;\-* #,##0.00\ _л_в_._-;_-* &quot;-&quot;??\ _л_в_._-;_-@_-"/>
    <numFmt numFmtId="169" formatCode="_-* #,##0.000\ _л_в_-;\-* #,##0.000\ _л_в_-;_-* &quot;-&quot;\ _л_в_-;_-@_-"/>
  </numFmts>
  <fonts count="1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8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80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3" fontId="4" fillId="0" borderId="0" xfId="0" applyNumberFormat="1" applyFont="1" applyFill="1"/>
    <xf numFmtId="10" fontId="4" fillId="0" borderId="0" xfId="1" applyNumberFormat="1" applyFont="1" applyFill="1"/>
    <xf numFmtId="3" fontId="2" fillId="0" borderId="3" xfId="0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7" fillId="0" borderId="0" xfId="3" applyFont="1" applyFill="1" applyAlignment="1">
      <alignment horizontal="center" vertical="center"/>
    </xf>
    <xf numFmtId="0" fontId="7" fillId="0" borderId="4" xfId="2" applyFont="1" applyFill="1" applyBorder="1" applyAlignment="1">
      <alignment horizontal="center"/>
    </xf>
    <xf numFmtId="0" fontId="9" fillId="0" borderId="2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left" vertical="center" wrapText="1"/>
    </xf>
    <xf numFmtId="165" fontId="10" fillId="0" borderId="1" xfId="3" applyNumberFormat="1" applyFont="1" applyFill="1" applyBorder="1" applyAlignment="1">
      <alignment horizontal="right" vertical="center" wrapText="1"/>
    </xf>
    <xf numFmtId="3" fontId="7" fillId="0" borderId="0" xfId="3" applyNumberFormat="1" applyFont="1" applyFill="1" applyBorder="1" applyAlignment="1">
      <alignment vertical="center"/>
    </xf>
    <xf numFmtId="165" fontId="7" fillId="0" borderId="0" xfId="3" applyNumberFormat="1" applyFont="1" applyFill="1" applyBorder="1" applyAlignment="1">
      <alignment vertical="center"/>
    </xf>
    <xf numFmtId="0" fontId="1" fillId="0" borderId="1" xfId="3" quotePrefix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165" fontId="7" fillId="0" borderId="1" xfId="3" applyNumberFormat="1" applyFont="1" applyFill="1" applyBorder="1" applyAlignment="1">
      <alignment horizontal="right" vertical="center" wrapText="1"/>
    </xf>
    <xf numFmtId="166" fontId="1" fillId="0" borderId="1" xfId="2" quotePrefix="1" applyNumberFormat="1" applyFont="1" applyFill="1" applyBorder="1" applyAlignment="1">
      <alignment horizontal="center" vertical="center" wrapText="1"/>
    </xf>
    <xf numFmtId="165" fontId="1" fillId="0" borderId="1" xfId="3" applyNumberFormat="1" applyFont="1" applyFill="1" applyBorder="1" applyAlignment="1">
      <alignment horizontal="right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1" fontId="1" fillId="0" borderId="1" xfId="2" quotePrefix="1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left" vertical="center" wrapText="1"/>
    </xf>
    <xf numFmtId="10" fontId="7" fillId="0" borderId="0" xfId="5" applyNumberFormat="1" applyFont="1" applyFill="1" applyBorder="1" applyAlignment="1">
      <alignment vertical="center"/>
    </xf>
    <xf numFmtId="0" fontId="13" fillId="0" borderId="5" xfId="2" applyFont="1" applyFill="1" applyBorder="1" applyAlignment="1">
      <alignment horizontal="justify" vertical="justify" wrapText="1"/>
    </xf>
    <xf numFmtId="0" fontId="2" fillId="0" borderId="4" xfId="2" applyFont="1" applyFill="1" applyBorder="1" applyAlignment="1">
      <alignment horizontal="right"/>
    </xf>
    <xf numFmtId="0" fontId="7" fillId="0" borderId="1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left" vertical="center" wrapText="1"/>
    </xf>
    <xf numFmtId="167" fontId="2" fillId="2" borderId="1" xfId="2" applyNumberFormat="1" applyFont="1" applyFill="1" applyBorder="1" applyAlignment="1">
      <alignment horizontal="right" vertical="center" wrapText="1"/>
    </xf>
    <xf numFmtId="168" fontId="7" fillId="0" borderId="0" xfId="3" applyNumberFormat="1" applyFont="1" applyFill="1" applyBorder="1" applyAlignment="1">
      <alignment vertical="center"/>
    </xf>
    <xf numFmtId="0" fontId="7" fillId="0" borderId="1" xfId="3" quotePrefix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167" fontId="1" fillId="2" borderId="1" xfId="2" applyNumberFormat="1" applyFont="1" applyFill="1" applyBorder="1" applyAlignment="1">
      <alignment horizontal="right" vertical="center" wrapText="1"/>
    </xf>
    <xf numFmtId="169" fontId="7" fillId="0" borderId="0" xfId="3" applyNumberFormat="1" applyFont="1" applyFill="1" applyBorder="1" applyAlignment="1">
      <alignment vertical="center"/>
    </xf>
    <xf numFmtId="0" fontId="1" fillId="0" borderId="1" xfId="3" quotePrefix="1" applyNumberFormat="1" applyFont="1" applyFill="1" applyBorder="1" applyAlignment="1">
      <alignment horizontal="right" vertical="center" wrapText="1" indent="1"/>
    </xf>
    <xf numFmtId="0" fontId="1" fillId="0" borderId="1" xfId="2" quotePrefix="1" applyNumberFormat="1" applyFont="1" applyBorder="1" applyAlignment="1">
      <alignment horizontal="right" vertical="center" wrapText="1" indent="1"/>
    </xf>
    <xf numFmtId="49" fontId="7" fillId="0" borderId="1" xfId="2" applyNumberFormat="1" applyFont="1" applyBorder="1" applyAlignment="1">
      <alignment horizontal="center" vertical="center" wrapText="1"/>
    </xf>
    <xf numFmtId="1" fontId="7" fillId="0" borderId="1" xfId="2" quotePrefix="1" applyNumberFormat="1" applyFont="1" applyBorder="1" applyAlignment="1">
      <alignment horizontal="center" vertical="center" wrapText="1"/>
    </xf>
    <xf numFmtId="167" fontId="7" fillId="0" borderId="0" xfId="3" applyNumberFormat="1" applyFont="1" applyFill="1" applyBorder="1" applyAlignment="1">
      <alignment vertical="center"/>
    </xf>
    <xf numFmtId="167" fontId="10" fillId="2" borderId="1" xfId="2" applyNumberFormat="1" applyFont="1" applyFill="1" applyBorder="1" applyAlignment="1">
      <alignment horizontal="right" vertical="center" wrapText="1"/>
    </xf>
    <xf numFmtId="0" fontId="7" fillId="0" borderId="2" xfId="2" applyFont="1" applyFill="1" applyBorder="1" applyAlignment="1">
      <alignment horizontal="left" vertical="center" wrapText="1"/>
    </xf>
    <xf numFmtId="168" fontId="7" fillId="0" borderId="0" xfId="3" applyNumberFormat="1" applyFont="1" applyFill="1" applyAlignment="1">
      <alignment vertical="center"/>
    </xf>
    <xf numFmtId="0" fontId="7" fillId="0" borderId="0" xfId="0" applyFont="1"/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164" fontId="7" fillId="0" borderId="1" xfId="4" applyFont="1" applyFill="1" applyBorder="1" applyAlignment="1">
      <alignment wrapText="1"/>
    </xf>
    <xf numFmtId="0" fontId="7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5" xfId="2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2" fontId="7" fillId="0" borderId="1" xfId="1" applyNumberFormat="1" applyFont="1" applyFill="1" applyBorder="1"/>
    <xf numFmtId="3" fontId="1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/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right" vertical="center"/>
    </xf>
  </cellXfs>
  <cellStyles count="6">
    <cellStyle name="Comma 2" xfId="4"/>
    <cellStyle name="Normal" xfId="0" builtinId="0"/>
    <cellStyle name="Normal 2" xfId="2"/>
    <cellStyle name="Normal_Spr_06_04" xfId="3"/>
    <cellStyle name="Percent" xfId="1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ФИПП по броя на пенсионерите към 3</a:t>
            </a:r>
            <a:r>
              <a:rPr lang="en-US" sz="1200"/>
              <a:t>0</a:t>
            </a:r>
            <a:r>
              <a:rPr lang="bg-BG" sz="1200"/>
              <a:t>.</a:t>
            </a:r>
            <a:r>
              <a:rPr lang="en-US" sz="1200"/>
              <a:t>06</a:t>
            </a:r>
            <a:r>
              <a:rPr lang="bg-BG" sz="1200"/>
              <a:t>.20</a:t>
            </a:r>
            <a:r>
              <a:rPr lang="en-US" sz="1200"/>
              <a:t>25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5115477421578771"/>
          <c:h val="0.42404693530955689"/>
        </c:manualLayout>
      </c:layout>
      <c:pie3DChart>
        <c:varyColors val="1"/>
        <c:ser>
          <c:idx val="2"/>
          <c:order val="0"/>
          <c:explosion val="23"/>
          <c:dLbls>
            <c:dLbl>
              <c:idx val="0"/>
              <c:layout>
                <c:manualLayout>
                  <c:x val="3.5309898568780043E-2"/>
                  <c:y val="-1.76370894814618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75D-41F1-8965-C692411D455C}"/>
                </c:ext>
              </c:extLst>
            </c:dLbl>
            <c:dLbl>
              <c:idx val="1"/>
              <c:layout>
                <c:manualLayout>
                  <c:x val="-1.9524301964839608E-2"/>
                  <c:y val="0.1166788857275193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F16-4DCF-8732-F680C99213B5}"/>
                </c:ext>
              </c:extLst>
            </c:dLbl>
            <c:dLbl>
              <c:idx val="2"/>
              <c:layout>
                <c:manualLayout>
                  <c:x val="-5.2492895471830239E-2"/>
                  <c:y val="7.11241094863142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75D-41F1-8965-C692411D455C}"/>
                </c:ext>
              </c:extLst>
            </c:dLbl>
            <c:dLbl>
              <c:idx val="3"/>
              <c:layout>
                <c:manualLayout>
                  <c:x val="-1.2082502096751867E-2"/>
                  <c:y val="8.44098017159619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75D-41F1-8965-C692411D455C}"/>
                </c:ext>
              </c:extLst>
            </c:dLbl>
            <c:dLbl>
              <c:idx val="4"/>
              <c:layout>
                <c:manualLayout>
                  <c:x val="-6.6530628862705499E-2"/>
                  <c:y val="4.26476102251924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75D-41F1-8965-C692411D455C}"/>
                </c:ext>
              </c:extLst>
            </c:dLbl>
            <c:dLbl>
              <c:idx val="5"/>
              <c:layout>
                <c:manualLayout>
                  <c:x val="-0.12908663045867974"/>
                  <c:y val="-2.02608791548114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75D-41F1-8965-C692411D455C}"/>
                </c:ext>
              </c:extLst>
            </c:dLbl>
            <c:dLbl>
              <c:idx val="6"/>
              <c:layout>
                <c:manualLayout>
                  <c:x val="-8.2538359023632907E-2"/>
                  <c:y val="-6.25781777277840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75D-41F1-8965-C692411D455C}"/>
                </c:ext>
              </c:extLst>
            </c:dLbl>
            <c:dLbl>
              <c:idx val="7"/>
              <c:layout>
                <c:manualLayout>
                  <c:x val="-3.1354488134691591E-2"/>
                  <c:y val="-0.1622980656829660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75D-41F1-8965-C692411D455C}"/>
                </c:ext>
              </c:extLst>
            </c:dLbl>
            <c:dLbl>
              <c:idx val="8"/>
              <c:layout>
                <c:manualLayout>
                  <c:x val="0.10960917630901101"/>
                  <c:y val="-0.1273400824896887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75D-41F1-8965-C692411D455C}"/>
                </c:ext>
              </c:extLst>
            </c:dLbl>
            <c:dLbl>
              <c:idx val="9"/>
              <c:layout>
                <c:manualLayout>
                  <c:x val="0.19441517586930374"/>
                  <c:y val="-1.961931229184587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91-407F-94F7-03056544B9E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'ФИПП-дял пенсионери'!$A$6:$A$15</c:f>
              <c:strCache>
                <c:ptCount val="10"/>
                <c:pt idx="0">
                  <c:v>ФИПП "Доверие"</c:v>
                </c:pt>
                <c:pt idx="1">
                  <c:v>ФИПП "Съгласие"</c:v>
                </c:pt>
                <c:pt idx="2">
                  <c:v>ФИПП "ДСК-Родина"</c:v>
                </c:pt>
                <c:pt idx="3">
                  <c:v>ФИПП "Алианц България"</c:v>
                </c:pt>
                <c:pt idx="4">
                  <c:v>"ФИПП ОББ"</c:v>
                </c:pt>
                <c:pt idx="5">
                  <c:v>ФИПП "ЦКБ-Сила"</c:v>
                </c:pt>
                <c:pt idx="6">
                  <c:v>"ФИПП-Бъдеще"</c:v>
                </c:pt>
                <c:pt idx="7">
                  <c:v>ФИПП "Топлина"</c:v>
                </c:pt>
                <c:pt idx="8">
                  <c:v>ФИПП "Пенсионноосигурителен институт"</c:v>
                </c:pt>
                <c:pt idx="9">
                  <c:v>ФИПП  "ДаллБогг: Живот и Здраве"</c:v>
                </c:pt>
              </c:strCache>
            </c:strRef>
          </c:cat>
          <c:val>
            <c:numRef>
              <c:f>'ФИПП-дял пенсионери'!$D$6:$D$15</c:f>
              <c:numCache>
                <c:formatCode>0.00</c:formatCode>
                <c:ptCount val="10"/>
                <c:pt idx="0">
                  <c:v>24.911295091661739</c:v>
                </c:pt>
                <c:pt idx="1">
                  <c:v>10.703725606150206</c:v>
                </c:pt>
                <c:pt idx="2">
                  <c:v>18.820224719101123</c:v>
                </c:pt>
                <c:pt idx="3">
                  <c:v>21.481371969248965</c:v>
                </c:pt>
                <c:pt idx="4">
                  <c:v>11.48728562980485</c:v>
                </c:pt>
                <c:pt idx="5">
                  <c:v>11.043761088113541</c:v>
                </c:pt>
                <c:pt idx="6">
                  <c:v>0.48787699586043765</c:v>
                </c:pt>
                <c:pt idx="7">
                  <c:v>0.50266114725014788</c:v>
                </c:pt>
                <c:pt idx="8">
                  <c:v>0.41395623891188649</c:v>
                </c:pt>
                <c:pt idx="9">
                  <c:v>0.14784151389710232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19E-4FDD-A313-8FE4423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ФИПП по размер на нетните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9.7200693760229204E-2"/>
                  <c:y val="7.02522772888683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B59-44DE-84C3-ED02A30DC1A0}"/>
                </c:ext>
              </c:extLst>
            </c:dLbl>
            <c:dLbl>
              <c:idx val="1"/>
              <c:layout>
                <c:manualLayout>
                  <c:x val="1.1682748549916164E-2"/>
                  <c:y val="8.03410750126822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B59-44DE-84C3-ED02A30DC1A0}"/>
                </c:ext>
              </c:extLst>
            </c:dLbl>
            <c:dLbl>
              <c:idx val="2"/>
              <c:layout>
                <c:manualLayout>
                  <c:x val="-8.3938799273668874E-2"/>
                  <c:y val="8.5276693354507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B59-44DE-84C3-ED02A30DC1A0}"/>
                </c:ext>
              </c:extLst>
            </c:dLbl>
            <c:dLbl>
              <c:idx val="3"/>
              <c:layout>
                <c:manualLayout>
                  <c:x val="-9.5432745157113892E-4"/>
                  <c:y val="8.19490504863362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B59-44DE-84C3-ED02A30DC1A0}"/>
                </c:ext>
              </c:extLst>
            </c:dLbl>
            <c:dLbl>
              <c:idx val="4"/>
              <c:layout>
                <c:manualLayout>
                  <c:x val="-8.806097273001165E-2"/>
                  <c:y val="5.179629016961115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B59-44DE-84C3-ED02A30DC1A0}"/>
                </c:ext>
              </c:extLst>
            </c:dLbl>
            <c:dLbl>
              <c:idx val="5"/>
              <c:layout>
                <c:manualLayout>
                  <c:x val="-0.10752328140988582"/>
                  <c:y val="-1.16498378879110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B59-44DE-84C3-ED02A30DC1A0}"/>
                </c:ext>
              </c:extLst>
            </c:dLbl>
            <c:dLbl>
              <c:idx val="6"/>
              <c:layout>
                <c:manualLayout>
                  <c:x val="-0.10279713484625176"/>
                  <c:y val="-5.92567105582390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B59-44DE-84C3-ED02A30DC1A0}"/>
                </c:ext>
              </c:extLst>
            </c:dLbl>
            <c:dLbl>
              <c:idx val="7"/>
              <c:layout>
                <c:manualLayout>
                  <c:x val="1.3338761817130666E-2"/>
                  <c:y val="-0.1483323408103398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B59-44DE-84C3-ED02A30DC1A0}"/>
                </c:ext>
              </c:extLst>
            </c:dLbl>
            <c:dLbl>
              <c:idx val="8"/>
              <c:layout>
                <c:manualLayout>
                  <c:x val="0.1373793994468375"/>
                  <c:y val="-7.85968812721939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B59-44DE-84C3-ED02A30DC1A0}"/>
                </c:ext>
              </c:extLst>
            </c:dLbl>
            <c:dLbl>
              <c:idx val="9"/>
              <c:layout>
                <c:manualLayout>
                  <c:x val="0.24905080246561734"/>
                  <c:y val="1.0064977171971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B59-44DE-84C3-ED02A30DC1A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aseline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borderCallout1">
                    <a:avLst/>
                  </a:prstGeom>
                </c15:spPr>
              </c:ext>
            </c:extLst>
          </c:dLbls>
          <c:cat>
            <c:strRef>
              <c:f>'ФИПП-дял нетни активи'!$A$6:$A$15</c:f>
              <c:strCache>
                <c:ptCount val="10"/>
                <c:pt idx="0">
                  <c:v>ФИПП "Доверие"</c:v>
                </c:pt>
                <c:pt idx="1">
                  <c:v>ФИПП "Съгласие"</c:v>
                </c:pt>
                <c:pt idx="2">
                  <c:v>ФИПП "ДСК-Родина"</c:v>
                </c:pt>
                <c:pt idx="3">
                  <c:v>ФИПП "Алианц България"</c:v>
                </c:pt>
                <c:pt idx="4">
                  <c:v>"ФИПП ОББ"</c:v>
                </c:pt>
                <c:pt idx="5">
                  <c:v>ФИПП "ЦКБ-Сила"</c:v>
                </c:pt>
                <c:pt idx="6">
                  <c:v>"ФИПП-Бъдеще"</c:v>
                </c:pt>
                <c:pt idx="7">
                  <c:v>ФИПП "Топлина"</c:v>
                </c:pt>
                <c:pt idx="8">
                  <c:v>ФИПП "Пенсионноосигурителен институт"</c:v>
                </c:pt>
                <c:pt idx="9">
                  <c:v>ФИПП  "ДаллБогг: Живот и Здраве"</c:v>
                </c:pt>
              </c:strCache>
            </c:strRef>
          </c:cat>
          <c:val>
            <c:numRef>
              <c:f>'ФИПП-дял нетни активи'!$D$6:$D$15</c:f>
              <c:numCache>
                <c:formatCode>#,##0.00</c:formatCode>
                <c:ptCount val="10"/>
                <c:pt idx="0">
                  <c:v>25.87641161905912</c:v>
                </c:pt>
                <c:pt idx="1">
                  <c:v>10.981943354067274</c:v>
                </c:pt>
                <c:pt idx="2">
                  <c:v>18.099673893351049</c:v>
                </c:pt>
                <c:pt idx="3">
                  <c:v>20.885168186484691</c:v>
                </c:pt>
                <c:pt idx="4">
                  <c:v>11.631137145962921</c:v>
                </c:pt>
                <c:pt idx="5">
                  <c:v>10.984207983573887</c:v>
                </c:pt>
                <c:pt idx="6">
                  <c:v>0.48236608490850902</c:v>
                </c:pt>
                <c:pt idx="7">
                  <c:v>0.47330756688205811</c:v>
                </c:pt>
                <c:pt idx="8">
                  <c:v>0.41216257020351471</c:v>
                </c:pt>
                <c:pt idx="9">
                  <c:v>0.17362159550697506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D6-4964-AC5F-7B139EB816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ФИПП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06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25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5-CDB3-4058-B735-7E17AD45CC2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0BE7-4F41-BC85-6954AB6C25EB}"/>
              </c:ext>
            </c:extLst>
          </c:dPt>
          <c:dLbls>
            <c:dLbl>
              <c:idx val="0"/>
              <c:layout>
                <c:manualLayout>
                  <c:x val="0.22621327969991342"/>
                  <c:y val="-5.8858911671574046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DB3-4058-B735-7E17AD45CC28}"/>
                </c:ext>
              </c:extLst>
            </c:dLbl>
            <c:dLbl>
              <c:idx val="1"/>
              <c:layout>
                <c:manualLayout>
                  <c:x val="-0.11169712481591977"/>
                  <c:y val="1.6248628819874631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B3-4058-B735-7E17AD45CC28}"/>
                </c:ext>
              </c:extLst>
            </c:dLbl>
            <c:dLbl>
              <c:idx val="2"/>
              <c:layout>
                <c:manualLayout>
                  <c:x val="-5.7418158821150485E-2"/>
                  <c:y val="-0.11150352398843545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BE7-4F41-BC85-6954AB6C25EB}"/>
                </c:ext>
              </c:extLst>
            </c:dLbl>
            <c:dLbl>
              <c:idx val="3"/>
              <c:layout>
                <c:manualLayout>
                  <c:x val="0.13977564076465623"/>
                  <c:y val="-4.8906120237508427E-2"/>
                </c:manualLayout>
              </c:layout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B3-4058-B735-7E17AD45CC28}"/>
                </c:ext>
              </c:extLst>
            </c:dLbl>
            <c:dLbl>
              <c:idx val="7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3-4058-B735-7E17AD45CC28}"/>
                </c:ext>
              </c:extLst>
            </c:dLbl>
            <c:dLbl>
              <c:idx val="8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3-4058-B735-7E17AD45CC28}"/>
                </c:ext>
              </c:extLst>
            </c:dLbl>
            <c:dLbl>
              <c:idx val="9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3-4058-B735-7E17AD45CC28}"/>
                </c:ext>
              </c:extLst>
            </c:dLbl>
            <c:dLbl>
              <c:idx val="11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3-4058-B735-7E17AD45CC28}"/>
                </c:ext>
              </c:extLst>
            </c:dLbl>
            <c:dLbl>
              <c:idx val="12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3-4058-B735-7E17AD45CC28}"/>
                </c:ext>
              </c:extLst>
            </c:dLbl>
            <c:dLbl>
              <c:idx val="13"/>
              <c:numFmt formatCode="0.00%" sourceLinked="0"/>
              <c:spPr>
                <a:effectLst>
                  <a:glow rad="127000">
                    <a:schemeClr val="accent1">
                      <a:alpha val="99000"/>
                    </a:schemeClr>
                  </a:glow>
                </a:effectLst>
              </c:spPr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3-4058-B735-7E17AD45CC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  <a:effectLst>
                <a:glow rad="127000">
                  <a:schemeClr val="accent1">
                    <a:alpha val="99000"/>
                  </a:schemeClr>
                </a:glow>
              </a:effectLst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('ФИПП-портфейл'!$B$7:$B$8,'ФИПП-портфейл'!$B$11,'ФИПП-портфейл'!$B$13)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</c:strCache>
            </c:strRef>
          </c:cat>
          <c:val>
            <c:numRef>
              <c:f>('ФИПП-портфейл'!$M$7:$M$8,'ФИПП-портфейл'!$M$11,'ФИПП-портфейл'!$M$13)</c:f>
              <c:numCache>
                <c:formatCode>_-* #\ ##0.00\ _л_в_-;\-* #\ ##0.00\ _л_в_-;_-* "-"\ _л_в_-;_-@_-</c:formatCode>
                <c:ptCount val="4"/>
                <c:pt idx="0">
                  <c:v>95.454467633412648</c:v>
                </c:pt>
                <c:pt idx="1">
                  <c:v>3.1322227738875856</c:v>
                </c:pt>
                <c:pt idx="2">
                  <c:v>0.33042852984985188</c:v>
                </c:pt>
                <c:pt idx="3">
                  <c:v>1.0828810628499033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DB3-4058-B735-7E17AD45C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400050"/>
          <a:ext cx="37338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5</xdr:row>
      <xdr:rowOff>9525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0075"/>
          <a:ext cx="37719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eme1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tabSelected="1" zoomScaleNormal="100" workbookViewId="0">
      <selection activeCell="A2" sqref="A2:M2"/>
    </sheetView>
  </sheetViews>
  <sheetFormatPr defaultRowHeight="15"/>
  <cols>
    <col min="1" max="1" width="6.28515625" style="5" customWidth="1"/>
    <col min="2" max="2" width="61.14062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2.42578125" style="5" customWidth="1"/>
    <col min="10" max="10" width="13" style="5" customWidth="1"/>
    <col min="11" max="11" width="21.140625" style="5" customWidth="1"/>
    <col min="12" max="12" width="13" style="5" customWidth="1"/>
    <col min="13" max="13" width="13.28515625" style="5" customWidth="1"/>
    <col min="14" max="16384" width="9.140625" style="5"/>
  </cols>
  <sheetData>
    <row r="2" spans="1:13" ht="18.75">
      <c r="A2" s="74" t="s">
        <v>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ht="18.75">
      <c r="A3" s="74" t="s">
        <v>89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3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64.5" customHeight="1">
      <c r="A5" s="72" t="s">
        <v>18</v>
      </c>
      <c r="B5" s="73"/>
      <c r="C5" s="3" t="s">
        <v>19</v>
      </c>
      <c r="D5" s="3" t="s">
        <v>20</v>
      </c>
      <c r="E5" s="3" t="s">
        <v>21</v>
      </c>
      <c r="F5" s="3" t="s">
        <v>83</v>
      </c>
      <c r="G5" s="3" t="s">
        <v>84</v>
      </c>
      <c r="H5" s="3" t="s">
        <v>22</v>
      </c>
      <c r="I5" s="3" t="s">
        <v>85</v>
      </c>
      <c r="J5" s="3" t="s">
        <v>48</v>
      </c>
      <c r="K5" s="3" t="s">
        <v>49</v>
      </c>
      <c r="L5" s="3" t="s">
        <v>50</v>
      </c>
      <c r="M5" s="3" t="s">
        <v>23</v>
      </c>
    </row>
    <row r="6" spans="1:13" ht="13.5" customHeight="1">
      <c r="A6" s="4">
        <v>1</v>
      </c>
      <c r="B6" s="1" t="s">
        <v>6</v>
      </c>
      <c r="C6" s="1">
        <v>423</v>
      </c>
      <c r="D6" s="1">
        <v>196</v>
      </c>
      <c r="E6" s="1">
        <v>263</v>
      </c>
      <c r="F6" s="1">
        <v>388</v>
      </c>
      <c r="G6" s="1">
        <v>191</v>
      </c>
      <c r="H6" s="1">
        <v>189</v>
      </c>
      <c r="I6" s="1">
        <v>11</v>
      </c>
      <c r="J6" s="1">
        <v>11</v>
      </c>
      <c r="K6" s="1">
        <v>12</v>
      </c>
      <c r="L6" s="1">
        <v>7</v>
      </c>
      <c r="M6" s="1">
        <f>SUM(C6:L6)</f>
        <v>1691</v>
      </c>
    </row>
    <row r="7" spans="1:13" ht="13.5" customHeight="1">
      <c r="A7" s="4" t="s">
        <v>0</v>
      </c>
      <c r="B7" s="2" t="s">
        <v>1</v>
      </c>
      <c r="C7" s="2">
        <v>8</v>
      </c>
      <c r="D7" s="2">
        <v>1</v>
      </c>
      <c r="E7" s="2">
        <v>3</v>
      </c>
      <c r="F7" s="2">
        <v>13</v>
      </c>
      <c r="G7" s="2">
        <v>2</v>
      </c>
      <c r="H7" s="2">
        <v>1</v>
      </c>
      <c r="I7" s="2">
        <v>0</v>
      </c>
      <c r="J7" s="2">
        <v>0</v>
      </c>
      <c r="K7" s="2">
        <v>1</v>
      </c>
      <c r="L7" s="2">
        <v>0</v>
      </c>
      <c r="M7" s="2">
        <f t="shared" ref="M7:M16" si="0">SUM(C7:L7)</f>
        <v>29</v>
      </c>
    </row>
    <row r="8" spans="1:13" ht="13.5" customHeight="1">
      <c r="A8" s="4" t="s">
        <v>2</v>
      </c>
      <c r="B8" s="2" t="s">
        <v>3</v>
      </c>
      <c r="C8" s="2">
        <v>52</v>
      </c>
      <c r="D8" s="2">
        <v>24</v>
      </c>
      <c r="E8" s="2">
        <v>19</v>
      </c>
      <c r="F8" s="2">
        <v>43</v>
      </c>
      <c r="G8" s="2">
        <v>13</v>
      </c>
      <c r="H8" s="2">
        <v>8</v>
      </c>
      <c r="I8" s="2">
        <v>1</v>
      </c>
      <c r="J8" s="2">
        <v>4</v>
      </c>
      <c r="K8" s="2">
        <v>1</v>
      </c>
      <c r="L8" s="2">
        <v>0</v>
      </c>
      <c r="M8" s="2">
        <f t="shared" si="0"/>
        <v>165</v>
      </c>
    </row>
    <row r="9" spans="1:13" ht="13.5" customHeight="1">
      <c r="A9" s="4" t="s">
        <v>4</v>
      </c>
      <c r="B9" s="2" t="s">
        <v>5</v>
      </c>
      <c r="C9" s="2">
        <v>363</v>
      </c>
      <c r="D9" s="2">
        <v>171</v>
      </c>
      <c r="E9" s="2">
        <v>241</v>
      </c>
      <c r="F9" s="2">
        <v>332</v>
      </c>
      <c r="G9" s="2">
        <v>176</v>
      </c>
      <c r="H9" s="2">
        <v>180</v>
      </c>
      <c r="I9" s="2">
        <v>10</v>
      </c>
      <c r="J9" s="2">
        <v>7</v>
      </c>
      <c r="K9" s="2">
        <v>10</v>
      </c>
      <c r="L9" s="2">
        <v>7</v>
      </c>
      <c r="M9" s="2">
        <f t="shared" si="0"/>
        <v>1497</v>
      </c>
    </row>
    <row r="10" spans="1:13" ht="13.5" customHeight="1">
      <c r="A10" s="4">
        <v>2</v>
      </c>
      <c r="B10" s="1" t="s">
        <v>46</v>
      </c>
      <c r="C10" s="1">
        <v>1685</v>
      </c>
      <c r="D10" s="1">
        <v>724</v>
      </c>
      <c r="E10" s="1">
        <v>1273</v>
      </c>
      <c r="F10" s="1">
        <v>1453</v>
      </c>
      <c r="G10" s="1">
        <v>777</v>
      </c>
      <c r="H10" s="1">
        <v>747</v>
      </c>
      <c r="I10" s="1">
        <v>33</v>
      </c>
      <c r="J10" s="1">
        <v>34</v>
      </c>
      <c r="K10" s="1">
        <v>28</v>
      </c>
      <c r="L10" s="1">
        <v>10</v>
      </c>
      <c r="M10" s="1">
        <f t="shared" si="0"/>
        <v>6764</v>
      </c>
    </row>
    <row r="11" spans="1:13" ht="13.5" customHeight="1">
      <c r="A11" s="4" t="s">
        <v>7</v>
      </c>
      <c r="B11" s="2" t="s">
        <v>1</v>
      </c>
      <c r="C11" s="2">
        <v>65</v>
      </c>
      <c r="D11" s="2">
        <v>23</v>
      </c>
      <c r="E11" s="2">
        <v>13</v>
      </c>
      <c r="F11" s="2">
        <v>36</v>
      </c>
      <c r="G11" s="2">
        <v>11</v>
      </c>
      <c r="H11" s="2">
        <v>6</v>
      </c>
      <c r="I11" s="2">
        <v>0</v>
      </c>
      <c r="J11" s="2">
        <v>0</v>
      </c>
      <c r="K11" s="2">
        <v>2</v>
      </c>
      <c r="L11" s="2">
        <v>0</v>
      </c>
      <c r="M11" s="2">
        <f t="shared" si="0"/>
        <v>156</v>
      </c>
    </row>
    <row r="12" spans="1:13" ht="13.5" customHeight="1">
      <c r="A12" s="4" t="s">
        <v>8</v>
      </c>
      <c r="B12" s="2" t="s">
        <v>3</v>
      </c>
      <c r="C12" s="2">
        <v>271</v>
      </c>
      <c r="D12" s="2">
        <v>94</v>
      </c>
      <c r="E12" s="2">
        <v>161</v>
      </c>
      <c r="F12" s="2">
        <v>164</v>
      </c>
      <c r="G12" s="2">
        <v>53</v>
      </c>
      <c r="H12" s="2">
        <v>29</v>
      </c>
      <c r="I12" s="2">
        <v>6</v>
      </c>
      <c r="J12" s="2">
        <v>6</v>
      </c>
      <c r="K12" s="2">
        <v>2</v>
      </c>
      <c r="L12" s="2">
        <v>0</v>
      </c>
      <c r="M12" s="2">
        <f t="shared" si="0"/>
        <v>786</v>
      </c>
    </row>
    <row r="13" spans="1:13" ht="13.5" customHeight="1">
      <c r="A13" s="4" t="s">
        <v>9</v>
      </c>
      <c r="B13" s="2" t="s">
        <v>5</v>
      </c>
      <c r="C13" s="2">
        <v>1349</v>
      </c>
      <c r="D13" s="2">
        <v>607</v>
      </c>
      <c r="E13" s="2">
        <v>1099</v>
      </c>
      <c r="F13" s="2">
        <v>1253</v>
      </c>
      <c r="G13" s="2">
        <v>713</v>
      </c>
      <c r="H13" s="2">
        <v>712</v>
      </c>
      <c r="I13" s="2">
        <v>27</v>
      </c>
      <c r="J13" s="2">
        <v>28</v>
      </c>
      <c r="K13" s="2">
        <v>24</v>
      </c>
      <c r="L13" s="2">
        <v>10</v>
      </c>
      <c r="M13" s="2">
        <f t="shared" si="0"/>
        <v>5822</v>
      </c>
    </row>
    <row r="14" spans="1:13" ht="13.5" customHeight="1">
      <c r="A14" s="4">
        <v>3</v>
      </c>
      <c r="B14" s="1" t="s">
        <v>47</v>
      </c>
      <c r="C14" s="1">
        <v>8469</v>
      </c>
      <c r="D14" s="1">
        <v>3575</v>
      </c>
      <c r="E14" s="1">
        <v>6702</v>
      </c>
      <c r="F14" s="1">
        <v>7514</v>
      </c>
      <c r="G14" s="1">
        <v>3899</v>
      </c>
      <c r="H14" s="1">
        <v>3784</v>
      </c>
      <c r="I14" s="1">
        <v>168</v>
      </c>
      <c r="J14" s="1">
        <v>169</v>
      </c>
      <c r="K14" s="1">
        <v>138</v>
      </c>
      <c r="L14" s="1">
        <v>37</v>
      </c>
      <c r="M14" s="1">
        <f t="shared" si="0"/>
        <v>34455</v>
      </c>
    </row>
    <row r="15" spans="1:13" ht="13.5" customHeight="1">
      <c r="A15" s="4" t="s">
        <v>10</v>
      </c>
      <c r="B15" s="2" t="s">
        <v>15</v>
      </c>
      <c r="C15" s="65">
        <v>352</v>
      </c>
      <c r="D15" s="65">
        <v>135</v>
      </c>
      <c r="E15" s="65">
        <v>66</v>
      </c>
      <c r="F15" s="65">
        <v>194</v>
      </c>
      <c r="G15" s="65">
        <v>59</v>
      </c>
      <c r="H15" s="65">
        <v>30</v>
      </c>
      <c r="I15" s="65">
        <v>0</v>
      </c>
      <c r="J15" s="65">
        <v>0</v>
      </c>
      <c r="K15" s="65">
        <v>10</v>
      </c>
      <c r="L15" s="65">
        <v>0</v>
      </c>
      <c r="M15" s="2">
        <f t="shared" si="0"/>
        <v>846</v>
      </c>
    </row>
    <row r="16" spans="1:13" ht="13.5" customHeight="1">
      <c r="A16" s="4" t="s">
        <v>11</v>
      </c>
      <c r="B16" s="2" t="s">
        <v>16</v>
      </c>
      <c r="C16" s="65">
        <v>1455</v>
      </c>
      <c r="D16" s="65">
        <v>476</v>
      </c>
      <c r="E16" s="65">
        <v>902</v>
      </c>
      <c r="F16" s="65">
        <v>894</v>
      </c>
      <c r="G16" s="65">
        <v>275</v>
      </c>
      <c r="H16" s="65">
        <v>144</v>
      </c>
      <c r="I16" s="65">
        <v>33</v>
      </c>
      <c r="J16" s="65">
        <v>29</v>
      </c>
      <c r="K16" s="65">
        <v>11</v>
      </c>
      <c r="L16" s="65">
        <v>0</v>
      </c>
      <c r="M16" s="2">
        <f t="shared" si="0"/>
        <v>4219</v>
      </c>
    </row>
    <row r="17" spans="1:13" ht="13.5" customHeight="1">
      <c r="A17" s="4" t="s">
        <v>24</v>
      </c>
      <c r="B17" s="2" t="s">
        <v>17</v>
      </c>
      <c r="C17" s="65">
        <v>6662</v>
      </c>
      <c r="D17" s="65">
        <v>2964</v>
      </c>
      <c r="E17" s="65">
        <v>5734</v>
      </c>
      <c r="F17" s="65">
        <v>6426</v>
      </c>
      <c r="G17" s="65">
        <v>3565</v>
      </c>
      <c r="H17" s="65">
        <v>3610</v>
      </c>
      <c r="I17" s="65">
        <v>135</v>
      </c>
      <c r="J17" s="65">
        <v>140</v>
      </c>
      <c r="K17" s="65">
        <v>117</v>
      </c>
      <c r="L17" s="65">
        <v>37</v>
      </c>
      <c r="M17" s="2">
        <f>SUM(C17:L17)</f>
        <v>29390</v>
      </c>
    </row>
    <row r="18" spans="1:13" ht="13.5" customHeight="1">
      <c r="A18" s="4">
        <v>4</v>
      </c>
      <c r="B18" s="1" t="s">
        <v>14</v>
      </c>
      <c r="C18" s="66">
        <v>199.7768426024324</v>
      </c>
      <c r="D18" s="66">
        <v>195.57574825174825</v>
      </c>
      <c r="E18" s="66">
        <v>222.81795284989559</v>
      </c>
      <c r="F18" s="66">
        <v>280.85595155709342</v>
      </c>
      <c r="G18" s="66">
        <v>275.10791741472173</v>
      </c>
      <c r="H18" s="66">
        <v>221.61057610993657</v>
      </c>
      <c r="I18" s="66">
        <v>295.31464285714287</v>
      </c>
      <c r="J18" s="66">
        <v>304.93745562130175</v>
      </c>
      <c r="K18" s="66">
        <v>263.95050724637679</v>
      </c>
      <c r="L18" s="66">
        <v>399.21</v>
      </c>
      <c r="M18" s="66">
        <f>(C14*C18+D14*D18+E14*E18+F14*F18+G14*G18+H14*H18+I14*I18+J14*J18+K14*K18+L14*L18)/M14</f>
        <v>233.87996923523434</v>
      </c>
    </row>
    <row r="19" spans="1:13" ht="13.5" customHeight="1">
      <c r="A19" s="4" t="s">
        <v>43</v>
      </c>
      <c r="B19" s="2" t="s">
        <v>15</v>
      </c>
      <c r="C19" s="67">
        <v>103.09</v>
      </c>
      <c r="D19" s="67">
        <v>101.58</v>
      </c>
      <c r="E19" s="67">
        <v>90.32</v>
      </c>
      <c r="F19" s="67">
        <v>104.31</v>
      </c>
      <c r="G19" s="67">
        <v>109.18</v>
      </c>
      <c r="H19" s="67">
        <v>96.37</v>
      </c>
      <c r="I19" s="67">
        <v>0</v>
      </c>
      <c r="J19" s="67">
        <v>0</v>
      </c>
      <c r="K19" s="67">
        <v>111.13</v>
      </c>
      <c r="L19" s="67">
        <v>0</v>
      </c>
      <c r="M19" s="67">
        <f t="shared" ref="M19:M21" si="1">(C15*C19+D15*D19+E15*E19+F15*F19+G15*G19+H15*H19+I15*I19+J15*J19+K15*K19+L15*L19)/M15</f>
        <v>102.41401891252954</v>
      </c>
    </row>
    <row r="20" spans="1:13" ht="13.5" customHeight="1">
      <c r="A20" s="4" t="s">
        <v>44</v>
      </c>
      <c r="B20" s="2" t="s">
        <v>16</v>
      </c>
      <c r="C20" s="67">
        <v>92.34</v>
      </c>
      <c r="D20" s="67">
        <v>88.89</v>
      </c>
      <c r="E20" s="67">
        <v>85.59</v>
      </c>
      <c r="F20" s="67">
        <v>90.49</v>
      </c>
      <c r="G20" s="67">
        <v>96.78</v>
      </c>
      <c r="H20" s="67">
        <v>90.03</v>
      </c>
      <c r="I20" s="67">
        <v>87.27</v>
      </c>
      <c r="J20" s="67">
        <v>90.87</v>
      </c>
      <c r="K20" s="67">
        <v>91.77</v>
      </c>
      <c r="L20" s="67">
        <v>0</v>
      </c>
      <c r="M20" s="67">
        <f t="shared" si="1"/>
        <v>90.274949040056867</v>
      </c>
    </row>
    <row r="21" spans="1:13" ht="13.5" customHeight="1">
      <c r="A21" s="4" t="s">
        <v>45</v>
      </c>
      <c r="B21" s="2" t="s">
        <v>17</v>
      </c>
      <c r="C21" s="67">
        <v>228.35</v>
      </c>
      <c r="D21" s="67">
        <v>216.99</v>
      </c>
      <c r="E21" s="67">
        <v>245.93</v>
      </c>
      <c r="F21" s="67">
        <v>312.67</v>
      </c>
      <c r="G21" s="67">
        <v>291.61</v>
      </c>
      <c r="H21" s="67">
        <v>227.9</v>
      </c>
      <c r="I21" s="67">
        <v>346.17</v>
      </c>
      <c r="J21" s="67">
        <v>349.28</v>
      </c>
      <c r="K21" s="67">
        <v>293.2</v>
      </c>
      <c r="L21" s="67">
        <v>399.21</v>
      </c>
      <c r="M21" s="67">
        <f t="shared" si="1"/>
        <v>258.27907689690375</v>
      </c>
    </row>
  </sheetData>
  <mergeCells count="3">
    <mergeCell ref="A5:B5"/>
    <mergeCell ref="A2:M2"/>
    <mergeCell ref="A3:M3"/>
  </mergeCells>
  <pageMargins left="0.70866141732283472" right="0.70866141732283472" top="1.5354330708661419" bottom="0.74803149606299213" header="0.31496062992125984" footer="0.31496062992125984"/>
  <pageSetup paperSize="9" scale="60" orientation="landscape" r:id="rId1"/>
  <headerFooter>
    <oddHeader>&amp;R&amp;12&amp;A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workbookViewId="0">
      <selection activeCell="A2" sqref="A2:D2"/>
    </sheetView>
  </sheetViews>
  <sheetFormatPr defaultColWidth="10.85546875" defaultRowHeight="15.75"/>
  <cols>
    <col min="1" max="1" width="56.7109375" style="55" customWidth="1"/>
    <col min="2" max="2" width="10.85546875" style="55" customWidth="1"/>
    <col min="3" max="16384" width="10.85546875" style="55"/>
  </cols>
  <sheetData>
    <row r="2" spans="1:4" ht="15.75" customHeight="1">
      <c r="A2" s="75" t="s">
        <v>79</v>
      </c>
      <c r="B2" s="75"/>
      <c r="C2" s="75"/>
      <c r="D2" s="75"/>
    </row>
    <row r="3" spans="1:4" ht="15.75" customHeight="1">
      <c r="A3" s="56"/>
      <c r="B3" s="56"/>
      <c r="C3" s="56"/>
      <c r="D3" s="56" t="s">
        <v>76</v>
      </c>
    </row>
    <row r="4" spans="1:4">
      <c r="A4" s="62" t="s">
        <v>77</v>
      </c>
      <c r="B4" s="61">
        <v>2024</v>
      </c>
      <c r="C4" s="76">
        <v>2025</v>
      </c>
      <c r="D4" s="77"/>
    </row>
    <row r="5" spans="1:4" ht="15.75" customHeight="1">
      <c r="A5" s="63" t="s">
        <v>80</v>
      </c>
      <c r="B5" s="57">
        <v>12</v>
      </c>
      <c r="C5" s="57">
        <v>3</v>
      </c>
      <c r="D5" s="57">
        <v>6</v>
      </c>
    </row>
    <row r="6" spans="1:4">
      <c r="A6" s="58" t="s">
        <v>19</v>
      </c>
      <c r="B6" s="68">
        <v>24.872198191112858</v>
      </c>
      <c r="C6" s="68">
        <v>24.820143884892087</v>
      </c>
      <c r="D6" s="68">
        <f>'ФИПП-пенсионери'!C10/'ФИПП-пенсионери'!M$10*100</f>
        <v>24.911295091661739</v>
      </c>
    </row>
    <row r="7" spans="1:4">
      <c r="A7" s="58" t="s">
        <v>20</v>
      </c>
      <c r="B7" s="68">
        <v>10.420762878489972</v>
      </c>
      <c r="C7" s="68">
        <v>10.448783830078794</v>
      </c>
      <c r="D7" s="68">
        <f>'ФИПП-пенсионери'!D10/'ФИПП-пенсионери'!M$10*100</f>
        <v>10.703725606150206</v>
      </c>
    </row>
    <row r="8" spans="1:4">
      <c r="A8" s="58" t="s">
        <v>21</v>
      </c>
      <c r="B8" s="68">
        <v>19.897758552890288</v>
      </c>
      <c r="C8" s="68">
        <v>19.544364508393286</v>
      </c>
      <c r="D8" s="68">
        <f>'ФИПП-пенсионери'!E10/'ФИПП-пенсионери'!M$10*100</f>
        <v>18.820224719101123</v>
      </c>
    </row>
    <row r="9" spans="1:4">
      <c r="A9" s="58" t="s">
        <v>83</v>
      </c>
      <c r="B9" s="68">
        <v>20.998820290994889</v>
      </c>
      <c r="C9" s="68">
        <v>21.342925659472421</v>
      </c>
      <c r="D9" s="68">
        <f>'ФИПП-пенсионери'!F10/'ФИПП-пенсионери'!M$10*100</f>
        <v>21.481371969248965</v>
      </c>
    </row>
    <row r="10" spans="1:4">
      <c r="A10" s="59" t="s">
        <v>86</v>
      </c>
      <c r="B10" s="68">
        <v>11.521824616594573</v>
      </c>
      <c r="C10" s="68">
        <v>11.270983213429256</v>
      </c>
      <c r="D10" s="68">
        <f>'ФИПП-пенсионери'!G10/'ФИПП-пенсионери'!M$10*100</f>
        <v>11.48728562980485</v>
      </c>
    </row>
    <row r="11" spans="1:4">
      <c r="A11" s="58" t="s">
        <v>82</v>
      </c>
      <c r="B11" s="68">
        <v>11.030279197797876</v>
      </c>
      <c r="C11" s="68">
        <v>11.014045906132237</v>
      </c>
      <c r="D11" s="68">
        <f>'ФИПП-пенсионери'!H10/'ФИПП-пенсионери'!M$10*100</f>
        <v>11.043761088113541</v>
      </c>
    </row>
    <row r="12" spans="1:4">
      <c r="A12" s="58" t="s">
        <v>85</v>
      </c>
      <c r="B12" s="68">
        <v>0.43255996854109324</v>
      </c>
      <c r="C12" s="68">
        <v>0.53100376841384034</v>
      </c>
      <c r="D12" s="68">
        <f>'ФИПП-пенсионери'!I10/'ФИПП-пенсионери'!M$10*100</f>
        <v>0.48787699586043765</v>
      </c>
    </row>
    <row r="13" spans="1:4">
      <c r="A13" s="58" t="s">
        <v>48</v>
      </c>
      <c r="B13" s="68">
        <v>0.45222178529296109</v>
      </c>
      <c r="C13" s="68">
        <v>0.49674546077423776</v>
      </c>
      <c r="D13" s="68">
        <f>'ФИПП-пенсионери'!J10/'ФИПП-пенсионери'!M$10*100</f>
        <v>0.50266114725014788</v>
      </c>
    </row>
    <row r="14" spans="1:4">
      <c r="A14" s="58" t="s">
        <v>49</v>
      </c>
      <c r="B14" s="68">
        <v>0.31458906802988595</v>
      </c>
      <c r="C14" s="68">
        <v>0.41109969167523125</v>
      </c>
      <c r="D14" s="68">
        <f>'ФИПП-пенсионери'!K10/'ФИПП-пенсионери'!M$10*100</f>
        <v>0.41395623891188649</v>
      </c>
    </row>
    <row r="15" spans="1:4">
      <c r="A15" s="59" t="s">
        <v>50</v>
      </c>
      <c r="B15" s="68">
        <v>5.8985450255603616E-2</v>
      </c>
      <c r="C15" s="68">
        <v>0.1199040767386091</v>
      </c>
      <c r="D15" s="68">
        <f>'ФИПП-пенсионери'!L10/'ФИПП-пенсионери'!M$10*100</f>
        <v>0.14784151389710232</v>
      </c>
    </row>
    <row r="16" spans="1:4" ht="15.75" customHeight="1">
      <c r="A16" s="60" t="s">
        <v>78</v>
      </c>
      <c r="B16" s="68">
        <f>SUM(B6:B15)</f>
        <v>100.00000000000001</v>
      </c>
      <c r="C16" s="68">
        <f>SUM(C6:C15)</f>
        <v>100</v>
      </c>
      <c r="D16" s="68">
        <f>SUM(D6:D15)</f>
        <v>100</v>
      </c>
    </row>
    <row r="17" ht="15.75" customHeight="1"/>
  </sheetData>
  <mergeCells count="2">
    <mergeCell ref="A2:D2"/>
    <mergeCell ref="C4:D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zoomScaleNormal="100" workbookViewId="0">
      <selection activeCell="A2" sqref="A2:M2"/>
    </sheetView>
  </sheetViews>
  <sheetFormatPr defaultRowHeight="15"/>
  <cols>
    <col min="1" max="1" width="6.28515625" style="5" customWidth="1"/>
    <col min="2" max="2" width="85.710937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10" width="12.42578125" style="5" customWidth="1"/>
    <col min="11" max="11" width="17" style="5" customWidth="1"/>
    <col min="12" max="12" width="13.28515625" style="5" customWidth="1"/>
    <col min="13" max="13" width="13.140625" style="5" customWidth="1"/>
    <col min="14" max="14" width="9.140625" style="5"/>
    <col min="15" max="15" width="9.140625" style="5" customWidth="1"/>
    <col min="16" max="16384" width="9.140625" style="5"/>
  </cols>
  <sheetData>
    <row r="1" spans="1:18" ht="23.25" customHeight="1"/>
    <row r="2" spans="1:18" ht="18.75">
      <c r="A2" s="74" t="s">
        <v>51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8" ht="18.75">
      <c r="A3" s="74" t="s">
        <v>90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8" ht="15.7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11" t="s">
        <v>34</v>
      </c>
    </row>
    <row r="5" spans="1:18" ht="65.25" customHeight="1">
      <c r="A5" s="72" t="s">
        <v>18</v>
      </c>
      <c r="B5" s="73"/>
      <c r="C5" s="3" t="s">
        <v>19</v>
      </c>
      <c r="D5" s="3" t="s">
        <v>20</v>
      </c>
      <c r="E5" s="3" t="s">
        <v>21</v>
      </c>
      <c r="F5" s="3" t="s">
        <v>83</v>
      </c>
      <c r="G5" s="3" t="s">
        <v>84</v>
      </c>
      <c r="H5" s="3" t="s">
        <v>22</v>
      </c>
      <c r="I5" s="3" t="s">
        <v>85</v>
      </c>
      <c r="J5" s="3" t="s">
        <v>48</v>
      </c>
      <c r="K5" s="3" t="s">
        <v>49</v>
      </c>
      <c r="L5" s="3" t="s">
        <v>50</v>
      </c>
      <c r="M5" s="3" t="s">
        <v>23</v>
      </c>
    </row>
    <row r="6" spans="1:18" ht="15.75" customHeight="1">
      <c r="A6" s="1" t="s">
        <v>52</v>
      </c>
      <c r="B6" s="14"/>
      <c r="C6" s="1">
        <v>25211</v>
      </c>
      <c r="D6" s="1">
        <v>10370</v>
      </c>
      <c r="E6" s="1">
        <v>18700</v>
      </c>
      <c r="F6" s="1">
        <v>19693</v>
      </c>
      <c r="G6" s="1">
        <v>11178</v>
      </c>
      <c r="H6" s="1">
        <v>10696</v>
      </c>
      <c r="I6" s="1">
        <v>415</v>
      </c>
      <c r="J6" s="1">
        <v>437</v>
      </c>
      <c r="K6" s="1">
        <v>284</v>
      </c>
      <c r="L6" s="1">
        <v>69</v>
      </c>
      <c r="M6" s="1">
        <f>SUM(C6:L6)</f>
        <v>97053</v>
      </c>
      <c r="O6" s="12"/>
      <c r="P6" s="12"/>
    </row>
    <row r="7" spans="1:18" ht="18.75" customHeight="1">
      <c r="A7" s="1" t="s">
        <v>54</v>
      </c>
      <c r="B7" s="1"/>
      <c r="C7" s="1">
        <v>10862</v>
      </c>
      <c r="D7" s="1">
        <v>4968</v>
      </c>
      <c r="E7" s="1">
        <v>6804</v>
      </c>
      <c r="F7" s="1">
        <v>10125</v>
      </c>
      <c r="G7" s="1">
        <v>5338</v>
      </c>
      <c r="H7" s="1">
        <v>4749</v>
      </c>
      <c r="I7" s="1">
        <v>273</v>
      </c>
      <c r="J7" s="1">
        <v>241</v>
      </c>
      <c r="K7" s="1">
        <v>300</v>
      </c>
      <c r="L7" s="1">
        <v>176</v>
      </c>
      <c r="M7" s="1">
        <f t="shared" ref="M7:M26" si="0">SUM(C7:L7)</f>
        <v>43836</v>
      </c>
      <c r="O7" s="12"/>
      <c r="P7" s="12"/>
    </row>
    <row r="8" spans="1:18" ht="13.5" customHeight="1">
      <c r="A8" s="7">
        <v>1</v>
      </c>
      <c r="B8" s="1" t="s">
        <v>29</v>
      </c>
      <c r="C8" s="1">
        <v>9975</v>
      </c>
      <c r="D8" s="1">
        <v>4767</v>
      </c>
      <c r="E8" s="1">
        <v>6375</v>
      </c>
      <c r="F8" s="1">
        <v>9832</v>
      </c>
      <c r="G8" s="1">
        <v>5091</v>
      </c>
      <c r="H8" s="1">
        <v>4562</v>
      </c>
      <c r="I8" s="1">
        <v>271</v>
      </c>
      <c r="J8" s="1">
        <v>237</v>
      </c>
      <c r="K8" s="1">
        <v>297</v>
      </c>
      <c r="L8" s="1">
        <v>176</v>
      </c>
      <c r="M8" s="1">
        <f t="shared" si="0"/>
        <v>41583</v>
      </c>
      <c r="N8" s="12"/>
      <c r="O8" s="12"/>
      <c r="P8" s="12"/>
      <c r="Q8" s="12"/>
      <c r="R8" s="13"/>
    </row>
    <row r="9" spans="1:18" ht="13.5" customHeight="1">
      <c r="A9" s="7">
        <v>2</v>
      </c>
      <c r="B9" s="2" t="s">
        <v>25</v>
      </c>
      <c r="C9" s="2">
        <v>24</v>
      </c>
      <c r="D9" s="2">
        <v>10</v>
      </c>
      <c r="E9" s="2">
        <v>61</v>
      </c>
      <c r="F9" s="2">
        <v>35</v>
      </c>
      <c r="G9" s="2">
        <v>32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f t="shared" si="0"/>
        <v>162</v>
      </c>
      <c r="O9" s="12"/>
      <c r="P9" s="12"/>
    </row>
    <row r="10" spans="1:18" ht="13.5" customHeight="1">
      <c r="A10" s="7">
        <v>3</v>
      </c>
      <c r="B10" s="2" t="s">
        <v>30</v>
      </c>
      <c r="C10" s="2">
        <v>0</v>
      </c>
      <c r="D10" s="2">
        <v>0</v>
      </c>
      <c r="E10" s="2">
        <v>6</v>
      </c>
      <c r="F10" s="2">
        <v>0</v>
      </c>
      <c r="G10" s="2">
        <v>1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f t="shared" si="0"/>
        <v>7</v>
      </c>
      <c r="O10" s="12"/>
      <c r="P10" s="12"/>
    </row>
    <row r="11" spans="1:18" ht="13.5" customHeight="1">
      <c r="A11" s="7">
        <v>4</v>
      </c>
      <c r="B11" s="2" t="s">
        <v>26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f t="shared" si="0"/>
        <v>0</v>
      </c>
      <c r="O11" s="12"/>
      <c r="P11" s="12"/>
    </row>
    <row r="12" spans="1:18" ht="13.5" customHeight="1">
      <c r="A12" s="7">
        <v>5</v>
      </c>
      <c r="B12" s="2" t="s">
        <v>27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f t="shared" si="0"/>
        <v>0</v>
      </c>
      <c r="O12" s="12"/>
      <c r="P12" s="12"/>
    </row>
    <row r="13" spans="1:18" ht="13.5" customHeight="1">
      <c r="A13" s="4" t="s">
        <v>12</v>
      </c>
      <c r="B13" s="2" t="s">
        <v>31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2">
        <f t="shared" si="0"/>
        <v>0</v>
      </c>
      <c r="O13" s="12"/>
      <c r="P13" s="12"/>
    </row>
    <row r="14" spans="1:18" ht="13.5" customHeight="1">
      <c r="A14" s="4" t="s">
        <v>13</v>
      </c>
      <c r="B14" s="2" t="s">
        <v>32</v>
      </c>
      <c r="C14" s="69">
        <v>0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2">
        <f t="shared" si="0"/>
        <v>0</v>
      </c>
      <c r="O14" s="12"/>
      <c r="P14" s="12"/>
    </row>
    <row r="15" spans="1:18" ht="30.75" customHeight="1">
      <c r="A15" s="8">
        <v>6</v>
      </c>
      <c r="B15" s="9" t="s">
        <v>40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2">
        <f t="shared" si="0"/>
        <v>0</v>
      </c>
      <c r="O15" s="12"/>
      <c r="P15" s="12"/>
    </row>
    <row r="16" spans="1:18" ht="13.5" customHeight="1">
      <c r="A16" s="7">
        <v>7</v>
      </c>
      <c r="B16" s="2" t="s">
        <v>28</v>
      </c>
      <c r="C16" s="69">
        <v>863</v>
      </c>
      <c r="D16" s="69">
        <v>191</v>
      </c>
      <c r="E16" s="69">
        <v>362</v>
      </c>
      <c r="F16" s="69">
        <v>258</v>
      </c>
      <c r="G16" s="69">
        <v>214</v>
      </c>
      <c r="H16" s="69">
        <v>187</v>
      </c>
      <c r="I16" s="69">
        <v>2</v>
      </c>
      <c r="J16" s="69">
        <v>4</v>
      </c>
      <c r="K16" s="69">
        <v>3</v>
      </c>
      <c r="L16" s="69">
        <v>0</v>
      </c>
      <c r="M16" s="2">
        <f t="shared" si="0"/>
        <v>2084</v>
      </c>
      <c r="O16" s="12"/>
      <c r="P16" s="12"/>
    </row>
    <row r="17" spans="1:16" ht="13.5" customHeight="1">
      <c r="A17" s="7">
        <v>8</v>
      </c>
      <c r="B17" s="2" t="s">
        <v>33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2">
        <f t="shared" si="0"/>
        <v>0</v>
      </c>
      <c r="O17" s="12"/>
      <c r="P17" s="12"/>
    </row>
    <row r="18" spans="1:16" ht="15.75" customHeight="1">
      <c r="A18" s="1" t="s">
        <v>53</v>
      </c>
      <c r="B18" s="1"/>
      <c r="C18" s="1">
        <v>1794</v>
      </c>
      <c r="D18" s="1">
        <v>790</v>
      </c>
      <c r="E18" s="1">
        <v>1527</v>
      </c>
      <c r="F18" s="1">
        <v>2151</v>
      </c>
      <c r="G18" s="1">
        <v>1108</v>
      </c>
      <c r="H18" s="1">
        <v>894</v>
      </c>
      <c r="I18" s="1">
        <v>49</v>
      </c>
      <c r="J18" s="1">
        <v>51</v>
      </c>
      <c r="K18" s="1">
        <v>38</v>
      </c>
      <c r="L18" s="1">
        <v>15</v>
      </c>
      <c r="M18" s="1">
        <f t="shared" si="0"/>
        <v>8417</v>
      </c>
      <c r="O18" s="12"/>
      <c r="P18" s="12"/>
    </row>
    <row r="19" spans="1:16" ht="15.75">
      <c r="A19" s="7">
        <v>1</v>
      </c>
      <c r="B19" s="1" t="s">
        <v>42</v>
      </c>
      <c r="C19" s="70">
        <v>1692</v>
      </c>
      <c r="D19" s="70">
        <v>699</v>
      </c>
      <c r="E19" s="70">
        <v>1493</v>
      </c>
      <c r="F19" s="70">
        <v>2084</v>
      </c>
      <c r="G19" s="70">
        <v>1073</v>
      </c>
      <c r="H19" s="70">
        <v>839</v>
      </c>
      <c r="I19" s="70">
        <v>49</v>
      </c>
      <c r="J19" s="70">
        <v>51</v>
      </c>
      <c r="K19" s="70">
        <v>36</v>
      </c>
      <c r="L19" s="70">
        <v>15</v>
      </c>
      <c r="M19" s="1">
        <f t="shared" si="0"/>
        <v>8031</v>
      </c>
      <c r="O19" s="12"/>
      <c r="P19" s="12"/>
    </row>
    <row r="20" spans="1:16" ht="15.75">
      <c r="A20" s="7">
        <v>2</v>
      </c>
      <c r="B20" s="1" t="s">
        <v>35</v>
      </c>
      <c r="C20" s="70">
        <v>28</v>
      </c>
      <c r="D20" s="70">
        <v>0</v>
      </c>
      <c r="E20" s="70">
        <v>14</v>
      </c>
      <c r="F20" s="70">
        <v>7</v>
      </c>
      <c r="G20" s="70">
        <v>0</v>
      </c>
      <c r="H20" s="70">
        <v>24</v>
      </c>
      <c r="I20" s="70">
        <v>0</v>
      </c>
      <c r="J20" s="70">
        <v>0</v>
      </c>
      <c r="K20" s="70">
        <v>0</v>
      </c>
      <c r="L20" s="70">
        <v>0</v>
      </c>
      <c r="M20" s="1">
        <f t="shared" si="0"/>
        <v>73</v>
      </c>
      <c r="O20" s="12"/>
      <c r="P20" s="12"/>
    </row>
    <row r="21" spans="1:16" ht="15.75">
      <c r="A21" s="7">
        <v>3</v>
      </c>
      <c r="B21" s="2" t="s">
        <v>39</v>
      </c>
      <c r="C21" s="69">
        <v>2</v>
      </c>
      <c r="D21" s="69">
        <v>2</v>
      </c>
      <c r="E21" s="69">
        <v>4</v>
      </c>
      <c r="F21" s="69">
        <v>3</v>
      </c>
      <c r="G21" s="69">
        <v>3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2">
        <f t="shared" si="0"/>
        <v>14</v>
      </c>
      <c r="O21" s="12"/>
      <c r="P21" s="12"/>
    </row>
    <row r="22" spans="1:16" ht="30.75" customHeight="1">
      <c r="A22" s="8">
        <v>4</v>
      </c>
      <c r="B22" s="10" t="s">
        <v>36</v>
      </c>
      <c r="C22" s="69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2">
        <f t="shared" si="0"/>
        <v>0</v>
      </c>
      <c r="O22" s="12"/>
      <c r="P22" s="12"/>
    </row>
    <row r="23" spans="1:16" ht="30.75" customHeight="1">
      <c r="A23" s="8">
        <v>5</v>
      </c>
      <c r="B23" s="10" t="s">
        <v>37</v>
      </c>
      <c r="C23" s="69">
        <v>0</v>
      </c>
      <c r="D23" s="69">
        <v>59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2">
        <f t="shared" si="0"/>
        <v>59</v>
      </c>
      <c r="O23" s="12"/>
      <c r="P23" s="12"/>
    </row>
    <row r="24" spans="1:16" ht="15.75">
      <c r="A24" s="7">
        <v>6</v>
      </c>
      <c r="B24" s="2" t="s">
        <v>38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2">
        <f t="shared" si="0"/>
        <v>0</v>
      </c>
      <c r="O24" s="12"/>
      <c r="P24" s="12"/>
    </row>
    <row r="25" spans="1:16" ht="15.75">
      <c r="A25" s="7">
        <v>7</v>
      </c>
      <c r="B25" s="2" t="s">
        <v>41</v>
      </c>
      <c r="C25" s="69">
        <v>72</v>
      </c>
      <c r="D25" s="69">
        <v>30</v>
      </c>
      <c r="E25" s="69">
        <v>16</v>
      </c>
      <c r="F25" s="69">
        <v>57</v>
      </c>
      <c r="G25" s="69">
        <v>32</v>
      </c>
      <c r="H25" s="69">
        <v>31</v>
      </c>
      <c r="I25" s="69">
        <v>0</v>
      </c>
      <c r="J25" s="69">
        <v>0</v>
      </c>
      <c r="K25" s="69">
        <v>2</v>
      </c>
      <c r="L25" s="69">
        <v>0</v>
      </c>
      <c r="M25" s="2">
        <f t="shared" si="0"/>
        <v>240</v>
      </c>
      <c r="O25" s="12"/>
      <c r="P25" s="12"/>
    </row>
    <row r="26" spans="1:16" ht="15.75">
      <c r="A26" s="7">
        <v>8</v>
      </c>
      <c r="B26" s="2" t="s">
        <v>33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1">
        <f t="shared" si="0"/>
        <v>0</v>
      </c>
      <c r="O26" s="12"/>
      <c r="P26" s="12"/>
    </row>
    <row r="27" spans="1:16" ht="15.75" customHeight="1">
      <c r="A27" s="1" t="s">
        <v>87</v>
      </c>
      <c r="B27" s="1"/>
      <c r="C27" s="1">
        <v>34279</v>
      </c>
      <c r="D27" s="1">
        <v>14548</v>
      </c>
      <c r="E27" s="1">
        <v>23977</v>
      </c>
      <c r="F27" s="1">
        <v>27667</v>
      </c>
      <c r="G27" s="1">
        <v>15408</v>
      </c>
      <c r="H27" s="1">
        <v>14551</v>
      </c>
      <c r="I27" s="1">
        <v>639</v>
      </c>
      <c r="J27" s="1">
        <v>627</v>
      </c>
      <c r="K27" s="1">
        <v>546</v>
      </c>
      <c r="L27" s="1">
        <v>230</v>
      </c>
      <c r="M27" s="1">
        <f t="shared" ref="M27" si="1">M6+M7-M18</f>
        <v>132472</v>
      </c>
      <c r="O27" s="12"/>
      <c r="P27" s="12"/>
    </row>
    <row r="28" spans="1:16">
      <c r="O28" s="12"/>
    </row>
  </sheetData>
  <mergeCells count="3">
    <mergeCell ref="A2:M2"/>
    <mergeCell ref="A3:M3"/>
    <mergeCell ref="A5:B5"/>
  </mergeCells>
  <pageMargins left="0.70866141732283472" right="0.70866141732283472" top="1.1417322834645669" bottom="0.74803149606299213" header="0.31496062992125984" footer="0.31496062992125984"/>
  <pageSetup paperSize="9" scale="55" orientation="landscape" r:id="rId1"/>
  <headerFooter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workbookViewId="0">
      <selection activeCell="A2" sqref="A2:D2"/>
    </sheetView>
  </sheetViews>
  <sheetFormatPr defaultColWidth="10.85546875" defaultRowHeight="15.75"/>
  <cols>
    <col min="1" max="1" width="56.7109375" style="55" customWidth="1"/>
    <col min="2" max="2" width="10.85546875" style="55" customWidth="1"/>
    <col min="3" max="16384" width="10.85546875" style="55"/>
  </cols>
  <sheetData>
    <row r="2" spans="1:4" ht="15.75" customHeight="1">
      <c r="A2" s="75" t="s">
        <v>81</v>
      </c>
      <c r="B2" s="75"/>
      <c r="C2" s="75"/>
      <c r="D2" s="75"/>
    </row>
    <row r="3" spans="1:4" ht="15.75" customHeight="1">
      <c r="A3" s="56"/>
      <c r="B3" s="56"/>
      <c r="C3" s="56"/>
      <c r="D3" s="56" t="s">
        <v>76</v>
      </c>
    </row>
    <row r="4" spans="1:4">
      <c r="A4" s="62" t="s">
        <v>77</v>
      </c>
      <c r="B4" s="61">
        <v>2024</v>
      </c>
      <c r="C4" s="76">
        <v>2025</v>
      </c>
      <c r="D4" s="77"/>
    </row>
    <row r="5" spans="1:4" ht="15.75" customHeight="1">
      <c r="A5" s="63" t="s">
        <v>80</v>
      </c>
      <c r="B5" s="57">
        <v>12</v>
      </c>
      <c r="C5" s="57">
        <v>3</v>
      </c>
      <c r="D5" s="57">
        <v>6</v>
      </c>
    </row>
    <row r="6" spans="1:4">
      <c r="A6" s="58" t="s">
        <v>19</v>
      </c>
      <c r="B6" s="71">
        <v>25.976528288667016</v>
      </c>
      <c r="C6" s="71">
        <v>25.652216687088032</v>
      </c>
      <c r="D6" s="71">
        <f>'ФИПП-нетни активи'!C27/'ФИПП-нетни активи'!M$27*100</f>
        <v>25.87641161905912</v>
      </c>
    </row>
    <row r="7" spans="1:4">
      <c r="A7" s="58" t="s">
        <v>20</v>
      </c>
      <c r="B7" s="71">
        <v>10.684883517253461</v>
      </c>
      <c r="C7" s="71">
        <v>10.731502267218788</v>
      </c>
      <c r="D7" s="71">
        <f>'ФИПП-нетни активи'!D27/'ФИПП-нетни активи'!M$27*100</f>
        <v>10.981943354067274</v>
      </c>
    </row>
    <row r="8" spans="1:4">
      <c r="A8" s="58" t="s">
        <v>21</v>
      </c>
      <c r="B8" s="71">
        <v>19.26782273603083</v>
      </c>
      <c r="C8" s="71">
        <v>18.967722317124434</v>
      </c>
      <c r="D8" s="71">
        <f>'ФИПП-нетни активи'!E27/'ФИПП-нетни активи'!M$27*100</f>
        <v>18.099673893351049</v>
      </c>
    </row>
    <row r="9" spans="1:4">
      <c r="A9" s="58" t="s">
        <v>83</v>
      </c>
      <c r="B9" s="71">
        <v>20.290975034259631</v>
      </c>
      <c r="C9" s="71">
        <v>20.7135255028575</v>
      </c>
      <c r="D9" s="71">
        <f>'ФИПП-нетни активи'!F27/'ФИПП-нетни активи'!M$27*100</f>
        <v>20.885168186484691</v>
      </c>
    </row>
    <row r="10" spans="1:4">
      <c r="A10" s="59" t="s">
        <v>86</v>
      </c>
      <c r="B10" s="71">
        <v>11.517418317826342</v>
      </c>
      <c r="C10" s="71">
        <v>11.285115060235576</v>
      </c>
      <c r="D10" s="71">
        <f>'ФИПП-нетни активи'!G27/'ФИПП-нетни активи'!M$27*100</f>
        <v>11.631137145962921</v>
      </c>
    </row>
    <row r="11" spans="1:4">
      <c r="A11" s="58" t="s">
        <v>82</v>
      </c>
      <c r="B11" s="71">
        <v>11.020782459068757</v>
      </c>
      <c r="C11" s="71">
        <v>11.05436853261307</v>
      </c>
      <c r="D11" s="71">
        <f>'ФИПП-нетни активи'!H27/'ФИПП-нетни активи'!M$27*100</f>
        <v>10.984207983573887</v>
      </c>
    </row>
    <row r="12" spans="1:4">
      <c r="A12" s="58" t="s">
        <v>85</v>
      </c>
      <c r="B12" s="71">
        <v>0.42760141366057719</v>
      </c>
      <c r="C12" s="71">
        <v>0.55092969385838608</v>
      </c>
      <c r="D12" s="71">
        <f>'ФИПП-нетни активи'!I27/'ФИПП-нетни активи'!M$27*100</f>
        <v>0.48236608490850902</v>
      </c>
    </row>
    <row r="13" spans="1:4">
      <c r="A13" s="58" t="s">
        <v>48</v>
      </c>
      <c r="B13" s="71">
        <v>0.45026944040884881</v>
      </c>
      <c r="C13" s="71">
        <v>0.48564094767062271</v>
      </c>
      <c r="D13" s="71">
        <f>'ФИПП-нетни активи'!J27/'ФИПП-нетни активи'!M$27*100</f>
        <v>0.47330756688205811</v>
      </c>
    </row>
    <row r="14" spans="1:4">
      <c r="A14" s="58" t="s">
        <v>49</v>
      </c>
      <c r="B14" s="71">
        <v>0.29262361802314202</v>
      </c>
      <c r="C14" s="71">
        <v>0.40425360653245213</v>
      </c>
      <c r="D14" s="71">
        <f>'ФИПП-нетни активи'!K27/'ФИПП-нетни активи'!M$27*100</f>
        <v>0.41216257020351471</v>
      </c>
    </row>
    <row r="15" spans="1:4">
      <c r="A15" s="59" t="s">
        <v>50</v>
      </c>
      <c r="B15" s="71">
        <v>7.1095174801397182E-2</v>
      </c>
      <c r="C15" s="71">
        <v>0.15472538480113762</v>
      </c>
      <c r="D15" s="71">
        <f>'ФИПП-нетни активи'!L27/'ФИПП-нетни активи'!M$27*100</f>
        <v>0.17362159550697506</v>
      </c>
    </row>
    <row r="16" spans="1:4" ht="15.75" customHeight="1">
      <c r="A16" s="60" t="s">
        <v>78</v>
      </c>
      <c r="B16" s="71">
        <f t="shared" ref="B16:C16" si="0">SUM(B6:B15)</f>
        <v>100.00000000000001</v>
      </c>
      <c r="C16" s="71">
        <f t="shared" si="0"/>
        <v>100</v>
      </c>
      <c r="D16" s="71">
        <f t="shared" ref="D16" si="1">SUM(D6:D15)</f>
        <v>100</v>
      </c>
    </row>
    <row r="17" ht="15.75" customHeight="1"/>
  </sheetData>
  <mergeCells count="2">
    <mergeCell ref="A2:D2"/>
    <mergeCell ref="C4:D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workbookViewId="0">
      <selection activeCell="A2" sqref="A2:M2"/>
    </sheetView>
  </sheetViews>
  <sheetFormatPr defaultColWidth="11.5703125" defaultRowHeight="48.75" customHeight="1"/>
  <cols>
    <col min="1" max="1" width="5.85546875" style="16" customWidth="1"/>
    <col min="2" max="2" width="46" style="17" customWidth="1"/>
    <col min="3" max="4" width="13.85546875" style="17" customWidth="1"/>
    <col min="5" max="5" width="12.42578125" style="17" customWidth="1"/>
    <col min="6" max="6" width="12" style="17" customWidth="1"/>
    <col min="7" max="7" width="11.5703125" style="17" customWidth="1"/>
    <col min="8" max="8" width="14.42578125" style="17" customWidth="1"/>
    <col min="9" max="9" width="12.140625" style="17" customWidth="1"/>
    <col min="10" max="10" width="13.85546875" style="17" customWidth="1"/>
    <col min="11" max="11" width="16.7109375" style="17" customWidth="1"/>
    <col min="12" max="12" width="14.42578125" style="17" customWidth="1"/>
    <col min="13" max="13" width="14.5703125" style="17" customWidth="1"/>
    <col min="14" max="14" width="15.42578125" style="15" bestFit="1" customWidth="1"/>
    <col min="15" max="15" width="13" style="15" bestFit="1" customWidth="1"/>
    <col min="16" max="16384" width="11.5703125" style="15"/>
  </cols>
  <sheetData>
    <row r="1" spans="1:15" ht="15.75" customHeight="1"/>
    <row r="2" spans="1:15" ht="15.75" customHeight="1">
      <c r="A2" s="78" t="s">
        <v>91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5" ht="15.75" customHeight="1">
      <c r="C3" s="18"/>
      <c r="D3" s="18"/>
      <c r="E3" s="18"/>
      <c r="F3" s="18"/>
      <c r="G3" s="18"/>
      <c r="H3" s="18"/>
      <c r="I3" s="18"/>
      <c r="J3" s="19"/>
      <c r="K3" s="19"/>
      <c r="L3" s="19"/>
      <c r="M3" s="38" t="s">
        <v>34</v>
      </c>
    </row>
    <row r="4" spans="1:15" ht="63.75" customHeight="1">
      <c r="A4" s="20" t="s">
        <v>55</v>
      </c>
      <c r="B4" s="37" t="s">
        <v>71</v>
      </c>
      <c r="C4" s="3" t="s">
        <v>19</v>
      </c>
      <c r="D4" s="3" t="s">
        <v>20</v>
      </c>
      <c r="E4" s="3" t="s">
        <v>21</v>
      </c>
      <c r="F4" s="3" t="s">
        <v>83</v>
      </c>
      <c r="G4" s="3" t="s">
        <v>84</v>
      </c>
      <c r="H4" s="3" t="s">
        <v>22</v>
      </c>
      <c r="I4" s="3" t="s">
        <v>85</v>
      </c>
      <c r="J4" s="3" t="s">
        <v>48</v>
      </c>
      <c r="K4" s="3" t="s">
        <v>49</v>
      </c>
      <c r="L4" s="3" t="s">
        <v>50</v>
      </c>
      <c r="M4" s="3" t="s">
        <v>23</v>
      </c>
    </row>
    <row r="5" spans="1:15" ht="15.75" customHeight="1">
      <c r="A5" s="21" t="s">
        <v>56</v>
      </c>
      <c r="B5" s="22" t="s">
        <v>57</v>
      </c>
      <c r="C5" s="23">
        <f t="shared" ref="C5:L5" si="0">C6+C10+C13</f>
        <v>28762</v>
      </c>
      <c r="D5" s="23">
        <f t="shared" si="0"/>
        <v>11071</v>
      </c>
      <c r="E5" s="23">
        <f t="shared" si="0"/>
        <v>22838</v>
      </c>
      <c r="F5" s="23">
        <f t="shared" si="0"/>
        <v>24765</v>
      </c>
      <c r="G5" s="23">
        <f t="shared" si="0"/>
        <v>14597</v>
      </c>
      <c r="H5" s="23">
        <f t="shared" si="0"/>
        <v>13692</v>
      </c>
      <c r="I5" s="23">
        <f t="shared" si="0"/>
        <v>246</v>
      </c>
      <c r="J5" s="23">
        <f t="shared" si="0"/>
        <v>447</v>
      </c>
      <c r="K5" s="23">
        <f t="shared" si="0"/>
        <v>400</v>
      </c>
      <c r="L5" s="23">
        <f t="shared" si="0"/>
        <v>0</v>
      </c>
      <c r="M5" s="23">
        <f t="shared" ref="M5" si="1">M6+M10+M13</f>
        <v>116818</v>
      </c>
      <c r="N5" s="24"/>
      <c r="O5" s="25"/>
    </row>
    <row r="6" spans="1:15" ht="15.75" customHeight="1">
      <c r="A6" s="26">
        <v>1</v>
      </c>
      <c r="B6" s="27" t="s">
        <v>58</v>
      </c>
      <c r="C6" s="28">
        <v>27959</v>
      </c>
      <c r="D6" s="28">
        <v>10229</v>
      </c>
      <c r="E6" s="28">
        <v>22838</v>
      </c>
      <c r="F6" s="28">
        <v>24765</v>
      </c>
      <c r="G6" s="28">
        <v>14597</v>
      </c>
      <c r="H6" s="28">
        <v>13692</v>
      </c>
      <c r="I6" s="28">
        <v>246</v>
      </c>
      <c r="J6" s="28">
        <v>447</v>
      </c>
      <c r="K6" s="28">
        <v>394</v>
      </c>
      <c r="L6" s="28">
        <v>0</v>
      </c>
      <c r="M6" s="30">
        <f>SUM(C6:L6)</f>
        <v>115167</v>
      </c>
      <c r="N6" s="24"/>
      <c r="O6" s="25"/>
    </row>
    <row r="7" spans="1:15" ht="63" customHeight="1">
      <c r="A7" s="29">
        <v>1.1000000000000001</v>
      </c>
      <c r="B7" s="27" t="s">
        <v>59</v>
      </c>
      <c r="C7" s="28">
        <v>24327</v>
      </c>
      <c r="D7" s="28">
        <v>10202</v>
      </c>
      <c r="E7" s="28">
        <v>22838</v>
      </c>
      <c r="F7" s="28">
        <v>24765</v>
      </c>
      <c r="G7" s="28">
        <v>14597</v>
      </c>
      <c r="H7" s="28">
        <v>13692</v>
      </c>
      <c r="I7" s="28">
        <v>246</v>
      </c>
      <c r="J7" s="28">
        <v>447</v>
      </c>
      <c r="K7" s="28">
        <v>394</v>
      </c>
      <c r="L7" s="28">
        <v>0</v>
      </c>
      <c r="M7" s="30">
        <f t="shared" ref="M7:M16" si="2">SUM(C7:L7)</f>
        <v>111508</v>
      </c>
      <c r="N7" s="24"/>
      <c r="O7" s="25"/>
    </row>
    <row r="8" spans="1:15" ht="15.75" customHeight="1">
      <c r="A8" s="29">
        <v>1.2</v>
      </c>
      <c r="B8" s="27" t="s">
        <v>60</v>
      </c>
      <c r="C8" s="28">
        <v>3632</v>
      </c>
      <c r="D8" s="28">
        <v>27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30">
        <f t="shared" si="2"/>
        <v>3659</v>
      </c>
      <c r="N8" s="24"/>
      <c r="O8" s="25"/>
    </row>
    <row r="9" spans="1:15" ht="15.75" customHeight="1">
      <c r="A9" s="29">
        <v>1.3</v>
      </c>
      <c r="B9" s="27" t="s">
        <v>61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30">
        <f t="shared" si="2"/>
        <v>0</v>
      </c>
      <c r="N9" s="24"/>
      <c r="O9" s="25"/>
    </row>
    <row r="10" spans="1:15" ht="15.75" customHeight="1">
      <c r="A10" s="31">
        <v>2</v>
      </c>
      <c r="B10" s="27" t="s">
        <v>62</v>
      </c>
      <c r="C10" s="28">
        <v>0</v>
      </c>
      <c r="D10" s="28">
        <v>386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30">
        <f t="shared" si="2"/>
        <v>386</v>
      </c>
      <c r="N10" s="24"/>
      <c r="O10" s="25"/>
    </row>
    <row r="11" spans="1:15" ht="15.75" customHeight="1">
      <c r="A11" s="31">
        <v>2.1</v>
      </c>
      <c r="B11" s="27" t="s">
        <v>63</v>
      </c>
      <c r="C11" s="28">
        <v>0</v>
      </c>
      <c r="D11" s="28">
        <v>386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30">
        <f t="shared" si="2"/>
        <v>386</v>
      </c>
      <c r="N11" s="24"/>
    </row>
    <row r="12" spans="1:15" ht="15.75" customHeight="1">
      <c r="A12" s="31">
        <v>2.2000000000000002</v>
      </c>
      <c r="B12" s="27" t="s">
        <v>69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30">
        <f t="shared" si="2"/>
        <v>0</v>
      </c>
      <c r="N12" s="24"/>
      <c r="O12" s="25"/>
    </row>
    <row r="13" spans="1:15" ht="15.75" customHeight="1">
      <c r="A13" s="32">
        <v>3</v>
      </c>
      <c r="B13" s="27" t="s">
        <v>64</v>
      </c>
      <c r="C13" s="28">
        <v>803</v>
      </c>
      <c r="D13" s="28">
        <v>456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6</v>
      </c>
      <c r="L13" s="28">
        <v>0</v>
      </c>
      <c r="M13" s="30">
        <f t="shared" si="2"/>
        <v>1265</v>
      </c>
      <c r="N13" s="24"/>
      <c r="O13" s="25"/>
    </row>
    <row r="14" spans="1:15" ht="15.75" customHeight="1">
      <c r="A14" s="33" t="s">
        <v>65</v>
      </c>
      <c r="B14" s="22" t="s">
        <v>66</v>
      </c>
      <c r="C14" s="23">
        <f t="shared" ref="C14:L14" si="3">SUM(C15:C17)</f>
        <v>34293</v>
      </c>
      <c r="D14" s="23">
        <f t="shared" si="3"/>
        <v>14554</v>
      </c>
      <c r="E14" s="23">
        <f t="shared" si="3"/>
        <v>23980</v>
      </c>
      <c r="F14" s="23">
        <f t="shared" si="3"/>
        <v>27678</v>
      </c>
      <c r="G14" s="23">
        <f t="shared" si="3"/>
        <v>15414</v>
      </c>
      <c r="H14" s="23">
        <f t="shared" si="3"/>
        <v>14557</v>
      </c>
      <c r="I14" s="23">
        <f t="shared" si="3"/>
        <v>639</v>
      </c>
      <c r="J14" s="23">
        <f t="shared" si="3"/>
        <v>627</v>
      </c>
      <c r="K14" s="23">
        <f t="shared" si="3"/>
        <v>546</v>
      </c>
      <c r="L14" s="23">
        <f t="shared" si="3"/>
        <v>230</v>
      </c>
      <c r="M14" s="23">
        <f>SUM(M15:M17)</f>
        <v>132518</v>
      </c>
      <c r="N14" s="24"/>
      <c r="O14" s="24"/>
    </row>
    <row r="15" spans="1:15" ht="15.75" customHeight="1">
      <c r="A15" s="34">
        <v>1</v>
      </c>
      <c r="B15" s="35" t="s">
        <v>67</v>
      </c>
      <c r="C15" s="28">
        <v>28762</v>
      </c>
      <c r="D15" s="28">
        <v>11071</v>
      </c>
      <c r="E15" s="28">
        <v>22838</v>
      </c>
      <c r="F15" s="28">
        <v>24765</v>
      </c>
      <c r="G15" s="28">
        <v>14597</v>
      </c>
      <c r="H15" s="28">
        <v>13692</v>
      </c>
      <c r="I15" s="28">
        <v>246</v>
      </c>
      <c r="J15" s="28">
        <v>447</v>
      </c>
      <c r="K15" s="28">
        <v>400</v>
      </c>
      <c r="L15" s="28">
        <v>0</v>
      </c>
      <c r="M15" s="30">
        <f t="shared" si="2"/>
        <v>116818</v>
      </c>
      <c r="N15" s="24"/>
    </row>
    <row r="16" spans="1:15" ht="15.75" customHeight="1">
      <c r="A16" s="34">
        <v>2</v>
      </c>
      <c r="B16" s="35" t="s">
        <v>68</v>
      </c>
      <c r="C16" s="28">
        <v>5520</v>
      </c>
      <c r="D16" s="28">
        <v>3483</v>
      </c>
      <c r="E16" s="28">
        <v>1142</v>
      </c>
      <c r="F16" s="28">
        <v>2913</v>
      </c>
      <c r="G16" s="28">
        <v>817</v>
      </c>
      <c r="H16" s="28">
        <v>865</v>
      </c>
      <c r="I16" s="28">
        <v>393</v>
      </c>
      <c r="J16" s="28">
        <v>180</v>
      </c>
      <c r="K16" s="28">
        <v>146</v>
      </c>
      <c r="L16" s="28">
        <v>230</v>
      </c>
      <c r="M16" s="30">
        <f t="shared" si="2"/>
        <v>15689</v>
      </c>
      <c r="N16" s="24"/>
    </row>
    <row r="17" spans="1:15" ht="15.75" customHeight="1">
      <c r="A17" s="34">
        <v>3</v>
      </c>
      <c r="B17" s="35" t="s">
        <v>70</v>
      </c>
      <c r="C17" s="28">
        <v>11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30">
        <f t="shared" ref="M17" si="4">+SUM(C17:L17)</f>
        <v>11</v>
      </c>
      <c r="N17" s="24"/>
      <c r="O17" s="36"/>
    </row>
    <row r="18" spans="1:15" ht="16.7" customHeight="1"/>
  </sheetData>
  <mergeCells count="1">
    <mergeCell ref="A2:M2"/>
  </mergeCells>
  <printOptions horizontalCentered="1"/>
  <pageMargins left="0.31496062992125984" right="0.19685039370078741" top="0.98425196850393704" bottom="0.39370078740157483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1"/>
  <sheetViews>
    <sheetView showGridLines="0" zoomScaleNormal="75" workbookViewId="0">
      <selection activeCell="A2" sqref="A2:M2"/>
    </sheetView>
  </sheetViews>
  <sheetFormatPr defaultColWidth="11.5703125" defaultRowHeight="48.75" customHeight="1"/>
  <cols>
    <col min="1" max="1" width="5.5703125" style="16" bestFit="1" customWidth="1"/>
    <col min="2" max="2" width="46.42578125" style="17" customWidth="1"/>
    <col min="3" max="3" width="12.7109375" style="17" customWidth="1"/>
    <col min="4" max="4" width="13.7109375" style="17" customWidth="1"/>
    <col min="5" max="6" width="11.5703125" style="17" customWidth="1"/>
    <col min="7" max="7" width="12" style="17" customWidth="1"/>
    <col min="8" max="9" width="11.5703125" style="17" customWidth="1"/>
    <col min="10" max="10" width="12.28515625" style="17" customWidth="1"/>
    <col min="11" max="13" width="14.140625" style="17" customWidth="1"/>
    <col min="14" max="14" width="12.42578125" style="15" bestFit="1" customWidth="1"/>
    <col min="15" max="16384" width="11.5703125" style="15"/>
  </cols>
  <sheetData>
    <row r="1" spans="1:14" ht="15.75" customHeight="1"/>
    <row r="2" spans="1:14" ht="15.75" customHeight="1">
      <c r="A2" s="78" t="s">
        <v>92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4" ht="15.75">
      <c r="I3" s="79" t="s">
        <v>72</v>
      </c>
      <c r="J3" s="79"/>
      <c r="K3" s="79"/>
      <c r="L3" s="79"/>
      <c r="M3" s="79"/>
    </row>
    <row r="4" spans="1:14" ht="68.25" customHeight="1">
      <c r="A4" s="39" t="s">
        <v>55</v>
      </c>
      <c r="B4" s="64" t="s">
        <v>75</v>
      </c>
      <c r="C4" s="3" t="s">
        <v>19</v>
      </c>
      <c r="D4" s="3" t="s">
        <v>20</v>
      </c>
      <c r="E4" s="3" t="s">
        <v>21</v>
      </c>
      <c r="F4" s="3" t="s">
        <v>83</v>
      </c>
      <c r="G4" s="3" t="s">
        <v>84</v>
      </c>
      <c r="H4" s="3" t="s">
        <v>22</v>
      </c>
      <c r="I4" s="3" t="s">
        <v>85</v>
      </c>
      <c r="J4" s="3" t="s">
        <v>48</v>
      </c>
      <c r="K4" s="3" t="s">
        <v>49</v>
      </c>
      <c r="L4" s="3" t="s">
        <v>50</v>
      </c>
      <c r="M4" s="3" t="s">
        <v>23</v>
      </c>
    </row>
    <row r="5" spans="1:14" ht="15.75">
      <c r="A5" s="21" t="s">
        <v>56</v>
      </c>
      <c r="B5" s="40" t="s">
        <v>57</v>
      </c>
      <c r="C5" s="41">
        <f>C6+C10+C13</f>
        <v>100</v>
      </c>
      <c r="D5" s="41">
        <f t="shared" ref="D5:M5" si="0">D6+D10+D13</f>
        <v>100</v>
      </c>
      <c r="E5" s="41">
        <f t="shared" si="0"/>
        <v>100</v>
      </c>
      <c r="F5" s="41">
        <f t="shared" si="0"/>
        <v>100</v>
      </c>
      <c r="G5" s="41">
        <f t="shared" si="0"/>
        <v>100</v>
      </c>
      <c r="H5" s="41">
        <f t="shared" si="0"/>
        <v>100</v>
      </c>
      <c r="I5" s="41">
        <f t="shared" ref="I5" si="1">I6+I10+I13</f>
        <v>100</v>
      </c>
      <c r="J5" s="41">
        <f t="shared" si="0"/>
        <v>100</v>
      </c>
      <c r="K5" s="41">
        <f t="shared" si="0"/>
        <v>100</v>
      </c>
      <c r="L5" s="41">
        <v>0</v>
      </c>
      <c r="M5" s="41">
        <f t="shared" si="0"/>
        <v>100.00000000000001</v>
      </c>
      <c r="N5" s="42"/>
    </row>
    <row r="6" spans="1:14" ht="15.75" customHeight="1">
      <c r="A6" s="43">
        <v>1</v>
      </c>
      <c r="B6" s="44" t="s">
        <v>58</v>
      </c>
      <c r="C6" s="45">
        <f>'ФИПП-инвестиции'!C6/'ФИПП-инвестиции'!C$5*100</f>
        <v>97.208121827411162</v>
      </c>
      <c r="D6" s="45">
        <f>'ФИПП-инвестиции'!D6/'ФИПП-инвестиции'!D$5*100</f>
        <v>92.394544304940837</v>
      </c>
      <c r="E6" s="45">
        <f>'ФИПП-инвестиции'!E6/'ФИПП-инвестиции'!E$5*100</f>
        <v>100</v>
      </c>
      <c r="F6" s="45">
        <f>'ФИПП-инвестиции'!F6/'ФИПП-инвестиции'!F$5*100</f>
        <v>100</v>
      </c>
      <c r="G6" s="45">
        <f>'ФИПП-инвестиции'!G6/'ФИПП-инвестиции'!G$5*100</f>
        <v>100</v>
      </c>
      <c r="H6" s="45">
        <f>'ФИПП-инвестиции'!H6/'ФИПП-инвестиции'!H$5*100</f>
        <v>100</v>
      </c>
      <c r="I6" s="45">
        <f>'ФИПП-инвестиции'!I6/'ФИПП-инвестиции'!I$5*100</f>
        <v>100</v>
      </c>
      <c r="J6" s="45">
        <f>'ФИПП-инвестиции'!J6/'ФИПП-инвестиции'!J$5*100</f>
        <v>100</v>
      </c>
      <c r="K6" s="45">
        <f>'ФИПП-инвестиции'!K6/'ФИПП-инвестиции'!K$5*100</f>
        <v>98.5</v>
      </c>
      <c r="L6" s="45">
        <v>0</v>
      </c>
      <c r="M6" s="45">
        <f>'ФИПП-инвестиции'!M6/'ФИПП-инвестиции'!M$5*100</f>
        <v>98.586690407300253</v>
      </c>
      <c r="N6" s="46"/>
    </row>
    <row r="7" spans="1:14" ht="63" customHeight="1">
      <c r="A7" s="47" t="s">
        <v>73</v>
      </c>
      <c r="B7" s="44" t="s">
        <v>59</v>
      </c>
      <c r="C7" s="45">
        <f>'ФИПП-инвестиции'!C7/'ФИПП-инвестиции'!C$5*100</f>
        <v>84.580349071691813</v>
      </c>
      <c r="D7" s="45">
        <f>'ФИПП-инвестиции'!D7/'ФИПП-инвестиции'!D$5*100</f>
        <v>92.150663896666956</v>
      </c>
      <c r="E7" s="45">
        <f>'ФИПП-инвестиции'!E7/'ФИПП-инвестиции'!E$5*100</f>
        <v>100</v>
      </c>
      <c r="F7" s="45">
        <f>'ФИПП-инвестиции'!F7/'ФИПП-инвестиции'!F$5*100</f>
        <v>100</v>
      </c>
      <c r="G7" s="45">
        <f>'ФИПП-инвестиции'!G7/'ФИПП-инвестиции'!G$5*100</f>
        <v>100</v>
      </c>
      <c r="H7" s="45">
        <f>'ФИПП-инвестиции'!H7/'ФИПП-инвестиции'!H$5*100</f>
        <v>100</v>
      </c>
      <c r="I7" s="45">
        <f>'ФИПП-инвестиции'!I7/'ФИПП-инвестиции'!I$5*100</f>
        <v>100</v>
      </c>
      <c r="J7" s="45">
        <f>'ФИПП-инвестиции'!J7/'ФИПП-инвестиции'!J$5*100</f>
        <v>100</v>
      </c>
      <c r="K7" s="45">
        <f>'ФИПП-инвестиции'!K7/'ФИПП-инвестиции'!K$5*100</f>
        <v>98.5</v>
      </c>
      <c r="L7" s="45">
        <v>0</v>
      </c>
      <c r="M7" s="45">
        <f>'ФИПП-инвестиции'!M7/'ФИПП-инвестиции'!M$5*100</f>
        <v>95.454467633412648</v>
      </c>
      <c r="N7" s="46"/>
    </row>
    <row r="8" spans="1:14" ht="15.75" customHeight="1">
      <c r="A8" s="48">
        <v>1.2</v>
      </c>
      <c r="B8" s="44" t="s">
        <v>60</v>
      </c>
      <c r="C8" s="45">
        <f>'ФИПП-инвестиции'!C8/'ФИПП-инвестиции'!C$5*100</f>
        <v>12.627772755719352</v>
      </c>
      <c r="D8" s="45">
        <f>'ФИПП-инвестиции'!D8/'ФИПП-инвестиции'!D$5*100</f>
        <v>0.24388040827386867</v>
      </c>
      <c r="E8" s="45">
        <f>'ФИПП-инвестиции'!E8/'ФИПП-инвестиции'!E$5*100</f>
        <v>0</v>
      </c>
      <c r="F8" s="45">
        <f>'ФИПП-инвестиции'!F8/'ФИПП-инвестиции'!F$5*100</f>
        <v>0</v>
      </c>
      <c r="G8" s="45">
        <f>'ФИПП-инвестиции'!G8/'ФИПП-инвестиции'!G$5*100</f>
        <v>0</v>
      </c>
      <c r="H8" s="45">
        <f>'ФИПП-инвестиции'!H8/'ФИПП-инвестиции'!H$5*100</f>
        <v>0</v>
      </c>
      <c r="I8" s="45">
        <f>'ФИПП-инвестиции'!I8/'ФИПП-инвестиции'!I$5*100</f>
        <v>0</v>
      </c>
      <c r="J8" s="45">
        <f>'ФИПП-инвестиции'!J8/'ФИПП-инвестиции'!J$5*100</f>
        <v>0</v>
      </c>
      <c r="K8" s="45">
        <f>'ФИПП-инвестиции'!K8/'ФИПП-инвестиции'!K$5*100</f>
        <v>0</v>
      </c>
      <c r="L8" s="45">
        <v>0</v>
      </c>
      <c r="M8" s="45">
        <f>'ФИПП-инвестиции'!M8/'ФИПП-инвестиции'!M$5*100</f>
        <v>3.1322227738875856</v>
      </c>
      <c r="N8" s="46"/>
    </row>
    <row r="9" spans="1:14" ht="17.25" customHeight="1">
      <c r="A9" s="48">
        <v>1.3</v>
      </c>
      <c r="B9" s="44" t="s">
        <v>61</v>
      </c>
      <c r="C9" s="45">
        <f>'ФИПП-инвестиции'!C9/'ФИПП-инвестиции'!C$5*100</f>
        <v>0</v>
      </c>
      <c r="D9" s="45">
        <f>'ФИПП-инвестиции'!D9/'ФИПП-инвестиции'!D$5*100</f>
        <v>0</v>
      </c>
      <c r="E9" s="45">
        <f>'ФИПП-инвестиции'!E9/'ФИПП-инвестиции'!E$5*100</f>
        <v>0</v>
      </c>
      <c r="F9" s="45">
        <f>'ФИПП-инвестиции'!F9/'ФИПП-инвестиции'!F$5*100</f>
        <v>0</v>
      </c>
      <c r="G9" s="45">
        <f>'ФИПП-инвестиции'!G9/'ФИПП-инвестиции'!G$5*100</f>
        <v>0</v>
      </c>
      <c r="H9" s="45">
        <f>'ФИПП-инвестиции'!H9/'ФИПП-инвестиции'!H$5*100</f>
        <v>0</v>
      </c>
      <c r="I9" s="45">
        <f>'ФИПП-инвестиции'!I9/'ФИПП-инвестиции'!I$5*100</f>
        <v>0</v>
      </c>
      <c r="J9" s="45">
        <f>'ФИПП-инвестиции'!J9/'ФИПП-инвестиции'!J$5*100</f>
        <v>0</v>
      </c>
      <c r="K9" s="45">
        <f>'ФИПП-инвестиции'!K9/'ФИПП-инвестиции'!K$5*100</f>
        <v>0</v>
      </c>
      <c r="L9" s="45">
        <v>0</v>
      </c>
      <c r="M9" s="45">
        <f>'ФИПП-инвестиции'!M9/'ФИПП-инвестиции'!M$5*100</f>
        <v>0</v>
      </c>
      <c r="N9" s="46"/>
    </row>
    <row r="10" spans="1:14" ht="15.75" customHeight="1">
      <c r="A10" s="49">
        <v>2</v>
      </c>
      <c r="B10" s="44" t="s">
        <v>62</v>
      </c>
      <c r="C10" s="45">
        <f>'ФИПП-инвестиции'!C10/'ФИПП-инвестиции'!C$5*100</f>
        <v>0</v>
      </c>
      <c r="D10" s="45">
        <f>'ФИПП-инвестиции'!D10/'ФИПП-инвестиции'!D$5*100</f>
        <v>3.4865865775449376</v>
      </c>
      <c r="E10" s="45">
        <f>'ФИПП-инвестиции'!E10/'ФИПП-инвестиции'!E$5*100</f>
        <v>0</v>
      </c>
      <c r="F10" s="45">
        <f>'ФИПП-инвестиции'!F10/'ФИПП-инвестиции'!F$5*100</f>
        <v>0</v>
      </c>
      <c r="G10" s="45">
        <f>'ФИПП-инвестиции'!G10/'ФИПП-инвестиции'!G$5*100</f>
        <v>0</v>
      </c>
      <c r="H10" s="45">
        <f>'ФИПП-инвестиции'!H10/'ФИПП-инвестиции'!H$5*100</f>
        <v>0</v>
      </c>
      <c r="I10" s="45">
        <f>'ФИПП-инвестиции'!I10/'ФИПП-инвестиции'!I$5*100</f>
        <v>0</v>
      </c>
      <c r="J10" s="45">
        <f>'ФИПП-инвестиции'!J10/'ФИПП-инвестиции'!J$5*100</f>
        <v>0</v>
      </c>
      <c r="K10" s="45">
        <f>'ФИПП-инвестиции'!K10/'ФИПП-инвестиции'!K$5*100</f>
        <v>0</v>
      </c>
      <c r="L10" s="45">
        <v>0</v>
      </c>
      <c r="M10" s="45">
        <f>'ФИПП-инвестиции'!M10/'ФИПП-инвестиции'!M$5*100</f>
        <v>0.33042852984985188</v>
      </c>
      <c r="N10" s="46"/>
    </row>
    <row r="11" spans="1:14" ht="15.75" customHeight="1">
      <c r="A11" s="49">
        <v>2.1</v>
      </c>
      <c r="B11" s="44" t="s">
        <v>63</v>
      </c>
      <c r="C11" s="45">
        <f>'ФИПП-инвестиции'!C11/'ФИПП-инвестиции'!C$5*100</f>
        <v>0</v>
      </c>
      <c r="D11" s="45">
        <f>'ФИПП-инвестиции'!D11/'ФИПП-инвестиции'!D$5*100</f>
        <v>3.4865865775449376</v>
      </c>
      <c r="E11" s="45">
        <f>'ФИПП-инвестиции'!E11/'ФИПП-инвестиции'!E$5*100</f>
        <v>0</v>
      </c>
      <c r="F11" s="45">
        <f>'ФИПП-инвестиции'!F11/'ФИПП-инвестиции'!F$5*100</f>
        <v>0</v>
      </c>
      <c r="G11" s="45">
        <f>'ФИПП-инвестиции'!G11/'ФИПП-инвестиции'!G$5*100</f>
        <v>0</v>
      </c>
      <c r="H11" s="45">
        <f>'ФИПП-инвестиции'!H11/'ФИПП-инвестиции'!H$5*100</f>
        <v>0</v>
      </c>
      <c r="I11" s="45">
        <f>'ФИПП-инвестиции'!I11/'ФИПП-инвестиции'!I$5*100</f>
        <v>0</v>
      </c>
      <c r="J11" s="45">
        <f>'ФИПП-инвестиции'!J11/'ФИПП-инвестиции'!J$5*100</f>
        <v>0</v>
      </c>
      <c r="K11" s="45">
        <f>'ФИПП-инвестиции'!K11/'ФИПП-инвестиции'!K$5*100</f>
        <v>0</v>
      </c>
      <c r="L11" s="45">
        <v>0</v>
      </c>
      <c r="M11" s="45">
        <f>'ФИПП-инвестиции'!M11/'ФИПП-инвестиции'!M$5*100</f>
        <v>0.33042852984985188</v>
      </c>
      <c r="N11" s="46"/>
    </row>
    <row r="12" spans="1:14" ht="15.75" customHeight="1">
      <c r="A12" s="49">
        <v>2.2000000000000002</v>
      </c>
      <c r="B12" s="44" t="s">
        <v>69</v>
      </c>
      <c r="C12" s="45">
        <f>'ФИПП-инвестиции'!C12/'ФИПП-инвестиции'!C$5*100</f>
        <v>0</v>
      </c>
      <c r="D12" s="45">
        <f>'ФИПП-инвестиции'!D12/'ФИПП-инвестиции'!D$5*100</f>
        <v>0</v>
      </c>
      <c r="E12" s="45">
        <f>'ФИПП-инвестиции'!E12/'ФИПП-инвестиции'!E$5*100</f>
        <v>0</v>
      </c>
      <c r="F12" s="45">
        <f>'ФИПП-инвестиции'!F12/'ФИПП-инвестиции'!F$5*100</f>
        <v>0</v>
      </c>
      <c r="G12" s="45">
        <f>'ФИПП-инвестиции'!G12/'ФИПП-инвестиции'!G$5*100</f>
        <v>0</v>
      </c>
      <c r="H12" s="45">
        <f>'ФИПП-инвестиции'!H12/'ФИПП-инвестиции'!H$5*100</f>
        <v>0</v>
      </c>
      <c r="I12" s="45">
        <f>'ФИПП-инвестиции'!I12/'ФИПП-инвестиции'!I$5*100</f>
        <v>0</v>
      </c>
      <c r="J12" s="45">
        <f>'ФИПП-инвестиции'!J12/'ФИПП-инвестиции'!J$5*100</f>
        <v>0</v>
      </c>
      <c r="K12" s="45">
        <f>'ФИПП-инвестиции'!K12/'ФИПП-инвестиции'!K$5*100</f>
        <v>0</v>
      </c>
      <c r="L12" s="45">
        <v>0</v>
      </c>
      <c r="M12" s="45">
        <f>'ФИПП-инвестиции'!M12/'ФИПП-инвестиции'!M$5*100</f>
        <v>0</v>
      </c>
      <c r="N12" s="46"/>
    </row>
    <row r="13" spans="1:14" ht="15.75" customHeight="1">
      <c r="A13" s="50">
        <v>3</v>
      </c>
      <c r="B13" s="44" t="s">
        <v>64</v>
      </c>
      <c r="C13" s="45">
        <f>'ФИПП-инвестиции'!C13/'ФИПП-инвестиции'!C$5*100</f>
        <v>2.7918781725888326</v>
      </c>
      <c r="D13" s="45">
        <f>'ФИПП-инвестиции'!D13/'ФИПП-инвестиции'!D$5*100</f>
        <v>4.118869117514226</v>
      </c>
      <c r="E13" s="45">
        <f>'ФИПП-инвестиции'!E13/'ФИПП-инвестиции'!E$5*100</f>
        <v>0</v>
      </c>
      <c r="F13" s="45">
        <f>'ФИПП-инвестиции'!F13/'ФИПП-инвестиции'!F$5*100</f>
        <v>0</v>
      </c>
      <c r="G13" s="45">
        <f>'ФИПП-инвестиции'!G13/'ФИПП-инвестиции'!G$5*100</f>
        <v>0</v>
      </c>
      <c r="H13" s="45">
        <f>'ФИПП-инвестиции'!H13/'ФИПП-инвестиции'!H$5*100</f>
        <v>0</v>
      </c>
      <c r="I13" s="45">
        <f>'ФИПП-инвестиции'!I13/'ФИПП-инвестиции'!I$5*100</f>
        <v>0</v>
      </c>
      <c r="J13" s="45">
        <f>'ФИПП-инвестиции'!J13/'ФИПП-инвестиции'!J$5*100</f>
        <v>0</v>
      </c>
      <c r="K13" s="45">
        <f>'ФИПП-инвестиции'!K13/'ФИПП-инвестиции'!K$5*100</f>
        <v>1.5</v>
      </c>
      <c r="L13" s="45">
        <v>0</v>
      </c>
      <c r="M13" s="45">
        <f>'ФИПП-инвестиции'!M13/'ФИПП-инвестиции'!M$5*100</f>
        <v>1.0828810628499033</v>
      </c>
      <c r="N13" s="51"/>
    </row>
    <row r="14" spans="1:14" ht="15.75" customHeight="1">
      <c r="A14" s="21" t="s">
        <v>65</v>
      </c>
      <c r="B14" s="40" t="s">
        <v>66</v>
      </c>
      <c r="C14" s="52">
        <f>SUM(C15:C17)</f>
        <v>99.999999999999986</v>
      </c>
      <c r="D14" s="52">
        <f t="shared" ref="D14:M14" si="2">SUM(D15:D17)</f>
        <v>99.999999999999986</v>
      </c>
      <c r="E14" s="52">
        <f t="shared" si="2"/>
        <v>100</v>
      </c>
      <c r="F14" s="52">
        <f t="shared" si="2"/>
        <v>100</v>
      </c>
      <c r="G14" s="52">
        <f t="shared" si="2"/>
        <v>100.00000000000001</v>
      </c>
      <c r="H14" s="52">
        <f t="shared" si="2"/>
        <v>100</v>
      </c>
      <c r="I14" s="52">
        <f t="shared" si="2"/>
        <v>100</v>
      </c>
      <c r="J14" s="52">
        <f t="shared" si="2"/>
        <v>100</v>
      </c>
      <c r="K14" s="52">
        <f t="shared" si="2"/>
        <v>100</v>
      </c>
      <c r="L14" s="52">
        <f t="shared" si="2"/>
        <v>100</v>
      </c>
      <c r="M14" s="52">
        <f t="shared" si="2"/>
        <v>100.00000000000001</v>
      </c>
    </row>
    <row r="15" spans="1:14" ht="15.75" customHeight="1">
      <c r="A15" s="34">
        <v>1</v>
      </c>
      <c r="B15" s="53" t="s">
        <v>67</v>
      </c>
      <c r="C15" s="45">
        <f>'ФИПП-инвестиции'!C15/'ФИПП-инвестиции'!C$14*100</f>
        <v>83.871344006065371</v>
      </c>
      <c r="D15" s="45">
        <f>'ФИПП-инвестиции'!D15/'ФИПП-инвестиции'!D$14*100</f>
        <v>76.068434794558186</v>
      </c>
      <c r="E15" s="45">
        <f>'ФИПП-инвестиции'!E15/'ФИПП-инвестиции'!E$14*100</f>
        <v>95.237698081734777</v>
      </c>
      <c r="F15" s="45">
        <f>'ФИПП-инвестиции'!F15/'ФИПП-инвестиции'!F$14*100</f>
        <v>89.475395621070888</v>
      </c>
      <c r="G15" s="45">
        <f>'ФИПП-инвестиции'!G15/'ФИПП-инвестиции'!G$14*100</f>
        <v>94.699623718697296</v>
      </c>
      <c r="H15" s="45">
        <f>'ФИПП-инвестиции'!H15/'ФИПП-инвестиции'!H$14*100</f>
        <v>94.057841588239327</v>
      </c>
      <c r="I15" s="45">
        <f>'ФИПП-инвестиции'!I15/'ФИПП-инвестиции'!I$14*100</f>
        <v>38.497652582159624</v>
      </c>
      <c r="J15" s="45">
        <f>'ФИПП-инвестиции'!J15/'ФИПП-инвестиции'!J$14*100</f>
        <v>71.291866028708128</v>
      </c>
      <c r="K15" s="45">
        <f>'ФИПП-инвестиции'!K15/'ФИПП-инвестиции'!K$14*100</f>
        <v>73.260073260073256</v>
      </c>
      <c r="L15" s="45">
        <f>'ФИПП-инвестиции'!L15/'ФИПП-инвестиции'!L$14*100</f>
        <v>0</v>
      </c>
      <c r="M15" s="45">
        <f>'ФИПП-инвестиции'!M15/'ФИПП-инвестиции'!M$14*100</f>
        <v>88.152552860743455</v>
      </c>
    </row>
    <row r="16" spans="1:14" ht="15.75" customHeight="1">
      <c r="A16" s="34">
        <v>2</v>
      </c>
      <c r="B16" s="53" t="s">
        <v>68</v>
      </c>
      <c r="C16" s="45">
        <f>'ФИПП-инвестиции'!C16/'ФИПП-инвестиции'!C$14*100</f>
        <v>16.096579476861166</v>
      </c>
      <c r="D16" s="45">
        <f>'ФИПП-инвестиции'!D16/'ФИПП-инвестиции'!D$14*100</f>
        <v>23.931565205441803</v>
      </c>
      <c r="E16" s="45">
        <f>'ФИПП-инвестиции'!E16/'ФИПП-инвестиции'!E$14*100</f>
        <v>4.7623019182652211</v>
      </c>
      <c r="F16" s="45">
        <f>'ФИПП-инвестиции'!F16/'ФИПП-инвестиции'!F$14*100</f>
        <v>10.524604378929112</v>
      </c>
      <c r="G16" s="45">
        <f>'ФИПП-инвестиции'!G16/'ФИПП-инвестиции'!G$14*100</f>
        <v>5.3003762813027118</v>
      </c>
      <c r="H16" s="45">
        <f>'ФИПП-инвестиции'!H16/'ФИПП-инвестиции'!H$14*100</f>
        <v>5.9421584117606656</v>
      </c>
      <c r="I16" s="45">
        <f>'ФИПП-инвестиции'!I16/'ФИПП-инвестиции'!I$14*100</f>
        <v>61.502347417840376</v>
      </c>
      <c r="J16" s="45">
        <f>'ФИПП-инвестиции'!J16/'ФИПП-инвестиции'!J$14*100</f>
        <v>28.708133971291865</v>
      </c>
      <c r="K16" s="45">
        <f>'ФИПП-инвестиции'!K16/'ФИПП-инвестиции'!K$14*100</f>
        <v>26.739926739926741</v>
      </c>
      <c r="L16" s="45">
        <f>'ФИПП-инвестиции'!L16/'ФИПП-инвестиции'!L$14*100</f>
        <v>100</v>
      </c>
      <c r="M16" s="45">
        <f>'ФИПП-инвестиции'!M16/'ФИПП-инвестиции'!M$14*100</f>
        <v>11.8391463801144</v>
      </c>
    </row>
    <row r="17" spans="1:13" ht="15.75" customHeight="1">
      <c r="A17" s="34">
        <v>3</v>
      </c>
      <c r="B17" s="53" t="s">
        <v>74</v>
      </c>
      <c r="C17" s="45">
        <f>'ФИПП-инвестиции'!C17/'ФИПП-инвестиции'!C$14*100</f>
        <v>3.2076517073455227E-2</v>
      </c>
      <c r="D17" s="45">
        <f>'ФИПП-инвестиции'!D17/'ФИПП-инвестиции'!D$14*100</f>
        <v>0</v>
      </c>
      <c r="E17" s="45">
        <f>'ФИПП-инвестиции'!E17/'ФИПП-инвестиции'!E$14*100</f>
        <v>0</v>
      </c>
      <c r="F17" s="45">
        <f>'ФИПП-инвестиции'!F17/'ФИПП-инвестиции'!F$14*100</f>
        <v>0</v>
      </c>
      <c r="G17" s="45">
        <f>'ФИПП-инвестиции'!G17/'ФИПП-инвестиции'!G$14*100</f>
        <v>0</v>
      </c>
      <c r="H17" s="45">
        <f>'ФИПП-инвестиции'!H17/'ФИПП-инвестиции'!H$14*100</f>
        <v>0</v>
      </c>
      <c r="I17" s="45">
        <f>'ФИПП-инвестиции'!I17/'ФИПП-инвестиции'!I$14*100</f>
        <v>0</v>
      </c>
      <c r="J17" s="45">
        <f>'ФИПП-инвестиции'!J17/'ФИПП-инвестиции'!J$14*100</f>
        <v>0</v>
      </c>
      <c r="K17" s="45">
        <f>'ФИПП-инвестиции'!K17/'ФИПП-инвестиции'!K$14*100</f>
        <v>0</v>
      </c>
      <c r="L17" s="45">
        <f>'ФИПП-инвестиции'!L17/'ФИПП-инвестиции'!L$14*100</f>
        <v>0</v>
      </c>
      <c r="M17" s="45">
        <f>'ФИПП-инвестиции'!M17/'ФИПП-инвестиции'!M$14*100</f>
        <v>8.300759142154274E-3</v>
      </c>
    </row>
    <row r="18" spans="1:13" ht="12.75" customHeight="1"/>
    <row r="19" spans="1:13" ht="21" customHeight="1">
      <c r="C19" s="54"/>
    </row>
    <row r="20" spans="1:13" ht="21" customHeight="1">
      <c r="C20" s="54"/>
    </row>
    <row r="21" spans="1:13" ht="21" customHeight="1">
      <c r="C21" s="54"/>
    </row>
    <row r="22" spans="1:13" ht="21" customHeight="1">
      <c r="C22" s="54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spans="2:14" s="16" customFormat="1" ht="21" customHeight="1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5"/>
    </row>
    <row r="34" spans="2:14" s="16" customFormat="1" ht="21" customHeight="1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5"/>
    </row>
    <row r="35" spans="2:14" s="16" customFormat="1" ht="21" customHeight="1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5"/>
    </row>
    <row r="36" spans="2:14" s="16" customFormat="1" ht="21" customHeight="1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5"/>
    </row>
    <row r="37" spans="2:14" s="16" customFormat="1" ht="21" customHeight="1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5"/>
    </row>
    <row r="38" spans="2:14" s="16" customFormat="1" ht="21" customHeight="1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5"/>
    </row>
    <row r="39" spans="2:14" s="16" customFormat="1" ht="21" customHeight="1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5"/>
    </row>
    <row r="40" spans="2:14" s="16" customFormat="1" ht="21" customHeight="1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5"/>
    </row>
    <row r="41" spans="2:14" s="16" customFormat="1" ht="21" customHeight="1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5"/>
    </row>
    <row r="42" spans="2:14" s="16" customFormat="1" ht="21" customHeight="1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5"/>
    </row>
    <row r="43" spans="2:14" s="16" customFormat="1" ht="21" customHeight="1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5"/>
    </row>
    <row r="44" spans="2:14" s="16" customFormat="1" ht="21" customHeight="1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5"/>
    </row>
    <row r="45" spans="2:14" s="16" customFormat="1" ht="21" customHeight="1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5"/>
    </row>
    <row r="46" spans="2:14" s="16" customFormat="1" ht="21" customHeight="1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5"/>
    </row>
    <row r="47" spans="2:14" s="16" customFormat="1" ht="21" customHeight="1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5"/>
    </row>
    <row r="48" spans="2:14" s="16" customFormat="1" ht="21" customHeight="1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5"/>
    </row>
    <row r="49" spans="2:14" s="16" customFormat="1" ht="21" customHeight="1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5"/>
    </row>
    <row r="50" spans="2:14" s="16" customFormat="1" ht="21" customHeight="1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5"/>
    </row>
    <row r="51" spans="2:14" s="16" customFormat="1" ht="21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5"/>
    </row>
    <row r="52" spans="2:14" s="16" customFormat="1" ht="21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5"/>
    </row>
    <row r="53" spans="2:14" s="16" customFormat="1" ht="21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5"/>
    </row>
    <row r="54" spans="2:14" s="16" customFormat="1" ht="21" customHeight="1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5"/>
    </row>
    <row r="55" spans="2:14" s="16" customFormat="1" ht="21" customHeight="1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5"/>
    </row>
    <row r="56" spans="2:14" s="16" customFormat="1" ht="21" customHeight="1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5"/>
    </row>
    <row r="57" spans="2:14" s="16" customFormat="1" ht="21" customHeight="1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5"/>
    </row>
    <row r="58" spans="2:14" s="16" customFormat="1" ht="21" customHeight="1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5"/>
    </row>
    <row r="59" spans="2:14" s="16" customFormat="1" ht="21" customHeight="1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5"/>
    </row>
    <row r="60" spans="2:14" s="16" customFormat="1" ht="21" customHeight="1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5"/>
    </row>
    <row r="61" spans="2:14" s="16" customFormat="1" ht="21" customHeight="1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5"/>
    </row>
    <row r="62" spans="2:14" s="16" customFormat="1" ht="21" customHeight="1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5"/>
    </row>
    <row r="63" spans="2:14" s="16" customFormat="1" ht="21" customHeight="1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5"/>
    </row>
    <row r="64" spans="2:14" s="16" customFormat="1" ht="21" customHeight="1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5"/>
    </row>
    <row r="65" spans="2:14" s="16" customFormat="1" ht="21" customHeight="1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5"/>
    </row>
    <row r="66" spans="2:14" s="16" customFormat="1" ht="21" customHeight="1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5"/>
    </row>
    <row r="67" spans="2:14" s="16" customFormat="1" ht="21" customHeight="1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5"/>
    </row>
    <row r="68" spans="2:14" s="16" customFormat="1" ht="21" customHeight="1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5"/>
    </row>
    <row r="69" spans="2:14" s="16" customFormat="1" ht="21" customHeight="1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5"/>
    </row>
    <row r="70" spans="2:14" s="16" customFormat="1" ht="21" customHeight="1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5"/>
    </row>
    <row r="71" spans="2:14" s="16" customFormat="1" ht="21" customHeight="1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5"/>
    </row>
    <row r="72" spans="2:14" s="16" customFormat="1" ht="21" customHeight="1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5"/>
    </row>
    <row r="73" spans="2:14" s="16" customFormat="1" ht="21" customHeight="1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5"/>
    </row>
    <row r="74" spans="2:14" s="16" customFormat="1" ht="21" customHeight="1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5"/>
    </row>
    <row r="75" spans="2:14" s="16" customFormat="1" ht="21" customHeight="1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5"/>
    </row>
    <row r="76" spans="2:14" s="16" customFormat="1" ht="21" customHeight="1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5"/>
    </row>
    <row r="77" spans="2:14" s="16" customFormat="1" ht="21" customHeight="1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5"/>
    </row>
    <row r="78" spans="2:14" s="16" customFormat="1" ht="21" customHeight="1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5"/>
    </row>
    <row r="79" spans="2:14" s="16" customFormat="1" ht="21" customHeight="1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5"/>
    </row>
    <row r="80" spans="2:14" s="16" customFormat="1" ht="21" customHeight="1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5"/>
    </row>
    <row r="81" spans="2:14" s="16" customFormat="1" ht="21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5"/>
    </row>
    <row r="82" spans="2:14" s="16" customFormat="1" ht="21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5"/>
    </row>
    <row r="83" spans="2:14" s="16" customFormat="1" ht="21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5"/>
    </row>
    <row r="84" spans="2:14" s="16" customFormat="1" ht="21" customHeight="1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5"/>
    </row>
    <row r="85" spans="2:14" s="16" customFormat="1" ht="21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5"/>
    </row>
    <row r="86" spans="2:14" s="16" customFormat="1" ht="21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5"/>
    </row>
    <row r="87" spans="2:14" s="16" customFormat="1" ht="21" customHeight="1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5"/>
    </row>
    <row r="88" spans="2:14" s="16" customFormat="1" ht="21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5"/>
    </row>
    <row r="89" spans="2:14" s="16" customFormat="1" ht="21" customHeight="1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5"/>
    </row>
    <row r="90" spans="2:14" s="16" customFormat="1" ht="21" customHeight="1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5"/>
    </row>
    <row r="91" spans="2:14" s="16" customFormat="1" ht="21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5"/>
    </row>
    <row r="92" spans="2:14" s="16" customFormat="1" ht="21" customHeight="1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5"/>
    </row>
    <row r="93" spans="2:14" s="16" customFormat="1" ht="21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5"/>
    </row>
    <row r="94" spans="2:14" s="16" customFormat="1" ht="21" customHeight="1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5"/>
    </row>
    <row r="95" spans="2:14" s="16" customFormat="1" ht="21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5"/>
    </row>
    <row r="96" spans="2:14" s="16" customFormat="1" ht="21" customHeight="1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5"/>
    </row>
    <row r="97" spans="2:14" s="16" customFormat="1" ht="21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5"/>
    </row>
    <row r="98" spans="2:14" s="16" customFormat="1" ht="21" customHeight="1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5"/>
    </row>
    <row r="99" spans="2:14" s="16" customFormat="1" ht="21" customHeight="1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5"/>
    </row>
    <row r="100" spans="2:14" s="16" customFormat="1" ht="21" customHeight="1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5"/>
    </row>
    <row r="101" spans="2:14" s="16" customFormat="1" ht="21" customHeight="1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5"/>
    </row>
    <row r="102" spans="2:14" s="16" customFormat="1" ht="21" customHeight="1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5"/>
    </row>
    <row r="103" spans="2:14" s="16" customFormat="1" ht="21" customHeight="1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5"/>
    </row>
    <row r="104" spans="2:14" s="16" customFormat="1" ht="21" customHeight="1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5"/>
    </row>
    <row r="105" spans="2:14" s="16" customFormat="1" ht="21" customHeight="1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5"/>
    </row>
    <row r="106" spans="2:14" s="16" customFormat="1" ht="21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5"/>
    </row>
    <row r="107" spans="2:14" s="16" customFormat="1" ht="21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5"/>
    </row>
    <row r="108" spans="2:14" s="16" customFormat="1" ht="21" customHeight="1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5"/>
    </row>
    <row r="109" spans="2:14" s="16" customFormat="1" ht="21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5"/>
    </row>
    <row r="110" spans="2:14" s="16" customFormat="1" ht="21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5"/>
    </row>
    <row r="111" spans="2:14" s="16" customFormat="1" ht="21" customHeight="1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5"/>
    </row>
    <row r="112" spans="2:14" s="16" customFormat="1" ht="21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5"/>
    </row>
    <row r="113" spans="2:14" s="16" customFormat="1" ht="21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5"/>
    </row>
    <row r="114" spans="2:14" s="16" customFormat="1" ht="21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5"/>
    </row>
    <row r="115" spans="2:14" s="16" customFormat="1" ht="21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5"/>
    </row>
    <row r="116" spans="2:14" s="16" customFormat="1" ht="21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5"/>
    </row>
    <row r="117" spans="2:14" s="16" customFormat="1" ht="21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5"/>
    </row>
    <row r="118" spans="2:14" s="16" customFormat="1" ht="21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5"/>
    </row>
    <row r="119" spans="2:14" s="16" customFormat="1" ht="21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5"/>
    </row>
    <row r="120" spans="2:14" s="16" customFormat="1" ht="21" customHeight="1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5"/>
    </row>
    <row r="121" spans="2:14" s="16" customFormat="1" ht="21" customHeight="1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5"/>
    </row>
    <row r="122" spans="2:14" s="16" customFormat="1" ht="21" customHeight="1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5"/>
    </row>
    <row r="123" spans="2:14" s="16" customFormat="1" ht="21" customHeight="1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5"/>
    </row>
    <row r="124" spans="2:14" s="16" customFormat="1" ht="21" customHeight="1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5"/>
    </row>
    <row r="125" spans="2:14" s="16" customFormat="1" ht="21" customHeight="1"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5"/>
    </row>
    <row r="126" spans="2:14" s="16" customFormat="1" ht="21" customHeight="1"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5"/>
    </row>
    <row r="127" spans="2:14" s="16" customFormat="1" ht="21" customHeight="1"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5"/>
    </row>
    <row r="128" spans="2:14" s="16" customFormat="1" ht="21" customHeight="1"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5"/>
    </row>
    <row r="129" spans="2:14" s="16" customFormat="1" ht="21" customHeight="1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5"/>
    </row>
    <row r="130" spans="2:14" s="16" customFormat="1" ht="21" customHeight="1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5"/>
    </row>
    <row r="131" spans="2:14" s="16" customFormat="1" ht="21" customHeight="1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5"/>
    </row>
    <row r="132" spans="2:14" s="16" customFormat="1" ht="21" customHeight="1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5"/>
    </row>
    <row r="133" spans="2:14" s="16" customFormat="1" ht="21" customHeight="1"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5"/>
    </row>
    <row r="134" spans="2:14" s="16" customFormat="1" ht="21" customHeight="1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5"/>
    </row>
    <row r="135" spans="2:14" s="16" customFormat="1" ht="21" customHeight="1"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5"/>
    </row>
    <row r="136" spans="2:14" s="16" customFormat="1" ht="21" customHeight="1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5"/>
    </row>
    <row r="137" spans="2:14" s="16" customFormat="1" ht="21" customHeight="1"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5"/>
    </row>
    <row r="138" spans="2:14" s="16" customFormat="1" ht="21" customHeight="1"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5"/>
    </row>
    <row r="139" spans="2:14" s="16" customFormat="1" ht="21" customHeight="1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5"/>
    </row>
    <row r="140" spans="2:14" s="16" customFormat="1" ht="21" customHeight="1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5"/>
    </row>
    <row r="141" spans="2:14" s="16" customFormat="1" ht="21" customHeight="1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5"/>
    </row>
    <row r="142" spans="2:14" s="16" customFormat="1" ht="21" customHeight="1"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5"/>
    </row>
    <row r="143" spans="2:14" s="16" customFormat="1" ht="21" customHeight="1"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5"/>
    </row>
    <row r="144" spans="2:14" s="16" customFormat="1" ht="21" customHeight="1"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5"/>
    </row>
    <row r="145" spans="2:14" s="16" customFormat="1" ht="21" customHeight="1"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5"/>
    </row>
    <row r="146" spans="2:14" s="16" customFormat="1" ht="21" customHeight="1"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5"/>
    </row>
    <row r="147" spans="2:14" s="16" customFormat="1" ht="21" customHeight="1"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5"/>
    </row>
    <row r="148" spans="2:14" s="16" customFormat="1" ht="21" customHeight="1"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5"/>
    </row>
    <row r="149" spans="2:14" s="16" customFormat="1" ht="21" customHeight="1"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5"/>
    </row>
    <row r="150" spans="2:14" s="16" customFormat="1" ht="21" customHeight="1"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5"/>
    </row>
    <row r="151" spans="2:14" s="16" customFormat="1" ht="21" customHeight="1"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5"/>
    </row>
    <row r="152" spans="2:14" s="16" customFormat="1" ht="21" customHeight="1"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5"/>
    </row>
    <row r="153" spans="2:14" s="16" customFormat="1" ht="21" customHeight="1"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5"/>
    </row>
    <row r="154" spans="2:14" s="16" customFormat="1" ht="21" customHeight="1"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5"/>
    </row>
    <row r="155" spans="2:14" s="16" customFormat="1" ht="21" customHeight="1"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5"/>
    </row>
    <row r="156" spans="2:14" s="16" customFormat="1" ht="21" customHeight="1"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5"/>
    </row>
    <row r="157" spans="2:14" s="16" customFormat="1" ht="21" customHeight="1"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5"/>
    </row>
    <row r="158" spans="2:14" s="16" customFormat="1" ht="21" customHeight="1"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5"/>
    </row>
    <row r="159" spans="2:14" s="16" customFormat="1" ht="21" customHeight="1"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5"/>
    </row>
    <row r="160" spans="2:14" s="16" customFormat="1" ht="21" customHeight="1"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5"/>
    </row>
    <row r="161" spans="2:14" s="16" customFormat="1" ht="21" customHeight="1"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5"/>
    </row>
    <row r="162" spans="2:14" s="16" customFormat="1" ht="21" customHeight="1"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5"/>
    </row>
    <row r="163" spans="2:14" s="16" customFormat="1" ht="21" customHeight="1"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5"/>
    </row>
    <row r="164" spans="2:14" s="16" customFormat="1" ht="21" customHeight="1"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5"/>
    </row>
    <row r="165" spans="2:14" s="16" customFormat="1" ht="21" customHeight="1"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5"/>
    </row>
    <row r="166" spans="2:14" s="16" customFormat="1" ht="21" customHeight="1"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5"/>
    </row>
    <row r="167" spans="2:14" s="16" customFormat="1" ht="21" customHeight="1"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5"/>
    </row>
    <row r="168" spans="2:14" s="16" customFormat="1" ht="21" customHeight="1"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5"/>
    </row>
    <row r="169" spans="2:14" s="16" customFormat="1" ht="21" customHeight="1"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5"/>
    </row>
    <row r="170" spans="2:14" s="16" customFormat="1" ht="21" customHeight="1"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5"/>
    </row>
    <row r="171" spans="2:14" s="16" customFormat="1" ht="21" customHeight="1"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5"/>
    </row>
    <row r="172" spans="2:14" s="16" customFormat="1" ht="21" customHeight="1"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5"/>
    </row>
    <row r="173" spans="2:14" s="16" customFormat="1" ht="21" customHeight="1"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5"/>
    </row>
    <row r="174" spans="2:14" s="16" customFormat="1" ht="21" customHeight="1"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5"/>
    </row>
    <row r="175" spans="2:14" s="16" customFormat="1" ht="21" customHeight="1"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5"/>
    </row>
    <row r="176" spans="2:14" s="16" customFormat="1" ht="21" customHeight="1"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5"/>
    </row>
    <row r="177" spans="2:14" s="16" customFormat="1" ht="21" customHeight="1"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5"/>
    </row>
    <row r="178" spans="2:14" s="16" customFormat="1" ht="21" customHeight="1"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5"/>
    </row>
    <row r="179" spans="2:14" s="16" customFormat="1" ht="21" customHeight="1"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5"/>
    </row>
    <row r="180" spans="2:14" s="16" customFormat="1" ht="21" customHeight="1"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5"/>
    </row>
    <row r="181" spans="2:14" s="16" customFormat="1" ht="21" customHeight="1"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5"/>
    </row>
    <row r="182" spans="2:14" s="16" customFormat="1" ht="21" customHeight="1"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5"/>
    </row>
    <row r="183" spans="2:14" s="16" customFormat="1" ht="21" customHeight="1"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5"/>
    </row>
    <row r="184" spans="2:14" s="16" customFormat="1" ht="21" customHeight="1"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5"/>
    </row>
    <row r="185" spans="2:14" s="16" customFormat="1" ht="21" customHeight="1"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5"/>
    </row>
    <row r="186" spans="2:14" s="16" customFormat="1" ht="21" customHeight="1"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5"/>
    </row>
    <row r="187" spans="2:14" s="16" customFormat="1" ht="21" customHeight="1"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5"/>
    </row>
    <row r="188" spans="2:14" s="16" customFormat="1" ht="21" customHeight="1"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5"/>
    </row>
    <row r="189" spans="2:14" s="16" customFormat="1" ht="21" customHeight="1"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5"/>
    </row>
    <row r="190" spans="2:14" s="16" customFormat="1" ht="21" customHeight="1"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5"/>
    </row>
    <row r="191" spans="2:14" s="16" customFormat="1" ht="21" customHeight="1"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5"/>
    </row>
    <row r="192" spans="2:14" s="16" customFormat="1" ht="21" customHeight="1"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5"/>
    </row>
    <row r="193" spans="2:14" s="16" customFormat="1" ht="21" customHeight="1"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5"/>
    </row>
    <row r="194" spans="2:14" s="16" customFormat="1" ht="21" customHeight="1"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5"/>
    </row>
    <row r="195" spans="2:14" s="16" customFormat="1" ht="21" customHeight="1"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5"/>
    </row>
    <row r="196" spans="2:14" s="16" customFormat="1" ht="21" customHeight="1"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5"/>
    </row>
    <row r="197" spans="2:14" s="16" customFormat="1" ht="21" customHeight="1"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5"/>
    </row>
    <row r="198" spans="2:14" s="16" customFormat="1" ht="21" customHeight="1"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5"/>
    </row>
    <row r="199" spans="2:14" s="16" customFormat="1" ht="21" customHeight="1"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5"/>
    </row>
    <row r="200" spans="2:14" s="16" customFormat="1" ht="21" customHeight="1"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5"/>
    </row>
    <row r="201" spans="2:14" s="16" customFormat="1" ht="21" customHeight="1"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5"/>
    </row>
    <row r="202" spans="2:14" s="16" customFormat="1" ht="21" customHeight="1"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5"/>
    </row>
    <row r="203" spans="2:14" s="16" customFormat="1" ht="21" customHeight="1"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5"/>
    </row>
    <row r="204" spans="2:14" s="16" customFormat="1" ht="21" customHeight="1"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5"/>
    </row>
    <row r="205" spans="2:14" s="16" customFormat="1" ht="21" customHeight="1"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5"/>
    </row>
    <row r="206" spans="2:14" s="16" customFormat="1" ht="21" customHeight="1"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5"/>
    </row>
    <row r="207" spans="2:14" s="16" customFormat="1" ht="21" customHeight="1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5"/>
    </row>
    <row r="208" spans="2:14" s="16" customFormat="1" ht="21" customHeight="1"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5"/>
    </row>
    <row r="209" spans="2:14" s="16" customFormat="1" ht="21" customHeight="1"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5"/>
    </row>
    <row r="210" spans="2:14" s="16" customFormat="1" ht="21" customHeight="1"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5"/>
    </row>
    <row r="211" spans="2:14" s="16" customFormat="1" ht="21" customHeight="1"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5"/>
    </row>
    <row r="212" spans="2:14" s="16" customFormat="1" ht="21" customHeight="1"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5"/>
    </row>
    <row r="213" spans="2:14" s="16" customFormat="1" ht="21" customHeight="1"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5"/>
    </row>
    <row r="214" spans="2:14" s="16" customFormat="1" ht="21" customHeight="1"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5"/>
    </row>
    <row r="215" spans="2:14" s="16" customFormat="1" ht="21" customHeight="1"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5"/>
    </row>
    <row r="216" spans="2:14" s="16" customFormat="1" ht="21" customHeight="1"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5"/>
    </row>
    <row r="217" spans="2:14" s="16" customFormat="1" ht="21" customHeight="1"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5"/>
    </row>
    <row r="218" spans="2:14" s="16" customFormat="1" ht="21" customHeight="1"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5"/>
    </row>
    <row r="219" spans="2:14" s="16" customFormat="1" ht="21" customHeight="1"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5"/>
    </row>
    <row r="220" spans="2:14" s="16" customFormat="1" ht="21" customHeight="1"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5"/>
    </row>
    <row r="221" spans="2:14" s="16" customFormat="1" ht="21" customHeight="1"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5"/>
    </row>
    <row r="222" spans="2:14" s="16" customFormat="1" ht="21" customHeight="1"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5"/>
    </row>
    <row r="223" spans="2:14" s="16" customFormat="1" ht="21" customHeight="1"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5"/>
    </row>
    <row r="224" spans="2:14" s="16" customFormat="1" ht="21" customHeight="1"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5"/>
    </row>
    <row r="225" spans="2:14" s="16" customFormat="1" ht="21" customHeight="1"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5"/>
    </row>
    <row r="226" spans="2:14" s="16" customFormat="1" ht="21" customHeight="1"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5"/>
    </row>
    <row r="227" spans="2:14" s="16" customFormat="1" ht="21" customHeight="1"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5"/>
    </row>
    <row r="228" spans="2:14" s="16" customFormat="1" ht="21" customHeight="1"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5"/>
    </row>
    <row r="229" spans="2:14" s="16" customFormat="1" ht="21" customHeight="1"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5"/>
    </row>
    <row r="230" spans="2:14" s="16" customFormat="1" ht="21" customHeight="1"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5"/>
    </row>
    <row r="231" spans="2:14" s="16" customFormat="1" ht="21" customHeight="1"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5"/>
    </row>
    <row r="232" spans="2:14" s="16" customFormat="1" ht="21" customHeight="1"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5"/>
    </row>
    <row r="233" spans="2:14" s="16" customFormat="1" ht="21" customHeight="1"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5"/>
    </row>
    <row r="234" spans="2:14" s="16" customFormat="1" ht="21" customHeight="1"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5"/>
    </row>
    <row r="235" spans="2:14" s="16" customFormat="1" ht="21" customHeight="1"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5"/>
    </row>
    <row r="236" spans="2:14" s="16" customFormat="1" ht="21" customHeight="1"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5"/>
    </row>
    <row r="237" spans="2:14" s="16" customFormat="1" ht="21" customHeight="1"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5"/>
    </row>
    <row r="238" spans="2:14" s="16" customFormat="1" ht="21" customHeight="1"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5"/>
    </row>
    <row r="239" spans="2:14" s="16" customFormat="1" ht="21" customHeight="1"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5"/>
    </row>
    <row r="240" spans="2:14" s="16" customFormat="1" ht="21" customHeight="1"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5"/>
    </row>
    <row r="241" spans="2:14" s="16" customFormat="1" ht="21" customHeight="1"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5"/>
    </row>
    <row r="242" spans="2:14" s="16" customFormat="1" ht="21" customHeight="1"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5"/>
    </row>
    <row r="243" spans="2:14" s="16" customFormat="1" ht="21" customHeight="1"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5"/>
    </row>
    <row r="244" spans="2:14" s="16" customFormat="1" ht="21" customHeight="1"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5"/>
    </row>
    <row r="245" spans="2:14" s="16" customFormat="1" ht="21" customHeight="1"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5"/>
    </row>
    <row r="246" spans="2:14" s="16" customFormat="1" ht="21" customHeight="1"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5"/>
    </row>
    <row r="247" spans="2:14" s="16" customFormat="1" ht="21" customHeight="1"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5"/>
    </row>
    <row r="248" spans="2:14" s="16" customFormat="1" ht="21" customHeight="1"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5"/>
    </row>
    <row r="249" spans="2:14" s="16" customFormat="1" ht="21" customHeight="1"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5"/>
    </row>
    <row r="250" spans="2:14" s="16" customFormat="1" ht="21" customHeight="1"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5"/>
    </row>
    <row r="251" spans="2:14" s="16" customFormat="1" ht="21" customHeight="1"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5"/>
    </row>
    <row r="252" spans="2:14" s="16" customFormat="1" ht="21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5"/>
    </row>
    <row r="253" spans="2:14" s="16" customFormat="1" ht="21" customHeight="1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5"/>
    </row>
    <row r="254" spans="2:14" s="16" customFormat="1" ht="21" customHeight="1"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5"/>
    </row>
    <row r="255" spans="2:14" s="16" customFormat="1" ht="21" customHeight="1"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5"/>
    </row>
    <row r="256" spans="2:14" s="16" customFormat="1" ht="21" customHeight="1"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5"/>
    </row>
    <row r="257" spans="2:14" s="16" customFormat="1" ht="21" customHeight="1"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5"/>
    </row>
    <row r="258" spans="2:14" s="16" customFormat="1" ht="21" customHeight="1"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5"/>
    </row>
    <row r="259" spans="2:14" s="16" customFormat="1" ht="21" customHeight="1"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5"/>
    </row>
    <row r="260" spans="2:14" s="16" customFormat="1" ht="21" customHeight="1"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5"/>
    </row>
    <row r="261" spans="2:14" s="16" customFormat="1" ht="21" customHeight="1"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5"/>
    </row>
    <row r="262" spans="2:14" s="16" customFormat="1" ht="21" customHeight="1"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5"/>
    </row>
    <row r="263" spans="2:14" s="16" customFormat="1" ht="21" customHeight="1"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5"/>
    </row>
    <row r="264" spans="2:14" s="16" customFormat="1" ht="21" customHeight="1"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5"/>
    </row>
    <row r="265" spans="2:14" s="16" customFormat="1" ht="21" customHeight="1"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5"/>
    </row>
    <row r="266" spans="2:14" s="16" customFormat="1" ht="21" customHeight="1"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5"/>
    </row>
    <row r="267" spans="2:14" s="16" customFormat="1" ht="21" customHeight="1"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5"/>
    </row>
    <row r="268" spans="2:14" s="16" customFormat="1" ht="21" customHeight="1"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5"/>
    </row>
    <row r="269" spans="2:14" s="16" customFormat="1" ht="21" customHeight="1"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5"/>
    </row>
    <row r="270" spans="2:14" s="16" customFormat="1" ht="21" customHeight="1"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5"/>
    </row>
    <row r="271" spans="2:14" s="16" customFormat="1" ht="21" customHeight="1"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5"/>
    </row>
    <row r="272" spans="2:14" s="16" customFormat="1" ht="21" customHeight="1"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5"/>
    </row>
    <row r="273" spans="2:14" s="16" customFormat="1" ht="21" customHeight="1"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5"/>
    </row>
    <row r="274" spans="2:14" s="16" customFormat="1" ht="21" customHeight="1"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5"/>
    </row>
    <row r="275" spans="2:14" s="16" customFormat="1" ht="21" customHeight="1"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5"/>
    </row>
    <row r="276" spans="2:14" s="16" customFormat="1" ht="21" customHeight="1"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5"/>
    </row>
    <row r="277" spans="2:14" s="16" customFormat="1" ht="21" customHeight="1"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5"/>
    </row>
    <row r="278" spans="2:14" s="16" customFormat="1" ht="21" customHeight="1"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5"/>
    </row>
    <row r="279" spans="2:14" s="16" customFormat="1" ht="21" customHeight="1"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5"/>
    </row>
    <row r="280" spans="2:14" s="16" customFormat="1" ht="21" customHeight="1"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5"/>
    </row>
    <row r="281" spans="2:14" s="16" customFormat="1" ht="21" customHeight="1"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5"/>
    </row>
    <row r="282" spans="2:14" s="16" customFormat="1" ht="21" customHeight="1"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5"/>
    </row>
    <row r="283" spans="2:14" s="16" customFormat="1" ht="21" customHeight="1"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5"/>
    </row>
    <row r="284" spans="2:14" s="16" customFormat="1" ht="21" customHeight="1"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5"/>
    </row>
    <row r="285" spans="2:14" s="16" customFormat="1" ht="21" customHeight="1"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5"/>
    </row>
    <row r="286" spans="2:14" s="16" customFormat="1" ht="21" customHeight="1"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5"/>
    </row>
    <row r="287" spans="2:14" s="16" customFormat="1" ht="21" customHeight="1"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5"/>
    </row>
    <row r="288" spans="2:14" s="16" customFormat="1" ht="21" customHeight="1"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5"/>
    </row>
    <row r="289" spans="2:14" s="16" customFormat="1" ht="21" customHeight="1"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5"/>
    </row>
    <row r="290" spans="2:14" s="16" customFormat="1" ht="21" customHeight="1"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5"/>
    </row>
    <row r="291" spans="2:14" s="16" customFormat="1" ht="21" customHeight="1"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5"/>
    </row>
    <row r="292" spans="2:14" s="16" customFormat="1" ht="21" customHeight="1"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5"/>
    </row>
    <row r="293" spans="2:14" s="16" customFormat="1" ht="21" customHeight="1"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5"/>
    </row>
    <row r="294" spans="2:14" s="16" customFormat="1" ht="21" customHeight="1"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5"/>
    </row>
    <row r="295" spans="2:14" s="16" customFormat="1" ht="21" customHeight="1"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5"/>
    </row>
    <row r="296" spans="2:14" s="16" customFormat="1" ht="21" customHeight="1"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5"/>
    </row>
    <row r="297" spans="2:14" s="16" customFormat="1" ht="21" customHeight="1"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5"/>
    </row>
    <row r="298" spans="2:14" s="16" customFormat="1" ht="21" customHeight="1"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5"/>
    </row>
    <row r="299" spans="2:14" s="16" customFormat="1" ht="21" customHeight="1"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5"/>
    </row>
    <row r="300" spans="2:14" s="16" customFormat="1" ht="21" customHeight="1"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5"/>
    </row>
    <row r="301" spans="2:14" s="16" customFormat="1" ht="21" customHeight="1"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5"/>
    </row>
    <row r="302" spans="2:14" s="16" customFormat="1" ht="21" customHeight="1"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5"/>
    </row>
    <row r="303" spans="2:14" s="16" customFormat="1" ht="21" customHeight="1"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5"/>
    </row>
    <row r="304" spans="2:14" s="16" customFormat="1" ht="21" customHeight="1"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5"/>
    </row>
    <row r="305" spans="2:14" s="16" customFormat="1" ht="21" customHeight="1"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5"/>
    </row>
    <row r="306" spans="2:14" s="16" customFormat="1" ht="21" customHeight="1"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5"/>
    </row>
    <row r="307" spans="2:14" s="16" customFormat="1" ht="21" customHeight="1"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5"/>
    </row>
    <row r="308" spans="2:14" s="16" customFormat="1" ht="21" customHeight="1"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5"/>
    </row>
    <row r="309" spans="2:14" s="16" customFormat="1" ht="21" customHeight="1"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5"/>
    </row>
    <row r="310" spans="2:14" s="16" customFormat="1" ht="21" customHeight="1"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5"/>
    </row>
    <row r="311" spans="2:14" s="16" customFormat="1" ht="21" customHeight="1"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5"/>
    </row>
    <row r="312" spans="2:14" s="16" customFormat="1" ht="21" customHeight="1"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5"/>
    </row>
    <row r="313" spans="2:14" s="16" customFormat="1" ht="21" customHeight="1"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5"/>
    </row>
    <row r="314" spans="2:14" s="16" customFormat="1" ht="21" customHeight="1"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5"/>
    </row>
    <row r="315" spans="2:14" s="16" customFormat="1" ht="21" customHeight="1"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5"/>
    </row>
    <row r="316" spans="2:14" s="16" customFormat="1" ht="21" customHeight="1"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5"/>
    </row>
    <row r="317" spans="2:14" s="16" customFormat="1" ht="21" customHeight="1"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5"/>
    </row>
    <row r="318" spans="2:14" s="16" customFormat="1" ht="21" customHeight="1"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5"/>
    </row>
    <row r="319" spans="2:14" s="16" customFormat="1" ht="21" customHeight="1"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5"/>
    </row>
    <row r="320" spans="2:14" s="16" customFormat="1" ht="21" customHeight="1"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5"/>
    </row>
    <row r="321" spans="2:14" s="16" customFormat="1" ht="21" customHeight="1"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5"/>
    </row>
    <row r="322" spans="2:14" s="16" customFormat="1" ht="21" customHeight="1"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5"/>
    </row>
    <row r="323" spans="2:14" s="16" customFormat="1" ht="21" customHeight="1"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5"/>
    </row>
    <row r="324" spans="2:14" s="16" customFormat="1" ht="21" customHeight="1"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5"/>
    </row>
    <row r="325" spans="2:14" s="16" customFormat="1" ht="21" customHeight="1"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5"/>
    </row>
    <row r="326" spans="2:14" s="16" customFormat="1" ht="21" customHeight="1"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5"/>
    </row>
    <row r="327" spans="2:14" s="16" customFormat="1" ht="21" customHeight="1"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5"/>
    </row>
    <row r="328" spans="2:14" s="16" customFormat="1" ht="21" customHeight="1"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5"/>
    </row>
    <row r="329" spans="2:14" s="16" customFormat="1" ht="21" customHeight="1"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5"/>
    </row>
    <row r="330" spans="2:14" s="16" customFormat="1" ht="21" customHeight="1"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5"/>
    </row>
    <row r="331" spans="2:14" s="16" customFormat="1" ht="21" customHeight="1"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5"/>
    </row>
    <row r="332" spans="2:14" s="16" customFormat="1" ht="21" customHeight="1"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5"/>
    </row>
    <row r="333" spans="2:14" s="16" customFormat="1" ht="21" customHeight="1"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5"/>
    </row>
    <row r="334" spans="2:14" s="16" customFormat="1" ht="21" customHeight="1"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5"/>
    </row>
    <row r="335" spans="2:14" s="16" customFormat="1" ht="21" customHeight="1"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5"/>
    </row>
    <row r="336" spans="2:14" s="16" customFormat="1" ht="21" customHeight="1"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5"/>
    </row>
    <row r="337" spans="2:14" s="16" customFormat="1" ht="21" customHeight="1"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5"/>
    </row>
    <row r="338" spans="2:14" s="16" customFormat="1" ht="21" customHeight="1"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5"/>
    </row>
    <row r="339" spans="2:14" s="16" customFormat="1" ht="21" customHeight="1"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5"/>
    </row>
    <row r="340" spans="2:14" s="16" customFormat="1" ht="21" customHeight="1"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5"/>
    </row>
    <row r="341" spans="2:14" s="16" customFormat="1" ht="21" customHeight="1"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5"/>
    </row>
    <row r="342" spans="2:14" s="16" customFormat="1" ht="21" customHeight="1"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5"/>
    </row>
    <row r="343" spans="2:14" s="16" customFormat="1" ht="21" customHeight="1"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5"/>
    </row>
    <row r="344" spans="2:14" s="16" customFormat="1" ht="21" customHeight="1"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5"/>
    </row>
    <row r="345" spans="2:14" s="16" customFormat="1" ht="21" customHeight="1"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5"/>
    </row>
    <row r="346" spans="2:14" s="16" customFormat="1" ht="21" customHeight="1"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5"/>
    </row>
    <row r="347" spans="2:14" s="16" customFormat="1" ht="21" customHeight="1"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5"/>
    </row>
    <row r="348" spans="2:14" s="16" customFormat="1" ht="21" customHeight="1"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5"/>
    </row>
    <row r="349" spans="2:14" s="16" customFormat="1" ht="21" customHeight="1"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5"/>
    </row>
    <row r="350" spans="2:14" s="16" customFormat="1" ht="21" customHeight="1"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5"/>
    </row>
    <row r="351" spans="2:14" s="16" customFormat="1" ht="21" customHeight="1"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5"/>
    </row>
    <row r="352" spans="2:14" s="16" customFormat="1" ht="21" customHeight="1"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5"/>
    </row>
    <row r="353" spans="2:14" s="16" customFormat="1" ht="21" customHeight="1"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5"/>
    </row>
    <row r="354" spans="2:14" s="16" customFormat="1" ht="21" customHeight="1"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5"/>
    </row>
    <row r="355" spans="2:14" s="16" customFormat="1" ht="21" customHeight="1"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5"/>
    </row>
    <row r="356" spans="2:14" s="16" customFormat="1" ht="21" customHeight="1"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5"/>
    </row>
    <row r="357" spans="2:14" s="16" customFormat="1" ht="21" customHeight="1"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5"/>
    </row>
    <row r="358" spans="2:14" s="16" customFormat="1" ht="21" customHeight="1"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5"/>
    </row>
    <row r="359" spans="2:14" s="16" customFormat="1" ht="21" customHeight="1"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5"/>
    </row>
    <row r="360" spans="2:14" s="16" customFormat="1" ht="21" customHeight="1"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5"/>
    </row>
    <row r="361" spans="2:14" s="16" customFormat="1" ht="21" customHeight="1"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5"/>
    </row>
    <row r="362" spans="2:14" s="16" customFormat="1" ht="21" customHeight="1"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5"/>
    </row>
    <row r="363" spans="2:14" s="16" customFormat="1" ht="21" customHeight="1"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5"/>
    </row>
    <row r="364" spans="2:14" s="16" customFormat="1" ht="21" customHeight="1"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5"/>
    </row>
    <row r="365" spans="2:14" s="16" customFormat="1" ht="21" customHeight="1"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5"/>
    </row>
    <row r="366" spans="2:14" s="16" customFormat="1" ht="21" customHeight="1"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5"/>
    </row>
    <row r="367" spans="2:14" s="16" customFormat="1" ht="21" customHeight="1"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5"/>
    </row>
    <row r="368" spans="2:14" s="16" customFormat="1" ht="21" customHeight="1"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5"/>
    </row>
    <row r="369" spans="2:14" s="16" customFormat="1" ht="21" customHeight="1"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5"/>
    </row>
    <row r="370" spans="2:14" s="16" customFormat="1" ht="21" customHeight="1"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5"/>
    </row>
    <row r="371" spans="2:14" s="16" customFormat="1" ht="21" customHeight="1"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5"/>
    </row>
    <row r="372" spans="2:14" s="16" customFormat="1" ht="21" customHeight="1"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5"/>
    </row>
    <row r="373" spans="2:14" s="16" customFormat="1" ht="21" customHeight="1"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5"/>
    </row>
    <row r="374" spans="2:14" s="16" customFormat="1" ht="21" customHeight="1"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5"/>
    </row>
    <row r="375" spans="2:14" s="16" customFormat="1" ht="21" customHeight="1"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5"/>
    </row>
    <row r="376" spans="2:14" s="16" customFormat="1" ht="21" customHeight="1"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5"/>
    </row>
    <row r="377" spans="2:14" s="16" customFormat="1" ht="21" customHeight="1"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5"/>
    </row>
    <row r="378" spans="2:14" s="16" customFormat="1" ht="21" customHeight="1"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5"/>
    </row>
    <row r="379" spans="2:14" s="16" customFormat="1" ht="21" customHeight="1"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5"/>
    </row>
    <row r="380" spans="2:14" s="16" customFormat="1" ht="21" customHeight="1"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5"/>
    </row>
    <row r="381" spans="2:14" s="16" customFormat="1" ht="21" customHeight="1"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5"/>
    </row>
    <row r="382" spans="2:14" s="16" customFormat="1" ht="21" customHeight="1"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5"/>
    </row>
    <row r="383" spans="2:14" s="16" customFormat="1" ht="21" customHeight="1"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5"/>
    </row>
    <row r="384" spans="2:14" s="16" customFormat="1" ht="21" customHeight="1"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5"/>
    </row>
    <row r="385" spans="2:14" s="16" customFormat="1" ht="21" customHeight="1"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5"/>
    </row>
    <row r="386" spans="2:14" s="16" customFormat="1" ht="21" customHeight="1"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5"/>
    </row>
    <row r="387" spans="2:14" s="16" customFormat="1" ht="21" customHeight="1"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5"/>
    </row>
    <row r="388" spans="2:14" s="16" customFormat="1" ht="21" customHeight="1"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5"/>
    </row>
    <row r="389" spans="2:14" s="16" customFormat="1" ht="21" customHeight="1"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5"/>
    </row>
    <row r="390" spans="2:14" s="16" customFormat="1" ht="21" customHeight="1"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5"/>
    </row>
    <row r="391" spans="2:14" s="16" customFormat="1" ht="21" customHeight="1"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5"/>
    </row>
    <row r="392" spans="2:14" s="16" customFormat="1" ht="21" customHeight="1"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5"/>
    </row>
    <row r="393" spans="2:14" s="16" customFormat="1" ht="21" customHeight="1"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5"/>
    </row>
    <row r="394" spans="2:14" s="16" customFormat="1" ht="21" customHeight="1"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5"/>
    </row>
    <row r="395" spans="2:14" s="16" customFormat="1" ht="21" customHeight="1"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5"/>
    </row>
    <row r="396" spans="2:14" s="16" customFormat="1" ht="21" customHeight="1"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5"/>
    </row>
    <row r="397" spans="2:14" s="16" customFormat="1" ht="21" customHeight="1"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5"/>
    </row>
    <row r="398" spans="2:14" s="16" customFormat="1" ht="21" customHeight="1"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5"/>
    </row>
    <row r="399" spans="2:14" s="16" customFormat="1" ht="21" customHeight="1"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5"/>
    </row>
    <row r="400" spans="2:14" s="16" customFormat="1" ht="21" customHeight="1"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5"/>
    </row>
    <row r="401" spans="2:14" s="16" customFormat="1" ht="21" customHeight="1"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5"/>
    </row>
    <row r="402" spans="2:14" s="16" customFormat="1" ht="21" customHeight="1"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5"/>
    </row>
    <row r="403" spans="2:14" s="16" customFormat="1" ht="21" customHeight="1"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5"/>
    </row>
    <row r="404" spans="2:14" s="16" customFormat="1" ht="21" customHeight="1"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5"/>
    </row>
    <row r="405" spans="2:14" s="16" customFormat="1" ht="21" customHeight="1"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5"/>
    </row>
    <row r="406" spans="2:14" s="16" customFormat="1" ht="21" customHeight="1"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5"/>
    </row>
    <row r="407" spans="2:14" s="16" customFormat="1" ht="21" customHeight="1"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5"/>
    </row>
    <row r="408" spans="2:14" s="16" customFormat="1" ht="21" customHeight="1"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5"/>
    </row>
    <row r="409" spans="2:14" s="16" customFormat="1" ht="21" customHeight="1"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5"/>
    </row>
    <row r="410" spans="2:14" s="16" customFormat="1" ht="21" customHeight="1"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5"/>
    </row>
    <row r="411" spans="2:14" s="16" customFormat="1" ht="21" customHeight="1"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5"/>
    </row>
    <row r="412" spans="2:14" s="16" customFormat="1" ht="21" customHeight="1"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5"/>
    </row>
    <row r="413" spans="2:14" s="16" customFormat="1" ht="21" customHeight="1"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5"/>
    </row>
    <row r="414" spans="2:14" s="16" customFormat="1" ht="21" customHeight="1"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5"/>
    </row>
    <row r="415" spans="2:14" s="16" customFormat="1" ht="21" customHeight="1"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5"/>
    </row>
    <row r="416" spans="2:14" s="16" customFormat="1" ht="21" customHeight="1"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5"/>
    </row>
    <row r="417" spans="2:14" s="16" customFormat="1" ht="21" customHeight="1"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5"/>
    </row>
    <row r="418" spans="2:14" s="16" customFormat="1" ht="21" customHeight="1"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5"/>
    </row>
    <row r="419" spans="2:14" s="16" customFormat="1" ht="21" customHeight="1"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5"/>
    </row>
    <row r="420" spans="2:14" s="16" customFormat="1" ht="21" customHeight="1"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5"/>
    </row>
    <row r="421" spans="2:14" s="16" customFormat="1" ht="21" customHeight="1"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5"/>
    </row>
    <row r="422" spans="2:14" s="16" customFormat="1" ht="21" customHeight="1"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5"/>
    </row>
    <row r="423" spans="2:14" s="16" customFormat="1" ht="21" customHeight="1"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5"/>
    </row>
    <row r="424" spans="2:14" s="16" customFormat="1" ht="21" customHeight="1"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5"/>
    </row>
    <row r="425" spans="2:14" s="16" customFormat="1" ht="21" customHeight="1"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5"/>
    </row>
    <row r="426" spans="2:14" s="16" customFormat="1" ht="21" customHeight="1"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5"/>
    </row>
    <row r="427" spans="2:14" s="16" customFormat="1" ht="21" customHeight="1"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5"/>
    </row>
    <row r="428" spans="2:14" s="16" customFormat="1" ht="21" customHeight="1"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5"/>
    </row>
    <row r="429" spans="2:14" s="16" customFormat="1" ht="21" customHeight="1"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5"/>
    </row>
    <row r="430" spans="2:14" s="16" customFormat="1" ht="21" customHeight="1"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5"/>
    </row>
    <row r="431" spans="2:14" s="16" customFormat="1" ht="21" customHeight="1"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5"/>
    </row>
    <row r="432" spans="2:14" s="16" customFormat="1" ht="21" customHeight="1"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5"/>
    </row>
    <row r="433" spans="2:14" s="16" customFormat="1" ht="21" customHeight="1"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5"/>
    </row>
    <row r="434" spans="2:14" s="16" customFormat="1" ht="21" customHeight="1"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5"/>
    </row>
    <row r="435" spans="2:14" s="16" customFormat="1" ht="21" customHeight="1"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5"/>
    </row>
    <row r="436" spans="2:14" s="16" customFormat="1" ht="21" customHeight="1"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5"/>
    </row>
    <row r="437" spans="2:14" s="16" customFormat="1" ht="21" customHeight="1"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5"/>
    </row>
    <row r="438" spans="2:14" s="16" customFormat="1" ht="21" customHeight="1"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5"/>
    </row>
    <row r="439" spans="2:14" s="16" customFormat="1" ht="21" customHeight="1"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5"/>
    </row>
    <row r="440" spans="2:14" s="16" customFormat="1" ht="21" customHeight="1"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5"/>
    </row>
    <row r="441" spans="2:14" s="16" customFormat="1" ht="21" customHeight="1"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5"/>
    </row>
    <row r="442" spans="2:14" s="16" customFormat="1" ht="21" customHeight="1"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5"/>
    </row>
    <row r="443" spans="2:14" s="16" customFormat="1" ht="21" customHeight="1"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5"/>
    </row>
    <row r="444" spans="2:14" s="16" customFormat="1" ht="21" customHeight="1"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5"/>
    </row>
    <row r="445" spans="2:14" s="16" customFormat="1" ht="21" customHeight="1"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5"/>
    </row>
    <row r="446" spans="2:14" s="16" customFormat="1" ht="21" customHeight="1"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5"/>
    </row>
    <row r="447" spans="2:14" s="16" customFormat="1" ht="21" customHeight="1"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5"/>
    </row>
    <row r="448" spans="2:14" s="16" customFormat="1" ht="21" customHeight="1"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5"/>
    </row>
    <row r="449" spans="2:14" s="16" customFormat="1" ht="21" customHeight="1"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5"/>
    </row>
    <row r="450" spans="2:14" s="16" customFormat="1" ht="21" customHeight="1"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5"/>
    </row>
    <row r="451" spans="2:14" s="16" customFormat="1" ht="21" customHeight="1"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5"/>
    </row>
    <row r="452" spans="2:14" s="16" customFormat="1" ht="21" customHeight="1"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5"/>
    </row>
    <row r="453" spans="2:14" s="16" customFormat="1" ht="21" customHeight="1"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5"/>
    </row>
    <row r="454" spans="2:14" s="16" customFormat="1" ht="21" customHeight="1"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5"/>
    </row>
    <row r="455" spans="2:14" s="16" customFormat="1" ht="21" customHeight="1"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5"/>
    </row>
    <row r="456" spans="2:14" s="16" customFormat="1" ht="21" customHeight="1"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5"/>
    </row>
    <row r="457" spans="2:14" s="16" customFormat="1" ht="21" customHeight="1"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5"/>
    </row>
    <row r="458" spans="2:14" s="16" customFormat="1" ht="21" customHeight="1"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5"/>
    </row>
    <row r="459" spans="2:14" s="16" customFormat="1" ht="21" customHeight="1"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5"/>
    </row>
    <row r="460" spans="2:14" s="16" customFormat="1" ht="21" customHeight="1"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5"/>
    </row>
    <row r="461" spans="2:14" s="16" customFormat="1" ht="21" customHeight="1"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5"/>
    </row>
    <row r="462" spans="2:14" s="16" customFormat="1" ht="21" customHeight="1"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5"/>
    </row>
    <row r="463" spans="2:14" s="16" customFormat="1" ht="21" customHeight="1"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5"/>
    </row>
    <row r="464" spans="2:14" s="16" customFormat="1" ht="21" customHeight="1"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5"/>
    </row>
    <row r="465" spans="2:14" s="16" customFormat="1" ht="21" customHeight="1"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5"/>
    </row>
    <row r="466" spans="2:14" s="16" customFormat="1" ht="21" customHeight="1"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5"/>
    </row>
    <row r="467" spans="2:14" s="16" customFormat="1" ht="21" customHeight="1"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5"/>
    </row>
    <row r="468" spans="2:14" s="16" customFormat="1" ht="21" customHeight="1"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5"/>
    </row>
    <row r="469" spans="2:14" s="16" customFormat="1" ht="21" customHeight="1"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5"/>
    </row>
    <row r="470" spans="2:14" s="16" customFormat="1" ht="21" customHeight="1"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5"/>
    </row>
    <row r="471" spans="2:14" s="16" customFormat="1" ht="21" customHeight="1"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5"/>
    </row>
    <row r="472" spans="2:14" s="16" customFormat="1" ht="21" customHeight="1"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5"/>
    </row>
    <row r="473" spans="2:14" s="16" customFormat="1" ht="21" customHeight="1"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5"/>
    </row>
    <row r="474" spans="2:14" s="16" customFormat="1" ht="21" customHeight="1"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5"/>
    </row>
    <row r="475" spans="2:14" s="16" customFormat="1" ht="21" customHeight="1"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5"/>
    </row>
    <row r="476" spans="2:14" s="16" customFormat="1" ht="21" customHeight="1"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5"/>
    </row>
    <row r="477" spans="2:14" s="16" customFormat="1" ht="21" customHeight="1"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5"/>
    </row>
    <row r="478" spans="2:14" s="16" customFormat="1" ht="21" customHeight="1"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5"/>
    </row>
    <row r="479" spans="2:14" s="16" customFormat="1" ht="21" customHeight="1"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5"/>
    </row>
    <row r="480" spans="2:14" s="16" customFormat="1" ht="21" customHeight="1"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5"/>
    </row>
    <row r="481" spans="2:14" s="16" customFormat="1" ht="21" customHeight="1"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5"/>
    </row>
  </sheetData>
  <mergeCells count="2">
    <mergeCell ref="A2:M2"/>
    <mergeCell ref="I3:M3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5" fitToHeight="4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ФИПП-пенсионери</vt:lpstr>
      <vt:lpstr>ФИПП-дял пенсионери</vt:lpstr>
      <vt:lpstr>ФИПП-нетни активи</vt:lpstr>
      <vt:lpstr>ФИПП-дял нетни активи</vt:lpstr>
      <vt:lpstr>ФИПП-инвестиции</vt:lpstr>
      <vt:lpstr>ФИПП-портфейл</vt:lpstr>
      <vt:lpstr>Графика №1-ФИПП</vt:lpstr>
      <vt:lpstr>Графика №2-ФИПП</vt:lpstr>
      <vt:lpstr>Графика №3-ФИПП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2025-08-11T14:05:47Z</cp:lastPrinted>
  <dcterms:created xsi:type="dcterms:W3CDTF">2022-01-21T08:12:08Z</dcterms:created>
  <dcterms:modified xsi:type="dcterms:W3CDTF">2025-08-11T14:09:03Z</dcterms:modified>
</cp:coreProperties>
</file>