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I56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77" i="1"/>
  <c r="E66" i="1"/>
  <c r="F58" i="1"/>
  <c r="F56" i="1" s="1"/>
  <c r="I86" i="1"/>
  <c r="H39" i="1"/>
  <c r="H38" i="1" s="1"/>
  <c r="H64" i="1" s="1"/>
  <c r="G68" i="1"/>
  <c r="F69" i="1"/>
  <c r="F68" i="1" s="1"/>
  <c r="F23" i="1"/>
  <c r="F22" i="1" s="1"/>
  <c r="G25" i="1"/>
  <c r="G22" i="1" s="1"/>
  <c r="G64" i="1" s="1"/>
  <c r="F26" i="1"/>
  <c r="F25" i="1" s="1"/>
  <c r="I77" i="1"/>
  <c r="I66" i="1" s="1"/>
  <c r="G56" i="1"/>
  <c r="G77" i="1"/>
  <c r="G86" i="1"/>
  <c r="H65" i="1" l="1"/>
  <c r="H105" i="1"/>
  <c r="I105" i="1"/>
  <c r="I65" i="1"/>
  <c r="F64" i="1"/>
  <c r="F66" i="1"/>
  <c r="G105" i="1"/>
  <c r="J105" i="1"/>
  <c r="J65" i="1"/>
  <c r="G66" i="1"/>
  <c r="G65" i="1" s="1"/>
  <c r="E105" i="1"/>
  <c r="E65" i="1"/>
  <c r="F105" i="1" l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<sst xmlns="http://schemas.openxmlformats.org/spreadsheetml/2006/main" count="247" uniqueCount="175">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</sst>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45869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22900000</v>
          </cell>
          <cell r="G90">
            <v>22146472</v>
          </cell>
          <cell r="H90">
            <v>0</v>
          </cell>
          <cell r="I90">
            <v>46922</v>
          </cell>
          <cell r="J90">
            <v>8734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918215</v>
          </cell>
          <cell r="H106">
            <v>0</v>
          </cell>
          <cell r="I106">
            <v>1242</v>
          </cell>
          <cell r="J106">
            <v>39938</v>
          </cell>
        </row>
        <row r="110">
          <cell r="E110">
            <v>0</v>
          </cell>
          <cell r="G110">
            <v>11703</v>
          </cell>
          <cell r="H110">
            <v>-46</v>
          </cell>
          <cell r="I110">
            <v>0</v>
          </cell>
          <cell r="J110">
            <v>-48672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15990000</v>
          </cell>
          <cell r="G187">
            <v>5879790</v>
          </cell>
          <cell r="H187">
            <v>0</v>
          </cell>
          <cell r="I187">
            <v>-620</v>
          </cell>
          <cell r="J187">
            <v>1460952</v>
          </cell>
        </row>
        <row r="190">
          <cell r="E190">
            <v>680000</v>
          </cell>
          <cell r="G190">
            <v>478913</v>
          </cell>
          <cell r="H190">
            <v>0</v>
          </cell>
          <cell r="I190">
            <v>0</v>
          </cell>
          <cell r="J190">
            <v>43679</v>
          </cell>
        </row>
        <row r="196">
          <cell r="E196">
            <v>2146400</v>
          </cell>
          <cell r="G196">
            <v>0</v>
          </cell>
          <cell r="H196">
            <v>0</v>
          </cell>
          <cell r="I196">
            <v>0</v>
          </cell>
          <cell r="J196">
            <v>1080949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2887500</v>
          </cell>
          <cell r="G205">
            <v>1476610</v>
          </cell>
          <cell r="H205">
            <v>11323</v>
          </cell>
          <cell r="I205">
            <v>141308</v>
          </cell>
          <cell r="J205">
            <v>0</v>
          </cell>
        </row>
        <row r="223">
          <cell r="E223">
            <v>65000</v>
          </cell>
          <cell r="G223">
            <v>49034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3553900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2638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689000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2094862</v>
          </cell>
          <cell r="G287">
            <v>178754</v>
          </cell>
          <cell r="H287">
            <v>2313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2209300</v>
          </cell>
          <cell r="G378">
            <v>-12781786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2543069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-44777</v>
          </cell>
          <cell r="H547">
            <v>0</v>
          </cell>
          <cell r="I547">
            <v>270</v>
          </cell>
          <cell r="J547">
            <v>42511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-4392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-9362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-9721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-130294</v>
          </cell>
          <cell r="H594">
            <v>18000</v>
          </cell>
          <cell r="I594">
            <v>112294</v>
          </cell>
          <cell r="J594">
            <v>0</v>
          </cell>
        </row>
        <row r="597">
          <cell r="E597">
            <v>0</v>
          </cell>
          <cell r="G597">
            <v>-18000</v>
          </cell>
          <cell r="H597">
            <v>18000</v>
          </cell>
          <cell r="J597">
            <v>0</v>
          </cell>
        </row>
        <row r="608">
          <cell r="B608">
            <v>45879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45869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25900000</v>
      </c>
      <c r="F22" s="110">
        <f t="shared" si="0"/>
        <v>23124508</v>
      </c>
      <c r="G22" s="111">
        <f t="shared" si="0"/>
        <v>23076390</v>
      </c>
      <c r="H22" s="112">
        <f t="shared" si="0"/>
        <v>-46</v>
      </c>
      <c r="I22" s="112">
        <f t="shared" si="0"/>
        <v>48164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25900000</v>
      </c>
      <c r="F25" s="135">
        <f>+F26+F30+F31+F32+F33</f>
        <v>23124508</v>
      </c>
      <c r="G25" s="136">
        <f t="shared" ref="G25:M25" si="2">+G26+G30+G31+G32+G33</f>
        <v>23076390</v>
      </c>
      <c r="H25" s="137">
        <f>+H26+H30+H31+H32+H33</f>
        <v>-46</v>
      </c>
      <c r="I25" s="137">
        <f>+I26+I30+I31+I32+I33</f>
        <v>48164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22900000</v>
      </c>
      <c r="F30" s="170">
        <f t="shared" si="1"/>
        <v>22202128</v>
      </c>
      <c r="G30" s="171">
        <f>[1]OTCHET!G90+[1]OTCHET!G93+[1]OTCHET!G94</f>
        <v>22146472</v>
      </c>
      <c r="H30" s="172">
        <f>[1]OTCHET!H90+[1]OTCHET!H93+[1]OTCHET!H94</f>
        <v>0</v>
      </c>
      <c r="I30" s="172">
        <f>[1]OTCHET!I90+[1]OTCHET!I93+[1]OTCHET!I94</f>
        <v>46922</v>
      </c>
      <c r="J30" s="173">
        <f>[1]OTCHET!J90+[1]OTCHET!J93+[1]OTCHET!J94</f>
        <v>8734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959395</v>
      </c>
      <c r="G31" s="177">
        <f>[1]OTCHET!G106</f>
        <v>918215</v>
      </c>
      <c r="H31" s="178">
        <f>[1]OTCHET!H106</f>
        <v>0</v>
      </c>
      <c r="I31" s="178">
        <f>[1]OTCHET!I106</f>
        <v>1242</v>
      </c>
      <c r="J31" s="179">
        <f>[1]OTCHET!J106</f>
        <v>39938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-37015</v>
      </c>
      <c r="G32" s="177">
        <f>[1]OTCHET!G110+[1]OTCHET!G119+[1]OTCHET!G135+[1]OTCHET!G136</f>
        <v>11703</v>
      </c>
      <c r="H32" s="178">
        <f>[1]OTCHET!H110+[1]OTCHET!H119+[1]OTCHET!H135+[1]OTCHET!H136</f>
        <v>-46</v>
      </c>
      <c r="I32" s="178">
        <f>[1]OTCHET!I110+[1]OTCHET!I119+[1]OTCHET!I135+[1]OTCHET!I136</f>
        <v>0</v>
      </c>
      <c r="J32" s="179">
        <f>[1]OTCHET!J110+[1]OTCHET!J119+[1]OTCHET!J135+[1]OTCHET!J136</f>
        <v>-48672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28109300</v>
      </c>
      <c r="F38" s="217">
        <f t="shared" si="3"/>
        <v>12860394</v>
      </c>
      <c r="G38" s="218">
        <f t="shared" si="3"/>
        <v>10119533</v>
      </c>
      <c r="H38" s="219">
        <f t="shared" si="3"/>
        <v>13636</v>
      </c>
      <c r="I38" s="219">
        <f t="shared" si="3"/>
        <v>141645</v>
      </c>
      <c r="J38" s="220">
        <f t="shared" si="3"/>
        <v>2585580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18816400</v>
      </c>
      <c r="F39" s="229">
        <f t="shared" si="4"/>
        <v>8943663</v>
      </c>
      <c r="G39" s="230">
        <f t="shared" si="4"/>
        <v>6358703</v>
      </c>
      <c r="H39" s="231">
        <f t="shared" si="4"/>
        <v>0</v>
      </c>
      <c r="I39" s="231">
        <f t="shared" si="4"/>
        <v>-620</v>
      </c>
      <c r="J39" s="232">
        <f t="shared" si="4"/>
        <v>2585580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15990000</v>
      </c>
      <c r="F40" s="237">
        <f t="shared" si="1"/>
        <v>7340122</v>
      </c>
      <c r="G40" s="238">
        <f>[1]OTCHET!G187</f>
        <v>5879790</v>
      </c>
      <c r="H40" s="239">
        <f>[1]OTCHET!H187</f>
        <v>0</v>
      </c>
      <c r="I40" s="239">
        <f>[1]OTCHET!I187</f>
        <v>-620</v>
      </c>
      <c r="J40" s="240">
        <f>[1]OTCHET!J187</f>
        <v>1460952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680000</v>
      </c>
      <c r="F41" s="245">
        <f t="shared" si="1"/>
        <v>522592</v>
      </c>
      <c r="G41" s="246">
        <f>[1]OTCHET!G190</f>
        <v>478913</v>
      </c>
      <c r="H41" s="247">
        <f>[1]OTCHET!H190</f>
        <v>0</v>
      </c>
      <c r="I41" s="247">
        <f>[1]OTCHET!I190</f>
        <v>0</v>
      </c>
      <c r="J41" s="248">
        <f>[1]OTCHET!J190</f>
        <v>43679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2146400</v>
      </c>
      <c r="F42" s="252">
        <f t="shared" si="1"/>
        <v>1080949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1080949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6506400</v>
      </c>
      <c r="F43" s="258">
        <f t="shared" si="1"/>
        <v>3733026</v>
      </c>
      <c r="G43" s="259">
        <f>+[1]OTCHET!G205+[1]OTCHET!G223+[1]OTCHET!G274</f>
        <v>3579438</v>
      </c>
      <c r="H43" s="260">
        <f>+[1]OTCHET!H205+[1]OTCHET!H223+[1]OTCHET!H274</f>
        <v>11323</v>
      </c>
      <c r="I43" s="260">
        <f>+[1]OTCHET!I205+[1]OTCHET!I223+[1]OTCHET!I274</f>
        <v>142265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2786500</v>
      </c>
      <c r="F49" s="176">
        <f t="shared" si="1"/>
        <v>183705</v>
      </c>
      <c r="G49" s="177">
        <f>[1]OTCHET!G278+[1]OTCHET!G279+[1]OTCHET!G287+[1]OTCHET!G290</f>
        <v>181392</v>
      </c>
      <c r="H49" s="178">
        <f>[1]OTCHET!H278+[1]OTCHET!H279+[1]OTCHET!H287+[1]OTCHET!H290</f>
        <v>2313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2209300</v>
      </c>
      <c r="F56" s="301">
        <f t="shared" si="5"/>
        <v>-10238717</v>
      </c>
      <c r="G56" s="302">
        <f t="shared" si="5"/>
        <v>-12781786</v>
      </c>
      <c r="H56" s="303">
        <f t="shared" si="5"/>
        <v>0</v>
      </c>
      <c r="I56" s="304">
        <f t="shared" si="5"/>
        <v>0</v>
      </c>
      <c r="J56" s="305">
        <f t="shared" si="5"/>
        <v>2543069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2209300</v>
      </c>
      <c r="F57" s="307">
        <f t="shared" si="1"/>
        <v>-12781786</v>
      </c>
      <c r="G57" s="308">
        <f>+[1]OTCHET!G364+[1]OTCHET!G378+[1]OTCHET!G391</f>
        <v>-12781786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2543069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2543069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25397</v>
      </c>
      <c r="G64" s="345">
        <f t="shared" si="6"/>
        <v>175071</v>
      </c>
      <c r="H64" s="346">
        <f t="shared" si="6"/>
        <v>-13682</v>
      </c>
      <c r="I64" s="346">
        <f t="shared" si="6"/>
        <v>-93481</v>
      </c>
      <c r="J64" s="347">
        <f t="shared" si="6"/>
        <v>-42511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-25397</v>
      </c>
      <c r="G66" s="357">
        <f t="shared" ref="G66:L66" si="8">SUM(+G68+G76+G77+G84+G85+G86+G89+G90+G91+G92+G93+G94+G95)</f>
        <v>-175071</v>
      </c>
      <c r="H66" s="358">
        <f>SUM(+H68+H76+H77+H84+H85+H86+H89+H90+H91+H92+H93+H94+H95)</f>
        <v>13682</v>
      </c>
      <c r="I66" s="358">
        <f>SUM(+I68+I76+I77+I84+I85+I86+I89+I90+I91+I92+I93+I94+I95)</f>
        <v>93481</v>
      </c>
      <c r="J66" s="359">
        <f>SUM(+J68+J76+J77+J84+J85+J86+J89+J90+J91+J92+J93+J94+J95)</f>
        <v>42511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-1996</v>
      </c>
      <c r="G86" s="318">
        <f t="shared" ref="G86:M86" si="11">+G87+G88</f>
        <v>-44777</v>
      </c>
      <c r="H86" s="319">
        <f>+H87+H88</f>
        <v>0</v>
      </c>
      <c r="I86" s="319">
        <f>+I87+I88</f>
        <v>270</v>
      </c>
      <c r="J86" s="320">
        <f>+J87+J88</f>
        <v>42511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-1996</v>
      </c>
      <c r="G88" s="391">
        <f>+[1]OTCHET!G524+[1]OTCHET!G527+[1]OTCHET!G547</f>
        <v>-44777</v>
      </c>
      <c r="H88" s="392">
        <f>+[1]OTCHET!H524+[1]OTCHET!H527+[1]OTCHET!H547</f>
        <v>0</v>
      </c>
      <c r="I88" s="392">
        <f>+[1]OTCHET!I524+[1]OTCHET!I527+[1]OTCHET!I547</f>
        <v>270</v>
      </c>
      <c r="J88" s="393">
        <f>+[1]OTCHET!J524+[1]OTCHET!J527+[1]OTCHET!J547</f>
        <v>42511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74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74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-23475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-4392</v>
      </c>
      <c r="I91" s="178">
        <f>+[1]OTCHET!I576+[1]OTCHET!I577+[1]OTCHET!I578+[1]OTCHET!I579+[1]OTCHET!I580+[1]OTCHET!I581+[1]OTCHET!I582</f>
        <v>-19083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0</v>
      </c>
      <c r="G93" s="177">
        <f>+[1]OTCHET!G590+[1]OTCHET!G591</f>
        <v>0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0</v>
      </c>
      <c r="G94" s="177">
        <f>+[1]OTCHET!G592+[1]OTCHET!G593</f>
        <v>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-130294</v>
      </c>
      <c r="H95" s="130">
        <f>[1]OTCHET!H594</f>
        <v>18000</v>
      </c>
      <c r="I95" s="130">
        <f>[1]OTCHET!I594</f>
        <v>112294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-18000</v>
      </c>
      <c r="H96" s="406">
        <f>+[1]OTCHET!H597</f>
        <v>18000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45879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2025-08-15T13:53:13Z</dcterms:created>
  <dcterms:modified xsi:type="dcterms:W3CDTF">2025-08-15T13:54:32Z</dcterms:modified>
</cp:coreProperties>
</file>