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5\"/>
    </mc:Choice>
  </mc:AlternateContent>
  <bookViews>
    <workbookView minimized="1" xWindow="0" yWindow="0" windowWidth="25230" windowHeight="6900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I26" i="1"/>
  <c r="J26" i="1"/>
  <c r="J25" i="1" s="1"/>
  <c r="J22" i="1" s="1"/>
  <c r="E27" i="1"/>
  <c r="G27" i="1"/>
  <c r="H27" i="1"/>
  <c r="I27" i="1"/>
  <c r="J27" i="1"/>
  <c r="E28" i="1"/>
  <c r="G28" i="1"/>
  <c r="H28" i="1"/>
  <c r="I28" i="1"/>
  <c r="J28" i="1"/>
  <c r="E29" i="1"/>
  <c r="G29" i="1"/>
  <c r="F29" i="1" s="1"/>
  <c r="H29" i="1"/>
  <c r="I29" i="1"/>
  <c r="J29" i="1"/>
  <c r="E30" i="1"/>
  <c r="G30" i="1"/>
  <c r="H30" i="1"/>
  <c r="I30" i="1"/>
  <c r="J30" i="1"/>
  <c r="E31" i="1"/>
  <c r="G31" i="1"/>
  <c r="H31" i="1"/>
  <c r="I31" i="1"/>
  <c r="J31" i="1"/>
  <c r="E32" i="1"/>
  <c r="G32" i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H40" i="1"/>
  <c r="I40" i="1"/>
  <c r="J40" i="1"/>
  <c r="E41" i="1"/>
  <c r="G41" i="1"/>
  <c r="H41" i="1"/>
  <c r="I41" i="1"/>
  <c r="J41" i="1"/>
  <c r="J39" i="1" s="1"/>
  <c r="E42" i="1"/>
  <c r="G42" i="1"/>
  <c r="H42" i="1"/>
  <c r="I42" i="1"/>
  <c r="J42" i="1"/>
  <c r="E43" i="1"/>
  <c r="G43" i="1"/>
  <c r="H43" i="1"/>
  <c r="I43" i="1"/>
  <c r="J43" i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H46" i="1"/>
  <c r="I46" i="1"/>
  <c r="J46" i="1"/>
  <c r="E47" i="1"/>
  <c r="G47" i="1"/>
  <c r="F47" i="1" s="1"/>
  <c r="H47" i="1"/>
  <c r="I47" i="1"/>
  <c r="J47" i="1"/>
  <c r="E48" i="1"/>
  <c r="G48" i="1"/>
  <c r="H48" i="1"/>
  <c r="I48" i="1"/>
  <c r="J48" i="1"/>
  <c r="E49" i="1"/>
  <c r="G49" i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F53" i="1" s="1"/>
  <c r="H53" i="1"/>
  <c r="I53" i="1"/>
  <c r="J53" i="1"/>
  <c r="E54" i="1"/>
  <c r="G54" i="1"/>
  <c r="F54" i="1" s="1"/>
  <c r="H54" i="1"/>
  <c r="I54" i="1"/>
  <c r="J54" i="1"/>
  <c r="E55" i="1"/>
  <c r="G55" i="1"/>
  <c r="H55" i="1"/>
  <c r="I55" i="1"/>
  <c r="F55" i="1" s="1"/>
  <c r="J55" i="1"/>
  <c r="K56" i="1"/>
  <c r="L56" i="1"/>
  <c r="M56" i="1"/>
  <c r="E57" i="1"/>
  <c r="G57" i="1"/>
  <c r="H57" i="1"/>
  <c r="H56" i="1" s="1"/>
  <c r="I57" i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F60" i="1" s="1"/>
  <c r="J60" i="1"/>
  <c r="F61" i="1"/>
  <c r="E62" i="1"/>
  <c r="G62" i="1"/>
  <c r="H62" i="1"/>
  <c r="I62" i="1"/>
  <c r="J62" i="1"/>
  <c r="E63" i="1"/>
  <c r="G63" i="1"/>
  <c r="H63" i="1"/>
  <c r="I63" i="1"/>
  <c r="J63" i="1"/>
  <c r="F67" i="1"/>
  <c r="E69" i="1"/>
  <c r="G69" i="1"/>
  <c r="H69" i="1"/>
  <c r="I69" i="1"/>
  <c r="J69" i="1"/>
  <c r="K69" i="1"/>
  <c r="K68" i="1" s="1"/>
  <c r="L69" i="1"/>
  <c r="L68" i="1" s="1"/>
  <c r="M69" i="1"/>
  <c r="M68" i="1" s="1"/>
  <c r="E70" i="1"/>
  <c r="G70" i="1"/>
  <c r="H70" i="1"/>
  <c r="I70" i="1"/>
  <c r="J70" i="1"/>
  <c r="K70" i="1"/>
  <c r="L70" i="1"/>
  <c r="M70" i="1"/>
  <c r="E71" i="1"/>
  <c r="G71" i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I82" i="1"/>
  <c r="J82" i="1"/>
  <c r="E83" i="1"/>
  <c r="G83" i="1"/>
  <c r="H83" i="1"/>
  <c r="I83" i="1"/>
  <c r="J83" i="1"/>
  <c r="E84" i="1"/>
  <c r="G84" i="1"/>
  <c r="F84" i="1" s="1"/>
  <c r="H84" i="1"/>
  <c r="I84" i="1"/>
  <c r="J84" i="1"/>
  <c r="E85" i="1"/>
  <c r="G85" i="1"/>
  <c r="H85" i="1"/>
  <c r="I85" i="1"/>
  <c r="F85" i="1" s="1"/>
  <c r="J85" i="1"/>
  <c r="K86" i="1"/>
  <c r="L86" i="1"/>
  <c r="M86" i="1"/>
  <c r="E87" i="1"/>
  <c r="G87" i="1"/>
  <c r="H87" i="1"/>
  <c r="H86" i="1" s="1"/>
  <c r="I87" i="1"/>
  <c r="J87" i="1"/>
  <c r="E88" i="1"/>
  <c r="E86" i="1" s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F90" i="1" s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F94" i="1" s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J38" i="1" l="1"/>
  <c r="E25" i="1"/>
  <c r="F95" i="1"/>
  <c r="F91" i="1"/>
  <c r="G86" i="1"/>
  <c r="H77" i="1"/>
  <c r="F74" i="1"/>
  <c r="F73" i="1"/>
  <c r="F70" i="1"/>
  <c r="G68" i="1"/>
  <c r="F62" i="1"/>
  <c r="E56" i="1"/>
  <c r="G56" i="1"/>
  <c r="F51" i="1"/>
  <c r="F50" i="1"/>
  <c r="E39" i="1"/>
  <c r="E38" i="1" s="1"/>
  <c r="F36" i="1"/>
  <c r="F32" i="1"/>
  <c r="F28" i="1"/>
  <c r="I25" i="1"/>
  <c r="M64" i="1"/>
  <c r="F96" i="1"/>
  <c r="F92" i="1"/>
  <c r="I86" i="1"/>
  <c r="J86" i="1"/>
  <c r="J66" i="1" s="1"/>
  <c r="F83" i="1"/>
  <c r="F82" i="1"/>
  <c r="E77" i="1"/>
  <c r="G77" i="1"/>
  <c r="G66" i="1" s="1"/>
  <c r="F75" i="1"/>
  <c r="E68" i="1"/>
  <c r="E66" i="1" s="1"/>
  <c r="J68" i="1"/>
  <c r="F63" i="1"/>
  <c r="I56" i="1"/>
  <c r="J56" i="1"/>
  <c r="J64" i="1" s="1"/>
  <c r="F46" i="1"/>
  <c r="F43" i="1"/>
  <c r="F42" i="1"/>
  <c r="I39" i="1"/>
  <c r="I38" i="1" s="1"/>
  <c r="F31" i="1"/>
  <c r="F27" i="1"/>
  <c r="H25" i="1"/>
  <c r="H22" i="1" s="1"/>
  <c r="H64" i="1" s="1"/>
  <c r="L64" i="1"/>
  <c r="H68" i="1"/>
  <c r="H66" i="1" s="1"/>
  <c r="F93" i="1"/>
  <c r="F89" i="1"/>
  <c r="I77" i="1"/>
  <c r="J77" i="1"/>
  <c r="F76" i="1"/>
  <c r="F72" i="1"/>
  <c r="M66" i="1"/>
  <c r="M65" i="1" s="1"/>
  <c r="F59" i="1"/>
  <c r="F52" i="1"/>
  <c r="F49" i="1"/>
  <c r="F48" i="1"/>
  <c r="G39" i="1"/>
  <c r="G38" i="1" s="1"/>
  <c r="H39" i="1"/>
  <c r="H38" i="1" s="1"/>
  <c r="F30" i="1"/>
  <c r="G25" i="1"/>
  <c r="K64" i="1"/>
  <c r="K66" i="1"/>
  <c r="L66" i="1"/>
  <c r="L65" i="1" s="1"/>
  <c r="G22" i="1"/>
  <c r="G64" i="1" s="1"/>
  <c r="E22" i="1"/>
  <c r="E64" i="1" s="1"/>
  <c r="K65" i="1"/>
  <c r="I22" i="1"/>
  <c r="I64" i="1" s="1"/>
  <c r="F41" i="1"/>
  <c r="F87" i="1"/>
  <c r="F86" i="1" s="1"/>
  <c r="F78" i="1"/>
  <c r="F57" i="1"/>
  <c r="F71" i="1"/>
  <c r="I68" i="1"/>
  <c r="F69" i="1"/>
  <c r="F40" i="1"/>
  <c r="F39" i="1" s="1"/>
  <c r="F38" i="1" s="1"/>
  <c r="F88" i="1"/>
  <c r="F79" i="1"/>
  <c r="F58" i="1"/>
  <c r="F26" i="1"/>
  <c r="F25" i="1" s="1"/>
  <c r="F23" i="1"/>
  <c r="F68" i="1" l="1"/>
  <c r="I66" i="1"/>
  <c r="F77" i="1"/>
  <c r="G105" i="1"/>
  <c r="G65" i="1"/>
  <c r="E65" i="1"/>
  <c r="E105" i="1"/>
  <c r="H105" i="1"/>
  <c r="H65" i="1"/>
  <c r="F22" i="1"/>
  <c r="J65" i="1"/>
  <c r="J105" i="1"/>
  <c r="F56" i="1"/>
  <c r="I65" i="1"/>
  <c r="I105" i="1"/>
  <c r="F66" i="1" l="1"/>
  <c r="F64" i="1"/>
  <c r="F65" i="1" l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<sst xmlns="http://schemas.openxmlformats.org/spreadsheetml/2006/main" count="247" uniqueCount="175">
  <si>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</si>
  <si>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</si>
  <si>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</si>
  <si>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</si>
  <si>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</si>
  <si>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</si>
  <si>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</si>
  <si>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</si>
  <si>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</si>
  <si>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</si>
  <si>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</si>
  <si>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</si>
  <si>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</si>
  <si>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</si>
  <si>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</si>
  <si>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</si>
  <si>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</si>
  <si>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</si>
  <si>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</si>
  <si>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</si>
  <si>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</si>
  <si>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</si>
  <si>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</si>
  <si>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</si>
  <si>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</si>
  <si>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</si>
  <si>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</si>
  <si>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</si>
  <si>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</si>
  <si>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</si>
  <si>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</si>
  <si>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</si>
  <si>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</si>
  <si>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</si>
  <si>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</si>
  <si>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</si>
  <si>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</si>
  <si>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</si>
  <si>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</si>
  <si>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</si>
  <si>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</si>
  <si>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</si>
  <si>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</si>
  <si>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</si>
  <si>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</si>
  <si>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</si>
  <si>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</si>
  <si>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</si>
  <si>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</si>
  <si>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</si>
  <si>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</si>
  <si>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</si>
  <si>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</si>
  <si>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</si>
  <si>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</si>
  <si>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</si>
  <si>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</si>
  <si>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</si>
  <si>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</si>
  <si>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</si>
  <si>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</si>
  <si>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</si>
  <si>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</si>
  <si>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</si>
  <si>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</si>
  <si>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</si>
  <si>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</si>
  <si>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</si>
  <si>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</si>
  <si>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</si>
  <si>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</si>
  <si>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</si>
  <si>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</si>
  <si>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</si>
  <si>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</si>
  <si>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</si>
  <si>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</si>
  <si>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</si>
  <si>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</si>
  <si>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</si>
  <si>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</si>
  <si>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</si>
  <si>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</si>
  <si>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</si>
  <si>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</si>
  <si>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</si>
  <si>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</si>
  <si>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</si>
  <si>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</si>
  <si>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</si>
  <si>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</si>
  <si>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</si>
  <si>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</si>
  <si>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</si>
  <si>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</si>
  <si>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</si>
  <si>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</si>
  <si>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</si>
  <si>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</si>
  <si>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</si>
  <si>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</si>
  <si>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</si>
  <si>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</si>
  <si>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</si>
  <si>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</si>
  <si>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</si>
  <si>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</si>
  <si>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</si>
  <si>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</si>
  <si>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</si>
  <si>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</si>
  <si>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</si>
  <si>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</si>
  <si>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</si>
  <si>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</si>
  <si>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</si>
  <si>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</si>
  <si>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</si>
  <si>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</si>
  <si>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</si>
  <si>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</si>
  <si>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</si>
  <si>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</si>
  <si>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</si>
  <si>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</si>
  <si>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</si>
  <si>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</si>
  <si>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</si>
  <si>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</si>
  <si>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</si>
  <si>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</si>
  <si>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</si>
  <si>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</si>
  <si>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</si>
  <si>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</si>
  <si>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</si>
  <si>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</si>
  <si>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</si>
  <si>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</si>
  <si>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</si>
  <si>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</si>
  <si>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</si>
  <si>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</si>
  <si>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</si>
  <si>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</si>
  <si>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</si>
  <si>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</si>
  <si>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</si>
  <si>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</si>
  <si>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</si>
  <si>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</si>
  <si>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</si>
  <si>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</si>
  <si>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</si>
  <si>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</si>
  <si>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</si>
  <si>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</si>
  <si>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</si>
  <si>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</si>
  <si>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</si>
  <si>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</si>
  <si>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</si>
  <si>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</si>
  <si>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</si>
  <si>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</si>
  <si>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
2025 г.</t>
  </si>
  <si>
    <t>Годишен
уточнен план
2025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</si>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</sst>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5_06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45838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22900000</v>
          </cell>
          <cell r="G90">
            <v>16845899</v>
          </cell>
          <cell r="H90">
            <v>0</v>
          </cell>
          <cell r="I90">
            <v>36476</v>
          </cell>
          <cell r="J90">
            <v>8734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833258</v>
          </cell>
          <cell r="H106">
            <v>0</v>
          </cell>
          <cell r="I106">
            <v>1046</v>
          </cell>
          <cell r="J106">
            <v>39938</v>
          </cell>
        </row>
        <row r="110">
          <cell r="E110">
            <v>0</v>
          </cell>
          <cell r="G110">
            <v>9893</v>
          </cell>
          <cell r="H110">
            <v>-47</v>
          </cell>
          <cell r="I110">
            <v>0</v>
          </cell>
          <cell r="J110">
            <v>-48672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15990000</v>
          </cell>
          <cell r="G187">
            <v>4768964</v>
          </cell>
          <cell r="H187">
            <v>0</v>
          </cell>
          <cell r="I187">
            <v>-620</v>
          </cell>
          <cell r="J187">
            <v>1211352</v>
          </cell>
        </row>
        <row r="190">
          <cell r="E190">
            <v>680000</v>
          </cell>
          <cell r="G190">
            <v>368637</v>
          </cell>
          <cell r="H190">
            <v>0</v>
          </cell>
          <cell r="I190">
            <v>0</v>
          </cell>
          <cell r="J190">
            <v>30834</v>
          </cell>
        </row>
        <row r="196">
          <cell r="E196">
            <v>2146400</v>
          </cell>
          <cell r="G196">
            <v>0</v>
          </cell>
          <cell r="H196">
            <v>0</v>
          </cell>
          <cell r="I196">
            <v>0</v>
          </cell>
          <cell r="J196">
            <v>909132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2816500</v>
          </cell>
          <cell r="G205">
            <v>1193014</v>
          </cell>
          <cell r="H205">
            <v>11311</v>
          </cell>
          <cell r="I205">
            <v>130751</v>
          </cell>
          <cell r="J205">
            <v>0</v>
          </cell>
        </row>
        <row r="223">
          <cell r="E223">
            <v>65000</v>
          </cell>
          <cell r="G223">
            <v>46884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3553900</v>
          </cell>
          <cell r="G274">
            <v>2053794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2638</v>
          </cell>
          <cell r="G278">
            <v>2638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689000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2094862</v>
          </cell>
          <cell r="G287">
            <v>159425</v>
          </cell>
          <cell r="H287">
            <v>2313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2138300</v>
          </cell>
          <cell r="G378">
            <v>-8924795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2113370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-40102</v>
          </cell>
          <cell r="H547">
            <v>0</v>
          </cell>
          <cell r="I547">
            <v>138</v>
          </cell>
          <cell r="J547">
            <v>37948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74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-4403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-6910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-12459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-130797</v>
          </cell>
          <cell r="H594">
            <v>18000</v>
          </cell>
          <cell r="I594">
            <v>112797</v>
          </cell>
          <cell r="J594">
            <v>0</v>
          </cell>
        </row>
        <row r="597">
          <cell r="E597">
            <v>0</v>
          </cell>
          <cell r="G597">
            <v>-18000</v>
          </cell>
          <cell r="H597">
            <v>18000</v>
          </cell>
          <cell r="J597">
            <v>0</v>
          </cell>
        </row>
        <row r="608">
          <cell r="B608">
            <v>45847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               ОТЧЕТ ЗА КАСОВОТО ИЗПЪЛНЕНИЕ НА БЮДЖЕТА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КОМИСИЯ ЗА ФИНАНСОВ НАДЗОР</v>
      </c>
      <c r="C11" s="434"/>
      <c r="D11" s="434"/>
      <c r="E11" s="433" t="s">
        <v>174</v>
      </c>
      <c r="F11" s="432">
        <f>[1]OTCHET!F9</f>
        <v>45838</v>
      </c>
      <c r="G11" s="431" t="s">
        <v>173</v>
      </c>
      <c r="H11" s="430">
        <f>+[1]OTCHET!H9</f>
        <v>131060676</v>
      </c>
      <c r="I11" s="447">
        <f>+[1]OTCHET!I9</f>
        <v>0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Комисия за финансов надзор</v>
      </c>
      <c r="C13" s="421"/>
      <c r="D13" s="421"/>
      <c r="E13" s="423" t="str">
        <f>+[1]OTCHET!E12</f>
        <v>код по ЕБК:</v>
      </c>
      <c r="F13" s="422" t="str">
        <f>+[1]OTCHET!F12</f>
        <v>4700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0</v>
      </c>
      <c r="F15" s="416" t="str">
        <f>[1]OTCHET!F15</f>
        <v>БЮДЖЕТ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25900000</v>
      </c>
      <c r="F22" s="356">
        <f t="shared" si="0"/>
        <v>17726525</v>
      </c>
      <c r="G22" s="355">
        <f t="shared" si="0"/>
        <v>17689050</v>
      </c>
      <c r="H22" s="354">
        <f t="shared" si="0"/>
        <v>-47</v>
      </c>
      <c r="I22" s="354">
        <f t="shared" si="0"/>
        <v>37522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25900000</v>
      </c>
      <c r="F25" s="342">
        <f t="shared" si="1"/>
        <v>17726525</v>
      </c>
      <c r="G25" s="341">
        <f t="shared" si="1"/>
        <v>17689050</v>
      </c>
      <c r="H25" s="340">
        <f t="shared" si="1"/>
        <v>-47</v>
      </c>
      <c r="I25" s="340">
        <f t="shared" si="1"/>
        <v>37522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22900000</v>
      </c>
      <c r="F30" s="308">
        <f t="shared" si="2"/>
        <v>16891109</v>
      </c>
      <c r="G30" s="229">
        <f>[1]OTCHET!G90+[1]OTCHET!G93+[1]OTCHET!G94</f>
        <v>16845899</v>
      </c>
      <c r="H30" s="228">
        <f>[1]OTCHET!H90+[1]OTCHET!H93+[1]OTCHET!H94</f>
        <v>0</v>
      </c>
      <c r="I30" s="228">
        <f>[1]OTCHET!I90+[1]OTCHET!I93+[1]OTCHET!I94</f>
        <v>36476</v>
      </c>
      <c r="J30" s="227">
        <f>[1]OTCHET!J90+[1]OTCHET!J93+[1]OTCHET!J94</f>
        <v>8734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3000000</v>
      </c>
      <c r="F31" s="83">
        <f t="shared" si="2"/>
        <v>874242</v>
      </c>
      <c r="G31" s="82">
        <f>[1]OTCHET!G106</f>
        <v>833258</v>
      </c>
      <c r="H31" s="81">
        <f>[1]OTCHET!H106</f>
        <v>0</v>
      </c>
      <c r="I31" s="81">
        <f>[1]OTCHET!I106</f>
        <v>1046</v>
      </c>
      <c r="J31" s="80">
        <f>[1]OTCHET!J106</f>
        <v>39938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-38826</v>
      </c>
      <c r="G32" s="82">
        <f>[1]OTCHET!G110+[1]OTCHET!G119+[1]OTCHET!G135+[1]OTCHET!G136</f>
        <v>9893</v>
      </c>
      <c r="H32" s="81">
        <f>[1]OTCHET!H110+[1]OTCHET!H119+[1]OTCHET!H135+[1]OTCHET!H136</f>
        <v>-47</v>
      </c>
      <c r="I32" s="81">
        <f>[1]OTCHET!I110+[1]OTCHET!I119+[1]OTCHET!I135+[1]OTCHET!I136</f>
        <v>0</v>
      </c>
      <c r="J32" s="80">
        <f>[1]OTCHET!J110+[1]OTCHET!J119+[1]OTCHET!J135+[1]OTCHET!J136</f>
        <v>-48672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28038300</v>
      </c>
      <c r="F38" s="276">
        <f t="shared" si="3"/>
        <v>10889386</v>
      </c>
      <c r="G38" s="275">
        <f t="shared" si="3"/>
        <v>8593356</v>
      </c>
      <c r="H38" s="274">
        <f t="shared" si="3"/>
        <v>13624</v>
      </c>
      <c r="I38" s="274">
        <f t="shared" si="3"/>
        <v>131088</v>
      </c>
      <c r="J38" s="273">
        <f t="shared" si="3"/>
        <v>2151318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18816400</v>
      </c>
      <c r="F39" s="268">
        <f t="shared" si="4"/>
        <v>7288299</v>
      </c>
      <c r="G39" s="267">
        <f t="shared" si="4"/>
        <v>5137601</v>
      </c>
      <c r="H39" s="266">
        <f t="shared" si="4"/>
        <v>0</v>
      </c>
      <c r="I39" s="266">
        <f t="shared" si="4"/>
        <v>-620</v>
      </c>
      <c r="J39" s="265">
        <f t="shared" si="4"/>
        <v>2151318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15990000</v>
      </c>
      <c r="F40" s="260">
        <f t="shared" ref="F40:F55" si="5">+G40+H40+I40+J40</f>
        <v>5979696</v>
      </c>
      <c r="G40" s="259">
        <f>[1]OTCHET!G187</f>
        <v>4768964</v>
      </c>
      <c r="H40" s="258">
        <f>[1]OTCHET!H187</f>
        <v>0</v>
      </c>
      <c r="I40" s="258">
        <f>[1]OTCHET!I187</f>
        <v>-620</v>
      </c>
      <c r="J40" s="257">
        <f>[1]OTCHET!J187</f>
        <v>1211352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680000</v>
      </c>
      <c r="F41" s="252">
        <f t="shared" si="5"/>
        <v>399471</v>
      </c>
      <c r="G41" s="251">
        <f>[1]OTCHET!G190</f>
        <v>368637</v>
      </c>
      <c r="H41" s="250">
        <f>[1]OTCHET!H190</f>
        <v>0</v>
      </c>
      <c r="I41" s="250">
        <f>[1]OTCHET!I190</f>
        <v>0</v>
      </c>
      <c r="J41" s="249">
        <f>[1]OTCHET!J190</f>
        <v>30834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2146400</v>
      </c>
      <c r="F42" s="245">
        <f t="shared" si="5"/>
        <v>909132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909132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6435400</v>
      </c>
      <c r="F43" s="241">
        <f t="shared" si="5"/>
        <v>3436711</v>
      </c>
      <c r="G43" s="240">
        <f>+[1]OTCHET!G205+[1]OTCHET!G223+[1]OTCHET!G274</f>
        <v>3293692</v>
      </c>
      <c r="H43" s="239">
        <f>+[1]OTCHET!H205+[1]OTCHET!H223+[1]OTCHET!H274</f>
        <v>11311</v>
      </c>
      <c r="I43" s="239">
        <f>+[1]OTCHET!I205+[1]OTCHET!I223+[1]OTCHET!I274</f>
        <v>131708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2786500</v>
      </c>
      <c r="F49" s="83">
        <f t="shared" si="5"/>
        <v>164376</v>
      </c>
      <c r="G49" s="82">
        <f>[1]OTCHET!G278+[1]OTCHET!G279+[1]OTCHET!G287+[1]OTCHET!G290</f>
        <v>162063</v>
      </c>
      <c r="H49" s="81">
        <f>[1]OTCHET!H278+[1]OTCHET!H279+[1]OTCHET!H287+[1]OTCHET!H290</f>
        <v>2313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2138300</v>
      </c>
      <c r="F56" s="196">
        <f t="shared" si="6"/>
        <v>-6811425</v>
      </c>
      <c r="G56" s="195">
        <f t="shared" si="6"/>
        <v>-8924795</v>
      </c>
      <c r="H56" s="194">
        <f t="shared" si="6"/>
        <v>0</v>
      </c>
      <c r="I56" s="193">
        <f t="shared" si="6"/>
        <v>0</v>
      </c>
      <c r="J56" s="192">
        <f t="shared" si="6"/>
        <v>2113370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2138300</v>
      </c>
      <c r="F57" s="97">
        <f t="shared" ref="F57:F63" si="7">+G57+H57+I57+J57</f>
        <v>-8924795</v>
      </c>
      <c r="G57" s="96">
        <f>+[1]OTCHET!G364+[1]OTCHET!G378+[1]OTCHET!G391</f>
        <v>-8924795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0</v>
      </c>
      <c r="G58" s="90">
        <f>+[1]OTCHET!G386+[1]OTCHET!G394+[1]OTCHET!G399+[1]OTCHET!G402+[1]OTCHET!G405+[1]OTCHET!G408+[1]OTCHET!G409+[1]OTCHET!G412+[1]OTCHET!G425+[1]OTCHET!G426+[1]OTCHET!G427+[1]OTCHET!G428+[1]OTCHET!G429</f>
        <v>0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2113370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2113370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25714</v>
      </c>
      <c r="G64" s="159">
        <f t="shared" si="8"/>
        <v>170899</v>
      </c>
      <c r="H64" s="158">
        <f t="shared" si="8"/>
        <v>-13671</v>
      </c>
      <c r="I64" s="158">
        <f t="shared" si="8"/>
        <v>-93566</v>
      </c>
      <c r="J64" s="157">
        <f t="shared" si="8"/>
        <v>-37948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-25714</v>
      </c>
      <c r="G66" s="145">
        <f t="shared" si="10"/>
        <v>-170899</v>
      </c>
      <c r="H66" s="144">
        <f t="shared" si="10"/>
        <v>13671</v>
      </c>
      <c r="I66" s="144">
        <f t="shared" si="10"/>
        <v>93566</v>
      </c>
      <c r="J66" s="143">
        <f t="shared" si="10"/>
        <v>37948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-2016</v>
      </c>
      <c r="G86" s="118">
        <f t="shared" si="15"/>
        <v>-40102</v>
      </c>
      <c r="H86" s="117">
        <f t="shared" si="15"/>
        <v>0</v>
      </c>
      <c r="I86" s="117">
        <f t="shared" si="15"/>
        <v>138</v>
      </c>
      <c r="J86" s="116">
        <f t="shared" si="15"/>
        <v>37948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-2016</v>
      </c>
      <c r="G88" s="104">
        <f>+[1]OTCHET!G524+[1]OTCHET!G527+[1]OTCHET!G547</f>
        <v>-40102</v>
      </c>
      <c r="H88" s="103">
        <f>+[1]OTCHET!H524+[1]OTCHET!H527+[1]OTCHET!H547</f>
        <v>0</v>
      </c>
      <c r="I88" s="103">
        <f>+[1]OTCHET!I524+[1]OTCHET!I527+[1]OTCHET!I547</f>
        <v>138</v>
      </c>
      <c r="J88" s="102">
        <f>+[1]OTCHET!J524+[1]OTCHET!J527+[1]OTCHET!J547</f>
        <v>37948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74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74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-23772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-4403</v>
      </c>
      <c r="I91" s="81">
        <f>+[1]OTCHET!I576+[1]OTCHET!I577+[1]OTCHET!I578+[1]OTCHET!I579+[1]OTCHET!I580+[1]OTCHET!I581+[1]OTCHET!I582</f>
        <v>-19369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-130797</v>
      </c>
      <c r="H95" s="74">
        <f>[1]OTCHET!H594</f>
        <v>18000</v>
      </c>
      <c r="I95" s="74">
        <f>[1]OTCHET!I594</f>
        <v>112797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-18000</v>
      </c>
      <c r="H96" s="65">
        <f>+[1]OTCHET!H597</f>
        <v>18000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>
        <f>+[1]OTCHET!H608</f>
        <v>0</v>
      </c>
      <c r="C107" s="22"/>
      <c r="D107" s="22"/>
      <c r="E107" s="35"/>
      <c r="F107" s="34"/>
      <c r="G107" s="33">
        <f>+[1]OTCHET!E608</f>
        <v>0</v>
      </c>
      <c r="H107" s="33">
        <f>+[1]OTCHET!F608</f>
        <v>0</v>
      </c>
      <c r="I107" s="24"/>
      <c r="J107" s="32">
        <f>+[1]OTCHET!B608</f>
        <v>45847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>
        <f>+[1]OTCHET!D606</f>
        <v>0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>
        <f>+[1]OTCHET!G603</f>
        <v>0</v>
      </c>
      <c r="F114" s="451"/>
      <c r="G114" s="16"/>
      <c r="H114" s="15"/>
      <c r="I114" s="451">
        <f>+[1]OTCHET!G606</f>
        <v>0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2025-07-17T02:06:40Z</dcterms:created>
  <dcterms:modified xsi:type="dcterms:W3CDTF">2025-07-17T02:12:18Z</dcterms:modified>
</cp:coreProperties>
</file>