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5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G64" i="1" s="1"/>
  <c r="H23" i="1"/>
  <c r="I23" i="1"/>
  <c r="F23" i="1" s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F26" i="1" s="1"/>
  <c r="J26" i="1"/>
  <c r="E27" i="1"/>
  <c r="G27" i="1"/>
  <c r="F27" i="1" s="1"/>
  <c r="H27" i="1"/>
  <c r="I27" i="1"/>
  <c r="J27" i="1"/>
  <c r="E28" i="1"/>
  <c r="G28" i="1"/>
  <c r="H28" i="1"/>
  <c r="I28" i="1"/>
  <c r="F28" i="1" s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H25" i="1" s="1"/>
  <c r="H22" i="1" s="1"/>
  <c r="H64" i="1" s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H40" i="1"/>
  <c r="H39" i="1" s="1"/>
  <c r="H38" i="1" s="1"/>
  <c r="I40" i="1"/>
  <c r="I39" i="1" s="1"/>
  <c r="I38" i="1" s="1"/>
  <c r="J40" i="1"/>
  <c r="E41" i="1"/>
  <c r="F41" i="1"/>
  <c r="G41" i="1"/>
  <c r="G39" i="1" s="1"/>
  <c r="G38" i="1" s="1"/>
  <c r="H41" i="1"/>
  <c r="I41" i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G47" i="1"/>
  <c r="H47" i="1"/>
  <c r="I47" i="1"/>
  <c r="J47" i="1"/>
  <c r="F47" i="1" s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J56" i="1" s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E63" i="1"/>
  <c r="G63" i="1"/>
  <c r="H63" i="1"/>
  <c r="F63" i="1" s="1"/>
  <c r="I63" i="1"/>
  <c r="J63" i="1"/>
  <c r="F67" i="1"/>
  <c r="K68" i="1"/>
  <c r="K66" i="1" s="1"/>
  <c r="E69" i="1"/>
  <c r="G69" i="1"/>
  <c r="H69" i="1"/>
  <c r="F69" i="1" s="1"/>
  <c r="I69" i="1"/>
  <c r="J69" i="1"/>
  <c r="J68" i="1" s="1"/>
  <c r="K69" i="1"/>
  <c r="L69" i="1"/>
  <c r="L68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H79" i="1"/>
  <c r="I79" i="1"/>
  <c r="F79" i="1" s="1"/>
  <c r="J79" i="1"/>
  <c r="J77" i="1" s="1"/>
  <c r="E80" i="1"/>
  <c r="G80" i="1"/>
  <c r="F80" i="1" s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J86" i="1" s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K65" i="1"/>
  <c r="F25" i="1"/>
  <c r="G66" i="1"/>
  <c r="G65" i="1" s="1"/>
  <c r="E22" i="1"/>
  <c r="E64" i="1" s="1"/>
  <c r="I66" i="1"/>
  <c r="J105" i="1"/>
  <c r="M65" i="1"/>
  <c r="E66" i="1"/>
  <c r="J66" i="1"/>
  <c r="J65" i="1" s="1"/>
  <c r="F22" i="1"/>
  <c r="F87" i="1"/>
  <c r="F86" i="1" s="1"/>
  <c r="F78" i="1"/>
  <c r="F70" i="1"/>
  <c r="F68" i="1" s="1"/>
  <c r="H68" i="1"/>
  <c r="H66" i="1" s="1"/>
  <c r="H105" i="1" s="1"/>
  <c r="F57" i="1"/>
  <c r="F56" i="1" s="1"/>
  <c r="I25" i="1"/>
  <c r="I22" i="1"/>
  <c r="I64" i="1" s="1"/>
  <c r="F82" i="1"/>
  <c r="F40" i="1"/>
  <c r="F39" i="1" s="1"/>
  <c r="F38" i="1" s="1"/>
  <c r="E65" i="1" l="1"/>
  <c r="E105" i="1"/>
  <c r="G105" i="1"/>
  <c r="F64" i="1"/>
  <c r="H65" i="1"/>
  <c r="I65" i="1"/>
  <c r="I105" i="1"/>
  <c r="F77" i="1"/>
  <c r="F66" i="1" s="1"/>
  <c r="F65" i="1" l="1"/>
  <c r="F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<sst xmlns="http://schemas.openxmlformats.org/spreadsheetml/2006/main" count="247" uniqueCount="175">
  <si>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</si>
  <si>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</si>
  <si>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</si>
  <si>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</si>
  <si>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</si>
  <si>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</si>
  <si>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</si>
  <si>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</si>
  <si>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</si>
  <si>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</si>
  <si>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</si>
  <si>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</si>
  <si>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</si>
  <si>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</si>
  <si>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</si>
  <si>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</si>
  <si>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</si>
  <si>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</si>
  <si>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</si>
  <si>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</si>
  <si>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</si>
  <si>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</si>
  <si>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</si>
  <si>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</si>
  <si>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</si>
  <si>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</si>
  <si>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</si>
  <si>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</si>
  <si>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</si>
  <si>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</si>
  <si>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</si>
  <si>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</si>
  <si>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</si>
  <si>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</si>
  <si>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</si>
  <si>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</si>
  <si>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</si>
  <si>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</si>
  <si>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</si>
  <si>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</si>
  <si>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</si>
  <si>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</si>
  <si>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</si>
  <si>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</si>
  <si>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</si>
  <si>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</si>
  <si>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</si>
  <si>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</si>
  <si>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</si>
  <si>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</si>
  <si>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</si>
  <si>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</si>
  <si>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</si>
  <si>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</si>
  <si>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</si>
  <si>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</si>
  <si>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</si>
  <si>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</si>
  <si>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</si>
  <si>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</si>
  <si>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</si>
  <si>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</si>
  <si>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</si>
  <si>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</si>
  <si>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</si>
  <si>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</si>
  <si>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</si>
  <si>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</si>
  <si>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</si>
  <si>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</si>
  <si>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</si>
  <si>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</si>
  <si>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</si>
  <si>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</si>
  <si>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</si>
  <si>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</si>
  <si>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</si>
  <si>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</si>
  <si>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</si>
  <si>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</si>
  <si>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</si>
  <si>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</si>
  <si>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</si>
  <si>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</si>
  <si>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</si>
  <si>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</si>
  <si>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</si>
  <si>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</si>
  <si>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</si>
  <si>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</si>
  <si>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</si>
  <si>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</si>
  <si>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</si>
  <si>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</si>
  <si>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</si>
  <si>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</si>
  <si>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</si>
  <si>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</si>
  <si>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</si>
  <si>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</si>
  <si>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</si>
  <si>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</si>
  <si>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</si>
  <si>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</si>
  <si>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</si>
  <si>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</si>
  <si>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</si>
  <si>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</si>
  <si>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</si>
  <si>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</si>
  <si>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</si>
  <si>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</si>
  <si>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</si>
  <si>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</si>
  <si>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</si>
  <si>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</si>
  <si>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</si>
  <si>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</si>
  <si>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</si>
  <si>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</si>
  <si>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</si>
  <si>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</si>
  <si>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</si>
  <si>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</si>
  <si>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</si>
  <si>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</si>
  <si>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</si>
  <si>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</si>
  <si>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</si>
  <si>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</si>
  <si>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</si>
  <si>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</si>
  <si>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</si>
  <si>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</si>
  <si>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</si>
  <si>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</si>
  <si>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</si>
  <si>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</si>
  <si>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</si>
  <si>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</si>
  <si>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</si>
  <si>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</si>
  <si>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</si>
  <si>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</si>
  <si>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</si>
  <si>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</si>
  <si>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</si>
  <si>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</si>
  <si>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</si>
  <si>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</si>
  <si>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</si>
  <si>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</si>
  <si>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</si>
  <si>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</si>
  <si>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</si>
  <si>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</si>
  <si>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</si>
  <si>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</si>
  <si>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</si>
  <si>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</si>
  <si>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</si>
  <si>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</si>
  <si>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</si>
  <si>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</si>
  <si>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</si>
  <si>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
2025 г.</t>
  </si>
  <si>
    <t>Годишен
уточнен план
2025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</si>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</sst>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5_05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45808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22900000</v>
          </cell>
          <cell r="G90">
            <v>16743386</v>
          </cell>
          <cell r="H90">
            <v>0</v>
          </cell>
          <cell r="I90">
            <v>35676</v>
          </cell>
          <cell r="J90">
            <v>8346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708312</v>
          </cell>
          <cell r="H106">
            <v>0</v>
          </cell>
          <cell r="I106">
            <v>1019</v>
          </cell>
          <cell r="J106">
            <v>37588</v>
          </cell>
        </row>
        <row r="110">
          <cell r="E110">
            <v>0</v>
          </cell>
          <cell r="G110">
            <v>7943</v>
          </cell>
          <cell r="H110">
            <v>-38</v>
          </cell>
          <cell r="I110">
            <v>0</v>
          </cell>
          <cell r="J110">
            <v>-45934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16100000</v>
          </cell>
          <cell r="G187">
            <v>4026404</v>
          </cell>
          <cell r="H187">
            <v>0</v>
          </cell>
          <cell r="I187">
            <v>0</v>
          </cell>
          <cell r="J187">
            <v>1014906</v>
          </cell>
        </row>
        <row r="190">
          <cell r="E190">
            <v>380000</v>
          </cell>
          <cell r="G190">
            <v>227587</v>
          </cell>
          <cell r="H190">
            <v>0</v>
          </cell>
          <cell r="I190">
            <v>0</v>
          </cell>
          <cell r="J190">
            <v>18849</v>
          </cell>
        </row>
        <row r="196">
          <cell r="E196">
            <v>2336400</v>
          </cell>
          <cell r="G196">
            <v>0</v>
          </cell>
          <cell r="H196">
            <v>0</v>
          </cell>
          <cell r="I196">
            <v>0</v>
          </cell>
          <cell r="J196">
            <v>753635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2816500</v>
          </cell>
          <cell r="G205">
            <v>1033737</v>
          </cell>
          <cell r="H205">
            <v>7056</v>
          </cell>
          <cell r="I205">
            <v>103268</v>
          </cell>
          <cell r="J205">
            <v>0</v>
          </cell>
        </row>
        <row r="223">
          <cell r="E223">
            <v>65000</v>
          </cell>
          <cell r="G223">
            <v>46829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3553900</v>
          </cell>
          <cell r="G274">
            <v>2053794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2638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689000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2097500</v>
          </cell>
          <cell r="G287">
            <v>159425</v>
          </cell>
          <cell r="H287">
            <v>2313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2138300</v>
          </cell>
          <cell r="G378">
            <v>-9745900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1754083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-33708</v>
          </cell>
          <cell r="H547">
            <v>0</v>
          </cell>
          <cell r="I547">
            <v>10</v>
          </cell>
          <cell r="J547">
            <v>33307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74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-8667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-14615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-29484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-129619</v>
          </cell>
          <cell r="H594">
            <v>18000</v>
          </cell>
          <cell r="I594">
            <v>111619</v>
          </cell>
          <cell r="J594">
            <v>0</v>
          </cell>
        </row>
        <row r="597">
          <cell r="E597">
            <v>0</v>
          </cell>
          <cell r="G597">
            <v>-18000</v>
          </cell>
          <cell r="H597">
            <v>18000</v>
          </cell>
          <cell r="J597">
            <v>0</v>
          </cell>
        </row>
        <row r="608">
          <cell r="B608">
            <v>45817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17" zoomScale="60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45808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25900000</v>
      </c>
      <c r="F22" s="358">
        <f>+F23+F25+F36+F37</f>
        <v>17496298</v>
      </c>
      <c r="G22" s="357">
        <f>+G23+G25+G36+G37</f>
        <v>17459641</v>
      </c>
      <c r="H22" s="356">
        <f>+H23+H25+H36+H37</f>
        <v>-38</v>
      </c>
      <c r="I22" s="356">
        <f>+I23+I25+I36+I37</f>
        <v>36695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25900000</v>
      </c>
      <c r="F25" s="344">
        <f>+F26+F30+F31+F32+F33</f>
        <v>17496298</v>
      </c>
      <c r="G25" s="343">
        <f>+G26+G30+G31+G32+G33</f>
        <v>17459641</v>
      </c>
      <c r="H25" s="342">
        <f>+H26+H30+H31+H32+H33</f>
        <v>-38</v>
      </c>
      <c r="I25" s="342">
        <f>+I26+I30+I31+I32+I33</f>
        <v>36695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22900000</v>
      </c>
      <c r="F30" s="310">
        <f>+G30+H30+I30+J30</f>
        <v>16787408</v>
      </c>
      <c r="G30" s="231">
        <f>[1]OTCHET!G90+[1]OTCHET!G93+[1]OTCHET!G94</f>
        <v>16743386</v>
      </c>
      <c r="H30" s="230">
        <f>[1]OTCHET!H90+[1]OTCHET!H93+[1]OTCHET!H94</f>
        <v>0</v>
      </c>
      <c r="I30" s="230">
        <f>[1]OTCHET!I90+[1]OTCHET!I93+[1]OTCHET!I94</f>
        <v>35676</v>
      </c>
      <c r="J30" s="229">
        <f>[1]OTCHET!J90+[1]OTCHET!J93+[1]OTCHET!J94</f>
        <v>8346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3000000</v>
      </c>
      <c r="F31" s="85">
        <f>+G31+H31+I31+J31</f>
        <v>746919</v>
      </c>
      <c r="G31" s="84">
        <f>[1]OTCHET!G106</f>
        <v>708312</v>
      </c>
      <c r="H31" s="83">
        <f>[1]OTCHET!H106</f>
        <v>0</v>
      </c>
      <c r="I31" s="83">
        <f>[1]OTCHET!I106</f>
        <v>1019</v>
      </c>
      <c r="J31" s="82">
        <f>[1]OTCHET!J106</f>
        <v>37588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-38029</v>
      </c>
      <c r="G32" s="84">
        <f>[1]OTCHET!G110+[1]OTCHET!G119+[1]OTCHET!G135+[1]OTCHET!G136</f>
        <v>7943</v>
      </c>
      <c r="H32" s="83">
        <f>[1]OTCHET!H110+[1]OTCHET!H119+[1]OTCHET!H135+[1]OTCHET!H136</f>
        <v>-38</v>
      </c>
      <c r="I32" s="83">
        <f>[1]OTCHET!I110+[1]OTCHET!I119+[1]OTCHET!I135+[1]OTCHET!I136</f>
        <v>0</v>
      </c>
      <c r="J32" s="82">
        <f>[1]OTCHET!J110+[1]OTCHET!J119+[1]OTCHET!J135+[1]OTCHET!J136</f>
        <v>-45934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0</v>
      </c>
      <c r="G33" s="77">
        <f>[1]OTCHET!G123</f>
        <v>0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28038300</v>
      </c>
      <c r="F38" s="278">
        <f>F39+F43+F44+F46+SUM(F48:F52)+F55</f>
        <v>9451398</v>
      </c>
      <c r="G38" s="277">
        <f>G39+G43+G44+G46+SUM(G48:G52)+G55</f>
        <v>7550414</v>
      </c>
      <c r="H38" s="276">
        <f>H39+H43+H44+H46+SUM(H48:H52)+H55</f>
        <v>9369</v>
      </c>
      <c r="I38" s="276">
        <f>I39+I43+I44+I46+SUM(I48:I52)+I55</f>
        <v>104225</v>
      </c>
      <c r="J38" s="275">
        <f>J39+J43+J44+J46+SUM(J48:J52)+J55</f>
        <v>1787390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18816400</v>
      </c>
      <c r="F39" s="270">
        <f>SUM(F40:F42)</f>
        <v>6041381</v>
      </c>
      <c r="G39" s="269">
        <f>SUM(G40:G42)</f>
        <v>4253991</v>
      </c>
      <c r="H39" s="268">
        <f>SUM(H40:H42)</f>
        <v>0</v>
      </c>
      <c r="I39" s="268">
        <f>SUM(I40:I42)</f>
        <v>0</v>
      </c>
      <c r="J39" s="267">
        <f>SUM(J40:J42)</f>
        <v>1787390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16100000</v>
      </c>
      <c r="F40" s="262">
        <f>+G40+H40+I40+J40</f>
        <v>5041310</v>
      </c>
      <c r="G40" s="261">
        <f>[1]OTCHET!G187</f>
        <v>4026404</v>
      </c>
      <c r="H40" s="260">
        <f>[1]OTCHET!H187</f>
        <v>0</v>
      </c>
      <c r="I40" s="260">
        <f>[1]OTCHET!I187</f>
        <v>0</v>
      </c>
      <c r="J40" s="259">
        <f>[1]OTCHET!J187</f>
        <v>1014906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380000</v>
      </c>
      <c r="F41" s="254">
        <f>+G41+H41+I41+J41</f>
        <v>246436</v>
      </c>
      <c r="G41" s="253">
        <f>[1]OTCHET!G190</f>
        <v>227587</v>
      </c>
      <c r="H41" s="252">
        <f>[1]OTCHET!H190</f>
        <v>0</v>
      </c>
      <c r="I41" s="252">
        <f>[1]OTCHET!I190</f>
        <v>0</v>
      </c>
      <c r="J41" s="251">
        <f>[1]OTCHET!J190</f>
        <v>18849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2336400</v>
      </c>
      <c r="F42" s="247">
        <f>+G42+H42+I42+J42</f>
        <v>753635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753635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+[1]OTCHET!E205+[1]OTCHET!E223+[1]OTCHET!E274</f>
        <v>6435400</v>
      </c>
      <c r="F43" s="243">
        <f>+G43+H43+I43+J43</f>
        <v>3245641</v>
      </c>
      <c r="G43" s="242">
        <f>+[1]OTCHET!G205+[1]OTCHET!G223+[1]OTCHET!G274</f>
        <v>3134360</v>
      </c>
      <c r="H43" s="241">
        <f>+[1]OTCHET!H205+[1]OTCHET!H223+[1]OTCHET!H274</f>
        <v>7056</v>
      </c>
      <c r="I43" s="241">
        <f>+[1]OTCHET!I205+[1]OTCHET!I223+[1]OTCHET!I274</f>
        <v>104225</v>
      </c>
      <c r="J43" s="240">
        <f>+[1]OTCHET!J205+[1]OTCHET!J223+[1]OTCHET!J274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+[1]OTCHET!E227+[1]OTCHET!E233+[1]OTCHET!E236+[1]OTCHET!E237+[1]OTCHET!E238+[1]OTCHET!E239+[1]OTCHET!E243</f>
        <v>0</v>
      </c>
      <c r="F44" s="78">
        <f>+G44+H44+I44+J44</f>
        <v>0</v>
      </c>
      <c r="G44" s="77">
        <f>+[1]OTCHET!G227+[1]OTCHET!G233+[1]OTCHET!G236+[1]OTCHET!G237+[1]OTCHET!G238+[1]OTCHET!G239+[1]OTCHET!G243</f>
        <v>0</v>
      </c>
      <c r="H44" s="76">
        <f>+[1]OTCHET!H227+[1]OTCHET!H233+[1]OTCHET!H236+[1]OTCHET!H237+[1]OTCHET!H238+[1]OTCHET!H239+[1]OTCHET!H243</f>
        <v>0</v>
      </c>
      <c r="I44" s="76">
        <f>+[1]OTCHET!I227+[1]OTCHET!I233+[1]OTCHET!I236+[1]OTCHET!I237+[1]OTCHET!I238+[1]OTCHET!I239+[1]OTCHET!I243</f>
        <v>0</v>
      </c>
      <c r="J44" s="75">
        <f>+[1]OTCHET!J227+[1]OTCHET!J233+[1]OTCHET!J236+[1]OTCHET!J237+[1]OTCHET!J238+[1]OTCHET!J239+[1]OTCHET!J243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+[1]OTCHET!E236+[1]OTCHET!E237+[1]OTCHET!E238+[1]OTCHET!E239+[1]OTCHET!E246+[1]OTCHET!E247+[1]OTCHET!E251</f>
        <v>0</v>
      </c>
      <c r="F45" s="237">
        <f>+G45+H45+I45+J45</f>
        <v>0</v>
      </c>
      <c r="G45" s="236">
        <f>+[1]OTCHET!G236+[1]OTCHET!G237+[1]OTCHET!G238+[1]OTCHET!G239+[1]OTCHET!G246+[1]OTCHET!G247+[1]OTCHET!G251</f>
        <v>0</v>
      </c>
      <c r="H45" s="235">
        <f>+[1]OTCHET!H236+[1]OTCHET!H237+[1]OTCHET!H238+[1]OTCHET!H239+[1]OTCHET!H246+[1]OTCHET!H247+[1]OTCHET!H251</f>
        <v>0</v>
      </c>
      <c r="I45" s="234">
        <f>+[1]OTCHET!I236+[1]OTCHET!I237+[1]OTCHET!I238+[1]OTCHET!I239+[1]OTCHET!I246+[1]OTCHET!I247+[1]OTCHET!I251</f>
        <v>0</v>
      </c>
      <c r="J45" s="233">
        <f>+[1]OTCHET!J236+[1]OTCHET!J237+[1]OTCHET!J238+[1]OTCHET!J239+[1]OTCHET!J246+[1]OTCHET!J247+[1]OTCHET!J251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+[1]OTCHET!E258+[1]OTCHET!E259+[1]OTCHET!E260+[1]OTCHET!E261</f>
        <v>0</v>
      </c>
      <c r="F46" s="243">
        <f>+G46+H46+I46+J46</f>
        <v>0</v>
      </c>
      <c r="G46" s="242">
        <f>+[1]OTCHET!G258+[1]OTCHET!G259+[1]OTCHET!G260+[1]OTCHET!G261</f>
        <v>0</v>
      </c>
      <c r="H46" s="241">
        <f>+[1]OTCHET!H258+[1]OTCHET!H259+[1]OTCHET!H260+[1]OTCHET!H261</f>
        <v>0</v>
      </c>
      <c r="I46" s="241">
        <f>+[1]OTCHET!I258+[1]OTCHET!I259+[1]OTCHET!I260+[1]OTCHET!I261</f>
        <v>0</v>
      </c>
      <c r="J46" s="240">
        <f>+[1]OTCHET!J258+[1]OTCHET!J259+[1]OTCHET!J260+[1]OTCHET!J261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+[1]OTCHET!E259</f>
        <v>0</v>
      </c>
      <c r="F47" s="237">
        <f>+G47+H47+I47+J47</f>
        <v>0</v>
      </c>
      <c r="G47" s="236">
        <f>+[1]OTCHET!G259</f>
        <v>0</v>
      </c>
      <c r="H47" s="235">
        <f>+[1]OTCHET!H259</f>
        <v>0</v>
      </c>
      <c r="I47" s="234">
        <f>+[1]OTCHET!I259</f>
        <v>0</v>
      </c>
      <c r="J47" s="233">
        <f>+[1]OTCHET!J259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+[1]OTCHET!E268+[1]OTCHET!E272+[1]OTCHET!E273</f>
        <v>0</v>
      </c>
      <c r="F48" s="85">
        <f>+G48+H48+I48+J48</f>
        <v>0</v>
      </c>
      <c r="G48" s="231">
        <f>+[1]OTCHET!G268+[1]OTCHET!G272+[1]OTCHET!G273</f>
        <v>0</v>
      </c>
      <c r="H48" s="230">
        <f>+[1]OTCHET!H268+[1]OTCHET!H272+[1]OTCHET!H273</f>
        <v>0</v>
      </c>
      <c r="I48" s="230">
        <f>+[1]OTCHET!I268+[1]OTCHET!I272+[1]OTCHET!I273</f>
        <v>0</v>
      </c>
      <c r="J48" s="229">
        <f>+[1]OTCHET!J268+[1]OTCHET!J272+[1]OTCHET!J273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[1]OTCHET!E278+[1]OTCHET!E279+[1]OTCHET!E287+[1]OTCHET!E290</f>
        <v>2786500</v>
      </c>
      <c r="F49" s="85">
        <f>+G49+H49+I49+J49</f>
        <v>164376</v>
      </c>
      <c r="G49" s="84">
        <f>[1]OTCHET!G278+[1]OTCHET!G279+[1]OTCHET!G287+[1]OTCHET!G290</f>
        <v>162063</v>
      </c>
      <c r="H49" s="83">
        <f>[1]OTCHET!H278+[1]OTCHET!H279+[1]OTCHET!H287+[1]OTCHET!H290</f>
        <v>2313</v>
      </c>
      <c r="I49" s="83">
        <f>[1]OTCHET!I278+[1]OTCHET!I279+[1]OTCHET!I287+[1]OTCHET!I290</f>
        <v>0</v>
      </c>
      <c r="J49" s="82">
        <f>[1]OTCHET!J278+[1]OTCHET!J279+[1]OTCHET!J287+[1]OTCHET!J290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+[1]OTCHET!E291</f>
        <v>0</v>
      </c>
      <c r="F50" s="85">
        <f>+G50+H50+I50+J50</f>
        <v>0</v>
      </c>
      <c r="G50" s="84">
        <f>+[1]OTCHET!G291</f>
        <v>0</v>
      </c>
      <c r="H50" s="83">
        <f>+[1]OTCHET!H291</f>
        <v>0</v>
      </c>
      <c r="I50" s="83">
        <f>+[1]OTCHET!I291</f>
        <v>0</v>
      </c>
      <c r="J50" s="82">
        <f>+[1]OTCHET!J291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+[1]OTCHET!E275</f>
        <v>0</v>
      </c>
      <c r="F51" s="78">
        <f>+G51+H51+I51+J51</f>
        <v>0</v>
      </c>
      <c r="G51" s="77">
        <f>+[1]OTCHET!G275</f>
        <v>0</v>
      </c>
      <c r="H51" s="76">
        <f>+[1]OTCHET!H275</f>
        <v>0</v>
      </c>
      <c r="I51" s="76">
        <f>+[1]OTCHET!I275</f>
        <v>0</v>
      </c>
      <c r="J51" s="75">
        <f>+[1]OTCHET!J275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+[1]OTCHET!E296</f>
        <v>0</v>
      </c>
      <c r="F52" s="78">
        <f>+G52+H52+I52+J52</f>
        <v>0</v>
      </c>
      <c r="G52" s="77">
        <f>+[1]OTCHET!G296</f>
        <v>0</v>
      </c>
      <c r="H52" s="76">
        <f>+[1]OTCHET!H296</f>
        <v>0</v>
      </c>
      <c r="I52" s="76">
        <f>+[1]OTCHET!I296</f>
        <v>0</v>
      </c>
      <c r="J52" s="75">
        <f>+[1]OTCHET!J296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[1]OTCHET!E297</f>
        <v>0</v>
      </c>
      <c r="F53" s="224">
        <f>+G53+H53+I53+J53</f>
        <v>0</v>
      </c>
      <c r="G53" s="223">
        <f>[1]OTCHET!G297</f>
        <v>0</v>
      </c>
      <c r="H53" s="222">
        <f>[1]OTCHET!H297</f>
        <v>0</v>
      </c>
      <c r="I53" s="222">
        <f>[1]OTCHET!I297</f>
        <v>0</v>
      </c>
      <c r="J53" s="221">
        <f>[1]OTCHET!J297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[1]OTCHET!E299</f>
        <v>0</v>
      </c>
      <c r="F54" s="215">
        <f>+G54+H54+I54+J54</f>
        <v>0</v>
      </c>
      <c r="G54" s="214">
        <f>[1]OTCHET!G299</f>
        <v>0</v>
      </c>
      <c r="H54" s="213">
        <f>[1]OTCHET!H299</f>
        <v>0</v>
      </c>
      <c r="I54" s="213">
        <f>[1]OTCHET!I299</f>
        <v>0</v>
      </c>
      <c r="J54" s="212">
        <f>[1]OTCHET!J299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+[1]OTCHET!E300</f>
        <v>0</v>
      </c>
      <c r="F55" s="206">
        <f>+G55+H55+I55+J55</f>
        <v>0</v>
      </c>
      <c r="G55" s="205">
        <f>+[1]OTCHET!G300</f>
        <v>0</v>
      </c>
      <c r="H55" s="204">
        <f>+[1]OTCHET!H300</f>
        <v>0</v>
      </c>
      <c r="I55" s="204">
        <f>+[1]OTCHET!I300</f>
        <v>0</v>
      </c>
      <c r="J55" s="203">
        <f>+[1]OTCHET!J300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2138300</v>
      </c>
      <c r="F56" s="198">
        <f>+F57+F58+F62</f>
        <v>-7991817</v>
      </c>
      <c r="G56" s="197">
        <f>+G57+G58+G62</f>
        <v>-9745900</v>
      </c>
      <c r="H56" s="196">
        <f>+H57+H58+H62</f>
        <v>0</v>
      </c>
      <c r="I56" s="195">
        <f>+I57+I58+I62</f>
        <v>0</v>
      </c>
      <c r="J56" s="194">
        <f>+J57+J58+J62</f>
        <v>1754083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+[1]OTCHET!E364+[1]OTCHET!E378+[1]OTCHET!E391</f>
        <v>2138300</v>
      </c>
      <c r="F57" s="99">
        <f>+G57+H57+I57+J57</f>
        <v>-9745900</v>
      </c>
      <c r="G57" s="98">
        <f>+[1]OTCHET!G364+[1]OTCHET!G378+[1]OTCHET!G391</f>
        <v>-9745900</v>
      </c>
      <c r="H57" s="97">
        <f>+[1]OTCHET!H364+[1]OTCHET!H378+[1]OTCHET!H391</f>
        <v>0</v>
      </c>
      <c r="I57" s="97">
        <f>+[1]OTCHET!I364+[1]OTCHET!I378+[1]OTCHET!I391</f>
        <v>0</v>
      </c>
      <c r="J57" s="96">
        <f>+[1]OTCHET!J364+[1]OTCHET!J378+[1]OTCHET!J391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+[1]OTCHET!E386+[1]OTCHET!E394+[1]OTCHET!E399+[1]OTCHET!E402+[1]OTCHET!E405+[1]OTCHET!E408+[1]OTCHET!E409+[1]OTCHET!E412+[1]OTCHET!E425+[1]OTCHET!E426+[1]OTCHET!E427+[1]OTCHET!E428+[1]OTCHET!E429</f>
        <v>0</v>
      </c>
      <c r="F58" s="93">
        <f>+G58+H58+I58+J58</f>
        <v>0</v>
      </c>
      <c r="G58" s="92">
        <f>+[1]OTCHET!G386+[1]OTCHET!G394+[1]OTCHET!G399+[1]OTCHET!G402+[1]OTCHET!G405+[1]OTCHET!G408+[1]OTCHET!G409+[1]OTCHET!G412+[1]OTCHET!G425+[1]OTCHET!G426+[1]OTCHET!G427+[1]OTCHET!G428+[1]OTCHET!G429</f>
        <v>0</v>
      </c>
      <c r="H58" s="91">
        <f>+[1]OTCHET!H386+[1]OTCHET!H394+[1]OTCHET!H399+[1]OTCHET!H402+[1]OTCHET!H405+[1]OTCHET!H408+[1]OTCHET!H409+[1]OTCHET!H412+[1]OTCHET!H425+[1]OTCHET!H426+[1]OTCHET!H427+[1]OTCHET!H428+[1]OTCHET!H429</f>
        <v>0</v>
      </c>
      <c r="I58" s="91">
        <f>+[1]OTCHET!I386+[1]OTCHET!I394+[1]OTCHET!I399+[1]OTCHET!I402+[1]OTCHET!I405+[1]OTCHET!I408+[1]OTCHET!I409+[1]OTCHET!I412+[1]OTCHET!I425+[1]OTCHET!I426+[1]OTCHET!I427+[1]OTCHET!I428+[1]OTCHET!I429</f>
        <v>0</v>
      </c>
      <c r="J58" s="90">
        <f>+[1]OTCHET!J386+[1]OTCHET!J394+[1]OTCHET!J399+[1]OTCHET!J402+[1]OTCHET!J405+[1]OTCHET!J408+[1]OTCHET!J409+[1]OTCHET!J412+[1]OTCHET!J425+[1]OTCHET!J426+[1]OTCHET!J427+[1]OTCHET!J428+[1]OTCHET!J429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+[1]OTCHET!E425+[1]OTCHET!E426+[1]OTCHET!E427+[1]OTCHET!E428+[1]OTCHET!E429</f>
        <v>0</v>
      </c>
      <c r="F59" s="121">
        <f>+G59+H59+I59+J59</f>
        <v>0</v>
      </c>
      <c r="G59" s="120">
        <f>+[1]OTCHET!G425+[1]OTCHET!G426+[1]OTCHET!G427+[1]OTCHET!G428+[1]OTCHET!G429</f>
        <v>0</v>
      </c>
      <c r="H59" s="119">
        <f>+[1]OTCHET!H425+[1]OTCHET!H426+[1]OTCHET!H427+[1]OTCHET!H428+[1]OTCHET!H429</f>
        <v>0</v>
      </c>
      <c r="I59" s="119">
        <f>+[1]OTCHET!I425+[1]OTCHET!I426+[1]OTCHET!I427+[1]OTCHET!I428+[1]OTCHET!I429</f>
        <v>0</v>
      </c>
      <c r="J59" s="118">
        <f>+[1]OTCHET!J425+[1]OTCHET!J426+[1]OTCHET!J427+[1]OTCHET!J428+[1]OTCHET!J429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[1]OTCHET!E408</f>
        <v>0</v>
      </c>
      <c r="F60" s="189">
        <f>+G60+H60+I60+J60</f>
        <v>0</v>
      </c>
      <c r="G60" s="188">
        <f>[1]OTCHET!G408</f>
        <v>0</v>
      </c>
      <c r="H60" s="187">
        <f>[1]OTCHET!H408</f>
        <v>0</v>
      </c>
      <c r="I60" s="187">
        <f>[1]OTCHET!I408</f>
        <v>0</v>
      </c>
      <c r="J60" s="186">
        <f>[1]OTCHET!J408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[1]OTCHET!E415</f>
        <v>0</v>
      </c>
      <c r="F62" s="179">
        <f>+G62+H62+I62+J62</f>
        <v>1754083</v>
      </c>
      <c r="G62" s="178">
        <f>[1]OTCHET!G415</f>
        <v>0</v>
      </c>
      <c r="H62" s="177">
        <f>[1]OTCHET!H415</f>
        <v>0</v>
      </c>
      <c r="I62" s="177">
        <f>[1]OTCHET!I415</f>
        <v>0</v>
      </c>
      <c r="J62" s="176">
        <f>[1]OTCHET!J415</f>
        <v>1754083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+[1]OTCHET!E252</f>
        <v>0</v>
      </c>
      <c r="F63" s="170">
        <f>+G63+H63+I63+J63</f>
        <v>0</v>
      </c>
      <c r="G63" s="169">
        <f>+[1]OTCHET!G252</f>
        <v>0</v>
      </c>
      <c r="H63" s="168">
        <f>+[1]OTCHET!H252</f>
        <v>0</v>
      </c>
      <c r="I63" s="168">
        <f>+[1]OTCHET!I252</f>
        <v>0</v>
      </c>
      <c r="J63" s="167">
        <f>+[1]OTCHET!J252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53083</v>
      </c>
      <c r="G64" s="161">
        <f>+G22-G38+G56-G63</f>
        <v>163327</v>
      </c>
      <c r="H64" s="160">
        <f>+H22-H38+H56-H63</f>
        <v>-9407</v>
      </c>
      <c r="I64" s="160">
        <f>+I22-I38+I56-I63</f>
        <v>-67530</v>
      </c>
      <c r="J64" s="159">
        <f>+J22-J38+J56-J63</f>
        <v>-33307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-53083</v>
      </c>
      <c r="G66" s="147">
        <f>SUM(+G68+G76+G77+G84+G85+G86+G89+G90+G91+G92+G93+G94+G95)</f>
        <v>-163327</v>
      </c>
      <c r="H66" s="146">
        <f>SUM(+H68+H76+H77+H84+H85+H86+H89+H90+H91+H92+H93+H94+H95)</f>
        <v>9407</v>
      </c>
      <c r="I66" s="146">
        <f>SUM(+I68+I76+I77+I84+I85+I86+I89+I90+I91+I92+I93+I94+I95)</f>
        <v>67530</v>
      </c>
      <c r="J66" s="145">
        <f>SUM(+J68+J76+J77+J84+J85+J86+J89+J90+J91+J92+J93+J94+J95)</f>
        <v>33307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+[1]OTCHET!E485+[1]OTCHET!E486+[1]OTCHET!E489+[1]OTCHET!E490+[1]OTCHET!E493+[1]OTCHET!E494+[1]OTCHET!E498</f>
        <v>0</v>
      </c>
      <c r="F69" s="114">
        <f>+G69+H69+I69+J69</f>
        <v>0</v>
      </c>
      <c r="G69" s="113">
        <f>+[1]OTCHET!G485+[1]OTCHET!G486+[1]OTCHET!G489+[1]OTCHET!G490+[1]OTCHET!G493+[1]OTCHET!G494+[1]OTCHET!G498</f>
        <v>0</v>
      </c>
      <c r="H69" s="112">
        <f>+[1]OTCHET!H485+[1]OTCHET!H486+[1]OTCHET!H489+[1]OTCHET!H490+[1]OTCHET!H493+[1]OTCHET!H494+[1]OTCHET!H498</f>
        <v>0</v>
      </c>
      <c r="I69" s="112">
        <f>+[1]OTCHET!I485+[1]OTCHET!I486+[1]OTCHET!I489+[1]OTCHET!I490+[1]OTCHET!I493+[1]OTCHET!I494+[1]OTCHET!I498</f>
        <v>0</v>
      </c>
      <c r="J69" s="111">
        <f>+[1]OTCHET!J485+[1]OTCHET!J486+[1]OTCHET!J489+[1]OTCHET!J490+[1]OTCHET!J493+[1]OTCHET!J494+[1]OTCHET!J498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+[1]OTCHET!E487+[1]OTCHET!E488+[1]OTCHET!E491+[1]OTCHET!E492+[1]OTCHET!E495+[1]OTCHET!E496+[1]OTCHET!E497+[1]OTCHET!E499</f>
        <v>0</v>
      </c>
      <c r="F70" s="127">
        <f>+G70+H70+I70+J70</f>
        <v>0</v>
      </c>
      <c r="G70" s="126">
        <f>+[1]OTCHET!G487+[1]OTCHET!G488+[1]OTCHET!G491+[1]OTCHET!G492+[1]OTCHET!G495+[1]OTCHET!G496+[1]OTCHET!G497+[1]OTCHET!G499</f>
        <v>0</v>
      </c>
      <c r="H70" s="125">
        <f>+[1]OTCHET!H487+[1]OTCHET!H488+[1]OTCHET!H491+[1]OTCHET!H492+[1]OTCHET!H495+[1]OTCHET!H496+[1]OTCHET!H497+[1]OTCHET!H499</f>
        <v>0</v>
      </c>
      <c r="I70" s="125">
        <f>+[1]OTCHET!I487+[1]OTCHET!I488+[1]OTCHET!I491+[1]OTCHET!I492+[1]OTCHET!I495+[1]OTCHET!I496+[1]OTCHET!I497+[1]OTCHET!I499</f>
        <v>0</v>
      </c>
      <c r="J70" s="124">
        <f>+[1]OTCHET!J487+[1]OTCHET!J488+[1]OTCHET!J491+[1]OTCHET!J492+[1]OTCHET!J495+[1]OTCHET!J496+[1]OTCHET!J497+[1]OTCHET!J499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+[1]OTCHET!E500</f>
        <v>0</v>
      </c>
      <c r="F71" s="127">
        <f>+G71+H71+I71+J71</f>
        <v>0</v>
      </c>
      <c r="G71" s="126">
        <f>+[1]OTCHET!G500</f>
        <v>0</v>
      </c>
      <c r="H71" s="125">
        <f>+[1]OTCHET!H500</f>
        <v>0</v>
      </c>
      <c r="I71" s="125">
        <f>+[1]OTCHET!I500</f>
        <v>0</v>
      </c>
      <c r="J71" s="124">
        <f>+[1]OTCHET!J500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+[1]OTCHET!E505</f>
        <v>0</v>
      </c>
      <c r="F72" s="127">
        <f>+G72+H72+I72+J72</f>
        <v>0</v>
      </c>
      <c r="G72" s="126">
        <f>+[1]OTCHET!G505</f>
        <v>0</v>
      </c>
      <c r="H72" s="125">
        <f>+[1]OTCHET!H505</f>
        <v>0</v>
      </c>
      <c r="I72" s="125">
        <f>+[1]OTCHET!I505</f>
        <v>0</v>
      </c>
      <c r="J72" s="124">
        <f>+[1]OTCHET!J505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+[1]OTCHET!E545</f>
        <v>0</v>
      </c>
      <c r="F73" s="127">
        <f>+G73+H73+I73+J73</f>
        <v>0</v>
      </c>
      <c r="G73" s="126">
        <f>+[1]OTCHET!G545</f>
        <v>0</v>
      </c>
      <c r="H73" s="125">
        <f>+[1]OTCHET!H545</f>
        <v>0</v>
      </c>
      <c r="I73" s="125">
        <f>+[1]OTCHET!I545</f>
        <v>0</v>
      </c>
      <c r="J73" s="124">
        <f>+[1]OTCHET!J545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+[1]OTCHET!E584+[1]OTCHET!E585</f>
        <v>0</v>
      </c>
      <c r="F74" s="127">
        <f>+G74+H74+I74+J74</f>
        <v>0</v>
      </c>
      <c r="G74" s="126">
        <f>+[1]OTCHET!G584+[1]OTCHET!G585</f>
        <v>0</v>
      </c>
      <c r="H74" s="125">
        <f>+[1]OTCHET!H584+[1]OTCHET!H585</f>
        <v>0</v>
      </c>
      <c r="I74" s="125">
        <f>+[1]OTCHET!I584+[1]OTCHET!I585</f>
        <v>0</v>
      </c>
      <c r="J74" s="124">
        <f>+[1]OTCHET!J584+[1]OTCHET!J585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+[1]OTCHET!E586+[1]OTCHET!E587+[1]OTCHET!E588</f>
        <v>0</v>
      </c>
      <c r="F75" s="107">
        <f>+G75+H75+I75+J75</f>
        <v>0</v>
      </c>
      <c r="G75" s="106">
        <f>+[1]OTCHET!G586+[1]OTCHET!G587+[1]OTCHET!G588</f>
        <v>0</v>
      </c>
      <c r="H75" s="105">
        <f>+[1]OTCHET!H586+[1]OTCHET!H587+[1]OTCHET!H588</f>
        <v>0</v>
      </c>
      <c r="I75" s="105">
        <f>+[1]OTCHET!I586+[1]OTCHET!I587+[1]OTCHET!I588</f>
        <v>0</v>
      </c>
      <c r="J75" s="104">
        <f>+[1]OTCHET!J586+[1]OTCHET!J587+[1]OTCHET!J588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[1]OTCHET!E464</f>
        <v>0</v>
      </c>
      <c r="F76" s="99">
        <f>+G76+H76+I76+J76</f>
        <v>0</v>
      </c>
      <c r="G76" s="98">
        <f>[1]OTCHET!G464</f>
        <v>0</v>
      </c>
      <c r="H76" s="97">
        <f>[1]OTCHET!H464</f>
        <v>0</v>
      </c>
      <c r="I76" s="97">
        <f>[1]OTCHET!I464</f>
        <v>0</v>
      </c>
      <c r="J76" s="96">
        <f>[1]OTCHET!J464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+[1]OTCHET!E469+[1]OTCHET!E472</f>
        <v>0</v>
      </c>
      <c r="F78" s="114">
        <f>+G78+H78+I78+J78</f>
        <v>0</v>
      </c>
      <c r="G78" s="113">
        <f>+[1]OTCHET!G469+[1]OTCHET!G472</f>
        <v>0</v>
      </c>
      <c r="H78" s="112">
        <f>+[1]OTCHET!H469+[1]OTCHET!H472</f>
        <v>0</v>
      </c>
      <c r="I78" s="112">
        <f>+[1]OTCHET!I469+[1]OTCHET!I472</f>
        <v>0</v>
      </c>
      <c r="J78" s="111">
        <f>+[1]OTCHET!J469+[1]OTCHET!J472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+[1]OTCHET!E470+[1]OTCHET!E473</f>
        <v>0</v>
      </c>
      <c r="F79" s="127">
        <f>+G79+H79+I79+J79</f>
        <v>0</v>
      </c>
      <c r="G79" s="126">
        <f>+[1]OTCHET!G470+[1]OTCHET!G473</f>
        <v>0</v>
      </c>
      <c r="H79" s="125">
        <f>+[1]OTCHET!H470+[1]OTCHET!H473</f>
        <v>0</v>
      </c>
      <c r="I79" s="125">
        <f>+[1]OTCHET!I470+[1]OTCHET!I473</f>
        <v>0</v>
      </c>
      <c r="J79" s="124">
        <f>+[1]OTCHET!J470+[1]OTCHET!J473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[1]OTCHET!E474</f>
        <v>0</v>
      </c>
      <c r="F80" s="127">
        <f>+G80+H80+I80+J80</f>
        <v>0</v>
      </c>
      <c r="G80" s="126">
        <f>[1]OTCHET!G474</f>
        <v>0</v>
      </c>
      <c r="H80" s="125">
        <f>[1]OTCHET!H474</f>
        <v>0</v>
      </c>
      <c r="I80" s="125">
        <f>[1]OTCHET!I474</f>
        <v>0</v>
      </c>
      <c r="J80" s="124">
        <f>[1]OTCHET!J474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+[1]OTCHET!E482</f>
        <v>0</v>
      </c>
      <c r="F82" s="127">
        <f>+G82+H82+I82+J82</f>
        <v>0</v>
      </c>
      <c r="G82" s="126">
        <f>+[1]OTCHET!G482</f>
        <v>0</v>
      </c>
      <c r="H82" s="125">
        <f>+[1]OTCHET!H482</f>
        <v>0</v>
      </c>
      <c r="I82" s="125">
        <f>+[1]OTCHET!I482</f>
        <v>0</v>
      </c>
      <c r="J82" s="124">
        <f>+[1]OTCHET!J482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+[1]OTCHET!E483</f>
        <v>0</v>
      </c>
      <c r="F83" s="107">
        <f>+G83+H83+I83+J83</f>
        <v>0</v>
      </c>
      <c r="G83" s="106">
        <f>+[1]OTCHET!G483</f>
        <v>0</v>
      </c>
      <c r="H83" s="105">
        <f>+[1]OTCHET!H483</f>
        <v>0</v>
      </c>
      <c r="I83" s="105">
        <f>+[1]OTCHET!I483</f>
        <v>0</v>
      </c>
      <c r="J83" s="104">
        <f>+[1]OTCHET!J483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[1]OTCHET!E538</f>
        <v>0</v>
      </c>
      <c r="F84" s="99">
        <f>+G84+H84+I84+J84</f>
        <v>0</v>
      </c>
      <c r="G84" s="98">
        <f>[1]OTCHET!G538</f>
        <v>0</v>
      </c>
      <c r="H84" s="97">
        <f>[1]OTCHET!H538</f>
        <v>0</v>
      </c>
      <c r="I84" s="97">
        <f>[1]OTCHET!I538</f>
        <v>0</v>
      </c>
      <c r="J84" s="96">
        <f>[1]OTCHET!J538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[1]OTCHET!E539</f>
        <v>0</v>
      </c>
      <c r="F85" s="93">
        <f>+G85+H85+I85+J85</f>
        <v>0</v>
      </c>
      <c r="G85" s="92">
        <f>[1]OTCHET!G539</f>
        <v>0</v>
      </c>
      <c r="H85" s="91">
        <f>[1]OTCHET!H539</f>
        <v>0</v>
      </c>
      <c r="I85" s="91">
        <f>[1]OTCHET!I539</f>
        <v>0</v>
      </c>
      <c r="J85" s="90">
        <f>[1]OTCHET!J539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-391</v>
      </c>
      <c r="G86" s="120">
        <f>+G87+G88</f>
        <v>-33708</v>
      </c>
      <c r="H86" s="119">
        <f>+H87+H88</f>
        <v>0</v>
      </c>
      <c r="I86" s="119">
        <f>+I87+I88</f>
        <v>10</v>
      </c>
      <c r="J86" s="118">
        <f>+J87+J88</f>
        <v>33307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+[1]OTCHET!E506+[1]OTCHET!E515+[1]OTCHET!E519+[1]OTCHET!E546</f>
        <v>0</v>
      </c>
      <c r="F87" s="114">
        <f>+G87+H87+I87+J87</f>
        <v>0</v>
      </c>
      <c r="G87" s="113">
        <f>+[1]OTCHET!G506+[1]OTCHET!G515+[1]OTCHET!G519+[1]OTCHET!G546</f>
        <v>0</v>
      </c>
      <c r="H87" s="112">
        <f>+[1]OTCHET!H506+[1]OTCHET!H515+[1]OTCHET!H519+[1]OTCHET!H546</f>
        <v>0</v>
      </c>
      <c r="I87" s="112">
        <f>+[1]OTCHET!I506+[1]OTCHET!I515+[1]OTCHET!I519+[1]OTCHET!I546</f>
        <v>0</v>
      </c>
      <c r="J87" s="111">
        <f>+[1]OTCHET!J506+[1]OTCHET!J515+[1]OTCHET!J519+[1]OTCHET!J546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+[1]OTCHET!E524+[1]OTCHET!E527+[1]OTCHET!E547</f>
        <v>0</v>
      </c>
      <c r="F88" s="107">
        <f>+G88+H88+I88+J88</f>
        <v>-391</v>
      </c>
      <c r="G88" s="106">
        <f>+[1]OTCHET!G524+[1]OTCHET!G527+[1]OTCHET!G547</f>
        <v>-33708</v>
      </c>
      <c r="H88" s="105">
        <f>+[1]OTCHET!H524+[1]OTCHET!H527+[1]OTCHET!H547</f>
        <v>0</v>
      </c>
      <c r="I88" s="105">
        <f>+[1]OTCHET!I524+[1]OTCHET!I527+[1]OTCHET!I547</f>
        <v>10</v>
      </c>
      <c r="J88" s="104">
        <f>+[1]OTCHET!J524+[1]OTCHET!J527+[1]OTCHET!J547</f>
        <v>33307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[1]OTCHET!E534</f>
        <v>0</v>
      </c>
      <c r="F89" s="99">
        <f>+G89+H89+I89+J89</f>
        <v>0</v>
      </c>
      <c r="G89" s="98">
        <f>[1]OTCHET!G534</f>
        <v>0</v>
      </c>
      <c r="H89" s="97">
        <f>[1]OTCHET!H534</f>
        <v>0</v>
      </c>
      <c r="I89" s="97">
        <f>[1]OTCHET!I534</f>
        <v>0</v>
      </c>
      <c r="J89" s="96">
        <f>[1]OTCHET!J534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+[1]OTCHET!E570+[1]OTCHET!E571+[1]OTCHET!E572+[1]OTCHET!E573+[1]OTCHET!E574+[1]OTCHET!E575</f>
        <v>0</v>
      </c>
      <c r="F90" s="93">
        <f>+G90+H90+I90+J90</f>
        <v>74</v>
      </c>
      <c r="G90" s="92">
        <f>+[1]OTCHET!G570+[1]OTCHET!G571+[1]OTCHET!G572+[1]OTCHET!G573+[1]OTCHET!G574+[1]OTCHET!G575</f>
        <v>0</v>
      </c>
      <c r="H90" s="91">
        <f>+[1]OTCHET!H570+[1]OTCHET!H571+[1]OTCHET!H572+[1]OTCHET!H573+[1]OTCHET!H574+[1]OTCHET!H575</f>
        <v>74</v>
      </c>
      <c r="I90" s="91">
        <f>+[1]OTCHET!I570+[1]OTCHET!I571+[1]OTCHET!I572+[1]OTCHET!I573+[1]OTCHET!I574+[1]OTCHET!I575</f>
        <v>0</v>
      </c>
      <c r="J90" s="90">
        <f>+[1]OTCHET!J570+[1]OTCHET!J571+[1]OTCHET!J572+[1]OTCHET!J573+[1]OTCHET!J574+[1]OTCHET!J575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+[1]OTCHET!E576+[1]OTCHET!E577+[1]OTCHET!E578+[1]OTCHET!E579+[1]OTCHET!E580+[1]OTCHET!E581+[1]OTCHET!E582</f>
        <v>0</v>
      </c>
      <c r="F91" s="85">
        <f>+G91+H91+I91+J91</f>
        <v>-52766</v>
      </c>
      <c r="G91" s="84">
        <f>+[1]OTCHET!G576+[1]OTCHET!G577+[1]OTCHET!G578+[1]OTCHET!G579+[1]OTCHET!G580+[1]OTCHET!G581+[1]OTCHET!G582</f>
        <v>0</v>
      </c>
      <c r="H91" s="83">
        <f>+[1]OTCHET!H576+[1]OTCHET!H577+[1]OTCHET!H578+[1]OTCHET!H579+[1]OTCHET!H580+[1]OTCHET!H581+[1]OTCHET!H582</f>
        <v>-8667</v>
      </c>
      <c r="I91" s="83">
        <f>+[1]OTCHET!I576+[1]OTCHET!I577+[1]OTCHET!I578+[1]OTCHET!I579+[1]OTCHET!I580+[1]OTCHET!I581+[1]OTCHET!I582</f>
        <v>-44099</v>
      </c>
      <c r="J91" s="82">
        <f>+[1]OTCHET!J576+[1]OTCHET!J577+[1]OTCHET!J578+[1]OTCHET!J579+[1]OTCHET!J580+[1]OTCHET!J581+[1]OTCHET!J582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+[1]OTCHET!E583</f>
        <v>0</v>
      </c>
      <c r="F92" s="85">
        <f>+G92+H92+I92+J92</f>
        <v>0</v>
      </c>
      <c r="G92" s="84">
        <f>+[1]OTCHET!G583</f>
        <v>0</v>
      </c>
      <c r="H92" s="83">
        <f>+[1]OTCHET!H583</f>
        <v>0</v>
      </c>
      <c r="I92" s="83">
        <f>+[1]OTCHET!I583</f>
        <v>0</v>
      </c>
      <c r="J92" s="82">
        <f>+[1]OTCHET!J583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+[1]OTCHET!E590+[1]OTCHET!E591</f>
        <v>0</v>
      </c>
      <c r="F93" s="85">
        <f>+G93+H93+I93+J93</f>
        <v>0</v>
      </c>
      <c r="G93" s="84">
        <f>+[1]OTCHET!G590+[1]OTCHET!G591</f>
        <v>0</v>
      </c>
      <c r="H93" s="83">
        <f>+[1]OTCHET!H590+[1]OTCHET!H591</f>
        <v>0</v>
      </c>
      <c r="I93" s="83">
        <f>+[1]OTCHET!I590+[1]OTCHET!I591</f>
        <v>0</v>
      </c>
      <c r="J93" s="82">
        <f>+[1]OTCHET!J590+[1]OTCHET!J591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+[1]OTCHET!E592+[1]OTCHET!E593</f>
        <v>0</v>
      </c>
      <c r="F94" s="85">
        <f>+G94+H94+I94+J94</f>
        <v>0</v>
      </c>
      <c r="G94" s="84">
        <f>+[1]OTCHET!G592+[1]OTCHET!G593</f>
        <v>0</v>
      </c>
      <c r="H94" s="83">
        <f>+[1]OTCHET!H592+[1]OTCHET!H593</f>
        <v>0</v>
      </c>
      <c r="I94" s="83">
        <f>+[1]OTCHET!I592+[1]OTCHET!I593</f>
        <v>0</v>
      </c>
      <c r="J94" s="82">
        <f>+[1]OTCHET!J592+[1]OTCHET!J593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[1]OTCHET!E594</f>
        <v>0</v>
      </c>
      <c r="F95" s="78">
        <f>+G95+H95+I95+J95</f>
        <v>0</v>
      </c>
      <c r="G95" s="77">
        <f>[1]OTCHET!G594</f>
        <v>-129619</v>
      </c>
      <c r="H95" s="76">
        <f>[1]OTCHET!H594</f>
        <v>18000</v>
      </c>
      <c r="I95" s="76">
        <f>[1]OTCHET!I594</f>
        <v>111619</v>
      </c>
      <c r="J95" s="75">
        <f>[1]OTCHET!J594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+[1]OTCHET!E597</f>
        <v>0</v>
      </c>
      <c r="F96" s="69">
        <f>+G96+H96+I96+J96</f>
        <v>0</v>
      </c>
      <c r="G96" s="68">
        <f>+[1]OTCHET!G597</f>
        <v>-18000</v>
      </c>
      <c r="H96" s="67">
        <f>+[1]OTCHET!H597</f>
        <v>18000</v>
      </c>
      <c r="I96" s="67">
        <f>+[1]OTCHET!I597</f>
        <v>0</v>
      </c>
      <c r="J96" s="66">
        <f>+[1]OTCHET!J597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+[1]OTCHET!H608</f>
        <v>0</v>
      </c>
      <c r="C107" s="23"/>
      <c r="D107" s="23"/>
      <c r="E107" s="37"/>
      <c r="F107" s="36"/>
      <c r="G107" s="35">
        <f>+[1]OTCHET!E608</f>
        <v>0</v>
      </c>
      <c r="H107" s="35">
        <f>+[1]OTCHET!F608</f>
        <v>0</v>
      </c>
      <c r="I107" s="25"/>
      <c r="J107" s="34">
        <f>+[1]OTCHET!B608</f>
        <v>45817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+[1]OTCHET!D606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+[1]OTCHET!G603</f>
        <v>0</v>
      </c>
      <c r="F114" s="15"/>
      <c r="G114" s="17"/>
      <c r="H114" s="16"/>
      <c r="I114" s="15">
        <f>+[1]OTCHET!G606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2025-06-13T12:19:34Z</dcterms:created>
  <dcterms:modified xsi:type="dcterms:W3CDTF">2025-06-13T12:20:45Z</dcterms:modified>
</cp:coreProperties>
</file>