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9BC8~1.MAN\AppData\Local\Temp\7zO0449D41E\"/>
    </mc:Choice>
  </mc:AlternateContent>
  <bookViews>
    <workbookView xWindow="0" yWindow="0" windowWidth="14130" windowHeight="7830" tabRatio="688"/>
  </bookViews>
  <sheets>
    <sheet name="ФРП-лица" sheetId="13" r:id="rId1"/>
    <sheet name="ФРП-дял лица" sheetId="5" r:id="rId2"/>
    <sheet name="ФРП-нетни активи" sheetId="14" r:id="rId3"/>
    <sheet name="ФРП-дял нетни активи" sheetId="6" r:id="rId4"/>
    <sheet name="ФРП-инвестиции" sheetId="3" r:id="rId5"/>
    <sheet name="ФРП-портфейл" sheetId="4" r:id="rId6"/>
    <sheet name="Графика №1-ФРП" sheetId="10" r:id="rId7"/>
    <sheet name="Графика №2-ФРП" sheetId="11" r:id="rId8"/>
    <sheet name="Графика №3-ФР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6" l="1"/>
  <c r="B16" i="5"/>
  <c r="C14" i="3" l="1"/>
  <c r="D14" i="3"/>
  <c r="E14" i="3"/>
  <c r="F14" i="3"/>
  <c r="G14" i="3"/>
  <c r="H14" i="3"/>
  <c r="I14" i="3"/>
  <c r="J14" i="3"/>
  <c r="K14" i="3"/>
  <c r="L14" i="3"/>
  <c r="C5" i="3" l="1"/>
  <c r="D5" i="3"/>
  <c r="E5" i="3"/>
  <c r="F5" i="3"/>
  <c r="G5" i="3"/>
  <c r="H5" i="3"/>
  <c r="I5" i="3"/>
  <c r="J5" i="3"/>
  <c r="K5" i="3"/>
  <c r="L5" i="3"/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C15" i="5" s="1"/>
  <c r="C12" i="5" l="1"/>
  <c r="C8" i="5"/>
  <c r="M26" i="14"/>
  <c r="C14" i="6" s="1"/>
  <c r="C9" i="5"/>
  <c r="C13" i="5"/>
  <c r="C6" i="5"/>
  <c r="C10" i="5"/>
  <c r="C14" i="5"/>
  <c r="C7" i="5"/>
  <c r="C11" i="5"/>
  <c r="D15" i="4"/>
  <c r="E15" i="4"/>
  <c r="F15" i="4"/>
  <c r="G15" i="4"/>
  <c r="H15" i="4"/>
  <c r="I15" i="4"/>
  <c r="J15" i="4"/>
  <c r="K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E5" i="4" s="1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K14" i="4"/>
  <c r="I14" i="4" l="1"/>
  <c r="E14" i="4"/>
  <c r="D14" i="4"/>
  <c r="C14" i="4"/>
  <c r="F14" i="4"/>
  <c r="J14" i="4"/>
  <c r="J5" i="4"/>
  <c r="F5" i="4"/>
  <c r="C5" i="4"/>
  <c r="K5" i="4"/>
  <c r="H5" i="4"/>
  <c r="G14" i="4"/>
  <c r="G5" i="4"/>
  <c r="D5" i="4"/>
  <c r="C15" i="6"/>
  <c r="C11" i="6"/>
  <c r="C8" i="6"/>
  <c r="C10" i="6"/>
  <c r="C9" i="6"/>
  <c r="C7" i="6"/>
  <c r="C12" i="6"/>
  <c r="C13" i="6"/>
  <c r="C6" i="6"/>
  <c r="C16" i="5"/>
  <c r="C16" i="6" l="1"/>
  <c r="M12" i="3"/>
  <c r="M9" i="3"/>
  <c r="M8" i="3"/>
  <c r="M7" i="3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<sst xmlns="http://schemas.openxmlformats.org/spreadsheetml/2006/main" count="159" uniqueCount="84">
  <si>
    <t>1.1.</t>
  </si>
  <si>
    <t>1.2.</t>
  </si>
  <si>
    <t>1.3.</t>
  </si>
  <si>
    <t>2.1.</t>
  </si>
  <si>
    <t>2.2.</t>
  </si>
  <si>
    <t>2.3.</t>
  </si>
  <si>
    <t>3.1.</t>
  </si>
  <si>
    <t>3.2.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</si>
  <si>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</si>
  <si>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</si>
  <si>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</si>
  <si>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</si>
  <si>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</si>
  <si>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</si>
  <si>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</si>
  <si>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</si>
  <si>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</si>
  <si>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</si>
  <si>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</si>
  <si>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</si>
  <si>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</si>
  <si>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</si>
  <si>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</si>
  <si>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</si>
  <si>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</si>
  <si>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</si>
  <si>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</si>
  <si>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</si>
  <si>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</si>
  <si>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</si>
  <si>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</si>
  <si>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</si>
  <si>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</si>
  <si>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( %)</t>
  </si>
  <si>
    <t>1.1</t>
  </si>
  <si>
    <t>Краткосрочни вземания</t>
  </si>
  <si>
    <t>(%)</t>
  </si>
  <si>
    <t xml:space="preserve">Година, месец  </t>
  </si>
  <si>
    <t>Общо</t>
  </si>
  <si>
    <t>Фонд за разсрочено плащане (ФРП)</t>
  </si>
  <si>
    <t>ФРП "Доверие"</t>
  </si>
  <si>
    <t>ФРП "Съгласие"</t>
  </si>
  <si>
    <t>ФРП "ДСК-Родина"</t>
  </si>
  <si>
    <t>ФРП   "ЦКБ-Сила"</t>
  </si>
  <si>
    <t>ФРП "Топлина"</t>
  </si>
  <si>
    <t>ФРП "Пенсионноосигурителен институт"</t>
  </si>
  <si>
    <t>ФРП  "ДаллБогг: Живот и Здраве"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</si>
  <si>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</si>
  <si>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</si>
  <si>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</si>
  <si>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</si>
  <si>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Лица, получаващи разсрочени плащания в края на периода</t>
  </si>
  <si>
    <t>Брой извършени плащания през периода</t>
  </si>
  <si>
    <t>Среден размер на месечно плащане</t>
  </si>
  <si>
    <t xml:space="preserve">Пазарен дял на ФРП по броя на лицата, получаващи разсрочени плащания </t>
  </si>
  <si>
    <t>ФРП "ЦКБ-Сила"</t>
  </si>
  <si>
    <t>Нетни активи на фондовете за разсрочено плащане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</si>
  <si>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</si>
  <si>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</si>
  <si>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</si>
  <si>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</si>
  <si>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</si>
  <si>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</si>
  <si>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</si>
  <si>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</si>
  <si>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</si>
  <si>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</si>
  <si>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</si>
  <si>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</si>
  <si>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</si>
  <si>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 xml:space="preserve">Пазарен дял на ФРП по размер на нетните активи </t>
  </si>
  <si>
    <t>ФРП</t>
  </si>
  <si>
    <t xml:space="preserve">                                                     ФРП                           Инвестиционни инструменти </t>
  </si>
  <si>
    <t xml:space="preserve">                                               ФРП       
Инвестиционни инструменти</t>
  </si>
  <si>
    <t>ФРП "Алианц България"</t>
  </si>
  <si>
    <t>"ФРП     ОББ"</t>
  </si>
  <si>
    <t>"ФРП-Бъдеще"</t>
  </si>
  <si>
    <t>"ФРП ОББ"</t>
  </si>
  <si>
    <t>Стойност на нетните активи в края на периода</t>
  </si>
  <si>
    <t>Лица, получаващи разсрочени плащания, и плащания от фондовете за разсрочени плащания</t>
  </si>
  <si>
    <t>в периода 01.01.2025 г. - 31.03.2025 г.</t>
  </si>
  <si>
    <t xml:space="preserve">към 31.03.2025 г. </t>
  </si>
  <si>
    <t>Инвестиционен портфейл и балансови активи към 31.03.2025 г.</t>
  </si>
  <si>
    <t>Структура на инвестиционния портфейл и балансовите активи на ФИПП към 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</si>
</sst>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6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" fillId="0" borderId="1" xfId="2" quotePrefix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right" vertical="center" wrapText="1"/>
    </xf>
    <xf numFmtId="166" fontId="1" fillId="0" borderId="1" xfId="1" quotePrefix="1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" fontId="1" fillId="0" borderId="1" xfId="1" quotePrefix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0" fontId="6" fillId="0" borderId="0" xfId="4" applyNumberFormat="1" applyFont="1" applyFill="1" applyBorder="1" applyAlignment="1">
      <alignment vertical="center"/>
    </xf>
    <xf numFmtId="0" fontId="12" fillId="0" borderId="5" xfId="1" applyFont="1" applyFill="1" applyBorder="1" applyAlignment="1">
      <alignment horizontal="justify" vertical="justify" wrapText="1"/>
    </xf>
    <xf numFmtId="0" fontId="2" fillId="0" borderId="4" xfId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168" fontId="6" fillId="0" borderId="0" xfId="2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167" fontId="1" fillId="2" borderId="1" xfId="1" applyNumberFormat="1" applyFont="1" applyFill="1" applyBorder="1" applyAlignment="1">
      <alignment horizontal="right" vertical="center" wrapText="1"/>
    </xf>
    <xf numFmtId="169" fontId="6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0" fontId="1" fillId="0" borderId="1" xfId="1" quotePrefix="1" applyNumberFormat="1" applyFont="1" applyBorder="1" applyAlignment="1">
      <alignment horizontal="right" vertical="center" wrapText="1" indent="1"/>
    </xf>
    <xf numFmtId="49" fontId="6" fillId="0" borderId="1" xfId="1" applyNumberFormat="1" applyFont="1" applyBorder="1" applyAlignment="1">
      <alignment horizontal="center" vertical="center" wrapText="1"/>
    </xf>
    <xf numFmtId="1" fontId="6" fillId="0" borderId="1" xfId="1" quotePrefix="1" applyNumberFormat="1" applyFont="1" applyBorder="1" applyAlignment="1">
      <alignment horizontal="center" vertical="center" wrapText="1"/>
    </xf>
    <xf numFmtId="167" fontId="6" fillId="0" borderId="0" xfId="2" applyNumberFormat="1" applyFont="1" applyFill="1" applyBorder="1" applyAlignment="1">
      <alignment vertical="center"/>
    </xf>
    <xf numFmtId="167" fontId="9" fillId="2" borderId="1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left" vertical="center" wrapText="1"/>
    </xf>
    <xf numFmtId="168" fontId="6" fillId="0" borderId="0" xfId="2" applyNumberFormat="1" applyFont="1" applyFill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6" fillId="0" borderId="1" xfId="0" applyFont="1" applyBorder="1" applyAlignment="1">
      <alignment horizontal="left" wrapText="1"/>
    </xf>
    <xf numFmtId="164" fontId="6" fillId="0" borderId="1" xfId="3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3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justify" vertical="center" wrapText="1"/>
    </xf>
    <xf numFmtId="3" fontId="3" fillId="0" borderId="0" xfId="0" applyNumberFormat="1" applyFont="1" applyFill="1"/>
    <xf numFmtId="0" fontId="13" fillId="0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/>
    </xf>
    <xf numFmtId="3" fontId="2" fillId="0" borderId="8" xfId="0" applyNumberFormat="1" applyFont="1" applyFill="1" applyBorder="1"/>
    <xf numFmtId="3" fontId="1" fillId="0" borderId="8" xfId="0" applyNumberFormat="1" applyFont="1" applyFill="1" applyBorder="1"/>
    <xf numFmtId="3" fontId="1" fillId="0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left" vertical="center" wrapText="1"/>
    </xf>
    <xf numFmtId="0" fontId="15" fillId="0" borderId="8" xfId="0" applyNumberFormat="1" applyFont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vertical="center"/>
    </xf>
    <xf numFmtId="0" fontId="16" fillId="0" borderId="8" xfId="0" applyNumberFormat="1" applyFont="1" applyBorder="1" applyAlignment="1">
      <alignment horizontal="right" vertical="center" wrapText="1"/>
    </xf>
    <xf numFmtId="4" fontId="2" fillId="0" borderId="8" xfId="0" applyNumberFormat="1" applyFont="1" applyFill="1" applyBorder="1"/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ФРП по броя на</a:t>
            </a:r>
            <a:r>
              <a:rPr lang="bg-BG" sz="1200" baseline="0"/>
              <a:t> лицата, получаващи разсрочени плащания</a:t>
            </a:r>
            <a:r>
              <a:rPr lang="bg-BG" sz="1200"/>
              <a:t> към 31.</a:t>
            </a:r>
            <a:r>
              <a:rPr lang="en-US" sz="1200"/>
              <a:t>03</a:t>
            </a:r>
            <a:r>
              <a:rPr lang="bg-BG" sz="1200"/>
              <a:t>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'ФРП-дял лица'!$A$6:$A$15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лица'!$C$6:$C$15</c:f>
              <c:numCache>
                <c:formatCode>#,##0.00</c:formatCode>
                <c:ptCount val="10"/>
                <c:pt idx="0">
                  <c:v>34.631350069183632</c:v>
                </c:pt>
                <c:pt idx="1">
                  <c:v>8.037161494366476</c:v>
                </c:pt>
                <c:pt idx="2">
                  <c:v>22.897805890492194</c:v>
                </c:pt>
                <c:pt idx="3">
                  <c:v>18.098438426566517</c:v>
                </c:pt>
                <c:pt idx="4">
                  <c:v>7.2543981023917761</c:v>
                </c:pt>
                <c:pt idx="5">
                  <c:v>7.1950978454239962</c:v>
                </c:pt>
                <c:pt idx="6">
                  <c:v>0.59695592014232068</c:v>
                </c:pt>
                <c:pt idx="7">
                  <c:v>0.81439019569084803</c:v>
                </c:pt>
                <c:pt idx="8">
                  <c:v>0.3953350464518679</c:v>
                </c:pt>
                <c:pt idx="9">
                  <c:v>7.9067009290373594E-2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ФРП по размер на нетните активи към 31.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'ФРП-дял нетни активи'!$A$6:$A$15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нетни активи'!$C$6:$C$15</c:f>
              <c:numCache>
                <c:formatCode>#,##0.00</c:formatCode>
                <c:ptCount val="10"/>
                <c:pt idx="0">
                  <c:v>35.656499025695851</c:v>
                </c:pt>
                <c:pt idx="1">
                  <c:v>8.4912312626526845</c:v>
                </c:pt>
                <c:pt idx="2">
                  <c:v>21.944968875342145</c:v>
                </c:pt>
                <c:pt idx="3">
                  <c:v>17.285747863733896</c:v>
                </c:pt>
                <c:pt idx="4">
                  <c:v>7.3523948168535664</c:v>
                </c:pt>
                <c:pt idx="5">
                  <c:v>7.5131360462206853</c:v>
                </c:pt>
                <c:pt idx="6">
                  <c:v>0.59823033005026949</c:v>
                </c:pt>
                <c:pt idx="7">
                  <c:v>0.71423697199918112</c:v>
                </c:pt>
                <c:pt idx="8">
                  <c:v>0.37910667303565876</c:v>
                </c:pt>
                <c:pt idx="9">
                  <c:v>6.4448134416061995E-2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ФРП към 31.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7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4.705898319069992E-2"/>
                  <c:y val="7.831121109861267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('ФРП-портфейл'!$B$7:$B$8,'ФРП-портфейл'!$B$11,'ФРП-портфейл'!$B$13)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('ФРП-портфейл'!$M$7:$M$8,'ФРП-портфейл'!$M$11,'ФРП-портфейл'!$M$13)</c:f>
              <c:numCache>
                <c:formatCode>_-* #\ ##0.00\ _л_в_-;\-* #\ ##0.00\ _л_в_-;_-* "-"\ _л_в_-;_-@_-</c:formatCode>
                <c:ptCount val="4"/>
                <c:pt idx="0">
                  <c:v>73.487132032946391</c:v>
                </c:pt>
                <c:pt idx="1">
                  <c:v>3.3303709675941624</c:v>
                </c:pt>
                <c:pt idx="2">
                  <c:v>23.122944286146208</c:v>
                </c:pt>
                <c:pt idx="3">
                  <c:v>5.9552713313238109E-2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C27" sqref="C27"/>
    </sheetView>
  </sheetViews>
  <sheetFormatPr defaultRowHeight="15"/>
  <cols>
    <col min="1" max="1" width="6.28515625" style="61" customWidth="1"/>
    <col min="2" max="2" width="47" style="61" customWidth="1"/>
    <col min="3" max="3" width="15" style="61" customWidth="1"/>
    <col min="4" max="4" width="14" style="61" customWidth="1"/>
    <col min="5" max="5" width="12" style="61" customWidth="1"/>
    <col min="6" max="6" width="12.42578125" style="61" customWidth="1"/>
    <col min="7" max="7" width="11.7109375" style="61" customWidth="1"/>
    <col min="8" max="8" width="12" style="61" customWidth="1"/>
    <col min="9" max="9" width="12.42578125" style="61" customWidth="1"/>
    <col min="10" max="10" width="13.28515625" style="61" customWidth="1"/>
    <col min="11" max="11" width="22.5703125" style="61" customWidth="1"/>
    <col min="12" max="12" width="15" style="61" customWidth="1"/>
    <col min="13" max="13" width="13.28515625" style="61" customWidth="1"/>
    <col min="14" max="16384" width="9.140625" style="61"/>
  </cols>
  <sheetData>
    <row r="2" spans="1:14" ht="18.75">
      <c r="A2" s="68" t="s">
        <v>79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4" ht="18.75">
      <c r="A3" s="68" t="s">
        <v>80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4" ht="15.7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4" ht="69" customHeight="1">
      <c r="A5" s="75" t="s">
        <v>39</v>
      </c>
      <c r="B5" s="75"/>
      <c r="C5" s="76" t="s">
        <v>40</v>
      </c>
      <c r="D5" s="76" t="s">
        <v>41</v>
      </c>
      <c r="E5" s="76" t="s">
        <v>42</v>
      </c>
      <c r="F5" s="76" t="s">
        <v>74</v>
      </c>
      <c r="G5" s="76" t="s">
        <v>75</v>
      </c>
      <c r="H5" s="76" t="s">
        <v>43</v>
      </c>
      <c r="I5" s="76" t="s">
        <v>76</v>
      </c>
      <c r="J5" s="76" t="s">
        <v>44</v>
      </c>
      <c r="K5" s="76" t="s">
        <v>45</v>
      </c>
      <c r="L5" s="76" t="s">
        <v>46</v>
      </c>
      <c r="M5" s="76" t="s">
        <v>8</v>
      </c>
    </row>
    <row r="6" spans="1:14" ht="13.5" customHeight="1">
      <c r="A6" s="77">
        <v>1</v>
      </c>
      <c r="B6" s="78" t="s">
        <v>47</v>
      </c>
      <c r="C6" s="78">
        <v>1791</v>
      </c>
      <c r="D6" s="78">
        <v>408</v>
      </c>
      <c r="E6" s="78">
        <v>1210</v>
      </c>
      <c r="F6" s="78">
        <v>1047</v>
      </c>
      <c r="G6" s="78">
        <v>419</v>
      </c>
      <c r="H6" s="78">
        <v>365</v>
      </c>
      <c r="I6" s="78">
        <v>45</v>
      </c>
      <c r="J6" s="78">
        <v>53</v>
      </c>
      <c r="K6" s="78">
        <v>29</v>
      </c>
      <c r="L6" s="78">
        <v>4</v>
      </c>
      <c r="M6" s="78">
        <f t="shared" ref="M6:M14" si="0">SUM(C6:L6)</f>
        <v>5371</v>
      </c>
      <c r="N6" s="63"/>
    </row>
    <row r="7" spans="1:14" ht="13.5" customHeight="1">
      <c r="A7" s="77" t="s">
        <v>0</v>
      </c>
      <c r="B7" s="79" t="s">
        <v>48</v>
      </c>
      <c r="C7" s="79">
        <v>884</v>
      </c>
      <c r="D7" s="79">
        <v>187</v>
      </c>
      <c r="E7" s="79">
        <v>676</v>
      </c>
      <c r="F7" s="79">
        <v>603</v>
      </c>
      <c r="G7" s="79">
        <v>204</v>
      </c>
      <c r="H7" s="79">
        <v>148</v>
      </c>
      <c r="I7" s="79">
        <v>22</v>
      </c>
      <c r="J7" s="79">
        <v>33</v>
      </c>
      <c r="K7" s="79">
        <v>15</v>
      </c>
      <c r="L7" s="79">
        <v>2</v>
      </c>
      <c r="M7" s="79">
        <f t="shared" si="0"/>
        <v>2774</v>
      </c>
      <c r="N7" s="63"/>
    </row>
    <row r="8" spans="1:14" ht="13.5" customHeight="1">
      <c r="A8" s="77" t="s">
        <v>1</v>
      </c>
      <c r="B8" s="79" t="s">
        <v>49</v>
      </c>
      <c r="C8" s="79">
        <v>864</v>
      </c>
      <c r="D8" s="79">
        <v>216</v>
      </c>
      <c r="E8" s="79">
        <v>505</v>
      </c>
      <c r="F8" s="79">
        <v>423</v>
      </c>
      <c r="G8" s="79">
        <v>207</v>
      </c>
      <c r="H8" s="79">
        <v>214</v>
      </c>
      <c r="I8" s="79">
        <v>23</v>
      </c>
      <c r="J8" s="79">
        <v>20</v>
      </c>
      <c r="K8" s="79">
        <v>14</v>
      </c>
      <c r="L8" s="79">
        <v>2</v>
      </c>
      <c r="M8" s="79">
        <f t="shared" si="0"/>
        <v>2488</v>
      </c>
      <c r="N8" s="63"/>
    </row>
    <row r="9" spans="1:14" ht="13.5" customHeight="1">
      <c r="A9" s="77" t="s">
        <v>2</v>
      </c>
      <c r="B9" s="79" t="s">
        <v>50</v>
      </c>
      <c r="C9" s="79">
        <v>43</v>
      </c>
      <c r="D9" s="79">
        <v>5</v>
      </c>
      <c r="E9" s="79">
        <v>29</v>
      </c>
      <c r="F9" s="79">
        <v>21</v>
      </c>
      <c r="G9" s="79">
        <v>8</v>
      </c>
      <c r="H9" s="79">
        <v>3</v>
      </c>
      <c r="I9" s="79">
        <v>0</v>
      </c>
      <c r="J9" s="79">
        <v>0</v>
      </c>
      <c r="K9" s="79">
        <v>0</v>
      </c>
      <c r="L9" s="79">
        <v>0</v>
      </c>
      <c r="M9" s="79">
        <f t="shared" si="0"/>
        <v>109</v>
      </c>
      <c r="N9" s="63"/>
    </row>
    <row r="10" spans="1:14" ht="27" customHeight="1">
      <c r="A10" s="80">
        <v>2</v>
      </c>
      <c r="B10" s="81" t="s">
        <v>51</v>
      </c>
      <c r="C10" s="82">
        <v>8760</v>
      </c>
      <c r="D10" s="82">
        <v>2033</v>
      </c>
      <c r="E10" s="82">
        <v>5792</v>
      </c>
      <c r="F10" s="82">
        <v>4578</v>
      </c>
      <c r="G10" s="82">
        <v>1835</v>
      </c>
      <c r="H10" s="82">
        <v>1820</v>
      </c>
      <c r="I10" s="82">
        <v>151</v>
      </c>
      <c r="J10" s="82">
        <v>206</v>
      </c>
      <c r="K10" s="82">
        <v>100</v>
      </c>
      <c r="L10" s="82">
        <v>20</v>
      </c>
      <c r="M10" s="83">
        <f t="shared" si="0"/>
        <v>25295</v>
      </c>
      <c r="N10" s="63"/>
    </row>
    <row r="11" spans="1:14" ht="13.5" customHeight="1">
      <c r="A11" s="77" t="s">
        <v>3</v>
      </c>
      <c r="B11" s="79" t="s">
        <v>48</v>
      </c>
      <c r="C11" s="84">
        <v>5642</v>
      </c>
      <c r="D11" s="84">
        <v>1278</v>
      </c>
      <c r="E11" s="84">
        <v>3865</v>
      </c>
      <c r="F11" s="84">
        <v>3085</v>
      </c>
      <c r="G11" s="84">
        <v>1241</v>
      </c>
      <c r="H11" s="84">
        <v>1133</v>
      </c>
      <c r="I11" s="84">
        <v>96</v>
      </c>
      <c r="J11" s="84">
        <v>149</v>
      </c>
      <c r="K11" s="84">
        <v>68</v>
      </c>
      <c r="L11" s="84">
        <v>16</v>
      </c>
      <c r="M11" s="79">
        <f t="shared" si="0"/>
        <v>16573</v>
      </c>
      <c r="N11" s="63"/>
    </row>
    <row r="12" spans="1:14" ht="13.5" customHeight="1">
      <c r="A12" s="77" t="s">
        <v>4</v>
      </c>
      <c r="B12" s="79" t="s">
        <v>49</v>
      </c>
      <c r="C12" s="84">
        <v>2781</v>
      </c>
      <c r="D12" s="84">
        <v>710</v>
      </c>
      <c r="E12" s="84">
        <v>1749</v>
      </c>
      <c r="F12" s="84">
        <v>1349</v>
      </c>
      <c r="G12" s="84">
        <v>553</v>
      </c>
      <c r="H12" s="84">
        <v>651</v>
      </c>
      <c r="I12" s="84">
        <v>53</v>
      </c>
      <c r="J12" s="84">
        <v>54</v>
      </c>
      <c r="K12" s="84">
        <v>32</v>
      </c>
      <c r="L12" s="84">
        <v>4</v>
      </c>
      <c r="M12" s="79">
        <f t="shared" si="0"/>
        <v>7936</v>
      </c>
      <c r="N12" s="63"/>
    </row>
    <row r="13" spans="1:14" ht="13.5" customHeight="1">
      <c r="A13" s="77" t="s">
        <v>5</v>
      </c>
      <c r="B13" s="79" t="s">
        <v>50</v>
      </c>
      <c r="C13" s="84">
        <v>337</v>
      </c>
      <c r="D13" s="84">
        <v>45</v>
      </c>
      <c r="E13" s="84">
        <v>178</v>
      </c>
      <c r="F13" s="84">
        <v>144</v>
      </c>
      <c r="G13" s="84">
        <v>41</v>
      </c>
      <c r="H13" s="84">
        <v>36</v>
      </c>
      <c r="I13" s="84">
        <v>2</v>
      </c>
      <c r="J13" s="84">
        <v>3</v>
      </c>
      <c r="K13" s="84">
        <v>0</v>
      </c>
      <c r="L13" s="84">
        <v>0</v>
      </c>
      <c r="M13" s="79">
        <f t="shared" si="0"/>
        <v>786</v>
      </c>
      <c r="N13" s="63"/>
    </row>
    <row r="14" spans="1:14" ht="13.5" customHeight="1">
      <c r="A14" s="77">
        <v>3</v>
      </c>
      <c r="B14" s="78" t="s">
        <v>52</v>
      </c>
      <c r="C14" s="78">
        <v>24210</v>
      </c>
      <c r="D14" s="78">
        <v>6042</v>
      </c>
      <c r="E14" s="78">
        <v>17265</v>
      </c>
      <c r="F14" s="78">
        <v>13088</v>
      </c>
      <c r="G14" s="78">
        <v>5144</v>
      </c>
      <c r="H14" s="78">
        <v>5271</v>
      </c>
      <c r="I14" s="78">
        <v>410</v>
      </c>
      <c r="J14" s="78">
        <v>592</v>
      </c>
      <c r="K14" s="78">
        <v>298</v>
      </c>
      <c r="L14" s="78">
        <v>59</v>
      </c>
      <c r="M14" s="78">
        <f t="shared" si="0"/>
        <v>72379</v>
      </c>
      <c r="N14" s="63"/>
    </row>
    <row r="15" spans="1:14" ht="13.5" customHeight="1">
      <c r="A15" s="77">
        <v>4</v>
      </c>
      <c r="B15" s="78" t="s">
        <v>53</v>
      </c>
      <c r="C15" s="85">
        <v>520</v>
      </c>
      <c r="D15" s="85">
        <v>508.75</v>
      </c>
      <c r="E15" s="85">
        <v>497.77</v>
      </c>
      <c r="F15" s="85">
        <v>504.32</v>
      </c>
      <c r="G15" s="85">
        <v>496.45</v>
      </c>
      <c r="H15" s="85">
        <v>505.4</v>
      </c>
      <c r="I15" s="82">
        <v>513.26</v>
      </c>
      <c r="J15" s="85">
        <v>515.21</v>
      </c>
      <c r="K15" s="85">
        <v>510.86</v>
      </c>
      <c r="L15" s="85">
        <v>472.86</v>
      </c>
      <c r="M15" s="85">
        <f>(C14*C15+D14*D15+E14*E15+F14*F15+G14*G15+H14*H15+I14*I15+J14*J15+K14*K15+L14*L15)/M14</f>
        <v>508.03250735710634</v>
      </c>
      <c r="N15" s="63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2" sqref="A2:C2"/>
    </sheetView>
  </sheetViews>
  <sheetFormatPr defaultColWidth="10.85546875" defaultRowHeight="15.75"/>
  <cols>
    <col min="1" max="1" width="56.7109375" style="50" customWidth="1"/>
    <col min="2" max="2" width="10.85546875" style="50" customWidth="1"/>
    <col min="3" max="16384" width="10.85546875" style="50"/>
  </cols>
  <sheetData>
    <row r="2" spans="1:3" ht="33.75" customHeight="1">
      <c r="A2" s="71" t="s">
        <v>54</v>
      </c>
      <c r="B2" s="71"/>
      <c r="C2" s="71"/>
    </row>
    <row r="3" spans="1:3" ht="15.75" customHeight="1">
      <c r="A3" s="51"/>
      <c r="B3" s="51"/>
      <c r="C3" s="51" t="s">
        <v>36</v>
      </c>
    </row>
    <row r="4" spans="1:3">
      <c r="A4" s="58" t="s">
        <v>37</v>
      </c>
      <c r="B4" s="57">
        <v>2024</v>
      </c>
      <c r="C4" s="57">
        <v>2025</v>
      </c>
    </row>
    <row r="5" spans="1:3" ht="15.75" customHeight="1">
      <c r="A5" s="59" t="s">
        <v>71</v>
      </c>
      <c r="B5" s="52">
        <v>12</v>
      </c>
      <c r="C5" s="52">
        <v>3</v>
      </c>
    </row>
    <row r="6" spans="1:3">
      <c r="A6" s="53" t="s">
        <v>40</v>
      </c>
      <c r="B6" s="54">
        <v>34.671457481518189</v>
      </c>
      <c r="C6" s="54">
        <f>'ФРП-лица'!C10/'ФРП-лица'!M$10*100</f>
        <v>34.631350069183632</v>
      </c>
    </row>
    <row r="7" spans="1:3">
      <c r="A7" s="53" t="s">
        <v>41</v>
      </c>
      <c r="B7" s="54">
        <v>8.140255234791228</v>
      </c>
      <c r="C7" s="54">
        <f>'ФРП-лица'!D10/'ФРП-лица'!M$10*100</f>
        <v>8.037161494366476</v>
      </c>
    </row>
    <row r="8" spans="1:3">
      <c r="A8" s="53" t="s">
        <v>42</v>
      </c>
      <c r="B8" s="54">
        <v>23.67736339982654</v>
      </c>
      <c r="C8" s="54">
        <f>'ФРП-лица'!E10/'ФРП-лица'!M$10*100</f>
        <v>22.897805890492194</v>
      </c>
    </row>
    <row r="9" spans="1:3">
      <c r="A9" s="53" t="s">
        <v>74</v>
      </c>
      <c r="B9" s="54">
        <v>17.676454797009871</v>
      </c>
      <c r="C9" s="54">
        <f>'ФРП-лица'!F10/'ФРП-лица'!M$10*100</f>
        <v>18.098438426566517</v>
      </c>
    </row>
    <row r="10" spans="1:3">
      <c r="A10" s="55" t="s">
        <v>77</v>
      </c>
      <c r="B10" s="54">
        <v>6.9012513938793205</v>
      </c>
      <c r="C10" s="54">
        <f>'ФРП-лица'!G10/'ФРП-лица'!M$10*100</f>
        <v>7.2543981023917761</v>
      </c>
    </row>
    <row r="11" spans="1:3">
      <c r="A11" s="53" t="s">
        <v>55</v>
      </c>
      <c r="B11" s="54">
        <v>7.1242720852434642</v>
      </c>
      <c r="C11" s="54">
        <f>'ФРП-лица'!H10/'ФРП-лица'!M$10*100</f>
        <v>7.1950978454239962</v>
      </c>
    </row>
    <row r="12" spans="1:3">
      <c r="A12" s="53" t="s">
        <v>76</v>
      </c>
      <c r="B12" s="54">
        <v>0.55755172841035805</v>
      </c>
      <c r="C12" s="54">
        <f>'ФРП-лица'!I10/'ФРП-лица'!M$10*100</f>
        <v>0.59695592014232068</v>
      </c>
    </row>
    <row r="13" spans="1:3">
      <c r="A13" s="53" t="s">
        <v>44</v>
      </c>
      <c r="B13" s="54">
        <v>0.76818238136538219</v>
      </c>
      <c r="C13" s="54">
        <f>'ФРП-лица'!J10/'ФРП-лица'!M$10*100</f>
        <v>0.81439019569084803</v>
      </c>
    </row>
    <row r="14" spans="1:3">
      <c r="A14" s="53" t="s">
        <v>45</v>
      </c>
      <c r="B14" s="54">
        <v>0.40474125469788957</v>
      </c>
      <c r="C14" s="54">
        <f>'ФРП-лица'!K10/'ФРП-лица'!M$10*100</f>
        <v>0.3953350464518679</v>
      </c>
    </row>
    <row r="15" spans="1:3">
      <c r="A15" s="55" t="s">
        <v>46</v>
      </c>
      <c r="B15" s="54">
        <v>7.8470243257754105E-2</v>
      </c>
      <c r="C15" s="54">
        <f>'ФРП-лица'!L10/'ФРП-лица'!M$10*100</f>
        <v>7.9067009290373594E-2</v>
      </c>
    </row>
    <row r="16" spans="1:3" ht="15.75" customHeight="1">
      <c r="A16" s="56" t="s">
        <v>38</v>
      </c>
      <c r="B16" s="54">
        <f t="shared" ref="B16:C16" si="0">SUM(B6:B15)</f>
        <v>99.999999999999986</v>
      </c>
      <c r="C16" s="54">
        <f t="shared" si="0"/>
        <v>100</v>
      </c>
    </row>
    <row r="17" ht="15.75" customHeight="1"/>
  </sheetData>
  <mergeCells count="1"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72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18.75">
      <c r="A3" s="72" t="s">
        <v>81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8" t="s">
        <v>12</v>
      </c>
    </row>
    <row r="5" spans="1:13" ht="66" customHeight="1">
      <c r="A5" s="69" t="s">
        <v>39</v>
      </c>
      <c r="B5" s="70"/>
      <c r="C5" s="3" t="s">
        <v>40</v>
      </c>
      <c r="D5" s="3" t="s">
        <v>41</v>
      </c>
      <c r="E5" s="3" t="s">
        <v>42</v>
      </c>
      <c r="F5" s="3" t="s">
        <v>74</v>
      </c>
      <c r="G5" s="3" t="s">
        <v>75</v>
      </c>
      <c r="H5" s="3" t="s">
        <v>43</v>
      </c>
      <c r="I5" s="3" t="s">
        <v>76</v>
      </c>
      <c r="J5" s="3" t="s">
        <v>44</v>
      </c>
      <c r="K5" s="3" t="s">
        <v>45</v>
      </c>
      <c r="L5" s="3" t="s">
        <v>46</v>
      </c>
      <c r="M5" s="3" t="s">
        <v>8</v>
      </c>
    </row>
    <row r="6" spans="1:13" ht="15.75" customHeight="1">
      <c r="A6" s="1" t="s">
        <v>14</v>
      </c>
      <c r="B6" s="60"/>
      <c r="C6" s="1">
        <v>46889</v>
      </c>
      <c r="D6" s="1">
        <v>10971</v>
      </c>
      <c r="E6" s="1">
        <v>28738</v>
      </c>
      <c r="F6" s="1">
        <v>22072</v>
      </c>
      <c r="G6" s="1">
        <v>8999</v>
      </c>
      <c r="H6" s="1">
        <v>9649</v>
      </c>
      <c r="I6" s="1">
        <v>660</v>
      </c>
      <c r="J6" s="1">
        <v>906</v>
      </c>
      <c r="K6" s="1">
        <v>429</v>
      </c>
      <c r="L6" s="1">
        <v>86</v>
      </c>
      <c r="M6" s="1">
        <f>SUM(C6:L6)</f>
        <v>129399</v>
      </c>
    </row>
    <row r="7" spans="1:13" ht="18.75" customHeight="1">
      <c r="A7" s="1" t="s">
        <v>16</v>
      </c>
      <c r="B7" s="1"/>
      <c r="C7" s="1">
        <v>12858</v>
      </c>
      <c r="D7" s="1">
        <v>3322</v>
      </c>
      <c r="E7" s="1">
        <v>8861</v>
      </c>
      <c r="F7" s="1">
        <v>7370</v>
      </c>
      <c r="G7" s="1">
        <v>3268</v>
      </c>
      <c r="H7" s="1">
        <v>2936</v>
      </c>
      <c r="I7" s="1">
        <v>339</v>
      </c>
      <c r="J7" s="1">
        <v>342</v>
      </c>
      <c r="K7" s="1">
        <v>224</v>
      </c>
      <c r="L7" s="1">
        <v>27</v>
      </c>
      <c r="M7" s="1">
        <f t="shared" ref="M7:M25" si="0">SUM(C7:L7)</f>
        <v>39547</v>
      </c>
    </row>
    <row r="8" spans="1:13" ht="13.5" customHeight="1">
      <c r="A8" s="4">
        <v>1</v>
      </c>
      <c r="B8" s="1" t="s">
        <v>57</v>
      </c>
      <c r="C8" s="65">
        <v>12475</v>
      </c>
      <c r="D8" s="65">
        <v>3140</v>
      </c>
      <c r="E8" s="65">
        <v>8672</v>
      </c>
      <c r="F8" s="65">
        <v>7233</v>
      </c>
      <c r="G8" s="65">
        <v>3217</v>
      </c>
      <c r="H8" s="65">
        <v>2874</v>
      </c>
      <c r="I8" s="65">
        <v>339</v>
      </c>
      <c r="J8" s="65">
        <v>338</v>
      </c>
      <c r="K8" s="65">
        <v>223</v>
      </c>
      <c r="L8" s="65">
        <v>27</v>
      </c>
      <c r="M8" s="1">
        <f t="shared" si="0"/>
        <v>38538</v>
      </c>
    </row>
    <row r="9" spans="1:13" ht="13.5" customHeight="1">
      <c r="A9" s="4">
        <v>2</v>
      </c>
      <c r="B9" s="2" t="s">
        <v>58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2">
        <f t="shared" si="0"/>
        <v>0</v>
      </c>
    </row>
    <row r="10" spans="1:13" ht="13.5" customHeight="1">
      <c r="A10" s="4">
        <v>3</v>
      </c>
      <c r="B10" s="2" t="s">
        <v>9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59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60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2">
        <f t="shared" si="0"/>
        <v>0</v>
      </c>
    </row>
    <row r="13" spans="1:13" ht="13.5" customHeight="1">
      <c r="A13" s="4">
        <v>4</v>
      </c>
      <c r="B13" s="2" t="s">
        <v>61</v>
      </c>
      <c r="C13" s="9">
        <v>0</v>
      </c>
      <c r="D13" s="9">
        <v>1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2">
        <f t="shared" si="0"/>
        <v>1</v>
      </c>
    </row>
    <row r="14" spans="1:13" ht="13.5" customHeight="1">
      <c r="A14" s="4">
        <v>5</v>
      </c>
      <c r="B14" s="2" t="s">
        <v>10</v>
      </c>
      <c r="C14" s="9">
        <v>383</v>
      </c>
      <c r="D14" s="9">
        <v>181</v>
      </c>
      <c r="E14" s="9">
        <v>189</v>
      </c>
      <c r="F14" s="9">
        <v>137</v>
      </c>
      <c r="G14" s="9">
        <v>51</v>
      </c>
      <c r="H14" s="9">
        <v>62</v>
      </c>
      <c r="I14" s="9">
        <v>0</v>
      </c>
      <c r="J14" s="9">
        <v>4</v>
      </c>
      <c r="K14" s="9">
        <v>1</v>
      </c>
      <c r="L14" s="9">
        <v>0</v>
      </c>
      <c r="M14" s="2">
        <f t="shared" si="0"/>
        <v>1008</v>
      </c>
    </row>
    <row r="15" spans="1:13" ht="13.5" customHeight="1">
      <c r="A15" s="4">
        <v>6</v>
      </c>
      <c r="B15" s="2" t="s">
        <v>11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2">
        <f t="shared" si="0"/>
        <v>0</v>
      </c>
    </row>
    <row r="16" spans="1:13" ht="15.75" customHeight="1">
      <c r="A16" s="1" t="s">
        <v>15</v>
      </c>
      <c r="B16" s="1"/>
      <c r="C16" s="1">
        <v>12720</v>
      </c>
      <c r="D16" s="1">
        <v>3094</v>
      </c>
      <c r="E16" s="1">
        <v>8656</v>
      </c>
      <c r="F16" s="1">
        <v>6644</v>
      </c>
      <c r="G16" s="1">
        <v>2570</v>
      </c>
      <c r="H16" s="1">
        <v>2676</v>
      </c>
      <c r="I16" s="1">
        <v>210</v>
      </c>
      <c r="J16" s="1">
        <v>306</v>
      </c>
      <c r="K16" s="1">
        <v>153</v>
      </c>
      <c r="L16" s="1">
        <v>28</v>
      </c>
      <c r="M16" s="1">
        <f t="shared" si="0"/>
        <v>37057</v>
      </c>
    </row>
    <row r="17" spans="1:14" ht="15.75">
      <c r="A17" s="4">
        <v>1</v>
      </c>
      <c r="B17" s="1" t="s">
        <v>62</v>
      </c>
      <c r="C17" s="1">
        <v>12595</v>
      </c>
      <c r="D17" s="1">
        <v>3074</v>
      </c>
      <c r="E17" s="1">
        <v>8594</v>
      </c>
      <c r="F17" s="1">
        <v>6589</v>
      </c>
      <c r="G17" s="1">
        <v>2555</v>
      </c>
      <c r="H17" s="1">
        <v>2664</v>
      </c>
      <c r="I17" s="1">
        <v>210</v>
      </c>
      <c r="J17" s="1">
        <v>305</v>
      </c>
      <c r="K17" s="1">
        <v>152</v>
      </c>
      <c r="L17" s="1">
        <v>28</v>
      </c>
      <c r="M17" s="1">
        <f t="shared" si="0"/>
        <v>36766</v>
      </c>
    </row>
    <row r="18" spans="1:14" ht="15.75">
      <c r="A18" s="4">
        <v>2</v>
      </c>
      <c r="B18" s="1" t="s">
        <v>63</v>
      </c>
      <c r="C18" s="1">
        <v>59</v>
      </c>
      <c r="D18" s="1">
        <v>2</v>
      </c>
      <c r="E18" s="1">
        <v>42</v>
      </c>
      <c r="F18" s="1">
        <v>23</v>
      </c>
      <c r="G18" s="1">
        <v>1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f t="shared" si="0"/>
        <v>127</v>
      </c>
    </row>
    <row r="19" spans="1:14" ht="15.75">
      <c r="A19" s="4">
        <v>3</v>
      </c>
      <c r="B19" s="2" t="s">
        <v>64</v>
      </c>
      <c r="C19" s="9">
        <v>9</v>
      </c>
      <c r="D19" s="9">
        <v>3</v>
      </c>
      <c r="E19" s="9">
        <v>9</v>
      </c>
      <c r="F19" s="9">
        <v>5</v>
      </c>
      <c r="G19" s="9">
        <v>3</v>
      </c>
      <c r="H19" s="9">
        <v>0</v>
      </c>
      <c r="I19" s="9">
        <v>0</v>
      </c>
      <c r="J19" s="9">
        <v>1</v>
      </c>
      <c r="K19" s="9">
        <v>0</v>
      </c>
      <c r="L19" s="9">
        <v>0</v>
      </c>
      <c r="M19" s="2">
        <f t="shared" si="0"/>
        <v>30</v>
      </c>
    </row>
    <row r="20" spans="1:14" ht="30.75" customHeight="1">
      <c r="A20" s="64">
        <v>4</v>
      </c>
      <c r="B20" s="7" t="s">
        <v>65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2">
        <f t="shared" si="0"/>
        <v>0</v>
      </c>
    </row>
    <row r="21" spans="1:14" ht="30.75" customHeight="1">
      <c r="A21" s="64">
        <v>5</v>
      </c>
      <c r="B21" s="7" t="s">
        <v>66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2">
        <f t="shared" si="0"/>
        <v>0</v>
      </c>
    </row>
    <row r="22" spans="1:14" ht="15.75">
      <c r="A22" s="4">
        <v>6</v>
      </c>
      <c r="B22" s="2" t="s">
        <v>67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2">
        <f t="shared" si="0"/>
        <v>0</v>
      </c>
    </row>
    <row r="23" spans="1:14" ht="15.75">
      <c r="A23" s="4">
        <v>7</v>
      </c>
      <c r="B23" s="2" t="s">
        <v>13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2">
        <f t="shared" si="0"/>
        <v>0</v>
      </c>
    </row>
    <row r="24" spans="1:14" ht="13.5" customHeight="1">
      <c r="A24" s="4">
        <v>8</v>
      </c>
      <c r="B24" s="2" t="s">
        <v>68</v>
      </c>
      <c r="C24" s="9">
        <v>57</v>
      </c>
      <c r="D24" s="9">
        <v>14</v>
      </c>
      <c r="E24" s="9">
        <v>11</v>
      </c>
      <c r="F24" s="9">
        <v>27</v>
      </c>
      <c r="G24" s="9">
        <v>11</v>
      </c>
      <c r="H24" s="9">
        <v>12</v>
      </c>
      <c r="I24" s="9">
        <v>0</v>
      </c>
      <c r="J24" s="9">
        <v>0</v>
      </c>
      <c r="K24" s="9">
        <v>1</v>
      </c>
      <c r="L24" s="9">
        <v>0</v>
      </c>
      <c r="M24" s="2">
        <f t="shared" si="0"/>
        <v>133</v>
      </c>
    </row>
    <row r="25" spans="1:14" ht="15.75">
      <c r="A25" s="4">
        <v>9</v>
      </c>
      <c r="B25" s="2" t="s">
        <v>69</v>
      </c>
      <c r="C25" s="9">
        <v>0</v>
      </c>
      <c r="D25" s="9">
        <v>1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2">
        <f t="shared" si="0"/>
        <v>1</v>
      </c>
    </row>
    <row r="26" spans="1:14" ht="15.75" customHeight="1">
      <c r="A26" s="1" t="s">
        <v>78</v>
      </c>
      <c r="B26" s="1"/>
      <c r="C26" s="1">
        <v>47027</v>
      </c>
      <c r="D26" s="1">
        <v>11199</v>
      </c>
      <c r="E26" s="1">
        <v>28943</v>
      </c>
      <c r="F26" s="1">
        <v>22798</v>
      </c>
      <c r="G26" s="1">
        <v>9697</v>
      </c>
      <c r="H26" s="1">
        <v>9909</v>
      </c>
      <c r="I26" s="1">
        <v>789</v>
      </c>
      <c r="J26" s="1">
        <v>942</v>
      </c>
      <c r="K26" s="1">
        <v>500</v>
      </c>
      <c r="L26" s="1">
        <v>85</v>
      </c>
      <c r="M26" s="1">
        <f>M6+M7-M16</f>
        <v>131889</v>
      </c>
      <c r="N26" s="67"/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&amp;R&amp;12&amp;A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2" sqref="A2:C2"/>
    </sheetView>
  </sheetViews>
  <sheetFormatPr defaultColWidth="10.85546875" defaultRowHeight="15.75"/>
  <cols>
    <col min="1" max="1" width="56.7109375" style="50" customWidth="1"/>
    <col min="2" max="2" width="10.85546875" style="50" customWidth="1"/>
    <col min="3" max="16384" width="10.85546875" style="50"/>
  </cols>
  <sheetData>
    <row r="2" spans="1:3" ht="15.75" customHeight="1">
      <c r="A2" s="71" t="s">
        <v>70</v>
      </c>
      <c r="B2" s="71"/>
      <c r="C2" s="71"/>
    </row>
    <row r="3" spans="1:3" ht="15.75" customHeight="1">
      <c r="A3" s="51"/>
      <c r="B3" s="51"/>
      <c r="C3" s="51" t="s">
        <v>36</v>
      </c>
    </row>
    <row r="4" spans="1:3">
      <c r="A4" s="58" t="s">
        <v>37</v>
      </c>
      <c r="B4" s="57">
        <v>2024</v>
      </c>
      <c r="C4" s="57">
        <v>2025</v>
      </c>
    </row>
    <row r="5" spans="1:3" ht="15.75" customHeight="1">
      <c r="A5" s="59" t="s">
        <v>71</v>
      </c>
      <c r="B5" s="52">
        <v>12</v>
      </c>
      <c r="C5" s="52">
        <v>3</v>
      </c>
    </row>
    <row r="6" spans="1:3">
      <c r="A6" s="53" t="s">
        <v>40</v>
      </c>
      <c r="B6" s="54">
        <v>36.235983276532274</v>
      </c>
      <c r="C6" s="54">
        <f>'ФРП-нетни активи'!C26/'ФРП-нетни активи'!M$26*100</f>
        <v>35.656499025695851</v>
      </c>
    </row>
    <row r="7" spans="1:3">
      <c r="A7" s="53" t="s">
        <v>41</v>
      </c>
      <c r="B7" s="54">
        <v>8.4784271903183175</v>
      </c>
      <c r="C7" s="54">
        <f>'ФРП-нетни активи'!D26/'ФРП-нетни активи'!M$26*100</f>
        <v>8.4912312626526845</v>
      </c>
    </row>
    <row r="8" spans="1:3">
      <c r="A8" s="53" t="s">
        <v>42</v>
      </c>
      <c r="B8" s="54">
        <v>22.20882696156848</v>
      </c>
      <c r="C8" s="54">
        <f>'ФРП-нетни активи'!E26/'ФРП-нетни активи'!M$26*100</f>
        <v>21.944968875342145</v>
      </c>
    </row>
    <row r="9" spans="1:3">
      <c r="A9" s="53" t="s">
        <v>74</v>
      </c>
      <c r="B9" s="54">
        <v>17.057318835539686</v>
      </c>
      <c r="C9" s="54">
        <f>'ФРП-нетни активи'!F26/'ФРП-нетни активи'!M$26*100</f>
        <v>17.285747863733896</v>
      </c>
    </row>
    <row r="10" spans="1:3">
      <c r="A10" s="55" t="s">
        <v>77</v>
      </c>
      <c r="B10" s="54">
        <v>6.9544586897889475</v>
      </c>
      <c r="C10" s="54">
        <f>'ФРП-нетни активи'!G26/'ФРП-нетни активи'!M$26*100</f>
        <v>7.3523948168535664</v>
      </c>
    </row>
    <row r="11" spans="1:3">
      <c r="A11" s="53" t="s">
        <v>55</v>
      </c>
      <c r="B11" s="54">
        <v>7.4567809643042064</v>
      </c>
      <c r="C11" s="54">
        <f>'ФРП-нетни активи'!H26/'ФРП-нетни активи'!M$26*100</f>
        <v>7.5131360462206853</v>
      </c>
    </row>
    <row r="12" spans="1:3">
      <c r="A12" s="53" t="s">
        <v>76</v>
      </c>
      <c r="B12" s="54">
        <v>0.51005030950780139</v>
      </c>
      <c r="C12" s="54">
        <f>'ФРП-нетни активи'!I26/'ФРП-нетни активи'!M$26*100</f>
        <v>0.59823033005026949</v>
      </c>
    </row>
    <row r="13" spans="1:3">
      <c r="A13" s="53" t="s">
        <v>44</v>
      </c>
      <c r="B13" s="54">
        <v>0.70015997032434563</v>
      </c>
      <c r="C13" s="54">
        <f>'ФРП-нетни активи'!J26/'ФРП-нетни активи'!M$26*100</f>
        <v>0.71423697199918112</v>
      </c>
    </row>
    <row r="14" spans="1:3">
      <c r="A14" s="53" t="s">
        <v>45</v>
      </c>
      <c r="B14" s="54">
        <v>0.33153270118007094</v>
      </c>
      <c r="C14" s="54">
        <f>'ФРП-нетни активи'!K26/'ФРП-нетни активи'!M$26*100</f>
        <v>0.37910667303565876</v>
      </c>
    </row>
    <row r="15" spans="1:3">
      <c r="A15" s="55" t="s">
        <v>46</v>
      </c>
      <c r="B15" s="54">
        <v>6.6461100935865047E-2</v>
      </c>
      <c r="C15" s="54">
        <f>'ФРП-нетни активи'!L26/'ФРП-нетни активи'!M$26*100</f>
        <v>6.4448134416061995E-2</v>
      </c>
    </row>
    <row r="16" spans="1:3" ht="15.75" customHeight="1">
      <c r="A16" s="56" t="s">
        <v>38</v>
      </c>
      <c r="B16" s="54">
        <f t="shared" ref="B16:C16" si="0">SUM(B6:B15)</f>
        <v>100</v>
      </c>
      <c r="C16" s="54">
        <f t="shared" si="0"/>
        <v>100.00000000000001</v>
      </c>
    </row>
    <row r="17" ht="15.75" customHeight="1"/>
  </sheetData>
  <mergeCells count="1"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1" customWidth="1"/>
    <col min="2" max="2" width="46" style="12" customWidth="1"/>
    <col min="3" max="4" width="13.85546875" style="12" customWidth="1"/>
    <col min="5" max="5" width="12.42578125" style="12" customWidth="1"/>
    <col min="6" max="6" width="12" style="12" customWidth="1"/>
    <col min="7" max="7" width="11.5703125" style="12" customWidth="1"/>
    <col min="8" max="8" width="14.42578125" style="12" customWidth="1"/>
    <col min="9" max="9" width="12.140625" style="12" customWidth="1"/>
    <col min="10" max="10" width="13.85546875" style="12" customWidth="1"/>
    <col min="11" max="11" width="16.7109375" style="12" customWidth="1"/>
    <col min="12" max="12" width="14.42578125" style="12" customWidth="1"/>
    <col min="13" max="13" width="14.5703125" style="12" customWidth="1"/>
    <col min="14" max="14" width="15.42578125" style="10" bestFit="1" customWidth="1"/>
    <col min="15" max="15" width="13" style="10" bestFit="1" customWidth="1"/>
    <col min="16" max="16384" width="11.5703125" style="10"/>
  </cols>
  <sheetData>
    <row r="1" spans="1:15" ht="15.75" customHeight="1"/>
    <row r="2" spans="1:15" ht="15.75" customHeight="1">
      <c r="A2" s="73" t="s">
        <v>82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5" ht="15.75" customHeight="1">
      <c r="C3" s="13"/>
      <c r="D3" s="13"/>
      <c r="E3" s="13"/>
      <c r="F3" s="13"/>
      <c r="G3" s="13"/>
      <c r="H3" s="13"/>
      <c r="I3" s="13"/>
      <c r="J3" s="14"/>
      <c r="K3" s="14"/>
      <c r="L3" s="14"/>
      <c r="M3" s="33" t="s">
        <v>12</v>
      </c>
    </row>
    <row r="4" spans="1:15" ht="63.75" customHeight="1">
      <c r="A4" s="15" t="s">
        <v>17</v>
      </c>
      <c r="B4" s="32" t="s">
        <v>72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5" ht="15.75" customHeight="1">
      <c r="A5" s="16" t="s">
        <v>18</v>
      </c>
      <c r="B5" s="17" t="s">
        <v>19</v>
      </c>
      <c r="C5" s="18">
        <f t="shared" ref="C5:L5" si="0">C6+C10+C13</f>
        <v>39118</v>
      </c>
      <c r="D5" s="18">
        <f t="shared" si="0"/>
        <v>10092</v>
      </c>
      <c r="E5" s="18">
        <f t="shared" si="0"/>
        <v>25092</v>
      </c>
      <c r="F5" s="18">
        <f t="shared" si="0"/>
        <v>19662</v>
      </c>
      <c r="G5" s="18">
        <f t="shared" si="0"/>
        <v>7136</v>
      </c>
      <c r="H5" s="18">
        <f t="shared" si="0"/>
        <v>6907</v>
      </c>
      <c r="I5" s="18">
        <f t="shared" si="0"/>
        <v>244</v>
      </c>
      <c r="J5" s="18">
        <f t="shared" si="0"/>
        <v>638</v>
      </c>
      <c r="K5" s="18">
        <f t="shared" si="0"/>
        <v>258</v>
      </c>
      <c r="L5" s="18">
        <f t="shared" si="0"/>
        <v>0</v>
      </c>
      <c r="M5" s="18">
        <f t="shared" ref="M5" si="1">M6+M10+M13</f>
        <v>109147</v>
      </c>
      <c r="N5" s="19"/>
      <c r="O5" s="20"/>
    </row>
    <row r="6" spans="1:15" ht="15.75" customHeight="1">
      <c r="A6" s="21">
        <v>1</v>
      </c>
      <c r="B6" s="22" t="s">
        <v>20</v>
      </c>
      <c r="C6" s="23">
        <v>39118</v>
      </c>
      <c r="D6" s="23">
        <v>9366</v>
      </c>
      <c r="E6" s="23">
        <v>529</v>
      </c>
      <c r="F6" s="23">
        <v>19662</v>
      </c>
      <c r="G6" s="23">
        <v>7136</v>
      </c>
      <c r="H6" s="23">
        <v>6907</v>
      </c>
      <c r="I6" s="23">
        <v>244</v>
      </c>
      <c r="J6" s="23">
        <v>638</v>
      </c>
      <c r="K6" s="23">
        <v>244</v>
      </c>
      <c r="L6" s="23">
        <v>0</v>
      </c>
      <c r="M6" s="25">
        <f t="shared" ref="M6:M12" si="2">SUM(C6:L6)</f>
        <v>83844</v>
      </c>
      <c r="N6" s="19"/>
      <c r="O6" s="20"/>
    </row>
    <row r="7" spans="1:15" ht="63" customHeight="1">
      <c r="A7" s="24">
        <v>1.1000000000000001</v>
      </c>
      <c r="B7" s="22" t="s">
        <v>21</v>
      </c>
      <c r="C7" s="23">
        <v>35545</v>
      </c>
      <c r="D7" s="23">
        <v>9304</v>
      </c>
      <c r="E7" s="23">
        <v>529</v>
      </c>
      <c r="F7" s="23">
        <v>19662</v>
      </c>
      <c r="G7" s="23">
        <v>7136</v>
      </c>
      <c r="H7" s="23">
        <v>6907</v>
      </c>
      <c r="I7" s="23">
        <v>244</v>
      </c>
      <c r="J7" s="23">
        <v>638</v>
      </c>
      <c r="K7" s="23">
        <v>244</v>
      </c>
      <c r="L7" s="23">
        <v>0</v>
      </c>
      <c r="M7" s="25">
        <f t="shared" si="2"/>
        <v>80209</v>
      </c>
      <c r="N7" s="19"/>
      <c r="O7" s="20"/>
    </row>
    <row r="8" spans="1:15" ht="15.75" customHeight="1">
      <c r="A8" s="24">
        <v>1.2</v>
      </c>
      <c r="B8" s="22" t="s">
        <v>22</v>
      </c>
      <c r="C8" s="23">
        <v>3573</v>
      </c>
      <c r="D8" s="23">
        <v>62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5">
        <f t="shared" si="2"/>
        <v>3635</v>
      </c>
      <c r="N8" s="19"/>
      <c r="O8" s="20"/>
    </row>
    <row r="9" spans="1:15" ht="15.75" customHeight="1">
      <c r="A9" s="24">
        <v>1.3</v>
      </c>
      <c r="B9" s="22" t="s">
        <v>23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5">
        <f t="shared" si="2"/>
        <v>0</v>
      </c>
      <c r="N9" s="19"/>
      <c r="O9" s="20"/>
    </row>
    <row r="10" spans="1:15" ht="15.75" customHeight="1">
      <c r="A10" s="26">
        <v>2</v>
      </c>
      <c r="B10" s="22" t="s">
        <v>24</v>
      </c>
      <c r="C10" s="23">
        <v>0</v>
      </c>
      <c r="D10" s="23">
        <v>675</v>
      </c>
      <c r="E10" s="23">
        <v>24563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5">
        <f t="shared" si="2"/>
        <v>25238</v>
      </c>
      <c r="N10" s="19"/>
      <c r="O10" s="20"/>
    </row>
    <row r="11" spans="1:15" ht="15.75" customHeight="1">
      <c r="A11" s="26">
        <v>2.1</v>
      </c>
      <c r="B11" s="22" t="s">
        <v>25</v>
      </c>
      <c r="C11" s="23">
        <v>0</v>
      </c>
      <c r="D11" s="23">
        <v>675</v>
      </c>
      <c r="E11" s="23">
        <v>24563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5">
        <f t="shared" si="2"/>
        <v>25238</v>
      </c>
      <c r="N11" s="19"/>
    </row>
    <row r="12" spans="1:15" ht="15.75" customHeight="1">
      <c r="A12" s="26">
        <v>2.2000000000000002</v>
      </c>
      <c r="B12" s="22" t="s">
        <v>31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5">
        <f t="shared" si="2"/>
        <v>0</v>
      </c>
      <c r="N12" s="19"/>
      <c r="O12" s="20"/>
    </row>
    <row r="13" spans="1:15" ht="15.75" customHeight="1">
      <c r="A13" s="27">
        <v>3</v>
      </c>
      <c r="B13" s="22" t="s">
        <v>26</v>
      </c>
      <c r="C13" s="23">
        <v>0</v>
      </c>
      <c r="D13" s="23">
        <v>51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14</v>
      </c>
      <c r="L13" s="23">
        <v>0</v>
      </c>
      <c r="M13" s="25">
        <v>65</v>
      </c>
      <c r="N13" s="19"/>
      <c r="O13" s="20"/>
    </row>
    <row r="14" spans="1:15" ht="15.75" customHeight="1">
      <c r="A14" s="28" t="s">
        <v>27</v>
      </c>
      <c r="B14" s="17" t="s">
        <v>28</v>
      </c>
      <c r="C14" s="18">
        <f t="shared" ref="C14:L14" si="3">SUM(C15:C17)</f>
        <v>47046</v>
      </c>
      <c r="D14" s="18">
        <f t="shared" si="3"/>
        <v>11204</v>
      </c>
      <c r="E14" s="18">
        <f t="shared" si="3"/>
        <v>28950</v>
      </c>
      <c r="F14" s="18">
        <f t="shared" si="3"/>
        <v>22808</v>
      </c>
      <c r="G14" s="18">
        <f t="shared" si="3"/>
        <v>9701</v>
      </c>
      <c r="H14" s="18">
        <f t="shared" si="3"/>
        <v>9913</v>
      </c>
      <c r="I14" s="18">
        <f t="shared" si="3"/>
        <v>789</v>
      </c>
      <c r="J14" s="18">
        <f t="shared" si="3"/>
        <v>943</v>
      </c>
      <c r="K14" s="18">
        <f t="shared" si="3"/>
        <v>500</v>
      </c>
      <c r="L14" s="18">
        <f t="shared" si="3"/>
        <v>85</v>
      </c>
      <c r="M14" s="18">
        <f t="shared" ref="M14" si="4">SUM(M15:M17)</f>
        <v>131939</v>
      </c>
      <c r="N14" s="19"/>
      <c r="O14" s="19"/>
    </row>
    <row r="15" spans="1:15" ht="15.75" customHeight="1">
      <c r="A15" s="29">
        <v>1</v>
      </c>
      <c r="B15" s="30" t="s">
        <v>29</v>
      </c>
      <c r="C15" s="18">
        <v>39118</v>
      </c>
      <c r="D15" s="18">
        <v>10092</v>
      </c>
      <c r="E15" s="18">
        <v>25092</v>
      </c>
      <c r="F15" s="18">
        <v>19662</v>
      </c>
      <c r="G15" s="18">
        <v>7136</v>
      </c>
      <c r="H15" s="18">
        <v>6907</v>
      </c>
      <c r="I15" s="18">
        <v>244</v>
      </c>
      <c r="J15" s="18">
        <v>638</v>
      </c>
      <c r="K15" s="18">
        <v>258</v>
      </c>
      <c r="L15" s="18">
        <v>0</v>
      </c>
      <c r="M15" s="25">
        <f>+SUM(C15:L15)</f>
        <v>109147</v>
      </c>
      <c r="N15" s="19"/>
    </row>
    <row r="16" spans="1:15" ht="15.75" customHeight="1">
      <c r="A16" s="29">
        <v>2</v>
      </c>
      <c r="B16" s="30" t="s">
        <v>30</v>
      </c>
      <c r="C16" s="23">
        <v>7928</v>
      </c>
      <c r="D16" s="23">
        <v>1112</v>
      </c>
      <c r="E16" s="23">
        <v>3856</v>
      </c>
      <c r="F16" s="23">
        <v>3146</v>
      </c>
      <c r="G16" s="23">
        <v>2565</v>
      </c>
      <c r="H16" s="23">
        <v>3006</v>
      </c>
      <c r="I16" s="23">
        <v>545</v>
      </c>
      <c r="J16" s="23">
        <v>305</v>
      </c>
      <c r="K16" s="23">
        <v>242</v>
      </c>
      <c r="L16" s="23">
        <v>85</v>
      </c>
      <c r="M16" s="25">
        <f t="shared" ref="M16:M17" si="5">+SUM(C16:L16)</f>
        <v>22790</v>
      </c>
      <c r="N16" s="19"/>
    </row>
    <row r="17" spans="1:15" ht="15.75" customHeight="1">
      <c r="A17" s="29">
        <v>3</v>
      </c>
      <c r="B17" s="30" t="s">
        <v>32</v>
      </c>
      <c r="C17" s="23">
        <v>0</v>
      </c>
      <c r="D17" s="23">
        <v>0</v>
      </c>
      <c r="E17" s="23">
        <v>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5">
        <f t="shared" si="5"/>
        <v>2</v>
      </c>
      <c r="N17" s="19"/>
      <c r="O17" s="31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1" bestFit="1" customWidth="1"/>
    <col min="2" max="2" width="46.42578125" style="12" customWidth="1"/>
    <col min="3" max="3" width="12.7109375" style="12" customWidth="1"/>
    <col min="4" max="4" width="13.7109375" style="12" customWidth="1"/>
    <col min="5" max="6" width="11.5703125" style="12" customWidth="1"/>
    <col min="7" max="7" width="12" style="12" customWidth="1"/>
    <col min="8" max="9" width="11.5703125" style="12" customWidth="1"/>
    <col min="10" max="10" width="12.28515625" style="12" customWidth="1"/>
    <col min="11" max="13" width="14.140625" style="12" customWidth="1"/>
    <col min="14" max="14" width="12.42578125" style="10" bestFit="1" customWidth="1"/>
    <col min="15" max="16384" width="11.5703125" style="10"/>
  </cols>
  <sheetData>
    <row r="1" spans="1:14" ht="15.75" customHeight="1"/>
    <row r="2" spans="1:14" ht="15.75" customHeight="1">
      <c r="A2" s="73" t="s">
        <v>83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15.75">
      <c r="I3" s="74" t="s">
        <v>33</v>
      </c>
      <c r="J3" s="74"/>
      <c r="K3" s="74"/>
      <c r="L3" s="74"/>
      <c r="M3" s="74"/>
    </row>
    <row r="4" spans="1:14" ht="68.25" customHeight="1">
      <c r="A4" s="34" t="s">
        <v>17</v>
      </c>
      <c r="B4" s="66" t="s">
        <v>73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4" ht="15.75">
      <c r="A5" s="16" t="s">
        <v>18</v>
      </c>
      <c r="B5" s="35" t="s">
        <v>19</v>
      </c>
      <c r="C5" s="36">
        <f>C6+C10+C13</f>
        <v>100</v>
      </c>
      <c r="D5" s="36">
        <f t="shared" ref="D5:M5" si="0">D6+D10+D13</f>
        <v>100</v>
      </c>
      <c r="E5" s="36">
        <f t="shared" si="0"/>
        <v>100</v>
      </c>
      <c r="F5" s="36">
        <f t="shared" si="0"/>
        <v>100</v>
      </c>
      <c r="G5" s="36">
        <f t="shared" si="0"/>
        <v>100</v>
      </c>
      <c r="H5" s="36">
        <f t="shared" si="0"/>
        <v>100</v>
      </c>
      <c r="I5" s="36">
        <v>0</v>
      </c>
      <c r="J5" s="36">
        <f t="shared" si="0"/>
        <v>100</v>
      </c>
      <c r="K5" s="36">
        <f t="shared" si="0"/>
        <v>100</v>
      </c>
      <c r="L5" s="36">
        <v>0</v>
      </c>
      <c r="M5" s="36">
        <f t="shared" si="0"/>
        <v>100</v>
      </c>
      <c r="N5" s="37"/>
    </row>
    <row r="6" spans="1:14" ht="15.75" customHeight="1">
      <c r="A6" s="38">
        <v>1</v>
      </c>
      <c r="B6" s="39" t="s">
        <v>20</v>
      </c>
      <c r="C6" s="40">
        <f>'ФРП-инвестиции'!C6/'ФРП-инвестиции'!C$5*100</f>
        <v>100</v>
      </c>
      <c r="D6" s="40">
        <f>'ФРП-инвестиции'!D6/'ФРП-инвестиции'!D$5*100</f>
        <v>92.806183115338882</v>
      </c>
      <c r="E6" s="40">
        <f>'ФРП-инвестиции'!E6/'ФРП-инвестиции'!E$5*100</f>
        <v>2.1082416706520006</v>
      </c>
      <c r="F6" s="40">
        <f>'ФРП-инвестиции'!F6/'ФРП-инвестиции'!F$5*100</f>
        <v>100</v>
      </c>
      <c r="G6" s="40">
        <f>'ФРП-инвестиции'!G6/'ФРП-инвестиции'!G$5*100</f>
        <v>100</v>
      </c>
      <c r="H6" s="40">
        <f>'ФРП-инвестиции'!H6/'ФРП-инвестиции'!H$5*100</f>
        <v>100</v>
      </c>
      <c r="I6" s="40">
        <v>0</v>
      </c>
      <c r="J6" s="40">
        <f>'ФРП-инвестиции'!J6/'ФРП-инвестиции'!J$5*100</f>
        <v>100</v>
      </c>
      <c r="K6" s="40">
        <f>'ФРП-инвестиции'!K6/'ФРП-инвестиции'!K$5*100</f>
        <v>94.573643410852711</v>
      </c>
      <c r="L6" s="40">
        <v>0</v>
      </c>
      <c r="M6" s="40">
        <f>'ФРП-инвестиции'!M6/'ФРП-инвестиции'!M$5*100</f>
        <v>76.817503000540555</v>
      </c>
      <c r="N6" s="41"/>
    </row>
    <row r="7" spans="1:14" ht="63" customHeight="1">
      <c r="A7" s="42" t="s">
        <v>34</v>
      </c>
      <c r="B7" s="39" t="s">
        <v>21</v>
      </c>
      <c r="C7" s="40">
        <f>'ФРП-инвестиции'!C7/'ФРП-инвестиции'!C$5*100</f>
        <v>90.866097448744824</v>
      </c>
      <c r="D7" s="40">
        <f>'ФРП-инвестиции'!D7/'ФРП-инвестиции'!D$5*100</f>
        <v>92.191835116924295</v>
      </c>
      <c r="E7" s="40">
        <f>'ФРП-инвестиции'!E7/'ФРП-инвестиции'!E$5*100</f>
        <v>2.1082416706520006</v>
      </c>
      <c r="F7" s="40">
        <f>'ФРП-инвестиции'!F7/'ФРП-инвестиции'!F$5*100</f>
        <v>100</v>
      </c>
      <c r="G7" s="40">
        <f>'ФРП-инвестиции'!G7/'ФРП-инвестиции'!G$5*100</f>
        <v>100</v>
      </c>
      <c r="H7" s="40">
        <f>'ФРП-инвестиции'!H7/'ФРП-инвестиции'!H$5*100</f>
        <v>100</v>
      </c>
      <c r="I7" s="40">
        <v>0</v>
      </c>
      <c r="J7" s="40">
        <f>'ФРП-инвестиции'!J7/'ФРП-инвестиции'!J$5*100</f>
        <v>100</v>
      </c>
      <c r="K7" s="40">
        <f>'ФРП-инвестиции'!K7/'ФРП-инвестиции'!K$5*100</f>
        <v>94.573643410852711</v>
      </c>
      <c r="L7" s="40">
        <v>0</v>
      </c>
      <c r="M7" s="40">
        <f>'ФРП-инвестиции'!M7/'ФРП-инвестиции'!M$5*100</f>
        <v>73.487132032946391</v>
      </c>
      <c r="N7" s="41"/>
    </row>
    <row r="8" spans="1:14" ht="15.75" customHeight="1">
      <c r="A8" s="43">
        <v>1.2</v>
      </c>
      <c r="B8" s="39" t="s">
        <v>22</v>
      </c>
      <c r="C8" s="40">
        <f>'ФРП-инвестиции'!C8/'ФРП-инвестиции'!C$5*100</f>
        <v>9.1339025512551775</v>
      </c>
      <c r="D8" s="40">
        <f>'ФРП-инвестиции'!D8/'ФРП-инвестиции'!D$5*100</f>
        <v>0.61434799841458576</v>
      </c>
      <c r="E8" s="40">
        <f>'ФРП-инвестиции'!E8/'ФРП-инвестиции'!E$5*100</f>
        <v>0</v>
      </c>
      <c r="F8" s="40">
        <f>'ФРП-инвестиции'!F8/'ФРП-инвестиции'!F$5*100</f>
        <v>0</v>
      </c>
      <c r="G8" s="40">
        <f>'ФРП-инвестиции'!G8/'ФРП-инвестиции'!G$5*100</f>
        <v>0</v>
      </c>
      <c r="H8" s="40">
        <f>'ФРП-инвестиции'!H8/'ФРП-инвестиции'!H$5*100</f>
        <v>0</v>
      </c>
      <c r="I8" s="40">
        <v>0</v>
      </c>
      <c r="J8" s="40">
        <f>'ФРП-инвестиции'!J8/'ФРП-инвестиции'!J$5*100</f>
        <v>0</v>
      </c>
      <c r="K8" s="40">
        <f>'ФРП-инвестиции'!K8/'ФРП-инвестиции'!K$5*100</f>
        <v>0</v>
      </c>
      <c r="L8" s="40">
        <v>0</v>
      </c>
      <c r="M8" s="40">
        <f>'ФРП-инвестиции'!M8/'ФРП-инвестиции'!M$5*100</f>
        <v>3.3303709675941624</v>
      </c>
      <c r="N8" s="41"/>
    </row>
    <row r="9" spans="1:14" ht="17.25" customHeight="1">
      <c r="A9" s="43">
        <v>1.3</v>
      </c>
      <c r="B9" s="39" t="s">
        <v>23</v>
      </c>
      <c r="C9" s="40">
        <f>'ФРП-инвестиции'!C9/'ФРП-инвестиции'!C$5*100</f>
        <v>0</v>
      </c>
      <c r="D9" s="40">
        <f>'ФРП-инвестиции'!D9/'ФРП-инвестиции'!D$5*100</f>
        <v>0</v>
      </c>
      <c r="E9" s="40">
        <f>'ФРП-инвестиции'!E9/'ФРП-инвестиции'!E$5*100</f>
        <v>0</v>
      </c>
      <c r="F9" s="40">
        <f>'ФРП-инвестиции'!F9/'ФРП-инвестиции'!F$5*100</f>
        <v>0</v>
      </c>
      <c r="G9" s="40">
        <f>'ФРП-инвестиции'!G9/'ФРП-инвестиции'!G$5*100</f>
        <v>0</v>
      </c>
      <c r="H9" s="40">
        <f>'ФРП-инвестиции'!H9/'ФРП-инвестиции'!H$5*100</f>
        <v>0</v>
      </c>
      <c r="I9" s="40">
        <v>0</v>
      </c>
      <c r="J9" s="40">
        <f>'ФРП-инвестиции'!J9/'ФРП-инвестиции'!J$5*100</f>
        <v>0</v>
      </c>
      <c r="K9" s="40">
        <f>'ФРП-инвестиции'!K9/'ФРП-инвестиции'!K$5*100</f>
        <v>0</v>
      </c>
      <c r="L9" s="40">
        <v>0</v>
      </c>
      <c r="M9" s="40">
        <f>'ФРП-инвестиции'!M9/'ФРП-инвестиции'!M$5*100</f>
        <v>0</v>
      </c>
      <c r="N9" s="41"/>
    </row>
    <row r="10" spans="1:14" ht="15.75" customHeight="1">
      <c r="A10" s="44">
        <v>2</v>
      </c>
      <c r="B10" s="39" t="s">
        <v>24</v>
      </c>
      <c r="C10" s="40">
        <f>'ФРП-инвестиции'!C10/'ФРП-инвестиции'!C$5*100</f>
        <v>0</v>
      </c>
      <c r="D10" s="40">
        <f>'ФРП-инвестиции'!D10/'ФРП-инвестиции'!D$5*100</f>
        <v>6.6884661117717004</v>
      </c>
      <c r="E10" s="40">
        <f>'ФРП-инвестиции'!E10/'ФРП-инвестиции'!E$5*100</f>
        <v>97.891758329347994</v>
      </c>
      <c r="F10" s="40">
        <f>'ФРП-инвестиции'!F10/'ФРП-инвестиции'!F$5*100</f>
        <v>0</v>
      </c>
      <c r="G10" s="40">
        <f>'ФРП-инвестиции'!G10/'ФРП-инвестиции'!G$5*100</f>
        <v>0</v>
      </c>
      <c r="H10" s="40">
        <f>'ФРП-инвестиции'!H10/'ФРП-инвестиции'!H$5*100</f>
        <v>0</v>
      </c>
      <c r="I10" s="40">
        <v>0</v>
      </c>
      <c r="J10" s="40">
        <f>'ФРП-инвестиции'!J10/'ФРП-инвестиции'!J$5*100</f>
        <v>0</v>
      </c>
      <c r="K10" s="40">
        <f>'ФРП-инвестиции'!K10/'ФРП-инвестиции'!K$5*100</f>
        <v>0</v>
      </c>
      <c r="L10" s="40">
        <v>0</v>
      </c>
      <c r="M10" s="40">
        <f>'ФРП-инвестиции'!M10/'ФРП-инвестиции'!M$5*100</f>
        <v>23.122944286146208</v>
      </c>
      <c r="N10" s="41"/>
    </row>
    <row r="11" spans="1:14" ht="15.75" customHeight="1">
      <c r="A11" s="44">
        <v>2.1</v>
      </c>
      <c r="B11" s="39" t="s">
        <v>25</v>
      </c>
      <c r="C11" s="40">
        <f>'ФРП-инвестиции'!C11/'ФРП-инвестиции'!C$5*100</f>
        <v>0</v>
      </c>
      <c r="D11" s="40">
        <f>'ФРП-инвестиции'!D11/'ФРП-инвестиции'!D$5*100</f>
        <v>6.6884661117717004</v>
      </c>
      <c r="E11" s="40">
        <f>'ФРП-инвестиции'!E11/'ФРП-инвестиции'!E$5*100</f>
        <v>97.891758329347994</v>
      </c>
      <c r="F11" s="40">
        <f>'ФРП-инвестиции'!F11/'ФРП-инвестиции'!F$5*100</f>
        <v>0</v>
      </c>
      <c r="G11" s="40">
        <f>'ФРП-инвестиции'!G11/'ФРП-инвестиции'!G$5*100</f>
        <v>0</v>
      </c>
      <c r="H11" s="40">
        <f>'ФРП-инвестиции'!H11/'ФРП-инвестиции'!H$5*100</f>
        <v>0</v>
      </c>
      <c r="I11" s="40">
        <v>0</v>
      </c>
      <c r="J11" s="40">
        <f>'ФРП-инвестиции'!J11/'ФРП-инвестиции'!J$5*100</f>
        <v>0</v>
      </c>
      <c r="K11" s="40">
        <f>'ФРП-инвестиции'!K11/'ФРП-инвестиции'!K$5*100</f>
        <v>0</v>
      </c>
      <c r="L11" s="40">
        <v>0</v>
      </c>
      <c r="M11" s="40">
        <f>'ФРП-инвестиции'!M11/'ФРП-инвестиции'!M$5*100</f>
        <v>23.122944286146208</v>
      </c>
      <c r="N11" s="41"/>
    </row>
    <row r="12" spans="1:14" ht="15.75" customHeight="1">
      <c r="A12" s="44">
        <v>2.2000000000000002</v>
      </c>
      <c r="B12" s="39" t="s">
        <v>31</v>
      </c>
      <c r="C12" s="40">
        <f>'ФРП-инвестиции'!C12/'ФРП-инвестиции'!C$5*100</f>
        <v>0</v>
      </c>
      <c r="D12" s="40">
        <f>'ФРП-инвестиции'!D12/'ФРП-инвестиции'!D$5*100</f>
        <v>0</v>
      </c>
      <c r="E12" s="40">
        <f>'ФРП-инвестиции'!E12/'ФРП-инвестиции'!E$5*100</f>
        <v>0</v>
      </c>
      <c r="F12" s="40">
        <f>'ФРП-инвестиции'!F12/'ФРП-инвестиции'!F$5*100</f>
        <v>0</v>
      </c>
      <c r="G12" s="40">
        <f>'ФРП-инвестиции'!G12/'ФРП-инвестиции'!G$5*100</f>
        <v>0</v>
      </c>
      <c r="H12" s="40">
        <f>'ФРП-инвестиции'!H12/'ФРП-инвестиции'!H$5*100</f>
        <v>0</v>
      </c>
      <c r="I12" s="40">
        <v>0</v>
      </c>
      <c r="J12" s="40">
        <f>'ФРП-инвестиции'!J12/'ФРП-инвестиции'!J$5*100</f>
        <v>0</v>
      </c>
      <c r="K12" s="40">
        <f>'ФРП-инвестиции'!K12/'ФРП-инвестиции'!K$5*100</f>
        <v>0</v>
      </c>
      <c r="L12" s="40">
        <v>0</v>
      </c>
      <c r="M12" s="40">
        <f>'ФРП-инвестиции'!M12/'ФРП-инвестиции'!M$5*100</f>
        <v>0</v>
      </c>
      <c r="N12" s="41"/>
    </row>
    <row r="13" spans="1:14" ht="15.75" customHeight="1">
      <c r="A13" s="45">
        <v>3</v>
      </c>
      <c r="B13" s="39" t="s">
        <v>26</v>
      </c>
      <c r="C13" s="40">
        <f>'ФРП-инвестиции'!C13/'ФРП-инвестиции'!C$5*100</f>
        <v>0</v>
      </c>
      <c r="D13" s="40">
        <f>'ФРП-инвестиции'!D13/'ФРП-инвестиции'!D$5*100</f>
        <v>0.50535077288941743</v>
      </c>
      <c r="E13" s="40">
        <f>'ФРП-инвестиции'!E13/'ФРП-инвестиции'!E$5*100</f>
        <v>0</v>
      </c>
      <c r="F13" s="40">
        <f>'ФРП-инвестиции'!F13/'ФРП-инвестиции'!F$5*100</f>
        <v>0</v>
      </c>
      <c r="G13" s="40">
        <f>'ФРП-инвестиции'!G13/'ФРП-инвестиции'!G$5*100</f>
        <v>0</v>
      </c>
      <c r="H13" s="40">
        <f>'ФРП-инвестиции'!H13/'ФРП-инвестиции'!H$5*100</f>
        <v>0</v>
      </c>
      <c r="I13" s="40">
        <v>0</v>
      </c>
      <c r="J13" s="40">
        <f>'ФРП-инвестиции'!J13/'ФРП-инвестиции'!J$5*100</f>
        <v>0</v>
      </c>
      <c r="K13" s="40">
        <f>'ФРП-инвестиции'!K13/'ФРП-инвестиции'!K$5*100</f>
        <v>5.4263565891472867</v>
      </c>
      <c r="L13" s="40">
        <v>0</v>
      </c>
      <c r="M13" s="40">
        <f>'ФРП-инвестиции'!M13/'ФРП-инвестиции'!M$5*100</f>
        <v>5.9552713313238109E-2</v>
      </c>
      <c r="N13" s="46"/>
    </row>
    <row r="14" spans="1:14" ht="15.75" customHeight="1">
      <c r="A14" s="16" t="s">
        <v>27</v>
      </c>
      <c r="B14" s="35" t="s">
        <v>28</v>
      </c>
      <c r="C14" s="47">
        <f>SUM(C15:C17)</f>
        <v>100</v>
      </c>
      <c r="D14" s="47">
        <f t="shared" ref="D14:L14" si="1">SUM(D15:D17)</f>
        <v>99.999999999999986</v>
      </c>
      <c r="E14" s="47">
        <f t="shared" si="1"/>
        <v>100</v>
      </c>
      <c r="F14" s="47">
        <f t="shared" si="1"/>
        <v>100</v>
      </c>
      <c r="G14" s="47">
        <f t="shared" si="1"/>
        <v>100</v>
      </c>
      <c r="H14" s="47">
        <f t="shared" si="1"/>
        <v>100</v>
      </c>
      <c r="I14" s="47">
        <f t="shared" si="1"/>
        <v>100</v>
      </c>
      <c r="J14" s="47">
        <f t="shared" si="1"/>
        <v>100</v>
      </c>
      <c r="K14" s="47">
        <f t="shared" si="1"/>
        <v>100</v>
      </c>
      <c r="L14" s="47">
        <f t="shared" si="1"/>
        <v>100</v>
      </c>
      <c r="M14" s="47">
        <f>SUM(M15:M17)</f>
        <v>100</v>
      </c>
    </row>
    <row r="15" spans="1:14" ht="15.75" customHeight="1">
      <c r="A15" s="29">
        <v>1</v>
      </c>
      <c r="B15" s="48" t="s">
        <v>29</v>
      </c>
      <c r="C15" s="40">
        <f>'ФРП-инвестиции'!C15/'ФРП-инвестиции'!C$14*100</f>
        <v>83.148407941163967</v>
      </c>
      <c r="D15" s="40">
        <f>'ФРП-инвестиции'!D15/'ФРП-инвестиции'!D$14*100</f>
        <v>90.074973223848616</v>
      </c>
      <c r="E15" s="40">
        <f>'ФРП-инвестиции'!E15/'ФРП-инвестиции'!E$14*100</f>
        <v>86.673575129533674</v>
      </c>
      <c r="F15" s="40">
        <f>'ФРП-инвестиции'!F15/'ФРП-инвестиции'!F$14*100</f>
        <v>86.206594177481591</v>
      </c>
      <c r="G15" s="40">
        <f>'ФРП-инвестиции'!G15/'ФРП-инвестиции'!G$14*100</f>
        <v>73.559426863209978</v>
      </c>
      <c r="H15" s="40">
        <f>'ФРП-инвестиции'!H15/'ФРП-инвестиции'!H$14*100</f>
        <v>69.676182790275405</v>
      </c>
      <c r="I15" s="40">
        <f>'ФРП-инвестиции'!I15/'ФРП-инвестиции'!I$14*100</f>
        <v>30.925221799746517</v>
      </c>
      <c r="J15" s="40">
        <f>'ФРП-инвестиции'!J15/'ФРП-инвестиции'!J$14*100</f>
        <v>67.656415694591729</v>
      </c>
      <c r="K15" s="40">
        <f>'ФРП-инвестиции'!K15/'ФРП-инвестиции'!K$14*100</f>
        <v>51.6</v>
      </c>
      <c r="L15" s="40">
        <f>'ФРП-инвестиции'!L15/'ФРП-инвестиции'!L$14*100</f>
        <v>0</v>
      </c>
      <c r="M15" s="40">
        <f>'ФРП-инвестиции'!M15/'ФРП-инвестиции'!M$14*100</f>
        <v>82.725350351298715</v>
      </c>
    </row>
    <row r="16" spans="1:14" ht="15.75" customHeight="1">
      <c r="A16" s="29">
        <v>2</v>
      </c>
      <c r="B16" s="48" t="s">
        <v>30</v>
      </c>
      <c r="C16" s="40">
        <f>'ФРП-инвестиции'!C16/'ФРП-инвестиции'!C$14*100</f>
        <v>16.851592058836033</v>
      </c>
      <c r="D16" s="40">
        <f>'ФРП-инвестиции'!D16/'ФРП-инвестиции'!D$14*100</f>
        <v>9.9250267761513751</v>
      </c>
      <c r="E16" s="40">
        <f>'ФРП-инвестиции'!E16/'ФРП-инвестиции'!E$14*100</f>
        <v>13.319516407599307</v>
      </c>
      <c r="F16" s="40">
        <f>'ФРП-инвестиции'!F16/'ФРП-инвестиции'!F$14*100</f>
        <v>13.793405822518414</v>
      </c>
      <c r="G16" s="40">
        <f>'ФРП-инвестиции'!G16/'ФРП-инвестиции'!G$14*100</f>
        <v>26.440573136790025</v>
      </c>
      <c r="H16" s="40">
        <f>'ФРП-инвестиции'!H16/'ФРП-инвестиции'!H$14*100</f>
        <v>30.323817209724602</v>
      </c>
      <c r="I16" s="40">
        <f>'ФРП-инвестиции'!I16/'ФРП-инвестиции'!I$14*100</f>
        <v>69.07477820025349</v>
      </c>
      <c r="J16" s="40">
        <f>'ФРП-инвестиции'!J16/'ФРП-инвестиции'!J$14*100</f>
        <v>32.343584305408271</v>
      </c>
      <c r="K16" s="40">
        <f>'ФРП-инвестиции'!K16/'ФРП-инвестиции'!K$14*100</f>
        <v>48.4</v>
      </c>
      <c r="L16" s="40">
        <f>'ФРП-инвестиции'!L16/'ФРП-инвестиции'!L$14*100</f>
        <v>100</v>
      </c>
      <c r="M16" s="40">
        <f>'ФРП-инвестиции'!M16/'ФРП-инвестиции'!M$14*100</f>
        <v>17.273133796678771</v>
      </c>
    </row>
    <row r="17" spans="1:13" ht="15.75" customHeight="1">
      <c r="A17" s="29">
        <v>3</v>
      </c>
      <c r="B17" s="48" t="s">
        <v>35</v>
      </c>
      <c r="C17" s="40">
        <f>'ФРП-инвестиции'!C17/'ФРП-инвестиции'!C$14*100</f>
        <v>0</v>
      </c>
      <c r="D17" s="40">
        <f>'ФРП-инвестиции'!D17/'ФРП-инвестиции'!D$14*100</f>
        <v>0</v>
      </c>
      <c r="E17" s="40">
        <f>'ФРП-инвестиции'!E17/'ФРП-инвестиции'!E$14*100</f>
        <v>6.9084628670120904E-3</v>
      </c>
      <c r="F17" s="40">
        <f>'ФРП-инвестиции'!F17/'ФРП-инвестиции'!F$14*100</f>
        <v>0</v>
      </c>
      <c r="G17" s="40">
        <f>'ФРП-инвестиции'!G17/'ФРП-инвестиции'!G$14*100</f>
        <v>0</v>
      </c>
      <c r="H17" s="40">
        <f>'ФРП-инвестиции'!H17/'ФРП-инвестиции'!H$14*100</f>
        <v>0</v>
      </c>
      <c r="I17" s="40">
        <f>'ФРП-инвестиции'!I17/'ФРП-инвестиции'!I$14*100</f>
        <v>0</v>
      </c>
      <c r="J17" s="40">
        <f>'ФРП-инвестиции'!J17/'ФРП-инвестиции'!J$14*100</f>
        <v>0</v>
      </c>
      <c r="K17" s="40">
        <f>'ФРП-инвестиции'!K17/'ФРП-инвестиции'!K$14*100</f>
        <v>0</v>
      </c>
      <c r="L17" s="40">
        <f>'ФРП-инвестиции'!L17/'ФРП-инвестиции'!L$14*100</f>
        <v>0</v>
      </c>
      <c r="M17" s="40">
        <f>'ФРП-инвестиции'!M17/'ФРП-инвестиции'!M$14*100</f>
        <v>1.5158520225255611E-3</v>
      </c>
    </row>
    <row r="18" spans="1:13" ht="12.75" customHeight="1"/>
    <row r="19" spans="1:13" ht="21" customHeight="1">
      <c r="C19" s="49"/>
    </row>
    <row r="20" spans="1:13" ht="21" customHeight="1">
      <c r="C20" s="49"/>
    </row>
    <row r="21" spans="1:13" ht="21" customHeight="1">
      <c r="C21" s="49"/>
    </row>
    <row r="22" spans="1:13" ht="21" customHeight="1">
      <c r="C22" s="4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1" customFormat="1" ht="2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0"/>
    </row>
    <row r="34" spans="2:14" s="11" customFormat="1" ht="21" customHeight="1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0"/>
    </row>
    <row r="35" spans="2:14" s="11" customFormat="1" ht="21" customHeight="1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0"/>
    </row>
    <row r="36" spans="2:14" s="11" customFormat="1" ht="21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0"/>
    </row>
    <row r="37" spans="2:14" s="11" customFormat="1" ht="21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0"/>
    </row>
    <row r="38" spans="2:14" s="11" customFormat="1" ht="21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0"/>
    </row>
    <row r="39" spans="2:14" s="11" customFormat="1" ht="21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0"/>
    </row>
    <row r="40" spans="2:14" s="11" customFormat="1" ht="21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0"/>
    </row>
    <row r="41" spans="2:14" s="11" customFormat="1" ht="21" customHeight="1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0"/>
    </row>
    <row r="42" spans="2:14" s="11" customFormat="1" ht="21" customHeight="1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0"/>
    </row>
    <row r="43" spans="2:14" s="11" customFormat="1" ht="21" customHeight="1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0"/>
    </row>
    <row r="44" spans="2:14" s="11" customFormat="1" ht="21" customHeight="1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0"/>
    </row>
    <row r="45" spans="2:14" s="11" customFormat="1" ht="21" customHeight="1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0"/>
    </row>
    <row r="46" spans="2:14" s="11" customFormat="1" ht="21" customHeight="1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0"/>
    </row>
    <row r="47" spans="2:14" s="11" customFormat="1" ht="21" customHeight="1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0"/>
    </row>
    <row r="48" spans="2:14" s="11" customFormat="1" ht="21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0"/>
    </row>
    <row r="49" spans="2:14" s="11" customFormat="1" ht="21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0"/>
    </row>
    <row r="50" spans="2:14" s="11" customFormat="1" ht="21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0"/>
    </row>
    <row r="51" spans="2:14" s="11" customFormat="1" ht="21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0"/>
    </row>
    <row r="52" spans="2:14" s="11" customFormat="1" ht="21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0"/>
    </row>
    <row r="53" spans="2:14" s="11" customFormat="1" ht="21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0"/>
    </row>
    <row r="54" spans="2:14" s="11" customFormat="1" ht="21" customHeight="1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0"/>
    </row>
    <row r="55" spans="2:14" s="11" customFormat="1" ht="21" customHeight="1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0"/>
    </row>
    <row r="56" spans="2:14" s="11" customFormat="1" ht="21" customHeight="1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0"/>
    </row>
    <row r="57" spans="2:14" s="11" customFormat="1" ht="21" customHeight="1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0"/>
    </row>
    <row r="58" spans="2:14" s="11" customFormat="1" ht="21" customHeight="1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0"/>
    </row>
    <row r="59" spans="2:14" s="11" customFormat="1" ht="21" customHeight="1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0"/>
    </row>
    <row r="60" spans="2:14" s="11" customFormat="1" ht="21" customHeight="1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0"/>
    </row>
    <row r="61" spans="2:14" s="11" customFormat="1" ht="21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0"/>
    </row>
    <row r="62" spans="2:14" s="11" customFormat="1" ht="21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0"/>
    </row>
    <row r="63" spans="2:14" s="11" customFormat="1" ht="21" customHeight="1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0"/>
    </row>
    <row r="64" spans="2:14" s="11" customFormat="1" ht="21" customHeight="1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0"/>
    </row>
    <row r="65" spans="2:14" s="11" customFormat="1" ht="21" customHeight="1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0"/>
    </row>
    <row r="66" spans="2:14" s="11" customFormat="1" ht="21" customHeight="1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0"/>
    </row>
    <row r="67" spans="2:14" s="11" customFormat="1" ht="21" customHeight="1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0"/>
    </row>
    <row r="68" spans="2:14" s="11" customFormat="1" ht="21" customHeight="1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0"/>
    </row>
    <row r="69" spans="2:14" s="11" customFormat="1" ht="21" customHeight="1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0"/>
    </row>
    <row r="70" spans="2:14" s="11" customFormat="1" ht="21" customHeight="1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0"/>
    </row>
    <row r="71" spans="2:14" s="11" customFormat="1" ht="21" customHeight="1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0"/>
    </row>
    <row r="72" spans="2:14" s="11" customFormat="1" ht="21" customHeight="1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0"/>
    </row>
    <row r="73" spans="2:14" s="11" customFormat="1" ht="21" customHeight="1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0"/>
    </row>
    <row r="74" spans="2:14" s="11" customFormat="1" ht="21" customHeight="1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0"/>
    </row>
    <row r="75" spans="2:14" s="11" customFormat="1" ht="21" customHeight="1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0"/>
    </row>
    <row r="76" spans="2:14" s="11" customFormat="1" ht="21" customHeight="1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0"/>
    </row>
    <row r="77" spans="2:14" s="11" customFormat="1" ht="21" customHeight="1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0"/>
    </row>
    <row r="78" spans="2:14" s="11" customFormat="1" ht="21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0"/>
    </row>
    <row r="79" spans="2:14" s="11" customFormat="1" ht="21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0"/>
    </row>
    <row r="80" spans="2:14" s="11" customFormat="1" ht="21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0"/>
    </row>
    <row r="81" spans="2:14" s="11" customFormat="1" ht="21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0"/>
    </row>
    <row r="82" spans="2:14" s="11" customFormat="1" ht="21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0"/>
    </row>
    <row r="83" spans="2:14" s="11" customFormat="1" ht="21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0"/>
    </row>
    <row r="84" spans="2:14" s="11" customFormat="1" ht="21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0"/>
    </row>
    <row r="85" spans="2:14" s="11" customFormat="1" ht="21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0"/>
    </row>
    <row r="86" spans="2:14" s="11" customFormat="1" ht="21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0"/>
    </row>
    <row r="87" spans="2:14" s="11" customFormat="1" ht="21" customHeight="1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0"/>
    </row>
    <row r="88" spans="2:14" s="11" customFormat="1" ht="21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0"/>
    </row>
    <row r="89" spans="2:14" s="11" customFormat="1" ht="21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0"/>
    </row>
    <row r="90" spans="2:14" s="11" customFormat="1" ht="21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0"/>
    </row>
    <row r="91" spans="2:14" s="11" customFormat="1" ht="21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0"/>
    </row>
    <row r="92" spans="2:14" s="11" customFormat="1" ht="21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0"/>
    </row>
    <row r="93" spans="2:14" s="11" customFormat="1" ht="21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0"/>
    </row>
    <row r="94" spans="2:14" s="11" customFormat="1" ht="21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0"/>
    </row>
    <row r="95" spans="2:14" s="11" customFormat="1" ht="21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0"/>
    </row>
    <row r="96" spans="2:14" s="11" customFormat="1" ht="21" customHeight="1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0"/>
    </row>
    <row r="97" spans="2:14" s="11" customFormat="1" ht="21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0"/>
    </row>
    <row r="98" spans="2:14" s="11" customFormat="1" ht="21" customHeight="1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0"/>
    </row>
    <row r="99" spans="2:14" s="11" customFormat="1" ht="21" customHeight="1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0"/>
    </row>
    <row r="100" spans="2:14" s="11" customFormat="1" ht="21" customHeight="1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0"/>
    </row>
    <row r="101" spans="2:14" s="11" customFormat="1" ht="21" customHeight="1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0"/>
    </row>
    <row r="102" spans="2:14" s="11" customFormat="1" ht="21" customHeight="1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0"/>
    </row>
    <row r="103" spans="2:14" s="11" customFormat="1" ht="21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0"/>
    </row>
    <row r="104" spans="2:14" s="11" customFormat="1" ht="21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0"/>
    </row>
    <row r="105" spans="2:14" s="11" customFormat="1" ht="21" customHeight="1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0"/>
    </row>
    <row r="106" spans="2:14" s="11" customFormat="1" ht="21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0"/>
    </row>
    <row r="107" spans="2:14" s="11" customFormat="1" ht="21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0"/>
    </row>
    <row r="108" spans="2:14" s="11" customFormat="1" ht="21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0"/>
    </row>
    <row r="109" spans="2:14" s="11" customFormat="1" ht="21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0"/>
    </row>
    <row r="110" spans="2:14" s="11" customFormat="1" ht="21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0"/>
    </row>
    <row r="111" spans="2:14" s="11" customFormat="1" ht="21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0"/>
    </row>
    <row r="112" spans="2:14" s="11" customFormat="1" ht="21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0"/>
    </row>
    <row r="113" spans="2:14" s="11" customFormat="1" ht="21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0"/>
    </row>
    <row r="114" spans="2:14" s="11" customFormat="1" ht="21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0"/>
    </row>
    <row r="115" spans="2:14" s="11" customFormat="1" ht="21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0"/>
    </row>
    <row r="116" spans="2:14" s="11" customFormat="1" ht="21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0"/>
    </row>
    <row r="117" spans="2:14" s="11" customFormat="1" ht="21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0"/>
    </row>
    <row r="118" spans="2:14" s="11" customFormat="1" ht="21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0"/>
    </row>
    <row r="119" spans="2:14" s="11" customFormat="1" ht="21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0"/>
    </row>
    <row r="120" spans="2:14" s="11" customFormat="1" ht="21" customHeight="1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0"/>
    </row>
    <row r="121" spans="2:14" s="11" customFormat="1" ht="21" customHeight="1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0"/>
    </row>
    <row r="122" spans="2:14" s="11" customFormat="1" ht="21" customHeight="1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0"/>
    </row>
    <row r="123" spans="2:14" s="11" customFormat="1" ht="21" customHeight="1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0"/>
    </row>
    <row r="124" spans="2:14" s="11" customFormat="1" ht="21" customHeight="1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0"/>
    </row>
    <row r="125" spans="2:14" s="11" customFormat="1" ht="21" customHeight="1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0"/>
    </row>
    <row r="126" spans="2:14" s="11" customFormat="1" ht="21" customHeight="1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0"/>
    </row>
    <row r="127" spans="2:14" s="11" customFormat="1" ht="21" customHeight="1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0"/>
    </row>
    <row r="128" spans="2:14" s="11" customFormat="1" ht="21" customHeight="1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0"/>
    </row>
    <row r="129" spans="2:14" s="11" customFormat="1" ht="21" customHeight="1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0"/>
    </row>
    <row r="130" spans="2:14" s="11" customFormat="1" ht="21" customHeight="1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0"/>
    </row>
    <row r="131" spans="2:14" s="11" customFormat="1" ht="21" customHeigh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0"/>
    </row>
    <row r="132" spans="2:14" s="11" customFormat="1" ht="21" customHeight="1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0"/>
    </row>
    <row r="133" spans="2:14" s="11" customFormat="1" ht="21" customHeight="1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0"/>
    </row>
    <row r="134" spans="2:14" s="11" customFormat="1" ht="21" customHeight="1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0"/>
    </row>
    <row r="135" spans="2:14" s="11" customFormat="1" ht="21" customHeight="1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0"/>
    </row>
    <row r="136" spans="2:14" s="11" customFormat="1" ht="21" customHeight="1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0"/>
    </row>
    <row r="137" spans="2:14" s="11" customFormat="1" ht="21" customHeight="1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0"/>
    </row>
    <row r="138" spans="2:14" s="11" customFormat="1" ht="21" customHeight="1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0"/>
    </row>
    <row r="139" spans="2:14" s="11" customFormat="1" ht="21" customHeight="1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0"/>
    </row>
    <row r="140" spans="2:14" s="11" customFormat="1" ht="21" customHeight="1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0"/>
    </row>
    <row r="141" spans="2:14" s="11" customFormat="1" ht="21" customHeight="1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0"/>
    </row>
    <row r="142" spans="2:14" s="11" customFormat="1" ht="21" customHeight="1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0"/>
    </row>
    <row r="143" spans="2:14" s="11" customFormat="1" ht="21" customHeight="1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0"/>
    </row>
    <row r="144" spans="2:14" s="11" customFormat="1" ht="21" customHeight="1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0"/>
    </row>
    <row r="145" spans="2:14" s="11" customFormat="1" ht="21" customHeight="1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0"/>
    </row>
    <row r="146" spans="2:14" s="11" customFormat="1" ht="21" customHeight="1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0"/>
    </row>
    <row r="147" spans="2:14" s="11" customFormat="1" ht="21" customHeight="1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0"/>
    </row>
    <row r="148" spans="2:14" s="11" customFormat="1" ht="21" customHeight="1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0"/>
    </row>
    <row r="149" spans="2:14" s="11" customFormat="1" ht="21" customHeight="1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0"/>
    </row>
    <row r="150" spans="2:14" s="11" customFormat="1" ht="21" customHeight="1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0"/>
    </row>
    <row r="151" spans="2:14" s="11" customFormat="1" ht="21" customHeight="1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0"/>
    </row>
    <row r="152" spans="2:14" s="11" customFormat="1" ht="21" customHeight="1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0"/>
    </row>
    <row r="153" spans="2:14" s="11" customFormat="1" ht="21" customHeight="1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0"/>
    </row>
    <row r="154" spans="2:14" s="11" customFormat="1" ht="21" customHeight="1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0"/>
    </row>
    <row r="155" spans="2:14" s="11" customFormat="1" ht="21" customHeight="1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0"/>
    </row>
    <row r="156" spans="2:14" s="11" customFormat="1" ht="21" customHeight="1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0"/>
    </row>
    <row r="157" spans="2:14" s="11" customFormat="1" ht="21" customHeight="1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0"/>
    </row>
    <row r="158" spans="2:14" s="11" customFormat="1" ht="21" customHeight="1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0"/>
    </row>
    <row r="159" spans="2:14" s="11" customFormat="1" ht="21" customHeight="1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0"/>
    </row>
    <row r="160" spans="2:14" s="11" customFormat="1" ht="21" customHeight="1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0"/>
    </row>
    <row r="161" spans="2:14" s="11" customFormat="1" ht="21" customHeight="1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0"/>
    </row>
    <row r="162" spans="2:14" s="11" customFormat="1" ht="21" customHeight="1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0"/>
    </row>
    <row r="163" spans="2:14" s="11" customFormat="1" ht="21" customHeight="1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0"/>
    </row>
    <row r="164" spans="2:14" s="11" customFormat="1" ht="21" customHeight="1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0"/>
    </row>
    <row r="165" spans="2:14" s="11" customFormat="1" ht="21" customHeight="1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0"/>
    </row>
    <row r="166" spans="2:14" s="11" customFormat="1" ht="21" customHeight="1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0"/>
    </row>
    <row r="167" spans="2:14" s="11" customFormat="1" ht="21" customHeight="1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0"/>
    </row>
    <row r="168" spans="2:14" s="11" customFormat="1" ht="21" customHeight="1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0"/>
    </row>
    <row r="169" spans="2:14" s="11" customFormat="1" ht="21" customHeight="1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0"/>
    </row>
    <row r="170" spans="2:14" s="11" customFormat="1" ht="21" customHeight="1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0"/>
    </row>
    <row r="171" spans="2:14" s="11" customFormat="1" ht="21" customHeight="1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0"/>
    </row>
    <row r="172" spans="2:14" s="11" customFormat="1" ht="21" customHeight="1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0"/>
    </row>
    <row r="173" spans="2:14" s="11" customFormat="1" ht="21" customHeight="1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0"/>
    </row>
    <row r="174" spans="2:14" s="11" customFormat="1" ht="21" customHeight="1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0"/>
    </row>
    <row r="175" spans="2:14" s="11" customFormat="1" ht="21" customHeight="1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0"/>
    </row>
    <row r="176" spans="2:14" s="11" customFormat="1" ht="21" customHeight="1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0"/>
    </row>
    <row r="177" spans="2:14" s="11" customFormat="1" ht="21" customHeight="1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0"/>
    </row>
    <row r="178" spans="2:14" s="11" customFormat="1" ht="21" customHeight="1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0"/>
    </row>
    <row r="179" spans="2:14" s="11" customFormat="1" ht="21" customHeight="1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0"/>
    </row>
    <row r="180" spans="2:14" s="11" customFormat="1" ht="21" customHeight="1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0"/>
    </row>
    <row r="181" spans="2:14" s="11" customFormat="1" ht="21" customHeight="1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0"/>
    </row>
    <row r="182" spans="2:14" s="11" customFormat="1" ht="21" customHeight="1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0"/>
    </row>
    <row r="183" spans="2:14" s="11" customFormat="1" ht="21" customHeight="1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0"/>
    </row>
    <row r="184" spans="2:14" s="11" customFormat="1" ht="21" customHeight="1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0"/>
    </row>
    <row r="185" spans="2:14" s="11" customFormat="1" ht="21" customHeight="1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0"/>
    </row>
    <row r="186" spans="2:14" s="11" customFormat="1" ht="21" customHeight="1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0"/>
    </row>
    <row r="187" spans="2:14" s="11" customFormat="1" ht="21" customHeight="1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0"/>
    </row>
    <row r="188" spans="2:14" s="11" customFormat="1" ht="21" customHeight="1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0"/>
    </row>
    <row r="189" spans="2:14" s="11" customFormat="1" ht="21" customHeight="1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0"/>
    </row>
    <row r="190" spans="2:14" s="11" customFormat="1" ht="21" customHeight="1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0"/>
    </row>
    <row r="191" spans="2:14" s="11" customFormat="1" ht="21" customHeight="1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0"/>
    </row>
    <row r="192" spans="2:14" s="11" customFormat="1" ht="21" customHeight="1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0"/>
    </row>
    <row r="193" spans="2:14" s="11" customFormat="1" ht="21" customHeight="1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0"/>
    </row>
    <row r="194" spans="2:14" s="11" customFormat="1" ht="21" customHeight="1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0"/>
    </row>
    <row r="195" spans="2:14" s="11" customFormat="1" ht="21" customHeight="1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0"/>
    </row>
    <row r="196" spans="2:14" s="11" customFormat="1" ht="21" customHeight="1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0"/>
    </row>
    <row r="197" spans="2:14" s="11" customFormat="1" ht="21" customHeight="1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0"/>
    </row>
    <row r="198" spans="2:14" s="11" customFormat="1" ht="21" customHeigh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0"/>
    </row>
    <row r="199" spans="2:14" s="11" customFormat="1" ht="21" customHeight="1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0"/>
    </row>
    <row r="200" spans="2:14" s="11" customFormat="1" ht="21" customHeight="1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0"/>
    </row>
    <row r="201" spans="2:14" s="11" customFormat="1" ht="21" customHeight="1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0"/>
    </row>
    <row r="202" spans="2:14" s="11" customFormat="1" ht="21" customHeight="1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0"/>
    </row>
    <row r="203" spans="2:14" s="11" customFormat="1" ht="21" customHeight="1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0"/>
    </row>
    <row r="204" spans="2:14" s="11" customFormat="1" ht="21" customHeight="1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0"/>
    </row>
    <row r="205" spans="2:14" s="11" customFormat="1" ht="21" customHeight="1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0"/>
    </row>
    <row r="206" spans="2:14" s="11" customFormat="1" ht="21" customHeight="1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0"/>
    </row>
    <row r="207" spans="2:14" s="11" customFormat="1" ht="21" customHeight="1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0"/>
    </row>
    <row r="208" spans="2:14" s="11" customFormat="1" ht="21" customHeight="1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0"/>
    </row>
    <row r="209" spans="2:14" s="11" customFormat="1" ht="21" customHeight="1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0"/>
    </row>
    <row r="210" spans="2:14" s="11" customFormat="1" ht="21" customHeight="1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0"/>
    </row>
    <row r="211" spans="2:14" s="11" customFormat="1" ht="21" customHeight="1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0"/>
    </row>
    <row r="212" spans="2:14" s="11" customFormat="1" ht="21" customHeight="1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0"/>
    </row>
    <row r="213" spans="2:14" s="11" customFormat="1" ht="21" customHeight="1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0"/>
    </row>
    <row r="214" spans="2:14" s="11" customFormat="1" ht="21" customHeight="1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0"/>
    </row>
    <row r="215" spans="2:14" s="11" customFormat="1" ht="21" customHeight="1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0"/>
    </row>
    <row r="216" spans="2:14" s="11" customFormat="1" ht="21" customHeight="1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0"/>
    </row>
    <row r="217" spans="2:14" s="11" customFormat="1" ht="21" customHeight="1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0"/>
    </row>
    <row r="218" spans="2:14" s="11" customFormat="1" ht="21" customHeight="1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0"/>
    </row>
    <row r="219" spans="2:14" s="11" customFormat="1" ht="21" customHeight="1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0"/>
    </row>
    <row r="220" spans="2:14" s="11" customFormat="1" ht="21" customHeight="1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0"/>
    </row>
    <row r="221" spans="2:14" s="11" customFormat="1" ht="21" customHeight="1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0"/>
    </row>
    <row r="222" spans="2:14" s="11" customFormat="1" ht="21" customHeight="1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0"/>
    </row>
    <row r="223" spans="2:14" s="11" customFormat="1" ht="21" customHeight="1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0"/>
    </row>
    <row r="224" spans="2:14" s="11" customFormat="1" ht="21" customHeight="1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0"/>
    </row>
    <row r="225" spans="2:14" s="11" customFormat="1" ht="21" customHeight="1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0"/>
    </row>
    <row r="226" spans="2:14" s="11" customFormat="1" ht="21" customHeight="1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0"/>
    </row>
    <row r="227" spans="2:14" s="11" customFormat="1" ht="21" customHeight="1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0"/>
    </row>
    <row r="228" spans="2:14" s="11" customFormat="1" ht="21" customHeight="1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0"/>
    </row>
    <row r="229" spans="2:14" s="11" customFormat="1" ht="21" customHeight="1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0"/>
    </row>
    <row r="230" spans="2:14" s="11" customFormat="1" ht="21" customHeight="1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0"/>
    </row>
    <row r="231" spans="2:14" s="11" customFormat="1" ht="21" customHeight="1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0"/>
    </row>
    <row r="232" spans="2:14" s="11" customFormat="1" ht="21" customHeight="1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0"/>
    </row>
    <row r="233" spans="2:14" s="11" customFormat="1" ht="21" customHeight="1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0"/>
    </row>
    <row r="234" spans="2:14" s="11" customFormat="1" ht="21" customHeight="1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0"/>
    </row>
    <row r="235" spans="2:14" s="11" customFormat="1" ht="21" customHeight="1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0"/>
    </row>
    <row r="236" spans="2:14" s="11" customFormat="1" ht="21" customHeight="1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0"/>
    </row>
    <row r="237" spans="2:14" s="11" customFormat="1" ht="21" customHeight="1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0"/>
    </row>
    <row r="238" spans="2:14" s="11" customFormat="1" ht="21" customHeight="1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0"/>
    </row>
    <row r="239" spans="2:14" s="11" customFormat="1" ht="21" customHeight="1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0"/>
    </row>
    <row r="240" spans="2:14" s="11" customFormat="1" ht="21" customHeight="1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0"/>
    </row>
    <row r="241" spans="2:14" s="11" customFormat="1" ht="21" customHeight="1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0"/>
    </row>
    <row r="242" spans="2:14" s="11" customFormat="1" ht="21" customHeight="1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0"/>
    </row>
    <row r="243" spans="2:14" s="11" customFormat="1" ht="21" customHeight="1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0"/>
    </row>
    <row r="244" spans="2:14" s="11" customFormat="1" ht="21" customHeight="1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0"/>
    </row>
    <row r="245" spans="2:14" s="11" customFormat="1" ht="21" customHeight="1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0"/>
    </row>
    <row r="246" spans="2:14" s="11" customFormat="1" ht="21" customHeight="1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0"/>
    </row>
    <row r="247" spans="2:14" s="11" customFormat="1" ht="21" customHeight="1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0"/>
    </row>
    <row r="248" spans="2:14" s="11" customFormat="1" ht="21" customHeight="1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0"/>
    </row>
    <row r="249" spans="2:14" s="11" customFormat="1" ht="21" customHeight="1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0"/>
    </row>
    <row r="250" spans="2:14" s="11" customFormat="1" ht="21" customHeight="1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0"/>
    </row>
    <row r="251" spans="2:14" s="11" customFormat="1" ht="21" customHeight="1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0"/>
    </row>
    <row r="252" spans="2:14" s="11" customFormat="1" ht="21" customHeight="1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0"/>
    </row>
    <row r="253" spans="2:14" s="11" customFormat="1" ht="21" customHeight="1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0"/>
    </row>
    <row r="254" spans="2:14" s="11" customFormat="1" ht="21" customHeight="1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0"/>
    </row>
    <row r="255" spans="2:14" s="11" customFormat="1" ht="21" customHeight="1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0"/>
    </row>
    <row r="256" spans="2:14" s="11" customFormat="1" ht="21" customHeight="1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0"/>
    </row>
    <row r="257" spans="2:14" s="11" customFormat="1" ht="21" customHeight="1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0"/>
    </row>
    <row r="258" spans="2:14" s="11" customFormat="1" ht="21" customHeight="1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0"/>
    </row>
    <row r="259" spans="2:14" s="11" customFormat="1" ht="21" customHeight="1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0"/>
    </row>
    <row r="260" spans="2:14" s="11" customFormat="1" ht="21" customHeight="1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0"/>
    </row>
    <row r="261" spans="2:14" s="11" customFormat="1" ht="21" customHeight="1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0"/>
    </row>
    <row r="262" spans="2:14" s="11" customFormat="1" ht="21" customHeight="1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0"/>
    </row>
    <row r="263" spans="2:14" s="11" customFormat="1" ht="21" customHeight="1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0"/>
    </row>
    <row r="264" spans="2:14" s="11" customFormat="1" ht="21" customHeight="1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0"/>
    </row>
    <row r="265" spans="2:14" s="11" customFormat="1" ht="21" customHeigh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0"/>
    </row>
    <row r="266" spans="2:14" s="11" customFormat="1" ht="21" customHeight="1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0"/>
    </row>
    <row r="267" spans="2:14" s="11" customFormat="1" ht="21" customHeight="1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0"/>
    </row>
    <row r="268" spans="2:14" s="11" customFormat="1" ht="21" customHeight="1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0"/>
    </row>
    <row r="269" spans="2:14" s="11" customFormat="1" ht="21" customHeight="1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0"/>
    </row>
    <row r="270" spans="2:14" s="11" customFormat="1" ht="21" customHeight="1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0"/>
    </row>
    <row r="271" spans="2:14" s="11" customFormat="1" ht="21" customHeight="1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0"/>
    </row>
    <row r="272" spans="2:14" s="11" customFormat="1" ht="21" customHeight="1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0"/>
    </row>
    <row r="273" spans="2:14" s="11" customFormat="1" ht="21" customHeight="1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0"/>
    </row>
    <row r="274" spans="2:14" s="11" customFormat="1" ht="21" customHeight="1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0"/>
    </row>
    <row r="275" spans="2:14" s="11" customFormat="1" ht="21" customHeight="1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0"/>
    </row>
    <row r="276" spans="2:14" s="11" customFormat="1" ht="21" customHeight="1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0"/>
    </row>
    <row r="277" spans="2:14" s="11" customFormat="1" ht="21" customHeight="1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0"/>
    </row>
    <row r="278" spans="2:14" s="11" customFormat="1" ht="21" customHeight="1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0"/>
    </row>
    <row r="279" spans="2:14" s="11" customFormat="1" ht="21" customHeight="1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0"/>
    </row>
    <row r="280" spans="2:14" s="11" customFormat="1" ht="21" customHeight="1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0"/>
    </row>
    <row r="281" spans="2:14" s="11" customFormat="1" ht="21" customHeight="1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0"/>
    </row>
    <row r="282" spans="2:14" s="11" customFormat="1" ht="21" customHeight="1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0"/>
    </row>
    <row r="283" spans="2:14" s="11" customFormat="1" ht="21" customHeight="1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0"/>
    </row>
    <row r="284" spans="2:14" s="11" customFormat="1" ht="21" customHeight="1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0"/>
    </row>
    <row r="285" spans="2:14" s="11" customFormat="1" ht="21" customHeight="1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0"/>
    </row>
    <row r="286" spans="2:14" s="11" customFormat="1" ht="21" customHeight="1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0"/>
    </row>
    <row r="287" spans="2:14" s="11" customFormat="1" ht="21" customHeight="1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0"/>
    </row>
    <row r="288" spans="2:14" s="11" customFormat="1" ht="21" customHeight="1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0"/>
    </row>
    <row r="289" spans="2:14" s="11" customFormat="1" ht="21" customHeight="1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0"/>
    </row>
    <row r="290" spans="2:14" s="11" customFormat="1" ht="21" customHeight="1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0"/>
    </row>
    <row r="291" spans="2:14" s="11" customFormat="1" ht="21" customHeight="1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0"/>
    </row>
    <row r="292" spans="2:14" s="11" customFormat="1" ht="21" customHeight="1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0"/>
    </row>
    <row r="293" spans="2:14" s="11" customFormat="1" ht="21" customHeight="1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0"/>
    </row>
    <row r="294" spans="2:14" s="11" customFormat="1" ht="21" customHeight="1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0"/>
    </row>
    <row r="295" spans="2:14" s="11" customFormat="1" ht="21" customHeight="1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0"/>
    </row>
    <row r="296" spans="2:14" s="11" customFormat="1" ht="21" customHeight="1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0"/>
    </row>
    <row r="297" spans="2:14" s="11" customFormat="1" ht="21" customHeight="1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0"/>
    </row>
    <row r="298" spans="2:14" s="11" customFormat="1" ht="21" customHeight="1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0"/>
    </row>
    <row r="299" spans="2:14" s="11" customFormat="1" ht="21" customHeight="1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0"/>
    </row>
    <row r="300" spans="2:14" s="11" customFormat="1" ht="21" customHeight="1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0"/>
    </row>
    <row r="301" spans="2:14" s="11" customFormat="1" ht="21" customHeight="1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0"/>
    </row>
    <row r="302" spans="2:14" s="11" customFormat="1" ht="21" customHeight="1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0"/>
    </row>
    <row r="303" spans="2:14" s="11" customFormat="1" ht="21" customHeight="1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0"/>
    </row>
    <row r="304" spans="2:14" s="11" customFormat="1" ht="21" customHeight="1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0"/>
    </row>
    <row r="305" spans="2:14" s="11" customFormat="1" ht="21" customHeight="1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0"/>
    </row>
    <row r="306" spans="2:14" s="11" customFormat="1" ht="21" customHeight="1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0"/>
    </row>
    <row r="307" spans="2:14" s="11" customFormat="1" ht="21" customHeight="1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0"/>
    </row>
    <row r="308" spans="2:14" s="11" customFormat="1" ht="21" customHeight="1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0"/>
    </row>
    <row r="309" spans="2:14" s="11" customFormat="1" ht="21" customHeight="1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0"/>
    </row>
    <row r="310" spans="2:14" s="11" customFormat="1" ht="21" customHeight="1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0"/>
    </row>
    <row r="311" spans="2:14" s="11" customFormat="1" ht="21" customHeight="1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0"/>
    </row>
    <row r="312" spans="2:14" s="11" customFormat="1" ht="21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0"/>
    </row>
    <row r="313" spans="2:14" s="11" customFormat="1" ht="21" customHeight="1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0"/>
    </row>
    <row r="314" spans="2:14" s="11" customFormat="1" ht="21" customHeight="1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0"/>
    </row>
    <row r="315" spans="2:14" s="11" customFormat="1" ht="21" customHeight="1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0"/>
    </row>
    <row r="316" spans="2:14" s="11" customFormat="1" ht="21" customHeight="1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0"/>
    </row>
    <row r="317" spans="2:14" s="11" customFormat="1" ht="21" customHeight="1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0"/>
    </row>
    <row r="318" spans="2:14" s="11" customFormat="1" ht="21" customHeight="1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0"/>
    </row>
    <row r="319" spans="2:14" s="11" customFormat="1" ht="21" customHeight="1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0"/>
    </row>
    <row r="320" spans="2:14" s="11" customFormat="1" ht="21" customHeight="1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0"/>
    </row>
    <row r="321" spans="2:14" s="11" customFormat="1" ht="21" customHeight="1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0"/>
    </row>
    <row r="322" spans="2:14" s="11" customFormat="1" ht="21" customHeight="1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0"/>
    </row>
    <row r="323" spans="2:14" s="11" customFormat="1" ht="21" customHeight="1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0"/>
    </row>
    <row r="324" spans="2:14" s="11" customFormat="1" ht="21" customHeight="1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0"/>
    </row>
    <row r="325" spans="2:14" s="11" customFormat="1" ht="21" customHeight="1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0"/>
    </row>
    <row r="326" spans="2:14" s="11" customFormat="1" ht="21" customHeight="1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0"/>
    </row>
    <row r="327" spans="2:14" s="11" customFormat="1" ht="21" customHeight="1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0"/>
    </row>
    <row r="328" spans="2:14" s="11" customFormat="1" ht="21" customHeight="1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0"/>
    </row>
    <row r="329" spans="2:14" s="11" customFormat="1" ht="21" customHeight="1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0"/>
    </row>
    <row r="330" spans="2:14" s="11" customFormat="1" ht="21" customHeight="1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0"/>
    </row>
    <row r="331" spans="2:14" s="11" customFormat="1" ht="21" customHeight="1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0"/>
    </row>
    <row r="332" spans="2:14" s="11" customFormat="1" ht="21" customHeight="1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0"/>
    </row>
    <row r="333" spans="2:14" s="11" customFormat="1" ht="21" customHeight="1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0"/>
    </row>
    <row r="334" spans="2:14" s="11" customFormat="1" ht="21" customHeight="1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0"/>
    </row>
    <row r="335" spans="2:14" s="11" customFormat="1" ht="21" customHeight="1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0"/>
    </row>
    <row r="336" spans="2:14" s="11" customFormat="1" ht="21" customHeight="1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0"/>
    </row>
    <row r="337" spans="2:14" s="11" customFormat="1" ht="21" customHeight="1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0"/>
    </row>
    <row r="338" spans="2:14" s="11" customFormat="1" ht="21" customHeight="1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0"/>
    </row>
    <row r="339" spans="2:14" s="11" customFormat="1" ht="21" customHeight="1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0"/>
    </row>
    <row r="340" spans="2:14" s="11" customFormat="1" ht="21" customHeight="1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0"/>
    </row>
    <row r="341" spans="2:14" s="11" customFormat="1" ht="21" customHeight="1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0"/>
    </row>
    <row r="342" spans="2:14" s="11" customFormat="1" ht="21" customHeight="1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0"/>
    </row>
    <row r="343" spans="2:14" s="11" customFormat="1" ht="21" customHeight="1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0"/>
    </row>
    <row r="344" spans="2:14" s="11" customFormat="1" ht="21" customHeight="1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0"/>
    </row>
    <row r="345" spans="2:14" s="11" customFormat="1" ht="21" customHeight="1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0"/>
    </row>
    <row r="346" spans="2:14" s="11" customFormat="1" ht="21" customHeight="1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0"/>
    </row>
    <row r="347" spans="2:14" s="11" customFormat="1" ht="21" customHeight="1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0"/>
    </row>
    <row r="348" spans="2:14" s="11" customFormat="1" ht="21" customHeight="1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0"/>
    </row>
    <row r="349" spans="2:14" s="11" customFormat="1" ht="21" customHeight="1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0"/>
    </row>
    <row r="350" spans="2:14" s="11" customFormat="1" ht="21" customHeight="1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0"/>
    </row>
    <row r="351" spans="2:14" s="11" customFormat="1" ht="21" customHeight="1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0"/>
    </row>
    <row r="352" spans="2:14" s="11" customFormat="1" ht="21" customHeight="1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0"/>
    </row>
    <row r="353" spans="2:14" s="11" customFormat="1" ht="21" customHeight="1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0"/>
    </row>
    <row r="354" spans="2:14" s="11" customFormat="1" ht="21" customHeight="1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0"/>
    </row>
    <row r="355" spans="2:14" s="11" customFormat="1" ht="21" customHeight="1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0"/>
    </row>
    <row r="356" spans="2:14" s="11" customFormat="1" ht="21" customHeight="1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0"/>
    </row>
    <row r="357" spans="2:14" s="11" customFormat="1" ht="21" customHeight="1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0"/>
    </row>
    <row r="358" spans="2:14" s="11" customFormat="1" ht="21" customHeight="1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0"/>
    </row>
    <row r="359" spans="2:14" s="11" customFormat="1" ht="21" customHeight="1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0"/>
    </row>
    <row r="360" spans="2:14" s="11" customFormat="1" ht="21" customHeight="1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0"/>
    </row>
    <row r="361" spans="2:14" s="11" customFormat="1" ht="21" customHeight="1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0"/>
    </row>
    <row r="362" spans="2:14" s="11" customFormat="1" ht="21" customHeight="1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0"/>
    </row>
    <row r="363" spans="2:14" s="11" customFormat="1" ht="21" customHeight="1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0"/>
    </row>
    <row r="364" spans="2:14" s="11" customFormat="1" ht="21" customHeight="1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0"/>
    </row>
    <row r="365" spans="2:14" s="11" customFormat="1" ht="21" customHeight="1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0"/>
    </row>
    <row r="366" spans="2:14" s="11" customFormat="1" ht="21" customHeight="1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0"/>
    </row>
    <row r="367" spans="2:14" s="11" customFormat="1" ht="21" customHeight="1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0"/>
    </row>
    <row r="368" spans="2:14" s="11" customFormat="1" ht="21" customHeight="1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0"/>
    </row>
    <row r="369" spans="2:14" s="11" customFormat="1" ht="21" customHeight="1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0"/>
    </row>
    <row r="370" spans="2:14" s="11" customFormat="1" ht="21" customHeight="1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0"/>
    </row>
    <row r="371" spans="2:14" s="11" customFormat="1" ht="21" customHeight="1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0"/>
    </row>
    <row r="372" spans="2:14" s="11" customFormat="1" ht="21" customHeight="1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0"/>
    </row>
    <row r="373" spans="2:14" s="11" customFormat="1" ht="21" customHeight="1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0"/>
    </row>
    <row r="374" spans="2:14" s="11" customFormat="1" ht="21" customHeight="1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0"/>
    </row>
    <row r="375" spans="2:14" s="11" customFormat="1" ht="21" customHeight="1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0"/>
    </row>
    <row r="376" spans="2:14" s="11" customFormat="1" ht="21" customHeight="1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0"/>
    </row>
    <row r="377" spans="2:14" s="11" customFormat="1" ht="21" customHeight="1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0"/>
    </row>
    <row r="378" spans="2:14" s="11" customFormat="1" ht="21" customHeight="1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0"/>
    </row>
    <row r="379" spans="2:14" s="11" customFormat="1" ht="21" customHeight="1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0"/>
    </row>
    <row r="380" spans="2:14" s="11" customFormat="1" ht="21" customHeight="1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0"/>
    </row>
    <row r="381" spans="2:14" s="11" customFormat="1" ht="21" customHeight="1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0"/>
    </row>
    <row r="382" spans="2:14" s="11" customFormat="1" ht="21" customHeight="1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0"/>
    </row>
    <row r="383" spans="2:14" s="11" customFormat="1" ht="21" customHeight="1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0"/>
    </row>
    <row r="384" spans="2:14" s="11" customFormat="1" ht="21" customHeight="1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0"/>
    </row>
    <row r="385" spans="2:14" s="11" customFormat="1" ht="21" customHeight="1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0"/>
    </row>
    <row r="386" spans="2:14" s="11" customFormat="1" ht="21" customHeight="1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0"/>
    </row>
    <row r="387" spans="2:14" s="11" customFormat="1" ht="21" customHeight="1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0"/>
    </row>
    <row r="388" spans="2:14" s="11" customFormat="1" ht="21" customHeight="1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0"/>
    </row>
    <row r="389" spans="2:14" s="11" customFormat="1" ht="21" customHeight="1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0"/>
    </row>
    <row r="390" spans="2:14" s="11" customFormat="1" ht="21" customHeight="1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0"/>
    </row>
    <row r="391" spans="2:14" s="11" customFormat="1" ht="21" customHeight="1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0"/>
    </row>
    <row r="392" spans="2:14" s="11" customFormat="1" ht="21" customHeight="1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0"/>
    </row>
    <row r="393" spans="2:14" s="11" customFormat="1" ht="21" customHeight="1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0"/>
    </row>
    <row r="394" spans="2:14" s="11" customFormat="1" ht="21" customHeight="1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0"/>
    </row>
    <row r="395" spans="2:14" s="11" customFormat="1" ht="21" customHeight="1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0"/>
    </row>
    <row r="396" spans="2:14" s="11" customFormat="1" ht="21" customHeight="1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0"/>
    </row>
    <row r="397" spans="2:14" s="11" customFormat="1" ht="21" customHeight="1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0"/>
    </row>
    <row r="398" spans="2:14" s="11" customFormat="1" ht="21" customHeight="1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0"/>
    </row>
    <row r="399" spans="2:14" s="11" customFormat="1" ht="21" customHeight="1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0"/>
    </row>
    <row r="400" spans="2:14" s="11" customFormat="1" ht="21" customHeight="1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0"/>
    </row>
    <row r="401" spans="2:14" s="11" customFormat="1" ht="21" customHeight="1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0"/>
    </row>
    <row r="402" spans="2:14" s="11" customFormat="1" ht="21" customHeight="1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0"/>
    </row>
    <row r="403" spans="2:14" s="11" customFormat="1" ht="21" customHeight="1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0"/>
    </row>
    <row r="404" spans="2:14" s="11" customFormat="1" ht="21" customHeight="1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0"/>
    </row>
    <row r="405" spans="2:14" s="11" customFormat="1" ht="21" customHeight="1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0"/>
    </row>
    <row r="406" spans="2:14" s="11" customFormat="1" ht="21" customHeight="1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0"/>
    </row>
    <row r="407" spans="2:14" s="11" customFormat="1" ht="21" customHeight="1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0"/>
    </row>
    <row r="408" spans="2:14" s="11" customFormat="1" ht="21" customHeight="1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0"/>
    </row>
    <row r="409" spans="2:14" s="11" customFormat="1" ht="21" customHeight="1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0"/>
    </row>
    <row r="410" spans="2:14" s="11" customFormat="1" ht="21" customHeight="1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0"/>
    </row>
    <row r="411" spans="2:14" s="11" customFormat="1" ht="21" customHeight="1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0"/>
    </row>
    <row r="412" spans="2:14" s="11" customFormat="1" ht="21" customHeight="1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0"/>
    </row>
    <row r="413" spans="2:14" s="11" customFormat="1" ht="21" customHeight="1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0"/>
    </row>
    <row r="414" spans="2:14" s="11" customFormat="1" ht="21" customHeight="1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0"/>
    </row>
    <row r="415" spans="2:14" s="11" customFormat="1" ht="21" customHeight="1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0"/>
    </row>
    <row r="416" spans="2:14" s="11" customFormat="1" ht="21" customHeight="1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0"/>
    </row>
    <row r="417" spans="2:14" s="11" customFormat="1" ht="21" customHeight="1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0"/>
    </row>
    <row r="418" spans="2:14" s="11" customFormat="1" ht="21" customHeight="1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0"/>
    </row>
    <row r="419" spans="2:14" s="11" customFormat="1" ht="21" customHeight="1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0"/>
    </row>
    <row r="420" spans="2:14" s="11" customFormat="1" ht="21" customHeight="1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0"/>
    </row>
    <row r="421" spans="2:14" s="11" customFormat="1" ht="21" customHeight="1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0"/>
    </row>
    <row r="422" spans="2:14" s="11" customFormat="1" ht="21" customHeight="1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0"/>
    </row>
    <row r="423" spans="2:14" s="11" customFormat="1" ht="21" customHeight="1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0"/>
    </row>
    <row r="424" spans="2:14" s="11" customFormat="1" ht="21" customHeight="1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0"/>
    </row>
    <row r="425" spans="2:14" s="11" customFormat="1" ht="21" customHeight="1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0"/>
    </row>
    <row r="426" spans="2:14" s="11" customFormat="1" ht="21" customHeight="1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0"/>
    </row>
    <row r="427" spans="2:14" s="11" customFormat="1" ht="21" customHeight="1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0"/>
    </row>
    <row r="428" spans="2:14" s="11" customFormat="1" ht="21" customHeight="1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0"/>
    </row>
    <row r="429" spans="2:14" s="11" customFormat="1" ht="21" customHeight="1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0"/>
    </row>
    <row r="430" spans="2:14" s="11" customFormat="1" ht="21" customHeight="1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0"/>
    </row>
    <row r="431" spans="2:14" s="11" customFormat="1" ht="21" customHeight="1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0"/>
    </row>
    <row r="432" spans="2:14" s="11" customFormat="1" ht="21" customHeight="1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0"/>
    </row>
    <row r="433" spans="2:14" s="11" customFormat="1" ht="21" customHeight="1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0"/>
    </row>
    <row r="434" spans="2:14" s="11" customFormat="1" ht="21" customHeight="1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0"/>
    </row>
    <row r="435" spans="2:14" s="11" customFormat="1" ht="21" customHeight="1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0"/>
    </row>
    <row r="436" spans="2:14" s="11" customFormat="1" ht="21" customHeight="1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0"/>
    </row>
    <row r="437" spans="2:14" s="11" customFormat="1" ht="21" customHeight="1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0"/>
    </row>
    <row r="438" spans="2:14" s="11" customFormat="1" ht="21" customHeight="1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0"/>
    </row>
    <row r="439" spans="2:14" s="11" customFormat="1" ht="21" customHeight="1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0"/>
    </row>
    <row r="440" spans="2:14" s="11" customFormat="1" ht="21" customHeight="1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0"/>
    </row>
    <row r="441" spans="2:14" s="11" customFormat="1" ht="21" customHeight="1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0"/>
    </row>
    <row r="442" spans="2:14" s="11" customFormat="1" ht="21" customHeight="1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0"/>
    </row>
    <row r="443" spans="2:14" s="11" customFormat="1" ht="21" customHeight="1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0"/>
    </row>
    <row r="444" spans="2:14" s="11" customFormat="1" ht="21" customHeight="1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0"/>
    </row>
    <row r="445" spans="2:14" s="11" customFormat="1" ht="21" customHeight="1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0"/>
    </row>
    <row r="446" spans="2:14" s="11" customFormat="1" ht="21" customHeight="1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0"/>
    </row>
    <row r="447" spans="2:14" s="11" customFormat="1" ht="21" customHeight="1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0"/>
    </row>
    <row r="448" spans="2:14" s="11" customFormat="1" ht="21" customHeight="1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0"/>
    </row>
    <row r="449" spans="2:14" s="11" customFormat="1" ht="21" customHeight="1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0"/>
    </row>
    <row r="450" spans="2:14" s="11" customFormat="1" ht="21" customHeight="1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0"/>
    </row>
    <row r="451" spans="2:14" s="11" customFormat="1" ht="21" customHeight="1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0"/>
    </row>
    <row r="452" spans="2:14" s="11" customFormat="1" ht="21" customHeight="1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0"/>
    </row>
    <row r="453" spans="2:14" s="11" customFormat="1" ht="21" customHeight="1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0"/>
    </row>
    <row r="454" spans="2:14" s="11" customFormat="1" ht="21" customHeight="1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0"/>
    </row>
    <row r="455" spans="2:14" s="11" customFormat="1" ht="21" customHeight="1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0"/>
    </row>
    <row r="456" spans="2:14" s="11" customFormat="1" ht="21" customHeight="1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0"/>
    </row>
    <row r="457" spans="2:14" s="11" customFormat="1" ht="21" customHeight="1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0"/>
    </row>
    <row r="458" spans="2:14" s="11" customFormat="1" ht="21" customHeight="1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0"/>
    </row>
    <row r="459" spans="2:14" s="11" customFormat="1" ht="21" customHeight="1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0"/>
    </row>
    <row r="460" spans="2:14" s="11" customFormat="1" ht="21" customHeight="1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0"/>
    </row>
    <row r="461" spans="2:14" s="11" customFormat="1" ht="21" customHeight="1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0"/>
    </row>
    <row r="462" spans="2:14" s="11" customFormat="1" ht="21" customHeight="1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0"/>
    </row>
    <row r="463" spans="2:14" s="11" customFormat="1" ht="21" customHeight="1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0"/>
    </row>
    <row r="464" spans="2:14" s="11" customFormat="1" ht="21" customHeight="1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0"/>
    </row>
    <row r="465" spans="2:14" s="11" customFormat="1" ht="21" customHeight="1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0"/>
    </row>
    <row r="466" spans="2:14" s="11" customFormat="1" ht="21" customHeight="1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0"/>
    </row>
    <row r="467" spans="2:14" s="11" customFormat="1" ht="21" customHeight="1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0"/>
    </row>
    <row r="468" spans="2:14" s="11" customFormat="1" ht="21" customHeight="1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0"/>
    </row>
    <row r="469" spans="2:14" s="11" customFormat="1" ht="21" customHeight="1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0"/>
    </row>
    <row r="470" spans="2:14" s="11" customFormat="1" ht="21" customHeight="1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0"/>
    </row>
    <row r="471" spans="2:14" s="11" customFormat="1" ht="21" customHeight="1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0"/>
    </row>
    <row r="472" spans="2:14" s="11" customFormat="1" ht="21" customHeight="1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0"/>
    </row>
    <row r="473" spans="2:14" s="11" customFormat="1" ht="21" customHeight="1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0"/>
    </row>
    <row r="474" spans="2:14" s="11" customFormat="1" ht="21" customHeight="1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0"/>
    </row>
    <row r="475" spans="2:14" s="11" customFormat="1" ht="21" customHeight="1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0"/>
    </row>
    <row r="476" spans="2:14" s="11" customFormat="1" ht="21" customHeight="1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0"/>
    </row>
    <row r="477" spans="2:14" s="11" customFormat="1" ht="21" customHeight="1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0"/>
    </row>
    <row r="478" spans="2:14" s="11" customFormat="1" ht="21" customHeight="1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0"/>
    </row>
    <row r="479" spans="2:14" s="11" customFormat="1" ht="21" customHeight="1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0"/>
    </row>
    <row r="480" spans="2:14" s="11" customFormat="1" ht="21" customHeight="1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0"/>
    </row>
    <row r="481" spans="2:14" s="11" customFormat="1" ht="21" customHeight="1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0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ФРП-лица</vt:lpstr>
      <vt:lpstr>ФРП-дял лица</vt:lpstr>
      <vt:lpstr>ФРП-нетни активи</vt:lpstr>
      <vt:lpstr>ФРП-дял нетни активи</vt:lpstr>
      <vt:lpstr>ФРП-инвестиции</vt:lpstr>
      <vt:lpstr>ФРП-портфейл</vt:lpstr>
      <vt:lpstr>Графика №1-ФРП</vt:lpstr>
      <vt:lpstr>Графика №2-ФРП</vt:lpstr>
      <vt:lpstr>Графика №3-ФРП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Valentina Mancheva</cp:lastModifiedBy>
  <cp:lastPrinted>2025-04-28T12:47:50Z</cp:lastPrinted>
  <dcterms:created xsi:type="dcterms:W3CDTF">2022-01-21T08:12:08Z</dcterms:created>
  <dcterms:modified xsi:type="dcterms:W3CDTF">2025-05-16T08:49:23Z</dcterms:modified>
</cp:coreProperties>
</file>