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1_2025\Чисти Q1 2025\"/>
    </mc:Choice>
  </mc:AlternateContent>
  <bookViews>
    <workbookView xWindow="0" yWindow="0" windowWidth="14130" windowHeight="7830" tabRatio="798"/>
  </bookViews>
  <sheets>
    <sheet name="ФИПП-пенсионери" sheetId="1" r:id="rId1"/>
    <sheet name="ФИПП-дял пенсионери" sheetId="5" r:id="rId2"/>
    <sheet name="ФИПП-нетни активи" sheetId="2" r:id="rId3"/>
    <sheet name="ФИПП-дял нетни активи" sheetId="6" r:id="rId4"/>
    <sheet name="ФИПП-инвестиции" sheetId="3" r:id="rId5"/>
    <sheet name="ФИПП-портфейл" sheetId="4" r:id="rId6"/>
    <sheet name="Графика №1-ФИПП" sheetId="10" r:id="rId7"/>
    <sheet name="Графика №2-ФИПП" sheetId="11" r:id="rId8"/>
    <sheet name="Графика №3-ФИП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3" l="1"/>
  <c r="C14" i="3" l="1"/>
  <c r="D14" i="3"/>
  <c r="E14" i="3"/>
  <c r="F14" i="3"/>
  <c r="G14" i="3"/>
  <c r="H14" i="3"/>
  <c r="I14" i="3"/>
  <c r="J14" i="3"/>
  <c r="K14" i="3"/>
  <c r="L14" i="3"/>
  <c r="M15" i="3"/>
  <c r="D5" i="3"/>
  <c r="E5" i="3"/>
  <c r="F5" i="3"/>
  <c r="G5" i="3"/>
  <c r="H5" i="3"/>
  <c r="I5" i="3"/>
  <c r="J5" i="3"/>
  <c r="K5" i="3"/>
  <c r="L5" i="3"/>
  <c r="C5" i="3"/>
  <c r="B16" i="6"/>
  <c r="B16" i="5"/>
  <c r="M11" i="3" l="1"/>
  <c r="M10" i="3"/>
  <c r="M16" i="3" l="1"/>
  <c r="M17" i="3"/>
  <c r="M14" i="3" l="1"/>
  <c r="M16" i="4" s="1"/>
  <c r="D15" i="4"/>
  <c r="E15" i="4"/>
  <c r="F15" i="4"/>
  <c r="F14" i="4" s="1"/>
  <c r="G15" i="4"/>
  <c r="H15" i="4"/>
  <c r="I15" i="4"/>
  <c r="J15" i="4"/>
  <c r="J14" i="4" s="1"/>
  <c r="K15" i="4"/>
  <c r="M15" i="4"/>
  <c r="D16" i="4"/>
  <c r="E16" i="4"/>
  <c r="F16" i="4"/>
  <c r="G16" i="4"/>
  <c r="H16" i="4"/>
  <c r="I16" i="4"/>
  <c r="J16" i="4"/>
  <c r="K16" i="4"/>
  <c r="D17" i="4"/>
  <c r="E17" i="4"/>
  <c r="F17" i="4"/>
  <c r="G17" i="4"/>
  <c r="H17" i="4"/>
  <c r="I17" i="4"/>
  <c r="J17" i="4"/>
  <c r="K17" i="4"/>
  <c r="C16" i="4"/>
  <c r="C17" i="4"/>
  <c r="C15" i="4"/>
  <c r="D6" i="4"/>
  <c r="E6" i="4"/>
  <c r="F6" i="4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I14" i="4" l="1"/>
  <c r="E14" i="4"/>
  <c r="D14" i="4"/>
  <c r="M17" i="4"/>
  <c r="M14" i="4" s="1"/>
  <c r="H14" i="4"/>
  <c r="K14" i="4"/>
  <c r="K5" i="4"/>
  <c r="F5" i="4"/>
  <c r="H5" i="4"/>
  <c r="J5" i="4"/>
  <c r="G14" i="4"/>
  <c r="G5" i="4"/>
  <c r="E5" i="4"/>
  <c r="D5" i="4"/>
  <c r="C5" i="4"/>
  <c r="C14" i="4"/>
  <c r="M13" i="3"/>
  <c r="M5" i="3" s="1"/>
  <c r="M9" i="4" s="1"/>
  <c r="M12" i="3"/>
  <c r="M9" i="3"/>
  <c r="M8" i="3"/>
  <c r="M7" i="3"/>
  <c r="L17" i="4" l="1"/>
  <c r="L16" i="4"/>
  <c r="L15" i="4"/>
  <c r="L14" i="4" s="1"/>
  <c r="M6" i="4" l="1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6" i="2"/>
  <c r="M7" i="4" l="1"/>
  <c r="M11" i="4"/>
  <c r="M8" i="4"/>
  <c r="M13" i="4"/>
  <c r="M12" i="4"/>
  <c r="M10" i="4"/>
  <c r="M27" i="2"/>
  <c r="M6" i="1"/>
  <c r="M7" i="1"/>
  <c r="M8" i="1"/>
  <c r="M9" i="1"/>
  <c r="M10" i="1"/>
  <c r="M11" i="1"/>
  <c r="M12" i="1"/>
  <c r="M13" i="1"/>
  <c r="M14" i="1"/>
  <c r="M18" i="1" s="1"/>
  <c r="M15" i="1"/>
  <c r="M19" i="1" s="1"/>
  <c r="M16" i="1"/>
  <c r="M20" i="1" s="1"/>
  <c r="M17" i="1"/>
  <c r="M21" i="1" s="1"/>
  <c r="C14" i="6" l="1"/>
  <c r="C15" i="6"/>
  <c r="C13" i="6"/>
  <c r="C14" i="5"/>
  <c r="C10" i="5"/>
  <c r="C6" i="5"/>
  <c r="C13" i="5"/>
  <c r="C9" i="5"/>
  <c r="C12" i="5"/>
  <c r="C8" i="5"/>
  <c r="C15" i="5"/>
  <c r="C11" i="5"/>
  <c r="C7" i="5"/>
  <c r="M5" i="4"/>
  <c r="C9" i="6"/>
  <c r="C12" i="6"/>
  <c r="C8" i="6"/>
  <c r="C11" i="6"/>
  <c r="C7" i="6"/>
  <c r="C10" i="6"/>
  <c r="C6" i="6"/>
  <c r="C16" i="5" l="1"/>
  <c r="C16" i="6"/>
</calcChain>
</file>

<file path=xl/sharedStrings.xml><?xml version="1.0" encoding="utf-8"?>
<sst xmlns="http://schemas.openxmlformats.org/spreadsheetml/2006/main" count="172" uniqueCount="93">
  <si>
    <t>1.1.</t>
  </si>
  <si>
    <t>в т.ч. с пожизнена пенсия без допълнителни условия</t>
  </si>
  <si>
    <t>1.2.</t>
  </si>
  <si>
    <t>в т.ч. с пожизнена пенсия с период на гарантирано плащане</t>
  </si>
  <si>
    <t>1.3.</t>
  </si>
  <si>
    <t>в т.ч. с пожизнена пенсия, включваща разсрочено изплащане</t>
  </si>
  <si>
    <t>Лица с новоотпуснати пенсии</t>
  </si>
  <si>
    <t>2.1.</t>
  </si>
  <si>
    <t>2.2.</t>
  </si>
  <si>
    <t>2.3.</t>
  </si>
  <si>
    <t>3.1.</t>
  </si>
  <si>
    <t>3.2.</t>
  </si>
  <si>
    <t>5.1.</t>
  </si>
  <si>
    <t>5.2.</t>
  </si>
  <si>
    <t>Среден размер на месечната пенсия</t>
  </si>
  <si>
    <t>в т.ч. пожизнена пенсия без допълнителни условия</t>
  </si>
  <si>
    <t>в т.ч. пожизнена пенсия с период на гарантирано плащане</t>
  </si>
  <si>
    <t>в т.ч. пожизнена пенсия, включваща разсрочено изплащане</t>
  </si>
  <si>
    <t>Фонд за изплащане на пожизнени пенсии (ФИПП)</t>
  </si>
  <si>
    <t>ФИПП "Доверие"</t>
  </si>
  <si>
    <t>ФИПП "Съгласие"</t>
  </si>
  <si>
    <t>ФИПП "ДСК-Родина"</t>
  </si>
  <si>
    <t>ФИПП   "ЦКБ-Сила"</t>
  </si>
  <si>
    <t>ОБЩО</t>
  </si>
  <si>
    <t>3.3.</t>
  </si>
  <si>
    <t>Прехвърлени средства от УПФ на починали осигурени лица без наследници</t>
  </si>
  <si>
    <t>Прехвърлени средства от ФРП на починали лица без наследници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</si>
  <si>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</si>
  <si>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</si>
  <si>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Прехвърлени средства от УПФ за изплащане на лица с новоотпуснати пенсии</t>
  </si>
  <si>
    <t>Прехвърлени средства от УПФ за преизчисляване на пенсиите</t>
  </si>
  <si>
    <t xml:space="preserve">       - от резерва за гарантиране изплащането на пожизнени пенсии</t>
  </si>
  <si>
    <t xml:space="preserve">       - от собствени средства</t>
  </si>
  <si>
    <t>Други</t>
  </si>
  <si>
    <t>(хил. лв.)</t>
  </si>
  <si>
    <t>Средства за изплащане на наследници на починали пенсионери</t>
  </si>
  <si>
    <t>Прехвърлени средства към резерва за гарантиране изплащането на пожизнени пенсии по реда на чл. 192а, ал. 15, т. 1 от КСО</t>
  </si>
  <si>
    <t>Прехвърлени средства към резерва за гарантиране изплащането на пожизнени пенсии по реда на чл. 192а, ал. 17 от КСО</t>
  </si>
  <si>
    <t>Отрицателен доход от инвестиране на средствата на фондa</t>
  </si>
  <si>
    <t>Разходи за изплащане на пожизнени пенсии и суми на наследници</t>
  </si>
  <si>
    <t>Възстановени средства от ПОД за надплатени разходи за изплащане на пенсии и суми на наследници</t>
  </si>
  <si>
    <t>Начислена такса за пенсионноосигурителното дружество</t>
  </si>
  <si>
    <t>Изплащане на пенсии</t>
  </si>
  <si>
    <t>4.1.</t>
  </si>
  <si>
    <t>4.2.</t>
  </si>
  <si>
    <t>4.3.</t>
  </si>
  <si>
    <t>Пенсионери в края на периода</t>
  </si>
  <si>
    <t>Брой изплатени пенсии през периода</t>
  </si>
  <si>
    <t>ФИПП "Топлина"</t>
  </si>
  <si>
    <t>ФИПП "Пенсионноосигурителен институт"</t>
  </si>
  <si>
    <t>ФИПП  "ДаллБогг: Живот и Здраве"</t>
  </si>
  <si>
    <t>Нетни активи на фондовете за изплащане на пожизнени пенсии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</si>
  <si>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</si>
  <si>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</si>
  <si>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</si>
  <si>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</si>
  <si>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</si>
  <si>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</si>
  <si>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</si>
  <si>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</si>
  <si>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</si>
  <si>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</si>
  <si>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</si>
  <si>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</si>
  <si>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</si>
  <si>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</si>
  <si>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</si>
  <si>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</si>
  <si>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</si>
  <si>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</si>
  <si>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</si>
  <si>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 xml:space="preserve">                                                     ФИПП                           Инвестиционни инструменти </t>
  </si>
  <si>
    <t>( %)</t>
  </si>
  <si>
    <t>1.1</t>
  </si>
  <si>
    <t>Краткосрочни вземания</t>
  </si>
  <si>
    <t xml:space="preserve">                                               ФИПП       
Инвестиционни инструменти</t>
  </si>
  <si>
    <t>(%)</t>
  </si>
  <si>
    <t xml:space="preserve">Година, месец  </t>
  </si>
  <si>
    <t>Общо</t>
  </si>
  <si>
    <t xml:space="preserve">Пазарен дял на ФИПП по броя на пенсионерите </t>
  </si>
  <si>
    <t>ФИПП</t>
  </si>
  <si>
    <t xml:space="preserve">Пазарен дял на ФИПП по размер на нетните активи </t>
  </si>
  <si>
    <t>ФИПП "ЦКБ-Сила"</t>
  </si>
  <si>
    <t>ФИПП "Алианц България"</t>
  </si>
  <si>
    <t>"ФИПП     ОББ"</t>
  </si>
  <si>
    <t>"ФИПП-Бъдеще"</t>
  </si>
  <si>
    <t>"ФИПП ОББ"</t>
  </si>
  <si>
    <t>Стойност на нетните активи в края на периода</t>
  </si>
  <si>
    <t>Пенсионери и изплатени пенсии от фондовете за изплащане на пожизнени пенсии</t>
  </si>
  <si>
    <t>в периода 01.01.2025 г. - 31.03.2025 г.</t>
  </si>
  <si>
    <t xml:space="preserve">към 31.03.2025 г. </t>
  </si>
  <si>
    <t>Инвестиционен портфейл и балансови активи към 31.03.2025 г.</t>
  </si>
  <si>
    <t>Структура на инвестиционния портфейл и балансовите активи на ФИПП към 31.03.2025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</si>
</sst>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8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8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4" fillId="0" borderId="0" xfId="0" applyNumberFormat="1" applyFont="1" applyFill="1"/>
    <xf numFmtId="10" fontId="4" fillId="0" borderId="0" xfId="1" applyNumberFormat="1" applyFont="1" applyFill="1"/>
    <xf numFmtId="3" fontId="2" fillId="0" borderId="3" xfId="0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center"/>
    </xf>
    <xf numFmtId="0" fontId="7" fillId="0" borderId="4" xfId="2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left" vertical="center" wrapText="1"/>
    </xf>
    <xf numFmtId="165" fontId="10" fillId="0" borderId="1" xfId="3" applyNumberFormat="1" applyFont="1" applyFill="1" applyBorder="1" applyAlignment="1">
      <alignment horizontal="right" vertical="center" wrapText="1"/>
    </xf>
    <xf numFmtId="3" fontId="7" fillId="0" borderId="0" xfId="3" applyNumberFormat="1" applyFont="1" applyFill="1" applyBorder="1" applyAlignment="1">
      <alignment vertical="center"/>
    </xf>
    <xf numFmtId="165" fontId="7" fillId="0" borderId="0" xfId="3" applyNumberFormat="1" applyFont="1" applyFill="1" applyBorder="1" applyAlignment="1">
      <alignment vertical="center"/>
    </xf>
    <xf numFmtId="0" fontId="1" fillId="0" borderId="1" xfId="3" quotePrefix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165" fontId="7" fillId="0" borderId="1" xfId="3" applyNumberFormat="1" applyFont="1" applyFill="1" applyBorder="1" applyAlignment="1">
      <alignment horizontal="right" vertical="center" wrapText="1"/>
    </xf>
    <xf numFmtId="166" fontId="1" fillId="0" borderId="1" xfId="2" quotePrefix="1" applyNumberFormat="1" applyFont="1" applyFill="1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horizontal="righ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1" fontId="1" fillId="0" borderId="1" xfId="2" quotePrefix="1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 wrapText="1"/>
    </xf>
    <xf numFmtId="10" fontId="7" fillId="0" borderId="0" xfId="5" applyNumberFormat="1" applyFont="1" applyFill="1" applyBorder="1" applyAlignment="1">
      <alignment vertical="center"/>
    </xf>
    <xf numFmtId="0" fontId="13" fillId="0" borderId="5" xfId="2" applyFont="1" applyFill="1" applyBorder="1" applyAlignment="1">
      <alignment horizontal="justify" vertical="justify" wrapText="1"/>
    </xf>
    <xf numFmtId="0" fontId="2" fillId="0" borderId="4" xfId="2" applyFont="1" applyFill="1" applyBorder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left" vertical="center" wrapText="1"/>
    </xf>
    <xf numFmtId="167" fontId="2" fillId="2" borderId="1" xfId="2" applyNumberFormat="1" applyFont="1" applyFill="1" applyBorder="1" applyAlignment="1">
      <alignment horizontal="right" vertical="center" wrapText="1"/>
    </xf>
    <xf numFmtId="168" fontId="7" fillId="0" borderId="0" xfId="3" applyNumberFormat="1" applyFont="1" applyFill="1" applyBorder="1" applyAlignment="1">
      <alignment vertical="center"/>
    </xf>
    <xf numFmtId="0" fontId="7" fillId="0" borderId="1" xfId="3" quotePrefix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167" fontId="1" fillId="2" borderId="1" xfId="2" applyNumberFormat="1" applyFont="1" applyFill="1" applyBorder="1" applyAlignment="1">
      <alignment horizontal="right" vertical="center" wrapText="1"/>
    </xf>
    <xf numFmtId="169" fontId="7" fillId="0" borderId="0" xfId="3" applyNumberFormat="1" applyFont="1" applyFill="1" applyBorder="1" applyAlignment="1">
      <alignment vertical="center"/>
    </xf>
    <xf numFmtId="0" fontId="1" fillId="0" borderId="1" xfId="3" quotePrefix="1" applyNumberFormat="1" applyFont="1" applyFill="1" applyBorder="1" applyAlignment="1">
      <alignment horizontal="right" vertical="center" wrapText="1" indent="1"/>
    </xf>
    <xf numFmtId="0" fontId="1" fillId="0" borderId="1" xfId="2" quotePrefix="1" applyNumberFormat="1" applyFont="1" applyBorder="1" applyAlignment="1">
      <alignment horizontal="right" vertical="center" wrapText="1" indent="1"/>
    </xf>
    <xf numFmtId="49" fontId="7" fillId="0" borderId="1" xfId="2" applyNumberFormat="1" applyFont="1" applyBorder="1" applyAlignment="1">
      <alignment horizontal="center" vertical="center" wrapText="1"/>
    </xf>
    <xf numFmtId="1" fontId="7" fillId="0" borderId="1" xfId="2" quotePrefix="1" applyNumberFormat="1" applyFont="1" applyBorder="1" applyAlignment="1">
      <alignment horizontal="center" vertical="center" wrapText="1"/>
    </xf>
    <xf numFmtId="167" fontId="7" fillId="0" borderId="0" xfId="3" applyNumberFormat="1" applyFont="1" applyFill="1" applyBorder="1" applyAlignment="1">
      <alignment vertical="center"/>
    </xf>
    <xf numFmtId="167" fontId="10" fillId="2" borderId="1" xfId="2" applyNumberFormat="1" applyFont="1" applyFill="1" applyBorder="1" applyAlignment="1">
      <alignment horizontal="right" vertical="center" wrapText="1"/>
    </xf>
    <xf numFmtId="0" fontId="7" fillId="0" borderId="2" xfId="2" applyFont="1" applyFill="1" applyBorder="1" applyAlignment="1">
      <alignment horizontal="left" vertical="center" wrapText="1"/>
    </xf>
    <xf numFmtId="168" fontId="7" fillId="0" borderId="0" xfId="3" applyNumberFormat="1" applyFont="1" applyFill="1" applyAlignment="1">
      <alignment vertical="center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164" fontId="7" fillId="0" borderId="1" xfId="4" applyFont="1" applyFill="1" applyBorder="1" applyAlignment="1">
      <alignment wrapText="1"/>
    </xf>
    <xf numFmtId="0" fontId="7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5" xfId="2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2" fontId="7" fillId="0" borderId="1" xfId="1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right" vertical="center"/>
    </xf>
  </cellXfs>
  <cellStyles count="6">
    <cellStyle name="Comma 2" xfId="4"/>
    <cellStyle name="Normal" xfId="0" builtinId="0"/>
    <cellStyle name="Normal 2" xfId="2"/>
    <cellStyle name="Normal_Spr_06_04" xfId="3"/>
    <cellStyle name="Percent" xfId="1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ФИПП по броя на пенсионерите към 31.</a:t>
            </a:r>
            <a:r>
              <a:rPr lang="en-US" sz="1200"/>
              <a:t>03</a:t>
            </a:r>
            <a:r>
              <a:rPr lang="bg-BG" sz="1200"/>
              <a:t>.20</a:t>
            </a:r>
            <a:r>
              <a:rPr lang="en-US" sz="1200"/>
              <a:t>25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8.3721225643071759E-2"/>
                  <c:y val="3.4787783506757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5D-41F1-8965-C692411D455C}"/>
                </c:ext>
              </c:extLst>
            </c:dLbl>
            <c:dLbl>
              <c:idx val="1"/>
              <c:layout>
                <c:manualLayout>
                  <c:x val="-2.225135508526791E-3"/>
                  <c:y val="6.13039867478493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F16-4DCF-8732-F680C99213B5}"/>
                </c:ext>
              </c:extLst>
            </c:dLbl>
            <c:dLbl>
              <c:idx val="2"/>
              <c:layout>
                <c:manualLayout>
                  <c:x val="-9.6079403118088505E-2"/>
                  <c:y val="8.3892330717543553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9-275D-41F1-8965-C692411D455C}"/>
                </c:ext>
              </c:extLst>
            </c:dLbl>
            <c:dLbl>
              <c:idx val="3"/>
              <c:layout>
                <c:manualLayout>
                  <c:x val="-3.3549332703629205E-2"/>
                  <c:y val="8.3449644936514911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8-275D-41F1-8965-C692411D455C}"/>
                </c:ext>
              </c:extLst>
            </c:dLbl>
            <c:dLbl>
              <c:idx val="4"/>
              <c:layout>
                <c:manualLayout>
                  <c:x val="-4.8029813233014952E-2"/>
                  <c:y val="6.5889657193865997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7-275D-41F1-8965-C692411D455C}"/>
                </c:ext>
              </c:extLst>
            </c:dLbl>
            <c:dLbl>
              <c:idx val="5"/>
              <c:layout>
                <c:manualLayout>
                  <c:x val="-6.2494768298740323E-2"/>
                  <c:y val="-2.0548827335669376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6-275D-41F1-8965-C692411D455C}"/>
                </c:ext>
              </c:extLst>
            </c:dLbl>
            <c:dLbl>
              <c:idx val="6"/>
              <c:layout>
                <c:manualLayout>
                  <c:x val="-0.1002528044904418"/>
                  <c:y val="-8.880699557225398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5-275D-41F1-8965-C692411D455C}"/>
                </c:ext>
              </c:extLst>
            </c:dLbl>
            <c:dLbl>
              <c:idx val="7"/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275D-41F1-8965-C692411D455C}"/>
                </c:ext>
              </c:extLst>
            </c:dLbl>
            <c:dLbl>
              <c:idx val="8"/>
              <c:layout>
                <c:manualLayout>
                  <c:x val="0.16189953505036275"/>
                  <c:y val="-9.563256369603548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8B4F68B-E3D9-4E17-AC1A-7A585246B35E}" type="CATEGORYNAME">
                      <a:rPr lang="bg-BG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F648127-BAE3-4B6D-A4A2-EBD9CE9E4D0B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75D-41F1-8965-C692411D455C}"/>
                </c:ext>
              </c:extLst>
            </c:dLbl>
            <c:dLbl>
              <c:idx val="9"/>
              <c:layout>
                <c:manualLayout>
                  <c:x val="0.25504124290565022"/>
                  <c:y val="-8.463434456479741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91-407F-94F7-03056544B9E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2">
                    <a:avLst/>
                  </a:prstGeom>
                </c15:spPr>
              </c:ext>
            </c:extLst>
          </c:dLbls>
          <c:cat>
            <c:strRef>
              <c:f>'ФИПП-дял пенсионери'!$A$6:$A$15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пенсионери'!$C$6:$C$15</c:f>
              <c:numCache>
                <c:formatCode>0.00</c:formatCode>
                <c:ptCount val="10"/>
                <c:pt idx="0">
                  <c:v>24.820143884892087</c:v>
                </c:pt>
                <c:pt idx="1">
                  <c:v>10.448783830078794</c:v>
                </c:pt>
                <c:pt idx="2">
                  <c:v>19.544364508393286</c:v>
                </c:pt>
                <c:pt idx="3">
                  <c:v>21.342925659472421</c:v>
                </c:pt>
                <c:pt idx="4">
                  <c:v>11.270983213429256</c:v>
                </c:pt>
                <c:pt idx="5">
                  <c:v>11.014045906132237</c:v>
                </c:pt>
                <c:pt idx="6">
                  <c:v>0.53100376841384034</c:v>
                </c:pt>
                <c:pt idx="7">
                  <c:v>0.49674546077423776</c:v>
                </c:pt>
                <c:pt idx="8">
                  <c:v>0.41109969167523125</c:v>
                </c:pt>
                <c:pt idx="9">
                  <c:v>0.1199040767386091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ФИПП по размер на нетните активи към 31.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8.2426097978703955E-2"/>
                  <c:y val="4.0234310812671259E-3"/>
                </c:manualLayout>
              </c:layout>
              <c:tx>
                <c:rich>
                  <a:bodyPr/>
                  <a:lstStyle/>
                  <a:p>
                    <a:fld id="{7D36C79F-ED79-4DEC-940B-4B3BC8A82441}" type="CATEGORYNAME">
                      <a:rPr lang="bg-BG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/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2F5FBCF2-4920-4F40-AB93-710DC62EEFD6}" type="PERCENTAG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/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CB59-44DE-84C3-ED02A30DC1A0}"/>
                </c:ext>
              </c:extLst>
            </c:dLbl>
            <c:dLbl>
              <c:idx val="1"/>
              <c:layout>
                <c:manualLayout>
                  <c:x val="8.1960407123023681E-3"/>
                  <c:y val="9.802967522460708E-2"/>
                </c:manualLayout>
              </c:layout>
              <c:tx>
                <c:rich>
                  <a:bodyPr/>
                  <a:lstStyle/>
                  <a:p>
                    <a:fld id="{6779D305-5B0D-4D62-A685-D90C304160F4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/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78D3ABCF-BFE1-461F-BB12-5BC8AB4A78A4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/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B59-44DE-84C3-ED02A30DC1A0}"/>
                </c:ext>
              </c:extLst>
            </c:dLbl>
            <c:dLbl>
              <c:idx val="2"/>
              <c:layout>
                <c:manualLayout>
                  <c:x val="-4.8819874764878798E-2"/>
                  <c:y val="8.400939730249454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1E1DDAE5-DE85-4502-8C45-F7ECE72C4B7B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A004E51-3C6D-4C22-A32F-F583919CD099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8750"/>
                        <a:gd name="adj2" fmla="val -8333"/>
                        <a:gd name="adj3" fmla="val -120647"/>
                        <a:gd name="adj4" fmla="val -8789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CB59-44DE-84C3-ED02A30DC1A0}"/>
                </c:ext>
              </c:extLst>
            </c:dLbl>
            <c:dLbl>
              <c:idx val="3"/>
              <c:layout>
                <c:manualLayout>
                  <c:x val="-6.2201087325304605E-2"/>
                  <c:y val="6.8673497031145142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6376E92-9FAA-4C4C-8E35-16CF4FA38F48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F930292-BA4A-4C2F-930C-ECEB89B9E48B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-2928"/>
                        <a:gd name="adj2" fmla="val 66141"/>
                        <a:gd name="adj3" fmla="val -108632"/>
                        <a:gd name="adj4" fmla="val 88336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B59-44DE-84C3-ED02A30DC1A0}"/>
                </c:ext>
              </c:extLst>
            </c:dLbl>
            <c:dLbl>
              <c:idx val="4"/>
              <c:layout>
                <c:manualLayout>
                  <c:x val="-4.8600889728494384E-2"/>
                  <c:y val="7.56440216546534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D38407F0-1D7E-46A3-AF59-DF09A2BC1465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356A0461-9488-4CEE-AEA6-18EEBBC3661C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6687"/>
                        <a:gd name="adj2" fmla="val 104072"/>
                        <a:gd name="adj3" fmla="val 20694"/>
                        <a:gd name="adj4" fmla="val 198763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CB59-44DE-84C3-ED02A30DC1A0}"/>
                </c:ext>
              </c:extLst>
            </c:dLbl>
            <c:dLbl>
              <c:idx val="5"/>
              <c:layout>
                <c:manualLayout>
                  <c:x val="-0.13325092894928983"/>
                  <c:y val="1.844393816255201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66915F3D-25D4-4228-AFE9-14CFB0CB6426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7B231B7E-C314-41D1-8C75-BD7E22490573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35009"/>
                        <a:gd name="adj2" fmla="val 98183"/>
                        <a:gd name="adj3" fmla="val 109294"/>
                        <a:gd name="adj4" fmla="val 24740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B59-44DE-84C3-ED02A30DC1A0}"/>
                </c:ext>
              </c:extLst>
            </c:dLbl>
            <c:dLbl>
              <c:idx val="6"/>
              <c:layout>
                <c:manualLayout>
                  <c:x val="-0.1918457659183502"/>
                  <c:y val="-4.905818244800622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BEC54F8-BC3E-41BB-82CF-D71FFD2786A4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5D05578C-A8E2-4CD9-9901-F49D64D1235D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75655"/>
                        <a:gd name="adj2" fmla="val 100189"/>
                        <a:gd name="adj3" fmla="val 218173"/>
                        <a:gd name="adj4" fmla="val 30575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CB59-44DE-84C3-ED02A30DC1A0}"/>
                </c:ext>
              </c:extLst>
            </c:dLbl>
            <c:dLbl>
              <c:idx val="7"/>
              <c:layout>
                <c:manualLayout>
                  <c:x val="-7.9673096705724603E-2"/>
                  <c:y val="-0.1195601565032797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593092B-F9C5-4F05-A4A6-7B766277641A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05AB2D4-20BB-40A3-A604-47E8D5CD01BA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10882"/>
                        <a:gd name="adj2" fmla="val 86769"/>
                        <a:gd name="adj3" fmla="val 294046"/>
                        <a:gd name="adj4" fmla="val 165820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B59-44DE-84C3-ED02A30DC1A0}"/>
                </c:ext>
              </c:extLst>
            </c:dLbl>
            <c:dLbl>
              <c:idx val="8"/>
              <c:layout>
                <c:manualLayout>
                  <c:x val="6.6932445233384083E-2"/>
                  <c:y val="-0.1590982853031695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E679C73-08E2-4472-AC2C-59680373CA75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B15C7D18-0E3E-4A08-98F6-05CBCC5EB9DA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06871"/>
                        <a:gd name="adj2" fmla="val 39345"/>
                        <a:gd name="adj3" fmla="val 296759"/>
                        <a:gd name="adj4" fmla="val 33405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B59-44DE-84C3-ED02A30DC1A0}"/>
                </c:ext>
              </c:extLst>
            </c:dLbl>
            <c:dLbl>
              <c:idx val="9"/>
              <c:layout>
                <c:manualLayout>
                  <c:x val="0.2166280972892865"/>
                  <c:y val="-1.89116715740481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1E23CA5-62FF-488D-A782-F0F1F6882F19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7797570-F3CD-4A54-8CCE-5D18CAB3097E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2499"/>
                        <a:gd name="adj2" fmla="val -1485"/>
                        <a:gd name="adj3" fmla="val 161766"/>
                        <a:gd name="adj4" fmla="val -86957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B59-44DE-84C3-ED02A30DC1A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aseline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1">
                    <a:avLst/>
                  </a:prstGeom>
                </c15:spPr>
              </c:ext>
            </c:extLst>
          </c:dLbls>
          <c:cat>
            <c:strRef>
              <c:f>'ФИПП-дял нетни активи'!$A$6:$A$15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нетни активи'!$C$6:$C$15</c:f>
              <c:numCache>
                <c:formatCode>#,##0.00</c:formatCode>
                <c:ptCount val="10"/>
                <c:pt idx="0">
                  <c:v>25.652216687088032</c:v>
                </c:pt>
                <c:pt idx="1">
                  <c:v>10.731502267218788</c:v>
                </c:pt>
                <c:pt idx="2">
                  <c:v>18.967722317124434</c:v>
                </c:pt>
                <c:pt idx="3">
                  <c:v>20.7135255028575</c:v>
                </c:pt>
                <c:pt idx="4">
                  <c:v>11.285115060235576</c:v>
                </c:pt>
                <c:pt idx="5">
                  <c:v>11.05436853261307</c:v>
                </c:pt>
                <c:pt idx="6">
                  <c:v>0.55092969385838608</c:v>
                </c:pt>
                <c:pt idx="7">
                  <c:v>0.48564094767062271</c:v>
                </c:pt>
                <c:pt idx="8">
                  <c:v>0.40425360653245213</c:v>
                </c:pt>
                <c:pt idx="9">
                  <c:v>0.15472538480113762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ФИПП към 31.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0BE7-4F41-BC85-6954AB6C25EB}"/>
              </c:ext>
            </c:extLst>
          </c:dPt>
          <c:dLbls>
            <c:dLbl>
              <c:idx val="0"/>
              <c:layout>
                <c:manualLayout>
                  <c:x val="0.22621327969991342"/>
                  <c:y val="-5.8858911671574046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0.11169712481591977"/>
                  <c:y val="1.6248628819874631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5.7418158821150485E-2"/>
                  <c:y val="-0.11150352398843545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BE7-4F41-BC85-6954AB6C25EB}"/>
                </c:ext>
              </c:extLst>
            </c:dLbl>
            <c:dLbl>
              <c:idx val="3"/>
              <c:layout>
                <c:manualLayout>
                  <c:x val="0.13977564076465623"/>
                  <c:y val="-4.8906120237508427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  <a:effectLst>
                <a:glow rad="127000">
                  <a:schemeClr val="accent1">
                    <a:alpha val="99000"/>
                  </a:schemeClr>
                </a:glow>
              </a:effectLst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('ФИПП-портфейл'!$B$7:$B$8,'ФИПП-портфейл'!$B$11,'ФИПП-портфейл'!$B$13)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</c:strCache>
            </c:strRef>
          </c:cat>
          <c:val>
            <c:numRef>
              <c:f>('ФИПП-портфейл'!$M$7:$M$8,'ФИПП-портфейл'!$M$11,'ФИПП-портфейл'!$M$13)</c:f>
              <c:numCache>
                <c:formatCode>_-* #\ ##0.00\ _л_в_-;\-* #\ ##0.00\ _л_в_-;_-* "-"\ _л_в_-;_-@_-</c:formatCode>
                <c:ptCount val="4"/>
                <c:pt idx="0">
                  <c:v>97.132497669118408</c:v>
                </c:pt>
                <c:pt idx="1">
                  <c:v>1.976587589350461</c:v>
                </c:pt>
                <c:pt idx="2">
                  <c:v>0.41230705480161606</c:v>
                </c:pt>
                <c:pt idx="3">
                  <c:v>0.47860768672951415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eme1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tabSelected="1" zoomScaleNormal="100" workbookViewId="0">
      <selection activeCell="A2" sqref="A2:M2"/>
    </sheetView>
  </sheetViews>
  <sheetFormatPr defaultRowHeight="15"/>
  <cols>
    <col min="1" max="1" width="6.28515625" style="5" customWidth="1"/>
    <col min="2" max="2" width="61.14062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2.42578125" style="5" customWidth="1"/>
    <col min="10" max="10" width="13" style="5" customWidth="1"/>
    <col min="11" max="11" width="21.140625" style="5" customWidth="1"/>
    <col min="12" max="12" width="13" style="5" customWidth="1"/>
    <col min="13" max="13" width="13.28515625" style="5" customWidth="1"/>
    <col min="14" max="16384" width="9.140625" style="5"/>
  </cols>
  <sheetData>
    <row r="2" spans="1:13" ht="18.75">
      <c r="A2" s="74" t="s">
        <v>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18.75">
      <c r="A3" s="74" t="s">
        <v>89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64.5" customHeight="1">
      <c r="A5" s="72" t="s">
        <v>18</v>
      </c>
      <c r="B5" s="73"/>
      <c r="C5" s="3" t="s">
        <v>19</v>
      </c>
      <c r="D5" s="3" t="s">
        <v>20</v>
      </c>
      <c r="E5" s="3" t="s">
        <v>21</v>
      </c>
      <c r="F5" s="3" t="s">
        <v>83</v>
      </c>
      <c r="G5" s="3" t="s">
        <v>84</v>
      </c>
      <c r="H5" s="3" t="s">
        <v>22</v>
      </c>
      <c r="I5" s="3" t="s">
        <v>85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3" ht="13.5" customHeight="1">
      <c r="A6" s="4">
        <v>1</v>
      </c>
      <c r="B6" s="1" t="s">
        <v>6</v>
      </c>
      <c r="C6" s="1">
        <v>186</v>
      </c>
      <c r="D6" s="1">
        <v>80</v>
      </c>
      <c r="E6" s="1">
        <v>130</v>
      </c>
      <c r="F6" s="1">
        <v>179</v>
      </c>
      <c r="G6" s="1">
        <v>72</v>
      </c>
      <c r="H6" s="1">
        <v>84</v>
      </c>
      <c r="I6" s="1">
        <v>9</v>
      </c>
      <c r="J6" s="1">
        <v>6</v>
      </c>
      <c r="K6" s="1">
        <v>8</v>
      </c>
      <c r="L6" s="1">
        <v>4</v>
      </c>
      <c r="M6" s="1">
        <f>SUM(C6:L6)</f>
        <v>758</v>
      </c>
    </row>
    <row r="7" spans="1:13" ht="13.5" customHeight="1">
      <c r="A7" s="4" t="s">
        <v>0</v>
      </c>
      <c r="B7" s="2" t="s">
        <v>1</v>
      </c>
      <c r="C7" s="2">
        <v>2</v>
      </c>
      <c r="D7" s="2">
        <v>1</v>
      </c>
      <c r="E7" s="2">
        <v>2</v>
      </c>
      <c r="F7" s="2">
        <v>10</v>
      </c>
      <c r="G7" s="2">
        <v>1</v>
      </c>
      <c r="H7" s="2">
        <v>0</v>
      </c>
      <c r="I7" s="2">
        <v>0</v>
      </c>
      <c r="J7" s="2">
        <v>0</v>
      </c>
      <c r="K7" s="2">
        <v>1</v>
      </c>
      <c r="L7" s="2">
        <v>0</v>
      </c>
      <c r="M7" s="2">
        <f t="shared" ref="M7:M16" si="0">SUM(C7:L7)</f>
        <v>17</v>
      </c>
    </row>
    <row r="8" spans="1:13" ht="13.5" customHeight="1">
      <c r="A8" s="4" t="s">
        <v>2</v>
      </c>
      <c r="B8" s="2" t="s">
        <v>3</v>
      </c>
      <c r="C8" s="2">
        <v>32</v>
      </c>
      <c r="D8" s="2">
        <v>11</v>
      </c>
      <c r="E8" s="2">
        <v>8</v>
      </c>
      <c r="F8" s="2">
        <v>30</v>
      </c>
      <c r="G8" s="2">
        <v>7</v>
      </c>
      <c r="H8" s="2">
        <v>2</v>
      </c>
      <c r="I8" s="2">
        <v>1</v>
      </c>
      <c r="J8" s="2">
        <v>3</v>
      </c>
      <c r="K8" s="2">
        <v>1</v>
      </c>
      <c r="L8" s="2">
        <v>0</v>
      </c>
      <c r="M8" s="2">
        <f t="shared" si="0"/>
        <v>95</v>
      </c>
    </row>
    <row r="9" spans="1:13" ht="13.5" customHeight="1">
      <c r="A9" s="4" t="s">
        <v>4</v>
      </c>
      <c r="B9" s="2" t="s">
        <v>5</v>
      </c>
      <c r="C9" s="2">
        <v>152</v>
      </c>
      <c r="D9" s="2">
        <v>68</v>
      </c>
      <c r="E9" s="2">
        <v>120</v>
      </c>
      <c r="F9" s="2">
        <v>139</v>
      </c>
      <c r="G9" s="2">
        <v>64</v>
      </c>
      <c r="H9" s="2">
        <v>82</v>
      </c>
      <c r="I9" s="2">
        <v>8</v>
      </c>
      <c r="J9" s="2">
        <v>3</v>
      </c>
      <c r="K9" s="2">
        <v>6</v>
      </c>
      <c r="L9" s="2">
        <v>4</v>
      </c>
      <c r="M9" s="2">
        <f t="shared" si="0"/>
        <v>646</v>
      </c>
    </row>
    <row r="10" spans="1:13" ht="13.5" customHeight="1">
      <c r="A10" s="4">
        <v>2</v>
      </c>
      <c r="B10" s="1" t="s">
        <v>46</v>
      </c>
      <c r="C10" s="1">
        <v>1449</v>
      </c>
      <c r="D10" s="1">
        <v>610</v>
      </c>
      <c r="E10" s="1">
        <v>1141</v>
      </c>
      <c r="F10" s="1">
        <v>1246</v>
      </c>
      <c r="G10" s="1">
        <v>658</v>
      </c>
      <c r="H10" s="1">
        <v>643</v>
      </c>
      <c r="I10" s="1">
        <v>31</v>
      </c>
      <c r="J10" s="1">
        <v>29</v>
      </c>
      <c r="K10" s="1">
        <v>24</v>
      </c>
      <c r="L10" s="1">
        <v>7</v>
      </c>
      <c r="M10" s="1">
        <f t="shared" si="0"/>
        <v>5838</v>
      </c>
    </row>
    <row r="11" spans="1:13" ht="13.5" customHeight="1">
      <c r="A11" s="4" t="s">
        <v>7</v>
      </c>
      <c r="B11" s="2" t="s">
        <v>1</v>
      </c>
      <c r="C11" s="2">
        <v>59</v>
      </c>
      <c r="D11" s="2">
        <v>23</v>
      </c>
      <c r="E11" s="2">
        <v>12</v>
      </c>
      <c r="F11" s="2">
        <v>33</v>
      </c>
      <c r="G11" s="2">
        <v>10</v>
      </c>
      <c r="H11" s="2">
        <v>5</v>
      </c>
      <c r="I11" s="2">
        <v>0</v>
      </c>
      <c r="J11" s="2">
        <v>0</v>
      </c>
      <c r="K11" s="2">
        <v>2</v>
      </c>
      <c r="L11" s="2">
        <v>0</v>
      </c>
      <c r="M11" s="2">
        <f t="shared" si="0"/>
        <v>144</v>
      </c>
    </row>
    <row r="12" spans="1:13" ht="13.5" customHeight="1">
      <c r="A12" s="4" t="s">
        <v>8</v>
      </c>
      <c r="B12" s="2" t="s">
        <v>3</v>
      </c>
      <c r="C12" s="2">
        <v>251</v>
      </c>
      <c r="D12" s="2">
        <v>81</v>
      </c>
      <c r="E12" s="2">
        <v>151</v>
      </c>
      <c r="F12" s="2">
        <v>151</v>
      </c>
      <c r="G12" s="2">
        <v>47</v>
      </c>
      <c r="H12" s="2">
        <v>24</v>
      </c>
      <c r="I12" s="2">
        <v>6</v>
      </c>
      <c r="J12" s="2">
        <v>5</v>
      </c>
      <c r="K12" s="2">
        <v>2</v>
      </c>
      <c r="L12" s="2">
        <v>0</v>
      </c>
      <c r="M12" s="2">
        <f t="shared" si="0"/>
        <v>718</v>
      </c>
    </row>
    <row r="13" spans="1:13" ht="13.5" customHeight="1">
      <c r="A13" s="4" t="s">
        <v>9</v>
      </c>
      <c r="B13" s="2" t="s">
        <v>5</v>
      </c>
      <c r="C13" s="2">
        <v>1139</v>
      </c>
      <c r="D13" s="2">
        <v>506</v>
      </c>
      <c r="E13" s="2">
        <v>978</v>
      </c>
      <c r="F13" s="2">
        <v>1062</v>
      </c>
      <c r="G13" s="2">
        <v>601</v>
      </c>
      <c r="H13" s="2">
        <v>614</v>
      </c>
      <c r="I13" s="2">
        <v>25</v>
      </c>
      <c r="J13" s="2">
        <v>24</v>
      </c>
      <c r="K13" s="2">
        <v>20</v>
      </c>
      <c r="L13" s="2">
        <v>7</v>
      </c>
      <c r="M13" s="2">
        <f t="shared" si="0"/>
        <v>4976</v>
      </c>
    </row>
    <row r="14" spans="1:13" ht="13.5" customHeight="1">
      <c r="A14" s="4">
        <v>3</v>
      </c>
      <c r="B14" s="1" t="s">
        <v>47</v>
      </c>
      <c r="C14" s="1">
        <v>3942</v>
      </c>
      <c r="D14" s="1">
        <v>1672</v>
      </c>
      <c r="E14" s="1">
        <v>3159</v>
      </c>
      <c r="F14" s="1">
        <v>3580</v>
      </c>
      <c r="G14" s="1">
        <v>1817</v>
      </c>
      <c r="H14" s="1">
        <v>1763</v>
      </c>
      <c r="I14" s="1">
        <v>72</v>
      </c>
      <c r="J14" s="1">
        <v>80</v>
      </c>
      <c r="K14" s="1">
        <v>60</v>
      </c>
      <c r="L14" s="1">
        <v>11</v>
      </c>
      <c r="M14" s="1">
        <f t="shared" si="0"/>
        <v>16156</v>
      </c>
    </row>
    <row r="15" spans="1:13" ht="13.5" customHeight="1">
      <c r="A15" s="4" t="s">
        <v>10</v>
      </c>
      <c r="B15" s="2" t="s">
        <v>15</v>
      </c>
      <c r="C15" s="65">
        <v>172</v>
      </c>
      <c r="D15" s="65">
        <v>66</v>
      </c>
      <c r="E15" s="65">
        <v>30</v>
      </c>
      <c r="F15" s="65">
        <v>93</v>
      </c>
      <c r="G15" s="65">
        <v>27</v>
      </c>
      <c r="H15" s="65">
        <v>15</v>
      </c>
      <c r="I15" s="65">
        <v>0</v>
      </c>
      <c r="J15" s="65">
        <v>0</v>
      </c>
      <c r="K15" s="65">
        <v>4</v>
      </c>
      <c r="L15" s="65">
        <v>0</v>
      </c>
      <c r="M15" s="2">
        <f t="shared" si="0"/>
        <v>407</v>
      </c>
    </row>
    <row r="16" spans="1:13" ht="13.5" customHeight="1">
      <c r="A16" s="4" t="s">
        <v>11</v>
      </c>
      <c r="B16" s="2" t="s">
        <v>16</v>
      </c>
      <c r="C16" s="65">
        <v>684</v>
      </c>
      <c r="D16" s="65">
        <v>224</v>
      </c>
      <c r="E16" s="65">
        <v>434</v>
      </c>
      <c r="F16" s="65">
        <v>425</v>
      </c>
      <c r="G16" s="65">
        <v>127</v>
      </c>
      <c r="H16" s="65">
        <v>70</v>
      </c>
      <c r="I16" s="65">
        <v>15</v>
      </c>
      <c r="J16" s="65">
        <v>14</v>
      </c>
      <c r="K16" s="65">
        <v>5</v>
      </c>
      <c r="L16" s="65">
        <v>0</v>
      </c>
      <c r="M16" s="2">
        <f t="shared" si="0"/>
        <v>1998</v>
      </c>
    </row>
    <row r="17" spans="1:13" ht="13.5" customHeight="1">
      <c r="A17" s="4" t="s">
        <v>24</v>
      </c>
      <c r="B17" s="2" t="s">
        <v>17</v>
      </c>
      <c r="C17" s="65">
        <v>3086</v>
      </c>
      <c r="D17" s="65">
        <v>1382</v>
      </c>
      <c r="E17" s="65">
        <v>2695</v>
      </c>
      <c r="F17" s="65">
        <v>3062</v>
      </c>
      <c r="G17" s="65">
        <v>1663</v>
      </c>
      <c r="H17" s="65">
        <v>1678</v>
      </c>
      <c r="I17" s="65">
        <v>57</v>
      </c>
      <c r="J17" s="65">
        <v>66</v>
      </c>
      <c r="K17" s="65">
        <v>51</v>
      </c>
      <c r="L17" s="65">
        <v>11</v>
      </c>
      <c r="M17" s="2">
        <f>SUM(C17:L17)</f>
        <v>13751</v>
      </c>
    </row>
    <row r="18" spans="1:13" ht="13.5" customHeight="1">
      <c r="A18" s="4">
        <v>4</v>
      </c>
      <c r="B18" s="1" t="s">
        <v>14</v>
      </c>
      <c r="C18" s="66">
        <v>198.09216133942161</v>
      </c>
      <c r="D18" s="66">
        <v>194.36059808612438</v>
      </c>
      <c r="E18" s="66">
        <v>224.9962488129155</v>
      </c>
      <c r="F18" s="66">
        <v>276.42774022346373</v>
      </c>
      <c r="G18" s="66">
        <v>275.30279031370395</v>
      </c>
      <c r="H18" s="66">
        <v>216.7052240499149</v>
      </c>
      <c r="I18" s="66">
        <v>288.01</v>
      </c>
      <c r="J18" s="66">
        <v>322.22424999999998</v>
      </c>
      <c r="K18" s="66">
        <v>249.46016666666668</v>
      </c>
      <c r="L18" s="66">
        <v>371.17</v>
      </c>
      <c r="M18" s="66">
        <f>(C14*C18+D14*D18+E14*E18+F14*F18+G14*G18+H14*H18+I14*I18+J14*J18+K14*K18+L14*L18)/M14</f>
        <v>232.36359866303542</v>
      </c>
    </row>
    <row r="19" spans="1:13" ht="13.5" customHeight="1">
      <c r="A19" s="4" t="s">
        <v>43</v>
      </c>
      <c r="B19" s="2" t="s">
        <v>15</v>
      </c>
      <c r="C19" s="67">
        <v>102.75</v>
      </c>
      <c r="D19" s="67">
        <v>101.66</v>
      </c>
      <c r="E19" s="67">
        <v>85.13</v>
      </c>
      <c r="F19" s="67">
        <v>101.05</v>
      </c>
      <c r="G19" s="67">
        <v>102.3</v>
      </c>
      <c r="H19" s="67">
        <v>96.37</v>
      </c>
      <c r="I19" s="67">
        <v>0</v>
      </c>
      <c r="J19" s="67">
        <v>0</v>
      </c>
      <c r="K19" s="67">
        <v>115.99</v>
      </c>
      <c r="L19" s="67">
        <v>0</v>
      </c>
      <c r="M19" s="67">
        <f t="shared" ref="M19:M21" si="1">(C15*C19+D15*D19+E15*E19+F15*F19+G15*G19+H15*H19+I15*I19+J15*J19+K15*K19+L15*L19)/M15</f>
        <v>100.75115479115479</v>
      </c>
    </row>
    <row r="20" spans="1:13" ht="13.5" customHeight="1">
      <c r="A20" s="4" t="s">
        <v>44</v>
      </c>
      <c r="B20" s="2" t="s">
        <v>16</v>
      </c>
      <c r="C20" s="67">
        <v>92.14</v>
      </c>
      <c r="D20" s="67">
        <v>87.92</v>
      </c>
      <c r="E20" s="67">
        <v>85.05</v>
      </c>
      <c r="F20" s="67">
        <v>87.84</v>
      </c>
      <c r="G20" s="67">
        <v>94.62</v>
      </c>
      <c r="H20" s="67">
        <v>88.72</v>
      </c>
      <c r="I20" s="67">
        <v>87.18</v>
      </c>
      <c r="J20" s="67">
        <v>89.5</v>
      </c>
      <c r="K20" s="67">
        <v>92.16</v>
      </c>
      <c r="L20" s="67">
        <v>0</v>
      </c>
      <c r="M20" s="67">
        <f t="shared" si="1"/>
        <v>89.194284284284265</v>
      </c>
    </row>
    <row r="21" spans="1:13" ht="13.5" customHeight="1">
      <c r="A21" s="4" t="s">
        <v>45</v>
      </c>
      <c r="B21" s="2" t="s">
        <v>17</v>
      </c>
      <c r="C21" s="67">
        <v>226.89</v>
      </c>
      <c r="D21" s="67">
        <v>216.04</v>
      </c>
      <c r="E21" s="67">
        <v>249.09</v>
      </c>
      <c r="F21" s="67">
        <v>307.93</v>
      </c>
      <c r="G21" s="67">
        <v>291.91000000000003</v>
      </c>
      <c r="H21" s="67">
        <v>223.12</v>
      </c>
      <c r="I21" s="67">
        <v>340.86</v>
      </c>
      <c r="J21" s="67">
        <v>371.59</v>
      </c>
      <c r="K21" s="67">
        <v>275.35000000000002</v>
      </c>
      <c r="L21" s="67">
        <v>371.17</v>
      </c>
      <c r="M21" s="67">
        <f t="shared" si="1"/>
        <v>257.06133372118393</v>
      </c>
    </row>
  </sheetData>
  <mergeCells count="3">
    <mergeCell ref="A5:B5"/>
    <mergeCell ref="A2:M2"/>
    <mergeCell ref="A3:M3"/>
  </mergeCells>
  <pageMargins left="0.70866141732283472" right="0.70866141732283472" top="1.5354330708661419" bottom="0.74803149606299213" header="0.31496062992125984" footer="0.31496062992125984"/>
  <pageSetup paperSize="9" scale="60" orientation="landscape" r:id="rId1"/>
  <headerFooter>
    <oddHeader>&amp;R&amp;12&amp;A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A2" sqref="A2:C2"/>
    </sheetView>
  </sheetViews>
  <sheetFormatPr defaultColWidth="10.85546875" defaultRowHeight="15.75"/>
  <cols>
    <col min="1" max="1" width="56.7109375" style="55" customWidth="1"/>
    <col min="2" max="2" width="10.85546875" style="55" customWidth="1"/>
    <col min="3" max="16384" width="10.85546875" style="55"/>
  </cols>
  <sheetData>
    <row r="2" spans="1:3" ht="15.75" customHeight="1">
      <c r="A2" s="75" t="s">
        <v>79</v>
      </c>
      <c r="B2" s="75"/>
      <c r="C2" s="75"/>
    </row>
    <row r="3" spans="1:3" ht="15.75" customHeight="1">
      <c r="A3" s="56"/>
      <c r="B3" s="56"/>
      <c r="C3" s="56" t="s">
        <v>76</v>
      </c>
    </row>
    <row r="4" spans="1:3">
      <c r="A4" s="62" t="s">
        <v>77</v>
      </c>
      <c r="B4" s="61">
        <v>2024</v>
      </c>
      <c r="C4" s="61">
        <v>2025</v>
      </c>
    </row>
    <row r="5" spans="1:3" ht="15.75" customHeight="1">
      <c r="A5" s="63" t="s">
        <v>80</v>
      </c>
      <c r="B5" s="57">
        <v>12</v>
      </c>
      <c r="C5" s="57">
        <v>3</v>
      </c>
    </row>
    <row r="6" spans="1:3">
      <c r="A6" s="58" t="s">
        <v>19</v>
      </c>
      <c r="B6" s="68">
        <v>24.872198191112858</v>
      </c>
      <c r="C6" s="68">
        <f>'ФИПП-пенсионери'!C10/'ФИПП-пенсионери'!M$10*100</f>
        <v>24.820143884892087</v>
      </c>
    </row>
    <row r="7" spans="1:3">
      <c r="A7" s="58" t="s">
        <v>20</v>
      </c>
      <c r="B7" s="68">
        <v>10.420762878489972</v>
      </c>
      <c r="C7" s="68">
        <f>'ФИПП-пенсионери'!D10/'ФИПП-пенсионери'!M$10*100</f>
        <v>10.448783830078794</v>
      </c>
    </row>
    <row r="8" spans="1:3">
      <c r="A8" s="58" t="s">
        <v>21</v>
      </c>
      <c r="B8" s="68">
        <v>19.897758552890288</v>
      </c>
      <c r="C8" s="68">
        <f>'ФИПП-пенсионери'!E10/'ФИПП-пенсионери'!M$10*100</f>
        <v>19.544364508393286</v>
      </c>
    </row>
    <row r="9" spans="1:3">
      <c r="A9" s="58" t="s">
        <v>83</v>
      </c>
      <c r="B9" s="68">
        <v>20.998820290994889</v>
      </c>
      <c r="C9" s="68">
        <f>'ФИПП-пенсионери'!F10/'ФИПП-пенсионери'!M$10*100</f>
        <v>21.342925659472421</v>
      </c>
    </row>
    <row r="10" spans="1:3">
      <c r="A10" s="59" t="s">
        <v>86</v>
      </c>
      <c r="B10" s="68">
        <v>11.521824616594573</v>
      </c>
      <c r="C10" s="68">
        <f>'ФИПП-пенсионери'!G10/'ФИПП-пенсионери'!M$10*100</f>
        <v>11.270983213429256</v>
      </c>
    </row>
    <row r="11" spans="1:3">
      <c r="A11" s="58" t="s">
        <v>82</v>
      </c>
      <c r="B11" s="68">
        <v>11.030279197797876</v>
      </c>
      <c r="C11" s="68">
        <f>'ФИПП-пенсионери'!H10/'ФИПП-пенсионери'!M$10*100</f>
        <v>11.014045906132237</v>
      </c>
    </row>
    <row r="12" spans="1:3">
      <c r="A12" s="58" t="s">
        <v>85</v>
      </c>
      <c r="B12" s="68">
        <v>0.43255996854109324</v>
      </c>
      <c r="C12" s="68">
        <f>'ФИПП-пенсионери'!I10/'ФИПП-пенсионери'!M$10*100</f>
        <v>0.53100376841384034</v>
      </c>
    </row>
    <row r="13" spans="1:3">
      <c r="A13" s="58" t="s">
        <v>48</v>
      </c>
      <c r="B13" s="68">
        <v>0.45222178529296109</v>
      </c>
      <c r="C13" s="68">
        <f>'ФИПП-пенсионери'!J10/'ФИПП-пенсионери'!M$10*100</f>
        <v>0.49674546077423776</v>
      </c>
    </row>
    <row r="14" spans="1:3">
      <c r="A14" s="58" t="s">
        <v>49</v>
      </c>
      <c r="B14" s="68">
        <v>0.31458906802988595</v>
      </c>
      <c r="C14" s="68">
        <f>'ФИПП-пенсионери'!K10/'ФИПП-пенсионери'!M$10*100</f>
        <v>0.41109969167523125</v>
      </c>
    </row>
    <row r="15" spans="1:3">
      <c r="A15" s="59" t="s">
        <v>50</v>
      </c>
      <c r="B15" s="68">
        <v>5.8985450255603616E-2</v>
      </c>
      <c r="C15" s="68">
        <f>'ФИПП-пенсионери'!L10/'ФИПП-пенсионери'!M$10*100</f>
        <v>0.1199040767386091</v>
      </c>
    </row>
    <row r="16" spans="1:3" ht="15.75" customHeight="1">
      <c r="A16" s="60" t="s">
        <v>78</v>
      </c>
      <c r="B16" s="68">
        <f>SUM(B6:B15)</f>
        <v>100.00000000000001</v>
      </c>
      <c r="C16" s="68">
        <f>SUM(C6:C15)</f>
        <v>100</v>
      </c>
    </row>
    <row r="17" ht="15.75" customHeight="1"/>
  </sheetData>
  <mergeCells count="1">
    <mergeCell ref="A2:C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zoomScaleNormal="100" workbookViewId="0">
      <selection activeCell="A2" sqref="A2:M2"/>
    </sheetView>
  </sheetViews>
  <sheetFormatPr defaultRowHeight="15"/>
  <cols>
    <col min="1" max="1" width="6.28515625" style="5" customWidth="1"/>
    <col min="2" max="2" width="85.710937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10" width="12.42578125" style="5" customWidth="1"/>
    <col min="11" max="11" width="17" style="5" customWidth="1"/>
    <col min="12" max="12" width="13.28515625" style="5" customWidth="1"/>
    <col min="13" max="13" width="13.140625" style="5" customWidth="1"/>
    <col min="14" max="14" width="9.140625" style="5"/>
    <col min="15" max="15" width="9.140625" style="5" customWidth="1"/>
    <col min="16" max="16384" width="9.140625" style="5"/>
  </cols>
  <sheetData>
    <row r="1" spans="1:18" ht="23.25" customHeight="1"/>
    <row r="2" spans="1:18" ht="18.75">
      <c r="A2" s="74" t="s">
        <v>51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8" ht="18.75">
      <c r="A3" s="74" t="s">
        <v>90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8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11" t="s">
        <v>34</v>
      </c>
    </row>
    <row r="5" spans="1:18" ht="65.25" customHeight="1">
      <c r="A5" s="72" t="s">
        <v>18</v>
      </c>
      <c r="B5" s="73"/>
      <c r="C5" s="3" t="s">
        <v>19</v>
      </c>
      <c r="D5" s="3" t="s">
        <v>20</v>
      </c>
      <c r="E5" s="3" t="s">
        <v>21</v>
      </c>
      <c r="F5" s="3" t="s">
        <v>83</v>
      </c>
      <c r="G5" s="3" t="s">
        <v>84</v>
      </c>
      <c r="H5" s="3" t="s">
        <v>22</v>
      </c>
      <c r="I5" s="3" t="s">
        <v>85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8" ht="15.75" customHeight="1">
      <c r="A6" s="1" t="s">
        <v>52</v>
      </c>
      <c r="B6" s="14"/>
      <c r="C6" s="1">
        <v>25211</v>
      </c>
      <c r="D6" s="1">
        <v>10370</v>
      </c>
      <c r="E6" s="1">
        <v>18700</v>
      </c>
      <c r="F6" s="1">
        <v>19693</v>
      </c>
      <c r="G6" s="1">
        <v>11178</v>
      </c>
      <c r="H6" s="1">
        <v>10696</v>
      </c>
      <c r="I6" s="1">
        <v>415</v>
      </c>
      <c r="J6" s="1">
        <v>437</v>
      </c>
      <c r="K6" s="1">
        <v>284</v>
      </c>
      <c r="L6" s="1">
        <v>69</v>
      </c>
      <c r="M6" s="1">
        <f>SUM(C6:L6)</f>
        <v>97053</v>
      </c>
      <c r="O6" s="12"/>
      <c r="P6" s="12"/>
    </row>
    <row r="7" spans="1:18" ht="18.75" customHeight="1">
      <c r="A7" s="1" t="s">
        <v>54</v>
      </c>
      <c r="B7" s="1"/>
      <c r="C7" s="1">
        <v>4309</v>
      </c>
      <c r="D7" s="1">
        <v>2028</v>
      </c>
      <c r="E7" s="1">
        <v>3228</v>
      </c>
      <c r="F7" s="1">
        <v>4465</v>
      </c>
      <c r="G7" s="1">
        <v>1956</v>
      </c>
      <c r="H7" s="1">
        <v>2079</v>
      </c>
      <c r="I7" s="1">
        <v>222</v>
      </c>
      <c r="J7" s="1">
        <v>132</v>
      </c>
      <c r="K7" s="1">
        <v>184</v>
      </c>
      <c r="L7" s="1">
        <v>108</v>
      </c>
      <c r="M7" s="1">
        <f t="shared" ref="M7:M26" si="0">SUM(C7:L7)</f>
        <v>18711</v>
      </c>
      <c r="O7" s="12"/>
      <c r="P7" s="12"/>
    </row>
    <row r="8" spans="1:18" ht="13.5" customHeight="1">
      <c r="A8" s="7">
        <v>1</v>
      </c>
      <c r="B8" s="1" t="s">
        <v>29</v>
      </c>
      <c r="C8" s="1">
        <v>4107</v>
      </c>
      <c r="D8" s="1">
        <v>1884</v>
      </c>
      <c r="E8" s="1">
        <v>3024</v>
      </c>
      <c r="F8" s="1">
        <v>4334</v>
      </c>
      <c r="G8" s="1">
        <v>1849</v>
      </c>
      <c r="H8" s="1">
        <v>1994</v>
      </c>
      <c r="I8" s="1">
        <v>222</v>
      </c>
      <c r="J8" s="1">
        <v>130</v>
      </c>
      <c r="K8" s="1">
        <v>183</v>
      </c>
      <c r="L8" s="1">
        <v>108</v>
      </c>
      <c r="M8" s="1">
        <f t="shared" si="0"/>
        <v>17835</v>
      </c>
      <c r="N8" s="12"/>
      <c r="O8" s="12"/>
      <c r="P8" s="12"/>
      <c r="Q8" s="12"/>
      <c r="R8" s="13"/>
    </row>
    <row r="9" spans="1:18" ht="13.5" customHeight="1">
      <c r="A9" s="7">
        <v>2</v>
      </c>
      <c r="B9" s="2" t="s">
        <v>25</v>
      </c>
      <c r="C9" s="2">
        <v>6</v>
      </c>
      <c r="D9" s="2">
        <v>7</v>
      </c>
      <c r="E9" s="2">
        <v>35</v>
      </c>
      <c r="F9" s="2">
        <v>14</v>
      </c>
      <c r="G9" s="2">
        <v>9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f t="shared" si="0"/>
        <v>71</v>
      </c>
      <c r="O9" s="12"/>
      <c r="P9" s="12"/>
    </row>
    <row r="10" spans="1:18" ht="13.5" customHeight="1">
      <c r="A10" s="7">
        <v>3</v>
      </c>
      <c r="B10" s="2" t="s">
        <v>30</v>
      </c>
      <c r="C10" s="2">
        <v>0</v>
      </c>
      <c r="D10" s="2">
        <v>0</v>
      </c>
      <c r="E10" s="2">
        <v>0</v>
      </c>
      <c r="F10" s="2">
        <v>0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f t="shared" si="0"/>
        <v>1</v>
      </c>
      <c r="O10" s="12"/>
      <c r="P10" s="12"/>
    </row>
    <row r="11" spans="1:18" ht="13.5" customHeight="1">
      <c r="A11" s="7">
        <v>4</v>
      </c>
      <c r="B11" s="2" t="s">
        <v>26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0"/>
        <v>0</v>
      </c>
      <c r="O11" s="12"/>
      <c r="P11" s="12"/>
    </row>
    <row r="12" spans="1:18" ht="13.5" customHeight="1">
      <c r="A12" s="7">
        <v>5</v>
      </c>
      <c r="B12" s="2" t="s">
        <v>27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f t="shared" si="0"/>
        <v>0</v>
      </c>
      <c r="O12" s="12"/>
      <c r="P12" s="12"/>
    </row>
    <row r="13" spans="1:18" ht="13.5" customHeight="1">
      <c r="A13" s="4" t="s">
        <v>12</v>
      </c>
      <c r="B13" s="2" t="s">
        <v>31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2">
        <f t="shared" si="0"/>
        <v>0</v>
      </c>
      <c r="O13" s="12"/>
      <c r="P13" s="12"/>
    </row>
    <row r="14" spans="1:18" ht="13.5" customHeight="1">
      <c r="A14" s="4" t="s">
        <v>13</v>
      </c>
      <c r="B14" s="2" t="s">
        <v>32</v>
      </c>
      <c r="C14" s="69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2">
        <f t="shared" si="0"/>
        <v>0</v>
      </c>
      <c r="O14" s="12"/>
      <c r="P14" s="12"/>
    </row>
    <row r="15" spans="1:18" ht="30.75" customHeight="1">
      <c r="A15" s="8">
        <v>6</v>
      </c>
      <c r="B15" s="9" t="s">
        <v>40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2">
        <f t="shared" si="0"/>
        <v>0</v>
      </c>
      <c r="O15" s="12"/>
      <c r="P15" s="12"/>
    </row>
    <row r="16" spans="1:18" ht="13.5" customHeight="1">
      <c r="A16" s="7">
        <v>7</v>
      </c>
      <c r="B16" s="2" t="s">
        <v>28</v>
      </c>
      <c r="C16" s="69">
        <v>196</v>
      </c>
      <c r="D16" s="69">
        <v>137</v>
      </c>
      <c r="E16" s="69">
        <v>169</v>
      </c>
      <c r="F16" s="69">
        <v>117</v>
      </c>
      <c r="G16" s="69">
        <v>97</v>
      </c>
      <c r="H16" s="69">
        <v>85</v>
      </c>
      <c r="I16" s="69">
        <v>0</v>
      </c>
      <c r="J16" s="69">
        <v>2</v>
      </c>
      <c r="K16" s="69">
        <v>1</v>
      </c>
      <c r="L16" s="69">
        <v>0</v>
      </c>
      <c r="M16" s="2">
        <f t="shared" si="0"/>
        <v>804</v>
      </c>
      <c r="O16" s="12"/>
      <c r="P16" s="12"/>
    </row>
    <row r="17" spans="1:16" ht="13.5" customHeight="1">
      <c r="A17" s="7">
        <v>8</v>
      </c>
      <c r="B17" s="2" t="s">
        <v>33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2">
        <f t="shared" si="0"/>
        <v>0</v>
      </c>
      <c r="O17" s="12"/>
      <c r="P17" s="12"/>
    </row>
    <row r="18" spans="1:16" ht="15.75" customHeight="1">
      <c r="A18" s="1" t="s">
        <v>53</v>
      </c>
      <c r="B18" s="1"/>
      <c r="C18" s="1">
        <v>838</v>
      </c>
      <c r="D18" s="1">
        <v>399</v>
      </c>
      <c r="E18" s="1">
        <v>720</v>
      </c>
      <c r="F18" s="1">
        <v>998</v>
      </c>
      <c r="G18" s="1">
        <v>516</v>
      </c>
      <c r="H18" s="1">
        <v>415</v>
      </c>
      <c r="I18" s="1">
        <v>21</v>
      </c>
      <c r="J18" s="1">
        <v>26</v>
      </c>
      <c r="K18" s="1">
        <v>16</v>
      </c>
      <c r="L18" s="1">
        <v>4</v>
      </c>
      <c r="M18" s="1">
        <f t="shared" si="0"/>
        <v>3953</v>
      </c>
      <c r="O18" s="12"/>
      <c r="P18" s="12"/>
    </row>
    <row r="19" spans="1:16" ht="15.75">
      <c r="A19" s="7">
        <v>1</v>
      </c>
      <c r="B19" s="1" t="s">
        <v>42</v>
      </c>
      <c r="C19" s="70">
        <v>781</v>
      </c>
      <c r="D19" s="70">
        <v>325</v>
      </c>
      <c r="E19" s="70">
        <v>711</v>
      </c>
      <c r="F19" s="70">
        <v>963</v>
      </c>
      <c r="G19" s="70">
        <v>500</v>
      </c>
      <c r="H19" s="70">
        <v>382</v>
      </c>
      <c r="I19" s="70">
        <v>21</v>
      </c>
      <c r="J19" s="70">
        <v>26</v>
      </c>
      <c r="K19" s="70">
        <v>15</v>
      </c>
      <c r="L19" s="70">
        <v>4</v>
      </c>
      <c r="M19" s="1">
        <f t="shared" si="0"/>
        <v>3728</v>
      </c>
      <c r="O19" s="12"/>
      <c r="P19" s="12"/>
    </row>
    <row r="20" spans="1:16" ht="15.75">
      <c r="A20" s="7">
        <v>2</v>
      </c>
      <c r="B20" s="1" t="s">
        <v>35</v>
      </c>
      <c r="C20" s="70">
        <v>22</v>
      </c>
      <c r="D20" s="70">
        <v>0</v>
      </c>
      <c r="E20" s="70">
        <v>0</v>
      </c>
      <c r="F20" s="70">
        <v>7</v>
      </c>
      <c r="G20" s="70">
        <v>0</v>
      </c>
      <c r="H20" s="70">
        <v>19</v>
      </c>
      <c r="I20" s="70">
        <v>0</v>
      </c>
      <c r="J20" s="70">
        <v>0</v>
      </c>
      <c r="K20" s="70">
        <v>0</v>
      </c>
      <c r="L20" s="70">
        <v>0</v>
      </c>
      <c r="M20" s="1">
        <f t="shared" si="0"/>
        <v>48</v>
      </c>
      <c r="O20" s="12"/>
      <c r="P20" s="12"/>
    </row>
    <row r="21" spans="1:16" ht="15.75">
      <c r="A21" s="7">
        <v>3</v>
      </c>
      <c r="B21" s="2" t="s">
        <v>39</v>
      </c>
      <c r="C21" s="69">
        <v>2</v>
      </c>
      <c r="D21" s="69">
        <v>1</v>
      </c>
      <c r="E21" s="69">
        <v>2</v>
      </c>
      <c r="F21" s="69">
        <v>1</v>
      </c>
      <c r="G21" s="69">
        <v>1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2">
        <f t="shared" si="0"/>
        <v>7</v>
      </c>
      <c r="O21" s="12"/>
      <c r="P21" s="12"/>
    </row>
    <row r="22" spans="1:16" ht="30.75" customHeight="1">
      <c r="A22" s="8">
        <v>4</v>
      </c>
      <c r="B22" s="10" t="s">
        <v>36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2">
        <f t="shared" si="0"/>
        <v>0</v>
      </c>
      <c r="O22" s="12"/>
      <c r="P22" s="12"/>
    </row>
    <row r="23" spans="1:16" ht="30.75" customHeight="1">
      <c r="A23" s="8">
        <v>5</v>
      </c>
      <c r="B23" s="10" t="s">
        <v>37</v>
      </c>
      <c r="C23" s="69">
        <v>0</v>
      </c>
      <c r="D23" s="69">
        <v>59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2">
        <f t="shared" si="0"/>
        <v>59</v>
      </c>
      <c r="O23" s="12"/>
      <c r="P23" s="12"/>
    </row>
    <row r="24" spans="1:16" ht="15.75">
      <c r="A24" s="7">
        <v>6</v>
      </c>
      <c r="B24" s="2" t="s">
        <v>38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2">
        <f t="shared" si="0"/>
        <v>0</v>
      </c>
      <c r="O24" s="12"/>
      <c r="P24" s="12"/>
    </row>
    <row r="25" spans="1:16" ht="15.75">
      <c r="A25" s="7">
        <v>7</v>
      </c>
      <c r="B25" s="2" t="s">
        <v>41</v>
      </c>
      <c r="C25" s="69">
        <v>33</v>
      </c>
      <c r="D25" s="69">
        <v>14</v>
      </c>
      <c r="E25" s="69">
        <v>7</v>
      </c>
      <c r="F25" s="69">
        <v>27</v>
      </c>
      <c r="G25" s="69">
        <v>15</v>
      </c>
      <c r="H25" s="69">
        <v>14</v>
      </c>
      <c r="I25" s="69">
        <v>0</v>
      </c>
      <c r="J25" s="69">
        <v>0</v>
      </c>
      <c r="K25" s="69">
        <v>1</v>
      </c>
      <c r="L25" s="69">
        <v>0</v>
      </c>
      <c r="M25" s="2">
        <f t="shared" si="0"/>
        <v>111</v>
      </c>
      <c r="O25" s="12"/>
      <c r="P25" s="12"/>
    </row>
    <row r="26" spans="1:16" ht="15.75">
      <c r="A26" s="7">
        <v>8</v>
      </c>
      <c r="B26" s="2" t="s">
        <v>33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1">
        <f t="shared" si="0"/>
        <v>0</v>
      </c>
      <c r="O26" s="12"/>
      <c r="P26" s="12"/>
    </row>
    <row r="27" spans="1:16" ht="15.75" customHeight="1">
      <c r="A27" s="1" t="s">
        <v>87</v>
      </c>
      <c r="B27" s="1"/>
      <c r="C27" s="1">
        <v>28682</v>
      </c>
      <c r="D27" s="1">
        <v>11999</v>
      </c>
      <c r="E27" s="1">
        <v>21208</v>
      </c>
      <c r="F27" s="1">
        <v>23160</v>
      </c>
      <c r="G27" s="1">
        <v>12618</v>
      </c>
      <c r="H27" s="1">
        <v>12360</v>
      </c>
      <c r="I27" s="1">
        <v>616</v>
      </c>
      <c r="J27" s="1">
        <v>543</v>
      </c>
      <c r="K27" s="1">
        <v>452</v>
      </c>
      <c r="L27" s="1">
        <v>173</v>
      </c>
      <c r="M27" s="1">
        <f t="shared" ref="M27" si="1">M6+M7-M18</f>
        <v>111811</v>
      </c>
      <c r="O27" s="12"/>
      <c r="P27" s="12"/>
    </row>
    <row r="28" spans="1:16">
      <c r="O28" s="12"/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  <headerFooter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A2" sqref="A2:C2"/>
    </sheetView>
  </sheetViews>
  <sheetFormatPr defaultColWidth="10.85546875" defaultRowHeight="15.75"/>
  <cols>
    <col min="1" max="1" width="56.7109375" style="55" customWidth="1"/>
    <col min="2" max="2" width="10.85546875" style="55" customWidth="1"/>
    <col min="3" max="16384" width="10.85546875" style="55"/>
  </cols>
  <sheetData>
    <row r="2" spans="1:3" ht="15.75" customHeight="1">
      <c r="A2" s="75" t="s">
        <v>81</v>
      </c>
      <c r="B2" s="75"/>
      <c r="C2" s="75"/>
    </row>
    <row r="3" spans="1:3" ht="15.75" customHeight="1">
      <c r="A3" s="56"/>
      <c r="B3" s="56"/>
      <c r="C3" s="56" t="s">
        <v>76</v>
      </c>
    </row>
    <row r="4" spans="1:3">
      <c r="A4" s="62" t="s">
        <v>77</v>
      </c>
      <c r="B4" s="61">
        <v>2024</v>
      </c>
      <c r="C4" s="61">
        <v>2025</v>
      </c>
    </row>
    <row r="5" spans="1:3" ht="15.75" customHeight="1">
      <c r="A5" s="63" t="s">
        <v>80</v>
      </c>
      <c r="B5" s="57">
        <v>12</v>
      </c>
      <c r="C5" s="57">
        <v>3</v>
      </c>
    </row>
    <row r="6" spans="1:3">
      <c r="A6" s="58" t="s">
        <v>19</v>
      </c>
      <c r="B6" s="71">
        <v>25.976528288667016</v>
      </c>
      <c r="C6" s="71">
        <f>'ФИПП-нетни активи'!C27/'ФИПП-нетни активи'!M$27*100</f>
        <v>25.652216687088032</v>
      </c>
    </row>
    <row r="7" spans="1:3">
      <c r="A7" s="58" t="s">
        <v>20</v>
      </c>
      <c r="B7" s="71">
        <v>10.684883517253461</v>
      </c>
      <c r="C7" s="71">
        <f>'ФИПП-нетни активи'!D27/'ФИПП-нетни активи'!M$27*100</f>
        <v>10.731502267218788</v>
      </c>
    </row>
    <row r="8" spans="1:3">
      <c r="A8" s="58" t="s">
        <v>21</v>
      </c>
      <c r="B8" s="71">
        <v>19.26782273603083</v>
      </c>
      <c r="C8" s="71">
        <f>'ФИПП-нетни активи'!E27/'ФИПП-нетни активи'!M$27*100</f>
        <v>18.967722317124434</v>
      </c>
    </row>
    <row r="9" spans="1:3">
      <c r="A9" s="58" t="s">
        <v>83</v>
      </c>
      <c r="B9" s="71">
        <v>20.290975034259631</v>
      </c>
      <c r="C9" s="71">
        <f>'ФИПП-нетни активи'!F27/'ФИПП-нетни активи'!M$27*100</f>
        <v>20.7135255028575</v>
      </c>
    </row>
    <row r="10" spans="1:3">
      <c r="A10" s="59" t="s">
        <v>86</v>
      </c>
      <c r="B10" s="71">
        <v>11.517418317826342</v>
      </c>
      <c r="C10" s="71">
        <f>'ФИПП-нетни активи'!G27/'ФИПП-нетни активи'!M$27*100</f>
        <v>11.285115060235576</v>
      </c>
    </row>
    <row r="11" spans="1:3">
      <c r="A11" s="58" t="s">
        <v>82</v>
      </c>
      <c r="B11" s="71">
        <v>11.020782459068757</v>
      </c>
      <c r="C11" s="71">
        <f>'ФИПП-нетни активи'!H27/'ФИПП-нетни активи'!M$27*100</f>
        <v>11.05436853261307</v>
      </c>
    </row>
    <row r="12" spans="1:3">
      <c r="A12" s="58" t="s">
        <v>85</v>
      </c>
      <c r="B12" s="71">
        <v>0.42760141366057719</v>
      </c>
      <c r="C12" s="71">
        <f>'ФИПП-нетни активи'!I27/'ФИПП-нетни активи'!M$27*100</f>
        <v>0.55092969385838608</v>
      </c>
    </row>
    <row r="13" spans="1:3">
      <c r="A13" s="58" t="s">
        <v>48</v>
      </c>
      <c r="B13" s="71">
        <v>0.45026944040884881</v>
      </c>
      <c r="C13" s="71">
        <f>'ФИПП-нетни активи'!J27/'ФИПП-нетни активи'!M$27*100</f>
        <v>0.48564094767062271</v>
      </c>
    </row>
    <row r="14" spans="1:3">
      <c r="A14" s="58" t="s">
        <v>49</v>
      </c>
      <c r="B14" s="71">
        <v>0.29262361802314202</v>
      </c>
      <c r="C14" s="71">
        <f>'ФИПП-нетни активи'!K27/'ФИПП-нетни активи'!M$27*100</f>
        <v>0.40425360653245213</v>
      </c>
    </row>
    <row r="15" spans="1:3">
      <c r="A15" s="59" t="s">
        <v>50</v>
      </c>
      <c r="B15" s="71">
        <v>7.1095174801397182E-2</v>
      </c>
      <c r="C15" s="71">
        <f>'ФИПП-нетни активи'!L27/'ФИПП-нетни активи'!M$27*100</f>
        <v>0.15472538480113762</v>
      </c>
    </row>
    <row r="16" spans="1:3" ht="15.75" customHeight="1">
      <c r="A16" s="60" t="s">
        <v>78</v>
      </c>
      <c r="B16" s="71">
        <f t="shared" ref="B16:C16" si="0">SUM(B6:B15)</f>
        <v>100.00000000000001</v>
      </c>
      <c r="C16" s="71">
        <f t="shared" si="0"/>
        <v>100</v>
      </c>
    </row>
    <row r="17" ht="15.75" customHeight="1"/>
  </sheetData>
  <mergeCells count="1">
    <mergeCell ref="A2:C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6" customWidth="1"/>
    <col min="2" max="2" width="46" style="17" customWidth="1"/>
    <col min="3" max="4" width="13.85546875" style="17" customWidth="1"/>
    <col min="5" max="5" width="12.42578125" style="17" customWidth="1"/>
    <col min="6" max="6" width="12" style="17" customWidth="1"/>
    <col min="7" max="7" width="11.5703125" style="17" customWidth="1"/>
    <col min="8" max="8" width="14.42578125" style="17" customWidth="1"/>
    <col min="9" max="9" width="12.140625" style="17" customWidth="1"/>
    <col min="10" max="10" width="13.85546875" style="17" customWidth="1"/>
    <col min="11" max="11" width="16.7109375" style="17" customWidth="1"/>
    <col min="12" max="12" width="14.42578125" style="17" customWidth="1"/>
    <col min="13" max="13" width="14.5703125" style="17" customWidth="1"/>
    <col min="14" max="14" width="15.42578125" style="15" bestFit="1" customWidth="1"/>
    <col min="15" max="15" width="13" style="15" bestFit="1" customWidth="1"/>
    <col min="16" max="16384" width="11.5703125" style="15"/>
  </cols>
  <sheetData>
    <row r="1" spans="1:15" ht="15.75" customHeight="1"/>
    <row r="2" spans="1:15" ht="15.75" customHeight="1">
      <c r="A2" s="76" t="s">
        <v>91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5.75" customHeight="1">
      <c r="C3" s="18"/>
      <c r="D3" s="18"/>
      <c r="E3" s="18"/>
      <c r="F3" s="18"/>
      <c r="G3" s="18"/>
      <c r="H3" s="18"/>
      <c r="I3" s="18"/>
      <c r="J3" s="19"/>
      <c r="K3" s="19"/>
      <c r="L3" s="19"/>
      <c r="M3" s="38" t="s">
        <v>34</v>
      </c>
    </row>
    <row r="4" spans="1:15" ht="63.75" customHeight="1">
      <c r="A4" s="20" t="s">
        <v>55</v>
      </c>
      <c r="B4" s="37" t="s">
        <v>71</v>
      </c>
      <c r="C4" s="3" t="s">
        <v>19</v>
      </c>
      <c r="D4" s="3" t="s">
        <v>20</v>
      </c>
      <c r="E4" s="3" t="s">
        <v>21</v>
      </c>
      <c r="F4" s="3" t="s">
        <v>83</v>
      </c>
      <c r="G4" s="3" t="s">
        <v>84</v>
      </c>
      <c r="H4" s="3" t="s">
        <v>22</v>
      </c>
      <c r="I4" s="3" t="s">
        <v>85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5" ht="15.75" customHeight="1">
      <c r="A5" s="21" t="s">
        <v>56</v>
      </c>
      <c r="B5" s="22" t="s">
        <v>57</v>
      </c>
      <c r="C5" s="23">
        <f t="shared" ref="C5:L5" si="0">C6+C10+C13</f>
        <v>23199</v>
      </c>
      <c r="D5" s="23">
        <f t="shared" si="0"/>
        <v>10492</v>
      </c>
      <c r="E5" s="23">
        <f t="shared" si="0"/>
        <v>19964</v>
      </c>
      <c r="F5" s="23">
        <f t="shared" si="0"/>
        <v>20235</v>
      </c>
      <c r="G5" s="23">
        <f t="shared" si="0"/>
        <v>11699</v>
      </c>
      <c r="H5" s="23">
        <f t="shared" si="0"/>
        <v>9948</v>
      </c>
      <c r="I5" s="23">
        <f t="shared" si="0"/>
        <v>244</v>
      </c>
      <c r="J5" s="23">
        <f t="shared" si="0"/>
        <v>347</v>
      </c>
      <c r="K5" s="23">
        <f t="shared" si="0"/>
        <v>402</v>
      </c>
      <c r="L5" s="23">
        <f t="shared" si="0"/>
        <v>0</v>
      </c>
      <c r="M5" s="23">
        <f t="shared" ref="M5" si="1">M6+M10+M13</f>
        <v>96530</v>
      </c>
      <c r="N5" s="24"/>
      <c r="O5" s="25"/>
    </row>
    <row r="6" spans="1:15" ht="15.75" customHeight="1">
      <c r="A6" s="26">
        <v>1</v>
      </c>
      <c r="B6" s="27" t="s">
        <v>58</v>
      </c>
      <c r="C6" s="28">
        <v>23199</v>
      </c>
      <c r="D6" s="28">
        <v>9641</v>
      </c>
      <c r="E6" s="28">
        <v>19964</v>
      </c>
      <c r="F6" s="28">
        <v>20235</v>
      </c>
      <c r="G6" s="28">
        <v>11699</v>
      </c>
      <c r="H6" s="28">
        <v>9948</v>
      </c>
      <c r="I6" s="28">
        <v>244</v>
      </c>
      <c r="J6" s="28">
        <v>347</v>
      </c>
      <c r="K6" s="28">
        <v>393</v>
      </c>
      <c r="L6" s="28">
        <v>0</v>
      </c>
      <c r="M6" s="30">
        <f>SUM(C6:L6)</f>
        <v>95670</v>
      </c>
      <c r="N6" s="24"/>
      <c r="O6" s="25"/>
    </row>
    <row r="7" spans="1:15" ht="63" customHeight="1">
      <c r="A7" s="29">
        <v>1.1000000000000001</v>
      </c>
      <c r="B7" s="27" t="s">
        <v>59</v>
      </c>
      <c r="C7" s="28">
        <v>21321</v>
      </c>
      <c r="D7" s="28">
        <v>9611</v>
      </c>
      <c r="E7" s="28">
        <v>19964</v>
      </c>
      <c r="F7" s="28">
        <v>20235</v>
      </c>
      <c r="G7" s="28">
        <v>11699</v>
      </c>
      <c r="H7" s="28">
        <v>9948</v>
      </c>
      <c r="I7" s="28">
        <v>244</v>
      </c>
      <c r="J7" s="28">
        <v>347</v>
      </c>
      <c r="K7" s="28">
        <v>393</v>
      </c>
      <c r="L7" s="28">
        <v>0</v>
      </c>
      <c r="M7" s="30">
        <f t="shared" ref="M6:M13" si="2">SUM(C7:L7)</f>
        <v>93762</v>
      </c>
      <c r="N7" s="24"/>
      <c r="O7" s="25"/>
    </row>
    <row r="8" spans="1:15" ht="15.75" customHeight="1">
      <c r="A8" s="29">
        <v>1.2</v>
      </c>
      <c r="B8" s="27" t="s">
        <v>60</v>
      </c>
      <c r="C8" s="28">
        <v>1878</v>
      </c>
      <c r="D8" s="28">
        <v>30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30">
        <f t="shared" si="2"/>
        <v>1908</v>
      </c>
      <c r="N8" s="24"/>
      <c r="O8" s="25"/>
    </row>
    <row r="9" spans="1:15" ht="15.75" customHeight="1">
      <c r="A9" s="29">
        <v>1.3</v>
      </c>
      <c r="B9" s="27" t="s">
        <v>61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30">
        <f t="shared" si="2"/>
        <v>0</v>
      </c>
      <c r="N9" s="24"/>
      <c r="O9" s="25"/>
    </row>
    <row r="10" spans="1:15" ht="15.75" customHeight="1">
      <c r="A10" s="31">
        <v>2</v>
      </c>
      <c r="B10" s="27" t="s">
        <v>62</v>
      </c>
      <c r="C10" s="28">
        <v>0</v>
      </c>
      <c r="D10" s="28">
        <v>398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30">
        <f t="shared" si="2"/>
        <v>398</v>
      </c>
      <c r="N10" s="24"/>
      <c r="O10" s="25"/>
    </row>
    <row r="11" spans="1:15" ht="15.75" customHeight="1">
      <c r="A11" s="31">
        <v>2.1</v>
      </c>
      <c r="B11" s="27" t="s">
        <v>63</v>
      </c>
      <c r="C11" s="28">
        <v>0</v>
      </c>
      <c r="D11" s="28">
        <v>398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30">
        <f t="shared" si="2"/>
        <v>398</v>
      </c>
      <c r="N11" s="24"/>
    </row>
    <row r="12" spans="1:15" ht="15.75" customHeight="1">
      <c r="A12" s="31">
        <v>2.2000000000000002</v>
      </c>
      <c r="B12" s="27" t="s">
        <v>69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30">
        <f t="shared" si="2"/>
        <v>0</v>
      </c>
      <c r="N12" s="24"/>
      <c r="O12" s="25"/>
    </row>
    <row r="13" spans="1:15" ht="15.75" customHeight="1">
      <c r="A13" s="32">
        <v>3</v>
      </c>
      <c r="B13" s="27" t="s">
        <v>64</v>
      </c>
      <c r="C13" s="28">
        <v>0</v>
      </c>
      <c r="D13" s="28">
        <v>453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9</v>
      </c>
      <c r="L13" s="28">
        <v>0</v>
      </c>
      <c r="M13" s="30">
        <f t="shared" si="2"/>
        <v>462</v>
      </c>
      <c r="N13" s="24"/>
      <c r="O13" s="25"/>
    </row>
    <row r="14" spans="1:15" ht="15.75" customHeight="1">
      <c r="A14" s="33" t="s">
        <v>65</v>
      </c>
      <c r="B14" s="22" t="s">
        <v>66</v>
      </c>
      <c r="C14" s="23">
        <f t="shared" ref="C14:L14" si="3">SUM(C15:C17)</f>
        <v>28694</v>
      </c>
      <c r="D14" s="23">
        <f t="shared" si="3"/>
        <v>12004</v>
      </c>
      <c r="E14" s="23">
        <f t="shared" si="3"/>
        <v>21211</v>
      </c>
      <c r="F14" s="23">
        <f t="shared" si="3"/>
        <v>23170</v>
      </c>
      <c r="G14" s="23">
        <f t="shared" si="3"/>
        <v>12623</v>
      </c>
      <c r="H14" s="23">
        <f t="shared" si="3"/>
        <v>12365</v>
      </c>
      <c r="I14" s="23">
        <f t="shared" si="3"/>
        <v>616</v>
      </c>
      <c r="J14" s="23">
        <f t="shared" si="3"/>
        <v>543</v>
      </c>
      <c r="K14" s="23">
        <f t="shared" si="3"/>
        <v>452</v>
      </c>
      <c r="L14" s="23">
        <f t="shared" si="3"/>
        <v>173</v>
      </c>
      <c r="M14" s="23">
        <f>SUM(M15:M17)</f>
        <v>111851</v>
      </c>
      <c r="N14" s="24"/>
      <c r="O14" s="24"/>
    </row>
    <row r="15" spans="1:15" ht="15.75" customHeight="1">
      <c r="A15" s="34">
        <v>1</v>
      </c>
      <c r="B15" s="35" t="s">
        <v>67</v>
      </c>
      <c r="C15" s="28">
        <v>23199</v>
      </c>
      <c r="D15" s="28">
        <v>10492</v>
      </c>
      <c r="E15" s="28">
        <v>19964</v>
      </c>
      <c r="F15" s="28">
        <v>20235</v>
      </c>
      <c r="G15" s="28">
        <v>11699</v>
      </c>
      <c r="H15" s="28">
        <v>9948</v>
      </c>
      <c r="I15" s="28">
        <v>244</v>
      </c>
      <c r="J15" s="28">
        <v>347</v>
      </c>
      <c r="K15" s="28">
        <v>402</v>
      </c>
      <c r="L15" s="28">
        <v>0</v>
      </c>
      <c r="M15" s="30">
        <f t="shared" ref="M15:M17" si="4">+SUM(C15:L15)</f>
        <v>96530</v>
      </c>
      <c r="N15" s="24"/>
    </row>
    <row r="16" spans="1:15" ht="15.75" customHeight="1">
      <c r="A16" s="34">
        <v>2</v>
      </c>
      <c r="B16" s="35" t="s">
        <v>68</v>
      </c>
      <c r="C16" s="28">
        <v>5495</v>
      </c>
      <c r="D16" s="28">
        <v>1512</v>
      </c>
      <c r="E16" s="28">
        <v>1247</v>
      </c>
      <c r="F16" s="28">
        <v>2935</v>
      </c>
      <c r="G16" s="28">
        <v>924</v>
      </c>
      <c r="H16" s="28">
        <v>2417</v>
      </c>
      <c r="I16" s="28">
        <v>372</v>
      </c>
      <c r="J16" s="28">
        <v>196</v>
      </c>
      <c r="K16" s="28">
        <v>50</v>
      </c>
      <c r="L16" s="28">
        <v>173</v>
      </c>
      <c r="M16" s="30">
        <f t="shared" si="4"/>
        <v>15321</v>
      </c>
      <c r="N16" s="24"/>
    </row>
    <row r="17" spans="1:15" ht="15.75" customHeight="1">
      <c r="A17" s="34">
        <v>3</v>
      </c>
      <c r="B17" s="35" t="s">
        <v>70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30">
        <f t="shared" si="4"/>
        <v>0</v>
      </c>
      <c r="N17" s="24"/>
      <c r="O17" s="36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6" bestFit="1" customWidth="1"/>
    <col min="2" max="2" width="46.42578125" style="17" customWidth="1"/>
    <col min="3" max="3" width="12.7109375" style="17" customWidth="1"/>
    <col min="4" max="4" width="13.7109375" style="17" customWidth="1"/>
    <col min="5" max="6" width="11.5703125" style="17" customWidth="1"/>
    <col min="7" max="7" width="12" style="17" customWidth="1"/>
    <col min="8" max="9" width="11.5703125" style="17" customWidth="1"/>
    <col min="10" max="10" width="12.28515625" style="17" customWidth="1"/>
    <col min="11" max="13" width="14.140625" style="17" customWidth="1"/>
    <col min="14" max="14" width="12.42578125" style="15" bestFit="1" customWidth="1"/>
    <col min="15" max="16384" width="11.5703125" style="15"/>
  </cols>
  <sheetData>
    <row r="1" spans="1:14" ht="15.75" customHeight="1"/>
    <row r="2" spans="1:14" ht="15.75" customHeight="1">
      <c r="A2" s="76" t="s">
        <v>92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4" ht="15.75">
      <c r="I3" s="77" t="s">
        <v>72</v>
      </c>
      <c r="J3" s="77"/>
      <c r="K3" s="77"/>
      <c r="L3" s="77"/>
      <c r="M3" s="77"/>
    </row>
    <row r="4" spans="1:14" ht="68.25" customHeight="1">
      <c r="A4" s="39" t="s">
        <v>55</v>
      </c>
      <c r="B4" s="64" t="s">
        <v>75</v>
      </c>
      <c r="C4" s="3" t="s">
        <v>19</v>
      </c>
      <c r="D4" s="3" t="s">
        <v>20</v>
      </c>
      <c r="E4" s="3" t="s">
        <v>21</v>
      </c>
      <c r="F4" s="3" t="s">
        <v>83</v>
      </c>
      <c r="G4" s="3" t="s">
        <v>84</v>
      </c>
      <c r="H4" s="3" t="s">
        <v>22</v>
      </c>
      <c r="I4" s="3" t="s">
        <v>85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4" ht="15.75">
      <c r="A5" s="21" t="s">
        <v>56</v>
      </c>
      <c r="B5" s="40" t="s">
        <v>57</v>
      </c>
      <c r="C5" s="41">
        <f>C6+C10+C13</f>
        <v>100</v>
      </c>
      <c r="D5" s="41">
        <f t="shared" ref="D5:M5" si="0">D6+D10+D13</f>
        <v>100.00000000000001</v>
      </c>
      <c r="E5" s="41">
        <f t="shared" si="0"/>
        <v>100</v>
      </c>
      <c r="F5" s="41">
        <f t="shared" si="0"/>
        <v>100</v>
      </c>
      <c r="G5" s="41">
        <f t="shared" si="0"/>
        <v>100</v>
      </c>
      <c r="H5" s="41">
        <f t="shared" si="0"/>
        <v>100</v>
      </c>
      <c r="I5" s="41">
        <v>0</v>
      </c>
      <c r="J5" s="41">
        <f t="shared" si="0"/>
        <v>100</v>
      </c>
      <c r="K5" s="41">
        <f t="shared" si="0"/>
        <v>100.00000000000001</v>
      </c>
      <c r="L5" s="41">
        <v>0</v>
      </c>
      <c r="M5" s="41">
        <f t="shared" si="0"/>
        <v>100</v>
      </c>
      <c r="N5" s="42"/>
    </row>
    <row r="6" spans="1:14" ht="15.75" customHeight="1">
      <c r="A6" s="43">
        <v>1</v>
      </c>
      <c r="B6" s="44" t="s">
        <v>58</v>
      </c>
      <c r="C6" s="45">
        <f>'ФИПП-инвестиции'!C6/'ФИПП-инвестиции'!C$5*100</f>
        <v>100</v>
      </c>
      <c r="D6" s="45">
        <f>'ФИПП-инвестиции'!D6/'ФИПП-инвестиции'!D$5*100</f>
        <v>91.889058330156317</v>
      </c>
      <c r="E6" s="45">
        <f>'ФИПП-инвестиции'!E6/'ФИПП-инвестиции'!E$5*100</f>
        <v>100</v>
      </c>
      <c r="F6" s="45">
        <f>'ФИПП-инвестиции'!F6/'ФИПП-инвестиции'!F$5*100</f>
        <v>100</v>
      </c>
      <c r="G6" s="45">
        <f>'ФИПП-инвестиции'!G6/'ФИПП-инвестиции'!G$5*100</f>
        <v>100</v>
      </c>
      <c r="H6" s="45">
        <f>'ФИПП-инвестиции'!H6/'ФИПП-инвестиции'!H$5*100</f>
        <v>100</v>
      </c>
      <c r="I6" s="45">
        <v>0</v>
      </c>
      <c r="J6" s="45">
        <f>'ФИПП-инвестиции'!J6/'ФИПП-инвестиции'!J$5*100</f>
        <v>100</v>
      </c>
      <c r="K6" s="45">
        <f>'ФИПП-инвестиции'!K6/'ФИПП-инвестиции'!K$5*100</f>
        <v>97.761194029850756</v>
      </c>
      <c r="L6" s="45">
        <v>0</v>
      </c>
      <c r="M6" s="45">
        <f>'ФИПП-инвестиции'!M6/'ФИПП-инвестиции'!M$5*100</f>
        <v>99.109085258468866</v>
      </c>
      <c r="N6" s="46"/>
    </row>
    <row r="7" spans="1:14" ht="63" customHeight="1">
      <c r="A7" s="47" t="s">
        <v>73</v>
      </c>
      <c r="B7" s="44" t="s">
        <v>59</v>
      </c>
      <c r="C7" s="45">
        <f>'ФИПП-инвестиции'!C7/'ФИПП-инвестиции'!C$5*100</f>
        <v>91.904823483770855</v>
      </c>
      <c r="D7" s="45">
        <f>'ФИПП-инвестиции'!D7/'ФИПП-инвестиции'!D$5*100</f>
        <v>91.603126191383907</v>
      </c>
      <c r="E7" s="45">
        <f>'ФИПП-инвестиции'!E7/'ФИПП-инвестиции'!E$5*100</f>
        <v>100</v>
      </c>
      <c r="F7" s="45">
        <f>'ФИПП-инвестиции'!F7/'ФИПП-инвестиции'!F$5*100</f>
        <v>100</v>
      </c>
      <c r="G7" s="45">
        <f>'ФИПП-инвестиции'!G7/'ФИПП-инвестиции'!G$5*100</f>
        <v>100</v>
      </c>
      <c r="H7" s="45">
        <f>'ФИПП-инвестиции'!H7/'ФИПП-инвестиции'!H$5*100</f>
        <v>100</v>
      </c>
      <c r="I7" s="45">
        <v>0</v>
      </c>
      <c r="J7" s="45">
        <f>'ФИПП-инвестиции'!J7/'ФИПП-инвестиции'!J$5*100</f>
        <v>100</v>
      </c>
      <c r="K7" s="45">
        <f>'ФИПП-инвестиции'!K7/'ФИПП-инвестиции'!K$5*100</f>
        <v>97.761194029850756</v>
      </c>
      <c r="L7" s="45">
        <v>0</v>
      </c>
      <c r="M7" s="45">
        <f>'ФИПП-инвестиции'!M7/'ФИПП-инвестиции'!M$5*100</f>
        <v>97.132497669118408</v>
      </c>
      <c r="N7" s="46"/>
    </row>
    <row r="8" spans="1:14" ht="15.75" customHeight="1">
      <c r="A8" s="48">
        <v>1.2</v>
      </c>
      <c r="B8" s="44" t="s">
        <v>60</v>
      </c>
      <c r="C8" s="45">
        <f>'ФИПП-инвестиции'!C8/'ФИПП-инвестиции'!C$5*100</f>
        <v>8.0951765162291487</v>
      </c>
      <c r="D8" s="45">
        <f>'ФИПП-инвестиции'!D8/'ФИПП-инвестиции'!D$5*100</f>
        <v>0.28593213877239804</v>
      </c>
      <c r="E8" s="45">
        <f>'ФИПП-инвестиции'!E8/'ФИПП-инвестиции'!E$5*100</f>
        <v>0</v>
      </c>
      <c r="F8" s="45">
        <f>'ФИПП-инвестиции'!F8/'ФИПП-инвестиции'!F$5*100</f>
        <v>0</v>
      </c>
      <c r="G8" s="45">
        <f>'ФИПП-инвестиции'!G8/'ФИПП-инвестиции'!G$5*100</f>
        <v>0</v>
      </c>
      <c r="H8" s="45">
        <f>'ФИПП-инвестиции'!H8/'ФИПП-инвестиции'!H$5*100</f>
        <v>0</v>
      </c>
      <c r="I8" s="45">
        <v>0</v>
      </c>
      <c r="J8" s="45">
        <f>'ФИПП-инвестиции'!J8/'ФИПП-инвестиции'!J$5*100</f>
        <v>0</v>
      </c>
      <c r="K8" s="45">
        <f>'ФИПП-инвестиции'!K8/'ФИПП-инвестиции'!K$5*100</f>
        <v>0</v>
      </c>
      <c r="L8" s="45">
        <v>0</v>
      </c>
      <c r="M8" s="45">
        <f>'ФИПП-инвестиции'!M8/'ФИПП-инвестиции'!M$5*100</f>
        <v>1.976587589350461</v>
      </c>
      <c r="N8" s="46"/>
    </row>
    <row r="9" spans="1:14" ht="17.25" customHeight="1">
      <c r="A9" s="48">
        <v>1.3</v>
      </c>
      <c r="B9" s="44" t="s">
        <v>61</v>
      </c>
      <c r="C9" s="45">
        <f>'ФИПП-инвестиции'!C9/'ФИПП-инвестиции'!C$5*100</f>
        <v>0</v>
      </c>
      <c r="D9" s="45">
        <f>'ФИПП-инвестиции'!D9/'ФИПП-инвестиции'!D$5*100</f>
        <v>0</v>
      </c>
      <c r="E9" s="45">
        <f>'ФИПП-инвестиции'!E9/'ФИПП-инвестиции'!E$5*100</f>
        <v>0</v>
      </c>
      <c r="F9" s="45">
        <f>'ФИПП-инвестиции'!F9/'ФИПП-инвестиции'!F$5*100</f>
        <v>0</v>
      </c>
      <c r="G9" s="45">
        <f>'ФИПП-инвестиции'!G9/'ФИПП-инвестиции'!G$5*100</f>
        <v>0</v>
      </c>
      <c r="H9" s="45">
        <f>'ФИПП-инвестиции'!H9/'ФИПП-инвестиции'!H$5*100</f>
        <v>0</v>
      </c>
      <c r="I9" s="45">
        <v>0</v>
      </c>
      <c r="J9" s="45">
        <f>'ФИПП-инвестиции'!J9/'ФИПП-инвестиции'!J$5*100</f>
        <v>0</v>
      </c>
      <c r="K9" s="45">
        <f>'ФИПП-инвестиции'!K9/'ФИПП-инвестиции'!K$5*100</f>
        <v>0</v>
      </c>
      <c r="L9" s="45">
        <v>0</v>
      </c>
      <c r="M9" s="45">
        <f>'ФИПП-инвестиции'!M9/'ФИПП-инвестиции'!M$5*100</f>
        <v>0</v>
      </c>
      <c r="N9" s="46"/>
    </row>
    <row r="10" spans="1:14" ht="15.75" customHeight="1">
      <c r="A10" s="49">
        <v>2</v>
      </c>
      <c r="B10" s="44" t="s">
        <v>62</v>
      </c>
      <c r="C10" s="45">
        <f>'ФИПП-инвестиции'!C10/'ФИПП-инвестиции'!C$5*100</f>
        <v>0</v>
      </c>
      <c r="D10" s="45">
        <f>'ФИПП-инвестиции'!D10/'ФИПП-инвестиции'!D$5*100</f>
        <v>3.7933663743804802</v>
      </c>
      <c r="E10" s="45">
        <f>'ФИПП-инвестиции'!E10/'ФИПП-инвестиции'!E$5*100</f>
        <v>0</v>
      </c>
      <c r="F10" s="45">
        <f>'ФИПП-инвестиции'!F10/'ФИПП-инвестиции'!F$5*100</f>
        <v>0</v>
      </c>
      <c r="G10" s="45">
        <f>'ФИПП-инвестиции'!G10/'ФИПП-инвестиции'!G$5*100</f>
        <v>0</v>
      </c>
      <c r="H10" s="45">
        <f>'ФИПП-инвестиции'!H10/'ФИПП-инвестиции'!H$5*100</f>
        <v>0</v>
      </c>
      <c r="I10" s="45">
        <v>0</v>
      </c>
      <c r="J10" s="45">
        <f>'ФИПП-инвестиции'!J10/'ФИПП-инвестиции'!J$5*100</f>
        <v>0</v>
      </c>
      <c r="K10" s="45">
        <f>'ФИПП-инвестиции'!K10/'ФИПП-инвестиции'!K$5*100</f>
        <v>0</v>
      </c>
      <c r="L10" s="45">
        <v>0</v>
      </c>
      <c r="M10" s="45">
        <f>'ФИПП-инвестиции'!M10/'ФИПП-инвестиции'!M$5*100</f>
        <v>0.41230705480161606</v>
      </c>
      <c r="N10" s="46"/>
    </row>
    <row r="11" spans="1:14" ht="15.75" customHeight="1">
      <c r="A11" s="49">
        <v>2.1</v>
      </c>
      <c r="B11" s="44" t="s">
        <v>63</v>
      </c>
      <c r="C11" s="45">
        <f>'ФИПП-инвестиции'!C11/'ФИПП-инвестиции'!C$5*100</f>
        <v>0</v>
      </c>
      <c r="D11" s="45">
        <f>'ФИПП-инвестиции'!D11/'ФИПП-инвестиции'!D$5*100</f>
        <v>3.7933663743804802</v>
      </c>
      <c r="E11" s="45">
        <f>'ФИПП-инвестиции'!E11/'ФИПП-инвестиции'!E$5*100</f>
        <v>0</v>
      </c>
      <c r="F11" s="45">
        <f>'ФИПП-инвестиции'!F11/'ФИПП-инвестиции'!F$5*100</f>
        <v>0</v>
      </c>
      <c r="G11" s="45">
        <f>'ФИПП-инвестиции'!G11/'ФИПП-инвестиции'!G$5*100</f>
        <v>0</v>
      </c>
      <c r="H11" s="45">
        <f>'ФИПП-инвестиции'!H11/'ФИПП-инвестиции'!H$5*100</f>
        <v>0</v>
      </c>
      <c r="I11" s="45">
        <v>0</v>
      </c>
      <c r="J11" s="45">
        <f>'ФИПП-инвестиции'!J11/'ФИПП-инвестиции'!J$5*100</f>
        <v>0</v>
      </c>
      <c r="K11" s="45">
        <f>'ФИПП-инвестиции'!K11/'ФИПП-инвестиции'!K$5*100</f>
        <v>0</v>
      </c>
      <c r="L11" s="45">
        <v>0</v>
      </c>
      <c r="M11" s="45">
        <f>'ФИПП-инвестиции'!M11/'ФИПП-инвестиции'!M$5*100</f>
        <v>0.41230705480161606</v>
      </c>
      <c r="N11" s="46"/>
    </row>
    <row r="12" spans="1:14" ht="15.75" customHeight="1">
      <c r="A12" s="49">
        <v>2.2000000000000002</v>
      </c>
      <c r="B12" s="44" t="s">
        <v>69</v>
      </c>
      <c r="C12" s="45">
        <f>'ФИПП-инвестиции'!C12/'ФИПП-инвестиции'!C$5*100</f>
        <v>0</v>
      </c>
      <c r="D12" s="45">
        <f>'ФИПП-инвестиции'!D12/'ФИПП-инвестиции'!D$5*100</f>
        <v>0</v>
      </c>
      <c r="E12" s="45">
        <f>'ФИПП-инвестиции'!E12/'ФИПП-инвестиции'!E$5*100</f>
        <v>0</v>
      </c>
      <c r="F12" s="45">
        <f>'ФИПП-инвестиции'!F12/'ФИПП-инвестиции'!F$5*100</f>
        <v>0</v>
      </c>
      <c r="G12" s="45">
        <f>'ФИПП-инвестиции'!G12/'ФИПП-инвестиции'!G$5*100</f>
        <v>0</v>
      </c>
      <c r="H12" s="45">
        <f>'ФИПП-инвестиции'!H12/'ФИПП-инвестиции'!H$5*100</f>
        <v>0</v>
      </c>
      <c r="I12" s="45">
        <v>0</v>
      </c>
      <c r="J12" s="45">
        <f>'ФИПП-инвестиции'!J12/'ФИПП-инвестиции'!J$5*100</f>
        <v>0</v>
      </c>
      <c r="K12" s="45">
        <f>'ФИПП-инвестиции'!K12/'ФИПП-инвестиции'!K$5*100</f>
        <v>0</v>
      </c>
      <c r="L12" s="45">
        <v>0</v>
      </c>
      <c r="M12" s="45">
        <f>'ФИПП-инвестиции'!M12/'ФИПП-инвестиции'!M$5*100</f>
        <v>0</v>
      </c>
      <c r="N12" s="46"/>
    </row>
    <row r="13" spans="1:14" ht="15.75" customHeight="1">
      <c r="A13" s="50">
        <v>3</v>
      </c>
      <c r="B13" s="44" t="s">
        <v>64</v>
      </c>
      <c r="C13" s="45">
        <f>'ФИПП-инвестиции'!C13/'ФИПП-инвестиции'!C$5*100</f>
        <v>0</v>
      </c>
      <c r="D13" s="45">
        <f>'ФИПП-инвестиции'!D13/'ФИПП-инвестиции'!D$5*100</f>
        <v>4.3175752954632101</v>
      </c>
      <c r="E13" s="45">
        <f>'ФИПП-инвестиции'!E13/'ФИПП-инвестиции'!E$5*100</f>
        <v>0</v>
      </c>
      <c r="F13" s="45">
        <f>'ФИПП-инвестиции'!F13/'ФИПП-инвестиции'!F$5*100</f>
        <v>0</v>
      </c>
      <c r="G13" s="45">
        <f>'ФИПП-инвестиции'!G13/'ФИПП-инвестиции'!G$5*100</f>
        <v>0</v>
      </c>
      <c r="H13" s="45">
        <f>'ФИПП-инвестиции'!H13/'ФИПП-инвестиции'!H$5*100</f>
        <v>0</v>
      </c>
      <c r="I13" s="45">
        <v>0</v>
      </c>
      <c r="J13" s="45">
        <f>'ФИПП-инвестиции'!J13/'ФИПП-инвестиции'!J$5*100</f>
        <v>0</v>
      </c>
      <c r="K13" s="45">
        <f>'ФИПП-инвестиции'!K13/'ФИПП-инвестиции'!K$5*100</f>
        <v>2.2388059701492535</v>
      </c>
      <c r="L13" s="45">
        <v>0</v>
      </c>
      <c r="M13" s="45">
        <f>'ФИПП-инвестиции'!M13/'ФИПП-инвестиции'!M$5*100</f>
        <v>0.47860768672951415</v>
      </c>
      <c r="N13" s="51"/>
    </row>
    <row r="14" spans="1:14" ht="15.75" customHeight="1">
      <c r="A14" s="21" t="s">
        <v>65</v>
      </c>
      <c r="B14" s="40" t="s">
        <v>66</v>
      </c>
      <c r="C14" s="52">
        <f>SUM(C15:C17)</f>
        <v>100</v>
      </c>
      <c r="D14" s="52">
        <f t="shared" ref="D14:M14" si="1">SUM(D15:D17)</f>
        <v>100</v>
      </c>
      <c r="E14" s="52">
        <f t="shared" si="1"/>
        <v>100</v>
      </c>
      <c r="F14" s="52">
        <f t="shared" si="1"/>
        <v>100</v>
      </c>
      <c r="G14" s="52">
        <f t="shared" si="1"/>
        <v>100</v>
      </c>
      <c r="H14" s="52">
        <f t="shared" si="1"/>
        <v>100</v>
      </c>
      <c r="I14" s="52">
        <f t="shared" si="1"/>
        <v>100</v>
      </c>
      <c r="J14" s="52">
        <f t="shared" si="1"/>
        <v>100</v>
      </c>
      <c r="K14" s="52">
        <f t="shared" si="1"/>
        <v>100</v>
      </c>
      <c r="L14" s="52">
        <f t="shared" si="1"/>
        <v>100</v>
      </c>
      <c r="M14" s="52">
        <f t="shared" si="1"/>
        <v>100</v>
      </c>
    </row>
    <row r="15" spans="1:14" ht="15.75" customHeight="1">
      <c r="A15" s="34">
        <v>1</v>
      </c>
      <c r="B15" s="53" t="s">
        <v>67</v>
      </c>
      <c r="C15" s="45">
        <f>'ФИПП-инвестиции'!C15/'ФИПП-инвестиции'!C$14*100</f>
        <v>80.849654980135227</v>
      </c>
      <c r="D15" s="45">
        <f>'ФИПП-инвестиции'!D15/'ФИПП-инвестиции'!D$14*100</f>
        <v>87.404198600466515</v>
      </c>
      <c r="E15" s="45">
        <f>'ФИПП-инвестиции'!E15/'ФИПП-инвестиции'!E$14*100</f>
        <v>94.120974965819627</v>
      </c>
      <c r="F15" s="45">
        <f>'ФИПП-инвестиции'!F15/'ФИПП-инвестиции'!F$14*100</f>
        <v>87.332757876564528</v>
      </c>
      <c r="G15" s="45">
        <f>'ФИПП-инвестиции'!G15/'ФИПП-инвестиции'!G$14*100</f>
        <v>92.680028519369401</v>
      </c>
      <c r="H15" s="45">
        <f>'ФИПП-инвестиции'!H15/'ФИПП-инвестиции'!H$14*100</f>
        <v>80.45289122523252</v>
      </c>
      <c r="I15" s="45">
        <f>'ФИПП-инвестиции'!I15/'ФИПП-инвестиции'!I$14*100</f>
        <v>39.61038961038961</v>
      </c>
      <c r="J15" s="45">
        <f>'ФИПП-инвестиции'!J15/'ФИПП-инвестиции'!J$14*100</f>
        <v>63.904235727440152</v>
      </c>
      <c r="K15" s="45">
        <f>'ФИПП-инвестиции'!K15/'ФИПП-инвестиции'!K$14*100</f>
        <v>88.938053097345133</v>
      </c>
      <c r="L15" s="45">
        <f>'ФИПП-инвестиции'!L15/'ФИПП-инвестиции'!L$14*100</f>
        <v>0</v>
      </c>
      <c r="M15" s="45">
        <f>'ФИПП-инвестиции'!M15/'ФИПП-инвестиции'!M$14*100</f>
        <v>86.302312898409497</v>
      </c>
    </row>
    <row r="16" spans="1:14" ht="15.75" customHeight="1">
      <c r="A16" s="34">
        <v>2</v>
      </c>
      <c r="B16" s="53" t="s">
        <v>68</v>
      </c>
      <c r="C16" s="45">
        <f>'ФИПП-инвестиции'!C16/'ФИПП-инвестиции'!C$14*100</f>
        <v>19.15034501986478</v>
      </c>
      <c r="D16" s="45">
        <f>'ФИПП-инвестиции'!D16/'ФИПП-инвестиции'!D$14*100</f>
        <v>12.595801399533487</v>
      </c>
      <c r="E16" s="45">
        <f>'ФИПП-инвестиции'!E16/'ФИПП-инвестиции'!E$14*100</f>
        <v>5.879025034180378</v>
      </c>
      <c r="F16" s="45">
        <f>'ФИПП-инвестиции'!F16/'ФИПП-инвестиции'!F$14*100</f>
        <v>12.667242123435477</v>
      </c>
      <c r="G16" s="45">
        <f>'ФИПП-инвестиции'!G16/'ФИПП-инвестиции'!G$14*100</f>
        <v>7.3199714806305956</v>
      </c>
      <c r="H16" s="45">
        <f>'ФИПП-инвестиции'!H16/'ФИПП-инвестиции'!H$14*100</f>
        <v>19.547108774767487</v>
      </c>
      <c r="I16" s="45">
        <f>'ФИПП-инвестиции'!I16/'ФИПП-инвестиции'!I$14*100</f>
        <v>60.389610389610397</v>
      </c>
      <c r="J16" s="45">
        <f>'ФИПП-инвестиции'!J16/'ФИПП-инвестиции'!J$14*100</f>
        <v>36.095764272559855</v>
      </c>
      <c r="K16" s="45">
        <f>'ФИПП-инвестиции'!K16/'ФИПП-инвестиции'!K$14*100</f>
        <v>11.061946902654867</v>
      </c>
      <c r="L16" s="45">
        <f>'ФИПП-инвестиции'!L16/'ФИПП-инвестиции'!L$14*100</f>
        <v>100</v>
      </c>
      <c r="M16" s="45">
        <f>'ФИПП-инвестиции'!M16/'ФИПП-инвестиции'!M$14*100</f>
        <v>13.697687101590509</v>
      </c>
    </row>
    <row r="17" spans="1:13" ht="15.75" customHeight="1">
      <c r="A17" s="34">
        <v>3</v>
      </c>
      <c r="B17" s="53" t="s">
        <v>74</v>
      </c>
      <c r="C17" s="45">
        <f>'ФИПП-инвестиции'!C17/'ФИПП-инвестиции'!C$14*100</f>
        <v>0</v>
      </c>
      <c r="D17" s="45">
        <f>'ФИПП-инвестиции'!D17/'ФИПП-инвестиции'!D$14*100</f>
        <v>0</v>
      </c>
      <c r="E17" s="45">
        <f>'ФИПП-инвестиции'!E17/'ФИПП-инвестиции'!E$14*100</f>
        <v>0</v>
      </c>
      <c r="F17" s="45">
        <f>'ФИПП-инвестиции'!F17/'ФИПП-инвестиции'!F$14*100</f>
        <v>0</v>
      </c>
      <c r="G17" s="45">
        <f>'ФИПП-инвестиции'!G17/'ФИПП-инвестиции'!G$14*100</f>
        <v>0</v>
      </c>
      <c r="H17" s="45">
        <f>'ФИПП-инвестиции'!H17/'ФИПП-инвестиции'!H$14*100</f>
        <v>0</v>
      </c>
      <c r="I17" s="45">
        <f>'ФИПП-инвестиции'!I17/'ФИПП-инвестиции'!I$14*100</f>
        <v>0</v>
      </c>
      <c r="J17" s="45">
        <f>'ФИПП-инвестиции'!J17/'ФИПП-инвестиции'!J$14*100</f>
        <v>0</v>
      </c>
      <c r="K17" s="45">
        <f>'ФИПП-инвестиции'!K17/'ФИПП-инвестиции'!K$14*100</f>
        <v>0</v>
      </c>
      <c r="L17" s="45">
        <f>'ФИПП-инвестиции'!L17/'ФИПП-инвестиции'!L$14*100</f>
        <v>0</v>
      </c>
      <c r="M17" s="45">
        <f>'ФИПП-инвестиции'!M17/'ФИПП-инвестиции'!M$14*100</f>
        <v>0</v>
      </c>
    </row>
    <row r="18" spans="1:13" ht="12.75" customHeight="1"/>
    <row r="19" spans="1:13" ht="21" customHeight="1">
      <c r="C19" s="54"/>
    </row>
    <row r="20" spans="1:13" ht="21" customHeight="1">
      <c r="C20" s="54"/>
    </row>
    <row r="21" spans="1:13" ht="21" customHeight="1">
      <c r="C21" s="54"/>
    </row>
    <row r="22" spans="1:13" ht="21" customHeight="1">
      <c r="C22" s="54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6" customFormat="1" ht="21" customHeight="1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5"/>
    </row>
    <row r="34" spans="2:14" s="16" customFormat="1" ht="21" customHeight="1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5"/>
    </row>
    <row r="35" spans="2:14" s="16" customFormat="1" ht="21" customHeight="1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5"/>
    </row>
    <row r="36" spans="2:14" s="16" customFormat="1" ht="21" customHeight="1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5"/>
    </row>
    <row r="37" spans="2:14" s="16" customFormat="1" ht="21" customHeight="1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5"/>
    </row>
    <row r="38" spans="2:14" s="16" customFormat="1" ht="21" customHeight="1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5"/>
    </row>
    <row r="39" spans="2:14" s="16" customFormat="1" ht="21" customHeight="1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5"/>
    </row>
    <row r="40" spans="2:14" s="16" customFormat="1" ht="21" customHeight="1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5"/>
    </row>
    <row r="41" spans="2:14" s="16" customFormat="1" ht="21" customHeight="1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5"/>
    </row>
    <row r="42" spans="2:14" s="16" customFormat="1" ht="21" customHeight="1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5"/>
    </row>
    <row r="43" spans="2:14" s="16" customFormat="1" ht="21" customHeight="1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5"/>
    </row>
    <row r="44" spans="2:14" s="16" customFormat="1" ht="21" customHeight="1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5"/>
    </row>
    <row r="45" spans="2:14" s="16" customFormat="1" ht="21" customHeight="1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5"/>
    </row>
    <row r="46" spans="2:14" s="16" customFormat="1" ht="21" customHeight="1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5"/>
    </row>
    <row r="47" spans="2:14" s="16" customFormat="1" ht="21" customHeight="1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5"/>
    </row>
    <row r="48" spans="2:14" s="16" customFormat="1" ht="21" customHeight="1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5"/>
    </row>
    <row r="49" spans="2:14" s="16" customFormat="1" ht="21" customHeight="1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5"/>
    </row>
    <row r="50" spans="2:14" s="16" customFormat="1" ht="21" customHeight="1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5"/>
    </row>
    <row r="51" spans="2:14" s="16" customFormat="1" ht="21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5"/>
    </row>
    <row r="52" spans="2:14" s="16" customFormat="1" ht="21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5"/>
    </row>
    <row r="53" spans="2:14" s="16" customFormat="1" ht="21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5"/>
    </row>
    <row r="54" spans="2:14" s="16" customFormat="1" ht="21" customHeight="1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5"/>
    </row>
    <row r="55" spans="2:14" s="16" customFormat="1" ht="21" customHeight="1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5"/>
    </row>
    <row r="56" spans="2:14" s="16" customFormat="1" ht="21" customHeight="1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5"/>
    </row>
    <row r="57" spans="2:14" s="16" customFormat="1" ht="21" customHeight="1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5"/>
    </row>
    <row r="58" spans="2:14" s="16" customFormat="1" ht="21" customHeight="1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5"/>
    </row>
    <row r="59" spans="2:14" s="16" customFormat="1" ht="21" customHeight="1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5"/>
    </row>
    <row r="60" spans="2:14" s="16" customFormat="1" ht="21" customHeight="1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5"/>
    </row>
    <row r="61" spans="2:14" s="16" customFormat="1" ht="21" customHeight="1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5"/>
    </row>
    <row r="62" spans="2:14" s="16" customFormat="1" ht="21" customHeight="1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5"/>
    </row>
    <row r="63" spans="2:14" s="16" customFormat="1" ht="21" customHeight="1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5"/>
    </row>
    <row r="64" spans="2:14" s="16" customFormat="1" ht="21" customHeight="1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5"/>
    </row>
    <row r="65" spans="2:14" s="16" customFormat="1" ht="21" customHeight="1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5"/>
    </row>
    <row r="66" spans="2:14" s="16" customFormat="1" ht="21" customHeight="1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5"/>
    </row>
    <row r="67" spans="2:14" s="16" customFormat="1" ht="21" customHeight="1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5"/>
    </row>
    <row r="68" spans="2:14" s="16" customFormat="1" ht="21" customHeight="1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5"/>
    </row>
    <row r="69" spans="2:14" s="16" customFormat="1" ht="21" customHeight="1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5"/>
    </row>
    <row r="70" spans="2:14" s="16" customFormat="1" ht="21" customHeight="1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5"/>
    </row>
    <row r="71" spans="2:14" s="16" customFormat="1" ht="21" customHeight="1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5"/>
    </row>
    <row r="72" spans="2:14" s="16" customFormat="1" ht="21" customHeight="1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5"/>
    </row>
    <row r="73" spans="2:14" s="16" customFormat="1" ht="21" customHeight="1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5"/>
    </row>
    <row r="74" spans="2:14" s="16" customFormat="1" ht="21" customHeight="1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5"/>
    </row>
    <row r="75" spans="2:14" s="16" customFormat="1" ht="21" customHeight="1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5"/>
    </row>
    <row r="76" spans="2:14" s="16" customFormat="1" ht="21" customHeight="1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5"/>
    </row>
    <row r="77" spans="2:14" s="16" customFormat="1" ht="21" customHeight="1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5"/>
    </row>
    <row r="78" spans="2:14" s="16" customFormat="1" ht="21" customHeight="1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5"/>
    </row>
    <row r="79" spans="2:14" s="16" customFormat="1" ht="21" customHeight="1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5"/>
    </row>
    <row r="80" spans="2:14" s="16" customFormat="1" ht="21" customHeight="1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5"/>
    </row>
    <row r="81" spans="2:14" s="16" customFormat="1" ht="21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5"/>
    </row>
    <row r="82" spans="2:14" s="16" customFormat="1" ht="21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5"/>
    </row>
    <row r="83" spans="2:14" s="16" customFormat="1" ht="21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5"/>
    </row>
    <row r="84" spans="2:14" s="16" customFormat="1" ht="21" customHeight="1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5"/>
    </row>
    <row r="85" spans="2:14" s="16" customFormat="1" ht="21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5"/>
    </row>
    <row r="86" spans="2:14" s="16" customFormat="1" ht="21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5"/>
    </row>
    <row r="87" spans="2:14" s="16" customFormat="1" ht="21" customHeight="1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5"/>
    </row>
    <row r="88" spans="2:14" s="16" customFormat="1" ht="21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5"/>
    </row>
    <row r="89" spans="2:14" s="16" customFormat="1" ht="21" customHeight="1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5"/>
    </row>
    <row r="90" spans="2:14" s="16" customFormat="1" ht="21" customHeight="1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5"/>
    </row>
    <row r="91" spans="2:14" s="16" customFormat="1" ht="21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5"/>
    </row>
    <row r="92" spans="2:14" s="16" customFormat="1" ht="21" customHeight="1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5"/>
    </row>
    <row r="93" spans="2:14" s="16" customFormat="1" ht="21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5"/>
    </row>
    <row r="94" spans="2:14" s="16" customFormat="1" ht="21" customHeight="1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5"/>
    </row>
    <row r="95" spans="2:14" s="16" customFormat="1" ht="21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5"/>
    </row>
    <row r="96" spans="2:14" s="16" customFormat="1" ht="21" customHeight="1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5"/>
    </row>
    <row r="97" spans="2:14" s="16" customFormat="1" ht="21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5"/>
    </row>
    <row r="98" spans="2:14" s="16" customFormat="1" ht="21" customHeight="1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5"/>
    </row>
    <row r="99" spans="2:14" s="16" customFormat="1" ht="21" customHeight="1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5"/>
    </row>
    <row r="100" spans="2:14" s="16" customFormat="1" ht="21" customHeight="1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5"/>
    </row>
    <row r="101" spans="2:14" s="16" customFormat="1" ht="21" customHeight="1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5"/>
    </row>
    <row r="102" spans="2:14" s="16" customFormat="1" ht="21" customHeight="1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5"/>
    </row>
    <row r="103" spans="2:14" s="16" customFormat="1" ht="21" customHeight="1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5"/>
    </row>
    <row r="104" spans="2:14" s="16" customFormat="1" ht="21" customHeight="1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5"/>
    </row>
    <row r="105" spans="2:14" s="16" customFormat="1" ht="21" customHeight="1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5"/>
    </row>
    <row r="106" spans="2:14" s="16" customFormat="1" ht="21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5"/>
    </row>
    <row r="107" spans="2:14" s="16" customFormat="1" ht="21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5"/>
    </row>
    <row r="108" spans="2:14" s="16" customFormat="1" ht="21" customHeight="1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5"/>
    </row>
    <row r="109" spans="2:14" s="16" customFormat="1" ht="21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5"/>
    </row>
    <row r="110" spans="2:14" s="16" customFormat="1" ht="21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5"/>
    </row>
    <row r="111" spans="2:14" s="16" customFormat="1" ht="21" customHeight="1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5"/>
    </row>
    <row r="112" spans="2:14" s="16" customFormat="1" ht="21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5"/>
    </row>
    <row r="113" spans="2:14" s="16" customFormat="1" ht="21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5"/>
    </row>
    <row r="114" spans="2:14" s="16" customFormat="1" ht="21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5"/>
    </row>
    <row r="115" spans="2:14" s="16" customFormat="1" ht="21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5"/>
    </row>
    <row r="116" spans="2:14" s="16" customFormat="1" ht="21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5"/>
    </row>
    <row r="117" spans="2:14" s="16" customFormat="1" ht="21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5"/>
    </row>
    <row r="118" spans="2:14" s="16" customFormat="1" ht="21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5"/>
    </row>
    <row r="119" spans="2:14" s="16" customFormat="1" ht="21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5"/>
    </row>
    <row r="120" spans="2:14" s="16" customFormat="1" ht="21" customHeight="1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5"/>
    </row>
    <row r="121" spans="2:14" s="16" customFormat="1" ht="21" customHeight="1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5"/>
    </row>
    <row r="122" spans="2:14" s="16" customFormat="1" ht="21" customHeight="1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5"/>
    </row>
    <row r="123" spans="2:14" s="16" customFormat="1" ht="21" customHeight="1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5"/>
    </row>
    <row r="124" spans="2:14" s="16" customFormat="1" ht="21" customHeight="1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5"/>
    </row>
    <row r="125" spans="2:14" s="16" customFormat="1" ht="21" customHeight="1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5"/>
    </row>
    <row r="126" spans="2:14" s="16" customFormat="1" ht="21" customHeight="1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5"/>
    </row>
    <row r="127" spans="2:14" s="16" customFormat="1" ht="21" customHeight="1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5"/>
    </row>
    <row r="128" spans="2:14" s="16" customFormat="1" ht="21" customHeight="1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5"/>
    </row>
    <row r="129" spans="2:14" s="16" customFormat="1" ht="21" customHeight="1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5"/>
    </row>
    <row r="130" spans="2:14" s="16" customFormat="1" ht="21" customHeight="1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5"/>
    </row>
    <row r="131" spans="2:14" s="16" customFormat="1" ht="21" customHeigh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5"/>
    </row>
    <row r="132" spans="2:14" s="16" customFormat="1" ht="21" customHeight="1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5"/>
    </row>
    <row r="133" spans="2:14" s="16" customFormat="1" ht="21" customHeight="1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5"/>
    </row>
    <row r="134" spans="2:14" s="16" customFormat="1" ht="21" customHeight="1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5"/>
    </row>
    <row r="135" spans="2:14" s="16" customFormat="1" ht="21" customHeight="1"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5"/>
    </row>
    <row r="136" spans="2:14" s="16" customFormat="1" ht="21" customHeight="1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5"/>
    </row>
    <row r="137" spans="2:14" s="16" customFormat="1" ht="21" customHeight="1"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5"/>
    </row>
    <row r="138" spans="2:14" s="16" customFormat="1" ht="21" customHeight="1"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5"/>
    </row>
    <row r="139" spans="2:14" s="16" customFormat="1" ht="21" customHeight="1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5"/>
    </row>
    <row r="140" spans="2:14" s="16" customFormat="1" ht="21" customHeight="1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5"/>
    </row>
    <row r="141" spans="2:14" s="16" customFormat="1" ht="21" customHeight="1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5"/>
    </row>
    <row r="142" spans="2:14" s="16" customFormat="1" ht="21" customHeight="1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5"/>
    </row>
    <row r="143" spans="2:14" s="16" customFormat="1" ht="21" customHeight="1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5"/>
    </row>
    <row r="144" spans="2:14" s="16" customFormat="1" ht="21" customHeight="1"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5"/>
    </row>
    <row r="145" spans="2:14" s="16" customFormat="1" ht="21" customHeight="1"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5"/>
    </row>
    <row r="146" spans="2:14" s="16" customFormat="1" ht="21" customHeight="1"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5"/>
    </row>
    <row r="147" spans="2:14" s="16" customFormat="1" ht="21" customHeight="1"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5"/>
    </row>
    <row r="148" spans="2:14" s="16" customFormat="1" ht="21" customHeight="1"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5"/>
    </row>
    <row r="149" spans="2:14" s="16" customFormat="1" ht="21" customHeight="1"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5"/>
    </row>
    <row r="150" spans="2:14" s="16" customFormat="1" ht="21" customHeight="1"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5"/>
    </row>
    <row r="151" spans="2:14" s="16" customFormat="1" ht="21" customHeight="1"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5"/>
    </row>
    <row r="152" spans="2:14" s="16" customFormat="1" ht="21" customHeight="1"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5"/>
    </row>
    <row r="153" spans="2:14" s="16" customFormat="1" ht="21" customHeight="1"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5"/>
    </row>
    <row r="154" spans="2:14" s="16" customFormat="1" ht="21" customHeight="1"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5"/>
    </row>
    <row r="155" spans="2:14" s="16" customFormat="1" ht="21" customHeight="1"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5"/>
    </row>
    <row r="156" spans="2:14" s="16" customFormat="1" ht="21" customHeight="1"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5"/>
    </row>
    <row r="157" spans="2:14" s="16" customFormat="1" ht="21" customHeight="1"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5"/>
    </row>
    <row r="158" spans="2:14" s="16" customFormat="1" ht="21" customHeight="1"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5"/>
    </row>
    <row r="159" spans="2:14" s="16" customFormat="1" ht="21" customHeight="1"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5"/>
    </row>
    <row r="160" spans="2:14" s="16" customFormat="1" ht="21" customHeight="1"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5"/>
    </row>
    <row r="161" spans="2:14" s="16" customFormat="1" ht="21" customHeight="1"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5"/>
    </row>
    <row r="162" spans="2:14" s="16" customFormat="1" ht="21" customHeight="1"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5"/>
    </row>
    <row r="163" spans="2:14" s="16" customFormat="1" ht="21" customHeight="1"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5"/>
    </row>
    <row r="164" spans="2:14" s="16" customFormat="1" ht="21" customHeight="1"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5"/>
    </row>
    <row r="165" spans="2:14" s="16" customFormat="1" ht="21" customHeight="1"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5"/>
    </row>
    <row r="166" spans="2:14" s="16" customFormat="1" ht="21" customHeight="1"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5"/>
    </row>
    <row r="167" spans="2:14" s="16" customFormat="1" ht="21" customHeight="1"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5"/>
    </row>
    <row r="168" spans="2:14" s="16" customFormat="1" ht="21" customHeight="1"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5"/>
    </row>
    <row r="169" spans="2:14" s="16" customFormat="1" ht="21" customHeight="1"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5"/>
    </row>
    <row r="170" spans="2:14" s="16" customFormat="1" ht="21" customHeight="1"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5"/>
    </row>
    <row r="171" spans="2:14" s="16" customFormat="1" ht="21" customHeight="1"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5"/>
    </row>
    <row r="172" spans="2:14" s="16" customFormat="1" ht="21" customHeight="1"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5"/>
    </row>
    <row r="173" spans="2:14" s="16" customFormat="1" ht="21" customHeight="1"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5"/>
    </row>
    <row r="174" spans="2:14" s="16" customFormat="1" ht="21" customHeight="1"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5"/>
    </row>
    <row r="175" spans="2:14" s="16" customFormat="1" ht="21" customHeight="1"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5"/>
    </row>
    <row r="176" spans="2:14" s="16" customFormat="1" ht="21" customHeight="1"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5"/>
    </row>
    <row r="177" spans="2:14" s="16" customFormat="1" ht="21" customHeight="1"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5"/>
    </row>
    <row r="178" spans="2:14" s="16" customFormat="1" ht="21" customHeight="1"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5"/>
    </row>
    <row r="179" spans="2:14" s="16" customFormat="1" ht="21" customHeight="1"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5"/>
    </row>
    <row r="180" spans="2:14" s="16" customFormat="1" ht="21" customHeight="1"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5"/>
    </row>
    <row r="181" spans="2:14" s="16" customFormat="1" ht="21" customHeight="1"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5"/>
    </row>
    <row r="182" spans="2:14" s="16" customFormat="1" ht="21" customHeight="1"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5"/>
    </row>
    <row r="183" spans="2:14" s="16" customFormat="1" ht="21" customHeight="1"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5"/>
    </row>
    <row r="184" spans="2:14" s="16" customFormat="1" ht="21" customHeight="1"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5"/>
    </row>
    <row r="185" spans="2:14" s="16" customFormat="1" ht="21" customHeight="1"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5"/>
    </row>
    <row r="186" spans="2:14" s="16" customFormat="1" ht="21" customHeight="1"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5"/>
    </row>
    <row r="187" spans="2:14" s="16" customFormat="1" ht="21" customHeight="1"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5"/>
    </row>
    <row r="188" spans="2:14" s="16" customFormat="1" ht="21" customHeight="1"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5"/>
    </row>
    <row r="189" spans="2:14" s="16" customFormat="1" ht="21" customHeight="1"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5"/>
    </row>
    <row r="190" spans="2:14" s="16" customFormat="1" ht="21" customHeight="1"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5"/>
    </row>
    <row r="191" spans="2:14" s="16" customFormat="1" ht="21" customHeight="1"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5"/>
    </row>
    <row r="192" spans="2:14" s="16" customFormat="1" ht="21" customHeight="1"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5"/>
    </row>
    <row r="193" spans="2:14" s="16" customFormat="1" ht="21" customHeight="1"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5"/>
    </row>
    <row r="194" spans="2:14" s="16" customFormat="1" ht="21" customHeight="1"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5"/>
    </row>
    <row r="195" spans="2:14" s="16" customFormat="1" ht="21" customHeight="1"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5"/>
    </row>
    <row r="196" spans="2:14" s="16" customFormat="1" ht="21" customHeight="1"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5"/>
    </row>
    <row r="197" spans="2:14" s="16" customFormat="1" ht="21" customHeight="1"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5"/>
    </row>
    <row r="198" spans="2:14" s="16" customFormat="1" ht="21" customHeigh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5"/>
    </row>
    <row r="199" spans="2:14" s="16" customFormat="1" ht="21" customHeight="1"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5"/>
    </row>
    <row r="200" spans="2:14" s="16" customFormat="1" ht="21" customHeight="1"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5"/>
    </row>
    <row r="201" spans="2:14" s="16" customFormat="1" ht="21" customHeight="1"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5"/>
    </row>
    <row r="202" spans="2:14" s="16" customFormat="1" ht="21" customHeight="1"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5"/>
    </row>
    <row r="203" spans="2:14" s="16" customFormat="1" ht="21" customHeight="1"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5"/>
    </row>
    <row r="204" spans="2:14" s="16" customFormat="1" ht="21" customHeight="1"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5"/>
    </row>
    <row r="205" spans="2:14" s="16" customFormat="1" ht="21" customHeight="1"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5"/>
    </row>
    <row r="206" spans="2:14" s="16" customFormat="1" ht="21" customHeight="1"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5"/>
    </row>
    <row r="207" spans="2:14" s="16" customFormat="1" ht="21" customHeight="1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5"/>
    </row>
    <row r="208" spans="2:14" s="16" customFormat="1" ht="21" customHeight="1"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5"/>
    </row>
    <row r="209" spans="2:14" s="16" customFormat="1" ht="21" customHeight="1"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5"/>
    </row>
    <row r="210" spans="2:14" s="16" customFormat="1" ht="21" customHeight="1"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5"/>
    </row>
    <row r="211" spans="2:14" s="16" customFormat="1" ht="21" customHeight="1"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5"/>
    </row>
    <row r="212" spans="2:14" s="16" customFormat="1" ht="21" customHeight="1"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5"/>
    </row>
    <row r="213" spans="2:14" s="16" customFormat="1" ht="21" customHeight="1"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5"/>
    </row>
    <row r="214" spans="2:14" s="16" customFormat="1" ht="21" customHeight="1"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5"/>
    </row>
    <row r="215" spans="2:14" s="16" customFormat="1" ht="21" customHeight="1"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5"/>
    </row>
    <row r="216" spans="2:14" s="16" customFormat="1" ht="21" customHeight="1"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5"/>
    </row>
    <row r="217" spans="2:14" s="16" customFormat="1" ht="21" customHeight="1"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5"/>
    </row>
    <row r="218" spans="2:14" s="16" customFormat="1" ht="21" customHeight="1"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5"/>
    </row>
    <row r="219" spans="2:14" s="16" customFormat="1" ht="21" customHeight="1"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5"/>
    </row>
    <row r="220" spans="2:14" s="16" customFormat="1" ht="21" customHeight="1"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5"/>
    </row>
    <row r="221" spans="2:14" s="16" customFormat="1" ht="21" customHeight="1"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5"/>
    </row>
    <row r="222" spans="2:14" s="16" customFormat="1" ht="21" customHeight="1"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5"/>
    </row>
    <row r="223" spans="2:14" s="16" customFormat="1" ht="21" customHeight="1"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5"/>
    </row>
    <row r="224" spans="2:14" s="16" customFormat="1" ht="21" customHeight="1"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5"/>
    </row>
    <row r="225" spans="2:14" s="16" customFormat="1" ht="21" customHeight="1"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5"/>
    </row>
    <row r="226" spans="2:14" s="16" customFormat="1" ht="21" customHeight="1"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5"/>
    </row>
    <row r="227" spans="2:14" s="16" customFormat="1" ht="21" customHeight="1"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5"/>
    </row>
    <row r="228" spans="2:14" s="16" customFormat="1" ht="21" customHeight="1"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5"/>
    </row>
    <row r="229" spans="2:14" s="16" customFormat="1" ht="21" customHeight="1"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5"/>
    </row>
    <row r="230" spans="2:14" s="16" customFormat="1" ht="21" customHeight="1"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5"/>
    </row>
    <row r="231" spans="2:14" s="16" customFormat="1" ht="21" customHeight="1"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5"/>
    </row>
    <row r="232" spans="2:14" s="16" customFormat="1" ht="21" customHeight="1"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5"/>
    </row>
    <row r="233" spans="2:14" s="16" customFormat="1" ht="21" customHeight="1"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5"/>
    </row>
    <row r="234" spans="2:14" s="16" customFormat="1" ht="21" customHeight="1"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5"/>
    </row>
    <row r="235" spans="2:14" s="16" customFormat="1" ht="21" customHeight="1"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5"/>
    </row>
    <row r="236" spans="2:14" s="16" customFormat="1" ht="21" customHeight="1"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5"/>
    </row>
    <row r="237" spans="2:14" s="16" customFormat="1" ht="21" customHeight="1"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5"/>
    </row>
    <row r="238" spans="2:14" s="16" customFormat="1" ht="21" customHeight="1"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5"/>
    </row>
    <row r="239" spans="2:14" s="16" customFormat="1" ht="21" customHeight="1"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5"/>
    </row>
    <row r="240" spans="2:14" s="16" customFormat="1" ht="21" customHeight="1"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5"/>
    </row>
    <row r="241" spans="2:14" s="16" customFormat="1" ht="21" customHeight="1"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5"/>
    </row>
    <row r="242" spans="2:14" s="16" customFormat="1" ht="21" customHeight="1"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5"/>
    </row>
    <row r="243" spans="2:14" s="16" customFormat="1" ht="21" customHeight="1"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5"/>
    </row>
    <row r="244" spans="2:14" s="16" customFormat="1" ht="21" customHeight="1"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5"/>
    </row>
    <row r="245" spans="2:14" s="16" customFormat="1" ht="21" customHeight="1"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5"/>
    </row>
    <row r="246" spans="2:14" s="16" customFormat="1" ht="21" customHeight="1"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5"/>
    </row>
    <row r="247" spans="2:14" s="16" customFormat="1" ht="21" customHeight="1"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5"/>
    </row>
    <row r="248" spans="2:14" s="16" customFormat="1" ht="21" customHeight="1"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5"/>
    </row>
    <row r="249" spans="2:14" s="16" customFormat="1" ht="21" customHeight="1"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5"/>
    </row>
    <row r="250" spans="2:14" s="16" customFormat="1" ht="21" customHeight="1"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5"/>
    </row>
    <row r="251" spans="2:14" s="16" customFormat="1" ht="21" customHeight="1"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5"/>
    </row>
    <row r="252" spans="2:14" s="16" customFormat="1" ht="21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5"/>
    </row>
    <row r="253" spans="2:14" s="16" customFormat="1" ht="21" customHeight="1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5"/>
    </row>
    <row r="254" spans="2:14" s="16" customFormat="1" ht="21" customHeight="1"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5"/>
    </row>
    <row r="255" spans="2:14" s="16" customFormat="1" ht="21" customHeight="1"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5"/>
    </row>
    <row r="256" spans="2:14" s="16" customFormat="1" ht="21" customHeight="1"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5"/>
    </row>
    <row r="257" spans="2:14" s="16" customFormat="1" ht="21" customHeight="1"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5"/>
    </row>
    <row r="258" spans="2:14" s="16" customFormat="1" ht="21" customHeight="1"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5"/>
    </row>
    <row r="259" spans="2:14" s="16" customFormat="1" ht="21" customHeight="1"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5"/>
    </row>
    <row r="260" spans="2:14" s="16" customFormat="1" ht="21" customHeight="1"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5"/>
    </row>
    <row r="261" spans="2:14" s="16" customFormat="1" ht="21" customHeight="1"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5"/>
    </row>
    <row r="262" spans="2:14" s="16" customFormat="1" ht="21" customHeight="1"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5"/>
    </row>
    <row r="263" spans="2:14" s="16" customFormat="1" ht="21" customHeight="1"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5"/>
    </row>
    <row r="264" spans="2:14" s="16" customFormat="1" ht="21" customHeight="1"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5"/>
    </row>
    <row r="265" spans="2:14" s="16" customFormat="1" ht="21" customHeigh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5"/>
    </row>
    <row r="266" spans="2:14" s="16" customFormat="1" ht="21" customHeight="1"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5"/>
    </row>
    <row r="267" spans="2:14" s="16" customFormat="1" ht="21" customHeight="1"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5"/>
    </row>
    <row r="268" spans="2:14" s="16" customFormat="1" ht="21" customHeight="1"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5"/>
    </row>
    <row r="269" spans="2:14" s="16" customFormat="1" ht="21" customHeight="1"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5"/>
    </row>
    <row r="270" spans="2:14" s="16" customFormat="1" ht="21" customHeight="1"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5"/>
    </row>
    <row r="271" spans="2:14" s="16" customFormat="1" ht="21" customHeight="1"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5"/>
    </row>
    <row r="272" spans="2:14" s="16" customFormat="1" ht="21" customHeight="1"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5"/>
    </row>
    <row r="273" spans="2:14" s="16" customFormat="1" ht="21" customHeight="1"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5"/>
    </row>
    <row r="274" spans="2:14" s="16" customFormat="1" ht="21" customHeight="1"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5"/>
    </row>
    <row r="275" spans="2:14" s="16" customFormat="1" ht="21" customHeight="1"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5"/>
    </row>
    <row r="276" spans="2:14" s="16" customFormat="1" ht="21" customHeight="1"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5"/>
    </row>
    <row r="277" spans="2:14" s="16" customFormat="1" ht="21" customHeight="1"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5"/>
    </row>
    <row r="278" spans="2:14" s="16" customFormat="1" ht="21" customHeight="1"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5"/>
    </row>
    <row r="279" spans="2:14" s="16" customFormat="1" ht="21" customHeight="1"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5"/>
    </row>
    <row r="280" spans="2:14" s="16" customFormat="1" ht="21" customHeight="1"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5"/>
    </row>
    <row r="281" spans="2:14" s="16" customFormat="1" ht="21" customHeight="1"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5"/>
    </row>
    <row r="282" spans="2:14" s="16" customFormat="1" ht="21" customHeight="1"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5"/>
    </row>
    <row r="283" spans="2:14" s="16" customFormat="1" ht="21" customHeight="1"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5"/>
    </row>
    <row r="284" spans="2:14" s="16" customFormat="1" ht="21" customHeight="1"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5"/>
    </row>
    <row r="285" spans="2:14" s="16" customFormat="1" ht="21" customHeight="1"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5"/>
    </row>
    <row r="286" spans="2:14" s="16" customFormat="1" ht="21" customHeight="1"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5"/>
    </row>
    <row r="287" spans="2:14" s="16" customFormat="1" ht="21" customHeight="1"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5"/>
    </row>
    <row r="288" spans="2:14" s="16" customFormat="1" ht="21" customHeight="1"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5"/>
    </row>
    <row r="289" spans="2:14" s="16" customFormat="1" ht="21" customHeight="1"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5"/>
    </row>
    <row r="290" spans="2:14" s="16" customFormat="1" ht="21" customHeight="1"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5"/>
    </row>
    <row r="291" spans="2:14" s="16" customFormat="1" ht="21" customHeight="1"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5"/>
    </row>
    <row r="292" spans="2:14" s="16" customFormat="1" ht="21" customHeight="1"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5"/>
    </row>
    <row r="293" spans="2:14" s="16" customFormat="1" ht="21" customHeight="1"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5"/>
    </row>
    <row r="294" spans="2:14" s="16" customFormat="1" ht="21" customHeight="1"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5"/>
    </row>
    <row r="295" spans="2:14" s="16" customFormat="1" ht="21" customHeight="1"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5"/>
    </row>
    <row r="296" spans="2:14" s="16" customFormat="1" ht="21" customHeight="1"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5"/>
    </row>
    <row r="297" spans="2:14" s="16" customFormat="1" ht="21" customHeight="1"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5"/>
    </row>
    <row r="298" spans="2:14" s="16" customFormat="1" ht="21" customHeight="1"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5"/>
    </row>
    <row r="299" spans="2:14" s="16" customFormat="1" ht="21" customHeight="1"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5"/>
    </row>
    <row r="300" spans="2:14" s="16" customFormat="1" ht="21" customHeight="1"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5"/>
    </row>
    <row r="301" spans="2:14" s="16" customFormat="1" ht="21" customHeight="1"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5"/>
    </row>
    <row r="302" spans="2:14" s="16" customFormat="1" ht="21" customHeight="1"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5"/>
    </row>
    <row r="303" spans="2:14" s="16" customFormat="1" ht="21" customHeight="1"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5"/>
    </row>
    <row r="304" spans="2:14" s="16" customFormat="1" ht="21" customHeight="1"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5"/>
    </row>
    <row r="305" spans="2:14" s="16" customFormat="1" ht="21" customHeight="1"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5"/>
    </row>
    <row r="306" spans="2:14" s="16" customFormat="1" ht="21" customHeight="1"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5"/>
    </row>
    <row r="307" spans="2:14" s="16" customFormat="1" ht="21" customHeight="1"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5"/>
    </row>
    <row r="308" spans="2:14" s="16" customFormat="1" ht="21" customHeight="1"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5"/>
    </row>
    <row r="309" spans="2:14" s="16" customFormat="1" ht="21" customHeight="1"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5"/>
    </row>
    <row r="310" spans="2:14" s="16" customFormat="1" ht="21" customHeight="1"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5"/>
    </row>
    <row r="311" spans="2:14" s="16" customFormat="1" ht="21" customHeight="1"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5"/>
    </row>
    <row r="312" spans="2:14" s="16" customFormat="1" ht="21" customHeight="1"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5"/>
    </row>
    <row r="313" spans="2:14" s="16" customFormat="1" ht="21" customHeight="1"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5"/>
    </row>
    <row r="314" spans="2:14" s="16" customFormat="1" ht="21" customHeight="1"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5"/>
    </row>
    <row r="315" spans="2:14" s="16" customFormat="1" ht="21" customHeight="1"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5"/>
    </row>
    <row r="316" spans="2:14" s="16" customFormat="1" ht="21" customHeight="1"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5"/>
    </row>
    <row r="317" spans="2:14" s="16" customFormat="1" ht="21" customHeight="1"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5"/>
    </row>
    <row r="318" spans="2:14" s="16" customFormat="1" ht="21" customHeight="1"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5"/>
    </row>
    <row r="319" spans="2:14" s="16" customFormat="1" ht="21" customHeight="1"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5"/>
    </row>
    <row r="320" spans="2:14" s="16" customFormat="1" ht="21" customHeight="1"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5"/>
    </row>
    <row r="321" spans="2:14" s="16" customFormat="1" ht="21" customHeight="1"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5"/>
    </row>
    <row r="322" spans="2:14" s="16" customFormat="1" ht="21" customHeight="1"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5"/>
    </row>
    <row r="323" spans="2:14" s="16" customFormat="1" ht="21" customHeight="1"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5"/>
    </row>
    <row r="324" spans="2:14" s="16" customFormat="1" ht="21" customHeight="1"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5"/>
    </row>
    <row r="325" spans="2:14" s="16" customFormat="1" ht="21" customHeight="1"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5"/>
    </row>
    <row r="326" spans="2:14" s="16" customFormat="1" ht="21" customHeight="1"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5"/>
    </row>
    <row r="327" spans="2:14" s="16" customFormat="1" ht="21" customHeight="1"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5"/>
    </row>
    <row r="328" spans="2:14" s="16" customFormat="1" ht="21" customHeight="1"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5"/>
    </row>
    <row r="329" spans="2:14" s="16" customFormat="1" ht="21" customHeight="1"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5"/>
    </row>
    <row r="330" spans="2:14" s="16" customFormat="1" ht="21" customHeight="1"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5"/>
    </row>
    <row r="331" spans="2:14" s="16" customFormat="1" ht="21" customHeight="1"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5"/>
    </row>
    <row r="332" spans="2:14" s="16" customFormat="1" ht="21" customHeight="1"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5"/>
    </row>
    <row r="333" spans="2:14" s="16" customFormat="1" ht="21" customHeight="1"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5"/>
    </row>
    <row r="334" spans="2:14" s="16" customFormat="1" ht="21" customHeight="1"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5"/>
    </row>
    <row r="335" spans="2:14" s="16" customFormat="1" ht="21" customHeight="1"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5"/>
    </row>
    <row r="336" spans="2:14" s="16" customFormat="1" ht="21" customHeight="1"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5"/>
    </row>
    <row r="337" spans="2:14" s="16" customFormat="1" ht="21" customHeight="1"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5"/>
    </row>
    <row r="338" spans="2:14" s="16" customFormat="1" ht="21" customHeight="1"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5"/>
    </row>
    <row r="339" spans="2:14" s="16" customFormat="1" ht="21" customHeight="1"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5"/>
    </row>
    <row r="340" spans="2:14" s="16" customFormat="1" ht="21" customHeight="1"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5"/>
    </row>
    <row r="341" spans="2:14" s="16" customFormat="1" ht="21" customHeight="1"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5"/>
    </row>
    <row r="342" spans="2:14" s="16" customFormat="1" ht="21" customHeight="1"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5"/>
    </row>
    <row r="343" spans="2:14" s="16" customFormat="1" ht="21" customHeight="1"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5"/>
    </row>
    <row r="344" spans="2:14" s="16" customFormat="1" ht="21" customHeight="1"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5"/>
    </row>
    <row r="345" spans="2:14" s="16" customFormat="1" ht="21" customHeight="1"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5"/>
    </row>
    <row r="346" spans="2:14" s="16" customFormat="1" ht="21" customHeight="1"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5"/>
    </row>
    <row r="347" spans="2:14" s="16" customFormat="1" ht="21" customHeight="1"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5"/>
    </row>
    <row r="348" spans="2:14" s="16" customFormat="1" ht="21" customHeight="1"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5"/>
    </row>
    <row r="349" spans="2:14" s="16" customFormat="1" ht="21" customHeight="1"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5"/>
    </row>
    <row r="350" spans="2:14" s="16" customFormat="1" ht="21" customHeight="1"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5"/>
    </row>
    <row r="351" spans="2:14" s="16" customFormat="1" ht="21" customHeight="1"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5"/>
    </row>
    <row r="352" spans="2:14" s="16" customFormat="1" ht="21" customHeight="1"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5"/>
    </row>
    <row r="353" spans="2:14" s="16" customFormat="1" ht="21" customHeight="1"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5"/>
    </row>
    <row r="354" spans="2:14" s="16" customFormat="1" ht="21" customHeight="1"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5"/>
    </row>
    <row r="355" spans="2:14" s="16" customFormat="1" ht="21" customHeight="1"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5"/>
    </row>
    <row r="356" spans="2:14" s="16" customFormat="1" ht="21" customHeight="1"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5"/>
    </row>
    <row r="357" spans="2:14" s="16" customFormat="1" ht="21" customHeight="1"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5"/>
    </row>
    <row r="358" spans="2:14" s="16" customFormat="1" ht="21" customHeight="1"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5"/>
    </row>
    <row r="359" spans="2:14" s="16" customFormat="1" ht="21" customHeight="1"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5"/>
    </row>
    <row r="360" spans="2:14" s="16" customFormat="1" ht="21" customHeight="1"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5"/>
    </row>
    <row r="361" spans="2:14" s="16" customFormat="1" ht="21" customHeight="1"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5"/>
    </row>
    <row r="362" spans="2:14" s="16" customFormat="1" ht="21" customHeight="1"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5"/>
    </row>
    <row r="363" spans="2:14" s="16" customFormat="1" ht="21" customHeight="1"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5"/>
    </row>
    <row r="364" spans="2:14" s="16" customFormat="1" ht="21" customHeight="1"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5"/>
    </row>
    <row r="365" spans="2:14" s="16" customFormat="1" ht="21" customHeight="1"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5"/>
    </row>
    <row r="366" spans="2:14" s="16" customFormat="1" ht="21" customHeight="1"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5"/>
    </row>
    <row r="367" spans="2:14" s="16" customFormat="1" ht="21" customHeight="1"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5"/>
    </row>
    <row r="368" spans="2:14" s="16" customFormat="1" ht="21" customHeight="1"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5"/>
    </row>
    <row r="369" spans="2:14" s="16" customFormat="1" ht="21" customHeight="1"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5"/>
    </row>
    <row r="370" spans="2:14" s="16" customFormat="1" ht="21" customHeight="1"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5"/>
    </row>
    <row r="371" spans="2:14" s="16" customFormat="1" ht="21" customHeight="1"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5"/>
    </row>
    <row r="372" spans="2:14" s="16" customFormat="1" ht="21" customHeight="1"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5"/>
    </row>
    <row r="373" spans="2:14" s="16" customFormat="1" ht="21" customHeight="1"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5"/>
    </row>
    <row r="374" spans="2:14" s="16" customFormat="1" ht="21" customHeight="1"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5"/>
    </row>
    <row r="375" spans="2:14" s="16" customFormat="1" ht="21" customHeight="1"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5"/>
    </row>
    <row r="376" spans="2:14" s="16" customFormat="1" ht="21" customHeight="1"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5"/>
    </row>
    <row r="377" spans="2:14" s="16" customFormat="1" ht="21" customHeight="1"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5"/>
    </row>
    <row r="378" spans="2:14" s="16" customFormat="1" ht="21" customHeight="1"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5"/>
    </row>
    <row r="379" spans="2:14" s="16" customFormat="1" ht="21" customHeight="1"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5"/>
    </row>
    <row r="380" spans="2:14" s="16" customFormat="1" ht="21" customHeight="1"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5"/>
    </row>
    <row r="381" spans="2:14" s="16" customFormat="1" ht="21" customHeight="1"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5"/>
    </row>
    <row r="382" spans="2:14" s="16" customFormat="1" ht="21" customHeight="1"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5"/>
    </row>
    <row r="383" spans="2:14" s="16" customFormat="1" ht="21" customHeight="1"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5"/>
    </row>
    <row r="384" spans="2:14" s="16" customFormat="1" ht="21" customHeight="1"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5"/>
    </row>
    <row r="385" spans="2:14" s="16" customFormat="1" ht="21" customHeight="1"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5"/>
    </row>
    <row r="386" spans="2:14" s="16" customFormat="1" ht="21" customHeight="1"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5"/>
    </row>
    <row r="387" spans="2:14" s="16" customFormat="1" ht="21" customHeight="1"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5"/>
    </row>
    <row r="388" spans="2:14" s="16" customFormat="1" ht="21" customHeight="1"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5"/>
    </row>
    <row r="389" spans="2:14" s="16" customFormat="1" ht="21" customHeight="1"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5"/>
    </row>
    <row r="390" spans="2:14" s="16" customFormat="1" ht="21" customHeight="1"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5"/>
    </row>
    <row r="391" spans="2:14" s="16" customFormat="1" ht="21" customHeight="1"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5"/>
    </row>
    <row r="392" spans="2:14" s="16" customFormat="1" ht="21" customHeight="1"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5"/>
    </row>
    <row r="393" spans="2:14" s="16" customFormat="1" ht="21" customHeight="1"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5"/>
    </row>
    <row r="394" spans="2:14" s="16" customFormat="1" ht="21" customHeight="1"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5"/>
    </row>
    <row r="395" spans="2:14" s="16" customFormat="1" ht="21" customHeight="1"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5"/>
    </row>
    <row r="396" spans="2:14" s="16" customFormat="1" ht="21" customHeight="1"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5"/>
    </row>
    <row r="397" spans="2:14" s="16" customFormat="1" ht="21" customHeight="1"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5"/>
    </row>
    <row r="398" spans="2:14" s="16" customFormat="1" ht="21" customHeight="1"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5"/>
    </row>
    <row r="399" spans="2:14" s="16" customFormat="1" ht="21" customHeight="1"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5"/>
    </row>
    <row r="400" spans="2:14" s="16" customFormat="1" ht="21" customHeight="1"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5"/>
    </row>
    <row r="401" spans="2:14" s="16" customFormat="1" ht="21" customHeight="1"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5"/>
    </row>
    <row r="402" spans="2:14" s="16" customFormat="1" ht="21" customHeight="1"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5"/>
    </row>
    <row r="403" spans="2:14" s="16" customFormat="1" ht="21" customHeight="1"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5"/>
    </row>
    <row r="404" spans="2:14" s="16" customFormat="1" ht="21" customHeight="1"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5"/>
    </row>
    <row r="405" spans="2:14" s="16" customFormat="1" ht="21" customHeight="1"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5"/>
    </row>
    <row r="406" spans="2:14" s="16" customFormat="1" ht="21" customHeight="1"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5"/>
    </row>
    <row r="407" spans="2:14" s="16" customFormat="1" ht="21" customHeight="1"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5"/>
    </row>
    <row r="408" spans="2:14" s="16" customFormat="1" ht="21" customHeight="1"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5"/>
    </row>
    <row r="409" spans="2:14" s="16" customFormat="1" ht="21" customHeight="1"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5"/>
    </row>
    <row r="410" spans="2:14" s="16" customFormat="1" ht="21" customHeight="1"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5"/>
    </row>
    <row r="411" spans="2:14" s="16" customFormat="1" ht="21" customHeight="1"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5"/>
    </row>
    <row r="412" spans="2:14" s="16" customFormat="1" ht="21" customHeight="1"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5"/>
    </row>
    <row r="413" spans="2:14" s="16" customFormat="1" ht="21" customHeight="1"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5"/>
    </row>
    <row r="414" spans="2:14" s="16" customFormat="1" ht="21" customHeight="1"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5"/>
    </row>
    <row r="415" spans="2:14" s="16" customFormat="1" ht="21" customHeight="1"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5"/>
    </row>
    <row r="416" spans="2:14" s="16" customFormat="1" ht="21" customHeight="1"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5"/>
    </row>
    <row r="417" spans="2:14" s="16" customFormat="1" ht="21" customHeight="1"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5"/>
    </row>
    <row r="418" spans="2:14" s="16" customFormat="1" ht="21" customHeight="1"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5"/>
    </row>
    <row r="419" spans="2:14" s="16" customFormat="1" ht="21" customHeight="1"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5"/>
    </row>
    <row r="420" spans="2:14" s="16" customFormat="1" ht="21" customHeight="1"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5"/>
    </row>
    <row r="421" spans="2:14" s="16" customFormat="1" ht="21" customHeight="1"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5"/>
    </row>
    <row r="422" spans="2:14" s="16" customFormat="1" ht="21" customHeight="1"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5"/>
    </row>
    <row r="423" spans="2:14" s="16" customFormat="1" ht="21" customHeight="1"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5"/>
    </row>
    <row r="424" spans="2:14" s="16" customFormat="1" ht="21" customHeight="1"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5"/>
    </row>
    <row r="425" spans="2:14" s="16" customFormat="1" ht="21" customHeight="1"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5"/>
    </row>
    <row r="426" spans="2:14" s="16" customFormat="1" ht="21" customHeight="1"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5"/>
    </row>
    <row r="427" spans="2:14" s="16" customFormat="1" ht="21" customHeight="1"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5"/>
    </row>
    <row r="428" spans="2:14" s="16" customFormat="1" ht="21" customHeight="1"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5"/>
    </row>
    <row r="429" spans="2:14" s="16" customFormat="1" ht="21" customHeight="1"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5"/>
    </row>
    <row r="430" spans="2:14" s="16" customFormat="1" ht="21" customHeight="1"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5"/>
    </row>
    <row r="431" spans="2:14" s="16" customFormat="1" ht="21" customHeight="1"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5"/>
    </row>
    <row r="432" spans="2:14" s="16" customFormat="1" ht="21" customHeight="1"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5"/>
    </row>
    <row r="433" spans="2:14" s="16" customFormat="1" ht="21" customHeight="1"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5"/>
    </row>
    <row r="434" spans="2:14" s="16" customFormat="1" ht="21" customHeight="1"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5"/>
    </row>
    <row r="435" spans="2:14" s="16" customFormat="1" ht="21" customHeight="1"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5"/>
    </row>
    <row r="436" spans="2:14" s="16" customFormat="1" ht="21" customHeight="1"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5"/>
    </row>
    <row r="437" spans="2:14" s="16" customFormat="1" ht="21" customHeight="1"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5"/>
    </row>
    <row r="438" spans="2:14" s="16" customFormat="1" ht="21" customHeight="1"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5"/>
    </row>
    <row r="439" spans="2:14" s="16" customFormat="1" ht="21" customHeight="1"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5"/>
    </row>
    <row r="440" spans="2:14" s="16" customFormat="1" ht="21" customHeight="1"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5"/>
    </row>
    <row r="441" spans="2:14" s="16" customFormat="1" ht="21" customHeight="1"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5"/>
    </row>
    <row r="442" spans="2:14" s="16" customFormat="1" ht="21" customHeight="1"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5"/>
    </row>
    <row r="443" spans="2:14" s="16" customFormat="1" ht="21" customHeight="1"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5"/>
    </row>
    <row r="444" spans="2:14" s="16" customFormat="1" ht="21" customHeight="1"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5"/>
    </row>
    <row r="445" spans="2:14" s="16" customFormat="1" ht="21" customHeight="1"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5"/>
    </row>
    <row r="446" spans="2:14" s="16" customFormat="1" ht="21" customHeight="1"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5"/>
    </row>
    <row r="447" spans="2:14" s="16" customFormat="1" ht="21" customHeight="1"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5"/>
    </row>
    <row r="448" spans="2:14" s="16" customFormat="1" ht="21" customHeight="1"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5"/>
    </row>
    <row r="449" spans="2:14" s="16" customFormat="1" ht="21" customHeight="1"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5"/>
    </row>
    <row r="450" spans="2:14" s="16" customFormat="1" ht="21" customHeight="1"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5"/>
    </row>
    <row r="451" spans="2:14" s="16" customFormat="1" ht="21" customHeight="1"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5"/>
    </row>
    <row r="452" spans="2:14" s="16" customFormat="1" ht="21" customHeight="1"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5"/>
    </row>
    <row r="453" spans="2:14" s="16" customFormat="1" ht="21" customHeight="1"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5"/>
    </row>
    <row r="454" spans="2:14" s="16" customFormat="1" ht="21" customHeight="1"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5"/>
    </row>
    <row r="455" spans="2:14" s="16" customFormat="1" ht="21" customHeight="1"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5"/>
    </row>
    <row r="456" spans="2:14" s="16" customFormat="1" ht="21" customHeight="1"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5"/>
    </row>
    <row r="457" spans="2:14" s="16" customFormat="1" ht="21" customHeight="1"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5"/>
    </row>
    <row r="458" spans="2:14" s="16" customFormat="1" ht="21" customHeight="1"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5"/>
    </row>
    <row r="459" spans="2:14" s="16" customFormat="1" ht="21" customHeight="1"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5"/>
    </row>
    <row r="460" spans="2:14" s="16" customFormat="1" ht="21" customHeight="1"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5"/>
    </row>
    <row r="461" spans="2:14" s="16" customFormat="1" ht="21" customHeight="1"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5"/>
    </row>
    <row r="462" spans="2:14" s="16" customFormat="1" ht="21" customHeight="1"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5"/>
    </row>
    <row r="463" spans="2:14" s="16" customFormat="1" ht="21" customHeight="1"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5"/>
    </row>
    <row r="464" spans="2:14" s="16" customFormat="1" ht="21" customHeight="1"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5"/>
    </row>
    <row r="465" spans="2:14" s="16" customFormat="1" ht="21" customHeight="1"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5"/>
    </row>
    <row r="466" spans="2:14" s="16" customFormat="1" ht="21" customHeight="1"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5"/>
    </row>
    <row r="467" spans="2:14" s="16" customFormat="1" ht="21" customHeight="1"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5"/>
    </row>
    <row r="468" spans="2:14" s="16" customFormat="1" ht="21" customHeight="1"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5"/>
    </row>
    <row r="469" spans="2:14" s="16" customFormat="1" ht="21" customHeight="1"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5"/>
    </row>
    <row r="470" spans="2:14" s="16" customFormat="1" ht="21" customHeight="1"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5"/>
    </row>
    <row r="471" spans="2:14" s="16" customFormat="1" ht="21" customHeight="1"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5"/>
    </row>
    <row r="472" spans="2:14" s="16" customFormat="1" ht="21" customHeight="1"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5"/>
    </row>
    <row r="473" spans="2:14" s="16" customFormat="1" ht="21" customHeight="1"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5"/>
    </row>
    <row r="474" spans="2:14" s="16" customFormat="1" ht="21" customHeight="1"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5"/>
    </row>
    <row r="475" spans="2:14" s="16" customFormat="1" ht="21" customHeight="1"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5"/>
    </row>
    <row r="476" spans="2:14" s="16" customFormat="1" ht="21" customHeight="1"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5"/>
    </row>
    <row r="477" spans="2:14" s="16" customFormat="1" ht="21" customHeight="1"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5"/>
    </row>
    <row r="478" spans="2:14" s="16" customFormat="1" ht="21" customHeight="1"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5"/>
    </row>
    <row r="479" spans="2:14" s="16" customFormat="1" ht="21" customHeight="1"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5"/>
    </row>
    <row r="480" spans="2:14" s="16" customFormat="1" ht="21" customHeight="1"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5"/>
    </row>
    <row r="481" spans="2:14" s="16" customFormat="1" ht="21" customHeight="1"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5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ФИПП-пенсионери</vt:lpstr>
      <vt:lpstr>ФИПП-дял пенсионери</vt:lpstr>
      <vt:lpstr>ФИПП-нетни активи</vt:lpstr>
      <vt:lpstr>ФИПП-дял нетни активи</vt:lpstr>
      <vt:lpstr>ФИПП-инвестиции</vt:lpstr>
      <vt:lpstr>ФИПП-портфейл</vt:lpstr>
      <vt:lpstr>Графика №1-ФИПП</vt:lpstr>
      <vt:lpstr>Графика №2-ФИПП</vt:lpstr>
      <vt:lpstr>Графика №3-ФИПП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2025-04-28T12:35:16Z</cp:lastPrinted>
  <dcterms:created xsi:type="dcterms:W3CDTF">2022-01-21T08:12:08Z</dcterms:created>
  <dcterms:modified xsi:type="dcterms:W3CDTF">2025-05-05T13:06:05Z</dcterms:modified>
</cp:coreProperties>
</file>