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drawings/drawing9.xml" ContentType="application/vnd.openxmlformats-officedocument.drawing+xml"/>
  <Override PartName="/xl/charts/chart2.xml" ContentType="application/vnd.openxmlformats-officedocument.drawingml.chart+xml"/>
  <Override PartName="/xl/drawings/drawing10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1_2025\Чисти Q1 2025\"/>
    </mc:Choice>
  </mc:AlternateContent>
  <bookViews>
    <workbookView xWindow="0" yWindow="0" windowWidth="28800" windowHeight="11400" tabRatio="837"/>
  </bookViews>
  <sheets>
    <sheet name="Таблица №1-У" sheetId="1" r:id="rId1"/>
    <sheet name="Таблица №1.1-У" sheetId="2" r:id="rId2"/>
    <sheet name="Таблица №2-У" sheetId="3" r:id="rId3"/>
    <sheet name="Таблица №2.1-У" sheetId="4" r:id="rId4"/>
    <sheet name="Таблица № 3-У" sheetId="51806" r:id="rId5"/>
    <sheet name="Таблица № 3.1-У" sheetId="51804" r:id="rId6"/>
    <sheet name="Таблица №4-У" sheetId="51808" r:id="rId7"/>
    <sheet name="Таблица №4.1-У" sheetId="51809" r:id="rId8"/>
    <sheet name="Таблица № 5-У" sheetId="10541" r:id="rId9"/>
    <sheet name="Таблица № 5.1-У" sheetId="51813" r:id="rId10"/>
    <sheet name="Таблица №6-У" sheetId="51805" r:id="rId11"/>
    <sheet name="Графика №1-У" sheetId="51810" r:id="rId12"/>
    <sheet name="Графика №2-У" sheetId="51811" r:id="rId13"/>
    <sheet name="Графика №3-У" sheetId="51812" r:id="rId14"/>
  </sheets>
  <definedNames>
    <definedName name="_xlnm.Print_Area" localSheetId="10">'Таблица №6-У'!$A$1:$L$8</definedName>
  </definedNames>
  <calcPr calcId="162913"/>
</workbook>
</file>

<file path=xl/calcChain.xml><?xml version="1.0" encoding="utf-8"?>
<calcChain xmlns="http://schemas.openxmlformats.org/spreadsheetml/2006/main">
  <c r="M8" i="51809" l="1"/>
  <c r="M6" i="51809"/>
  <c r="E9" i="2" l="1"/>
  <c r="G6" i="51806" l="1"/>
  <c r="C15" i="1" l="1"/>
  <c r="M5" i="51808" l="1"/>
  <c r="M6" i="51808"/>
  <c r="M7" i="51808"/>
  <c r="M8" i="51808"/>
  <c r="M9" i="51808"/>
  <c r="M10" i="51808"/>
  <c r="M11" i="51808"/>
  <c r="M12" i="51808"/>
  <c r="M13" i="51808"/>
  <c r="M15" i="51808"/>
  <c r="M16" i="51808"/>
  <c r="M17" i="51808"/>
  <c r="M14" i="51808" l="1"/>
  <c r="M4" i="51808"/>
  <c r="D14" i="51809"/>
  <c r="E14" i="51809"/>
  <c r="F14" i="51809"/>
  <c r="G14" i="51809"/>
  <c r="H14" i="51809"/>
  <c r="I14" i="51809"/>
  <c r="J14" i="51809"/>
  <c r="K14" i="51809"/>
  <c r="L14" i="51809"/>
  <c r="D15" i="51809"/>
  <c r="E15" i="51809"/>
  <c r="F15" i="51809"/>
  <c r="G15" i="51809"/>
  <c r="H15" i="51809"/>
  <c r="I15" i="51809"/>
  <c r="J15" i="51809"/>
  <c r="K15" i="51809"/>
  <c r="L15" i="51809"/>
  <c r="M15" i="51809"/>
  <c r="D16" i="51809"/>
  <c r="E16" i="51809"/>
  <c r="F16" i="51809"/>
  <c r="G16" i="51809"/>
  <c r="H16" i="51809"/>
  <c r="I16" i="51809"/>
  <c r="J16" i="51809"/>
  <c r="K16" i="51809"/>
  <c r="L16" i="51809"/>
  <c r="M16" i="51809"/>
  <c r="D17" i="51809"/>
  <c r="E17" i="51809"/>
  <c r="F17" i="51809"/>
  <c r="G17" i="51809"/>
  <c r="H17" i="51809"/>
  <c r="I17" i="51809"/>
  <c r="J17" i="51809"/>
  <c r="K17" i="51809"/>
  <c r="L17" i="51809"/>
  <c r="M17" i="51809"/>
  <c r="C15" i="51809"/>
  <c r="C16" i="51809"/>
  <c r="C17" i="51809"/>
  <c r="C14" i="51809"/>
  <c r="C5" i="51809"/>
  <c r="D5" i="51809"/>
  <c r="E5" i="51809"/>
  <c r="F5" i="51809"/>
  <c r="G5" i="51809"/>
  <c r="H5" i="51809"/>
  <c r="I5" i="51809"/>
  <c r="J5" i="51809"/>
  <c r="K5" i="51809"/>
  <c r="L5" i="51809"/>
  <c r="M5" i="51809"/>
  <c r="C6" i="51809"/>
  <c r="D6" i="51809"/>
  <c r="E6" i="51809"/>
  <c r="F6" i="51809"/>
  <c r="G6" i="51809"/>
  <c r="H6" i="51809"/>
  <c r="I6" i="51809"/>
  <c r="J6" i="51809"/>
  <c r="K6" i="51809"/>
  <c r="L6" i="51809"/>
  <c r="C7" i="51809"/>
  <c r="D7" i="51809"/>
  <c r="E7" i="51809"/>
  <c r="F7" i="51809"/>
  <c r="G7" i="51809"/>
  <c r="H7" i="51809"/>
  <c r="I7" i="51809"/>
  <c r="J7" i="51809"/>
  <c r="K7" i="51809"/>
  <c r="L7" i="51809"/>
  <c r="M7" i="51809"/>
  <c r="C8" i="51809"/>
  <c r="D8" i="51809"/>
  <c r="E8" i="51809"/>
  <c r="F8" i="51809"/>
  <c r="G8" i="51809"/>
  <c r="H8" i="51809"/>
  <c r="I8" i="51809"/>
  <c r="J8" i="51809"/>
  <c r="K8" i="51809"/>
  <c r="L8" i="51809"/>
  <c r="C9" i="51809"/>
  <c r="D9" i="51809"/>
  <c r="E9" i="51809"/>
  <c r="F9" i="51809"/>
  <c r="G9" i="51809"/>
  <c r="H9" i="51809"/>
  <c r="I9" i="51809"/>
  <c r="J9" i="51809"/>
  <c r="K9" i="51809"/>
  <c r="L9" i="51809"/>
  <c r="M9" i="51809"/>
  <c r="C10" i="51809"/>
  <c r="D10" i="51809"/>
  <c r="E10" i="51809"/>
  <c r="F10" i="51809"/>
  <c r="G10" i="51809"/>
  <c r="H10" i="51809"/>
  <c r="I10" i="51809"/>
  <c r="J10" i="51809"/>
  <c r="K10" i="51809"/>
  <c r="L10" i="51809"/>
  <c r="M10" i="51809"/>
  <c r="C11" i="51809"/>
  <c r="D11" i="51809"/>
  <c r="E11" i="51809"/>
  <c r="F11" i="51809"/>
  <c r="G11" i="51809"/>
  <c r="H11" i="51809"/>
  <c r="I11" i="51809"/>
  <c r="J11" i="51809"/>
  <c r="K11" i="51809"/>
  <c r="L11" i="51809"/>
  <c r="C12" i="51809"/>
  <c r="D12" i="51809"/>
  <c r="E12" i="51809"/>
  <c r="F12" i="51809"/>
  <c r="G12" i="51809"/>
  <c r="H12" i="51809"/>
  <c r="I12" i="51809"/>
  <c r="J12" i="51809"/>
  <c r="K12" i="51809"/>
  <c r="L12" i="51809"/>
  <c r="M12" i="51809"/>
  <c r="C13" i="51809"/>
  <c r="D13" i="51809"/>
  <c r="E13" i="51809"/>
  <c r="F13" i="51809"/>
  <c r="G13" i="51809"/>
  <c r="H13" i="51809"/>
  <c r="I13" i="51809"/>
  <c r="J13" i="51809"/>
  <c r="K13" i="51809"/>
  <c r="L13" i="51809"/>
  <c r="M13" i="51809"/>
  <c r="D4" i="51809"/>
  <c r="E4" i="51809"/>
  <c r="F4" i="51809"/>
  <c r="G4" i="51809"/>
  <c r="H4" i="51809"/>
  <c r="I4" i="51809"/>
  <c r="J4" i="51809"/>
  <c r="K4" i="51809"/>
  <c r="L4" i="51809"/>
  <c r="C4" i="51809"/>
  <c r="L6" i="51805"/>
  <c r="L7" i="51805"/>
  <c r="L5" i="51805"/>
  <c r="C8" i="51805"/>
  <c r="D8" i="51805"/>
  <c r="E8" i="51805"/>
  <c r="F8" i="51805"/>
  <c r="G8" i="51805"/>
  <c r="H8" i="51805"/>
  <c r="I8" i="51805"/>
  <c r="J8" i="51805"/>
  <c r="K8" i="51805"/>
  <c r="B8" i="51805"/>
  <c r="G16" i="51804"/>
  <c r="G7" i="51804"/>
  <c r="G8" i="51804"/>
  <c r="G9" i="51804"/>
  <c r="G10" i="51804"/>
  <c r="G11" i="51804"/>
  <c r="G12" i="51804"/>
  <c r="G13" i="51804"/>
  <c r="G14" i="51804"/>
  <c r="G15" i="51804"/>
  <c r="G6" i="51804"/>
  <c r="M11" i="51809" l="1"/>
  <c r="M4" i="51809"/>
  <c r="M14" i="51809"/>
  <c r="L8" i="51805"/>
  <c r="G7" i="51806"/>
  <c r="G8" i="51806"/>
  <c r="G9" i="51806"/>
  <c r="G10" i="51806"/>
  <c r="G11" i="51806"/>
  <c r="G12" i="51806"/>
  <c r="G13" i="51806"/>
  <c r="G14" i="51806"/>
  <c r="G15" i="51806"/>
  <c r="D16" i="51806"/>
  <c r="E16" i="51806"/>
  <c r="F16" i="51806"/>
  <c r="C16" i="51806"/>
  <c r="E15" i="3"/>
  <c r="E14" i="4" s="1"/>
  <c r="D15" i="3"/>
  <c r="D5" i="4" s="1"/>
  <c r="E13" i="4" l="1"/>
  <c r="E12" i="4"/>
  <c r="E11" i="4"/>
  <c r="E10" i="4"/>
  <c r="E9" i="4"/>
  <c r="E8" i="4"/>
  <c r="E7" i="4"/>
  <c r="E6" i="4"/>
  <c r="E5" i="4"/>
  <c r="E15" i="4"/>
  <c r="D15" i="4"/>
  <c r="D14" i="4"/>
  <c r="D13" i="4"/>
  <c r="D12" i="4"/>
  <c r="D11" i="4"/>
  <c r="D10" i="4"/>
  <c r="D9" i="4"/>
  <c r="D8" i="4"/>
  <c r="D7" i="4"/>
  <c r="D6" i="4"/>
  <c r="G16" i="51806"/>
  <c r="D15" i="1"/>
  <c r="E15" i="1"/>
  <c r="B15" i="1"/>
  <c r="D5" i="2" l="1"/>
  <c r="D7" i="2"/>
  <c r="D8" i="2"/>
  <c r="D9" i="2"/>
  <c r="D11" i="2"/>
  <c r="D13" i="2"/>
  <c r="D6" i="2"/>
  <c r="D10" i="2"/>
  <c r="D12" i="2"/>
  <c r="D14" i="2"/>
  <c r="D15" i="2"/>
  <c r="C5" i="2"/>
  <c r="C6" i="2"/>
  <c r="C7" i="2"/>
  <c r="C8" i="2"/>
  <c r="C9" i="2"/>
  <c r="C10" i="2"/>
  <c r="C11" i="2"/>
  <c r="C12" i="2"/>
  <c r="C13" i="2"/>
  <c r="C14" i="2"/>
  <c r="C15" i="2"/>
  <c r="B6" i="2"/>
  <c r="B10" i="2"/>
  <c r="B14" i="2"/>
  <c r="B8" i="2"/>
  <c r="B5" i="2"/>
  <c r="B9" i="2"/>
  <c r="B7" i="2"/>
  <c r="B11" i="2"/>
  <c r="B15" i="2"/>
  <c r="B12" i="2"/>
  <c r="B13" i="2"/>
  <c r="E6" i="2"/>
  <c r="E8" i="2"/>
  <c r="E10" i="2"/>
  <c r="E12" i="2"/>
  <c r="E14" i="2"/>
  <c r="E5" i="2"/>
  <c r="E7" i="2"/>
  <c r="E11" i="2"/>
  <c r="E13" i="2"/>
  <c r="E15" i="2"/>
  <c r="C15" i="3"/>
  <c r="C5" i="4" l="1"/>
  <c r="C6" i="4"/>
  <c r="C7" i="4"/>
  <c r="C8" i="4"/>
  <c r="C9" i="4"/>
  <c r="C10" i="4"/>
  <c r="C11" i="4"/>
  <c r="C12" i="4"/>
  <c r="C13" i="4"/>
  <c r="C14" i="4"/>
  <c r="C15" i="4"/>
  <c r="B15" i="3" l="1"/>
  <c r="B7" i="4" l="1"/>
  <c r="B11" i="4"/>
  <c r="B15" i="4"/>
  <c r="B9" i="4"/>
  <c r="B14" i="4"/>
  <c r="B8" i="4"/>
  <c r="B12" i="4"/>
  <c r="B5" i="4"/>
  <c r="B13" i="4"/>
  <c r="B10" i="4"/>
  <c r="B6" i="4"/>
</calcChain>
</file>

<file path=xl/sharedStrings.xml><?xml version="1.0" encoding="utf-8"?>
<sst xmlns="http://schemas.openxmlformats.org/spreadsheetml/2006/main" count="217" uniqueCount="73">
  <si>
    <t xml:space="preserve">№ </t>
  </si>
  <si>
    <t xml:space="preserve">УПФ "ДОВЕРИЕ" </t>
  </si>
  <si>
    <t>УПФ "СЪГЛАСИЕ"</t>
  </si>
  <si>
    <t xml:space="preserve">УПФ "ДСК-РОДИНА" </t>
  </si>
  <si>
    <t>ЗУПФ "АЛИАНЦ БЪЛГАРИЯ"</t>
  </si>
  <si>
    <t xml:space="preserve">УПФ "ЦКБ-СИЛА" </t>
  </si>
  <si>
    <t>ОБЩО</t>
  </si>
  <si>
    <t xml:space="preserve">Общо </t>
  </si>
  <si>
    <t>Среден размер за всички УПФ</t>
  </si>
  <si>
    <t>УПФ "ДОВЕРИЕ"</t>
  </si>
  <si>
    <t>УПФ "ДСК-РОДИНА"</t>
  </si>
  <si>
    <t>УПФ "ЦКБ-СИЛА"</t>
  </si>
  <si>
    <t>Корпоративни облигации</t>
  </si>
  <si>
    <t>Общински облигации</t>
  </si>
  <si>
    <t>Инвестиционни имоти</t>
  </si>
  <si>
    <t xml:space="preserve">(хил. лв.) </t>
  </si>
  <si>
    <t>(%)</t>
  </si>
  <si>
    <t>(лв.)</t>
  </si>
  <si>
    <t>УПФ</t>
  </si>
  <si>
    <t>Година, месец</t>
  </si>
  <si>
    <t xml:space="preserve">(лв.) </t>
  </si>
  <si>
    <t>*Средния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месец.</t>
  </si>
  <si>
    <t xml:space="preserve"> </t>
  </si>
  <si>
    <t>Общо</t>
  </si>
  <si>
    <t>Средства за изплащане на наследници 
на осигурени лица</t>
  </si>
  <si>
    <t>Показател</t>
  </si>
  <si>
    <t>Динамика на броя на осигурените лица в универсалните пенсионни фондове (УПФ)</t>
  </si>
  <si>
    <t xml:space="preserve">Пазарен  дял на УПФ по броя на осигурените в тях лица                      </t>
  </si>
  <si>
    <t xml:space="preserve">Пазарен дял на УПФ по размер на нетните им активи </t>
  </si>
  <si>
    <t>Брутни постъпления от осигурителни вноски в УПФ</t>
  </si>
  <si>
    <t>УПФ "ТОПЛИНА"</t>
  </si>
  <si>
    <t>Парични средства</t>
  </si>
  <si>
    <t>Краткосрочни вземания</t>
  </si>
  <si>
    <t>Година</t>
  </si>
  <si>
    <t>І.</t>
  </si>
  <si>
    <t>Инвестиции общо, в т.ч.</t>
  </si>
  <si>
    <t xml:space="preserve">"УПФ - БЪДЕЩЕ" </t>
  </si>
  <si>
    <t xml:space="preserve">УПФ "ТОПЛИНА" </t>
  </si>
  <si>
    <t xml:space="preserve">Балансови активи общо, в т.ч. </t>
  </si>
  <si>
    <t>УПФ "ПЕНСИОННООСИГУРИТЕЛЕН ИНСТИТУТ"</t>
  </si>
  <si>
    <t xml:space="preserve">                                    Година,период                            УПФ</t>
  </si>
  <si>
    <t>(хил. лв.)</t>
  </si>
  <si>
    <t>Година, период</t>
  </si>
  <si>
    <t xml:space="preserve">                                                     УПФ                           Инвестиционни инструменти </t>
  </si>
  <si>
    <t>Забележка:</t>
  </si>
  <si>
    <t>Среден размер на месечните постъпления от осигурителни вноски на едно осигурено лице в УПФ*</t>
  </si>
  <si>
    <t xml:space="preserve">Среден размер* на натрупаните средства на едно осигурено лице в УПФ
(към края на съответния месец)  </t>
  </si>
  <si>
    <t>УПФ "ПЕНСИОННО-ОСИГУРИТЕЛЕН ИНСТИТУТ"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</si>
  <si>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</si>
  <si>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</si>
  <si>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Акции, права и варанти</t>
  </si>
  <si>
    <t>Акции и дялове на КИС и АИФ</t>
  </si>
  <si>
    <t>Влогове в банки</t>
  </si>
  <si>
    <t xml:space="preserve">Инвестиции общо
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</si>
  <si>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 За повече информация вж. Таблица №5.1-У.</t>
  </si>
  <si>
    <r>
      <t>Среден размер* на натрупаните средства на</t>
    </r>
    <r>
      <rPr>
        <b/>
        <sz val="12"/>
        <rFont val="Times New Roman"/>
        <family val="1"/>
      </rPr>
      <t xml:space="preserve"> лицата, за които през предходните 12 месеца е постъпила поне една осигурителна вноска </t>
    </r>
    <r>
      <rPr>
        <sz val="12"/>
        <rFont val="Times New Roman"/>
        <family val="1"/>
        <charset val="204"/>
      </rPr>
      <t xml:space="preserve">
(към края на съответния месец)  </t>
    </r>
  </si>
  <si>
    <t>Средства за еднократно изплащане
на осигурени лица, придобили право на пенсия</t>
  </si>
  <si>
    <t>Средства за еднократно или разсрочено изплащане на осигурени лица</t>
  </si>
  <si>
    <t>"УПФ ОББ"</t>
  </si>
  <si>
    <t>УПФ "ДАЛЛБОГГ: ЖИВОТ И ЗДРАВЕ"</t>
  </si>
  <si>
    <t>Година, среднопретеглено</t>
  </si>
  <si>
    <t>Дългови финансови инструменти</t>
  </si>
  <si>
    <t>1.1</t>
  </si>
  <si>
    <t>Дялови финансови инструменти</t>
  </si>
  <si>
    <t>ІІ.</t>
  </si>
  <si>
    <t>месеци</t>
  </si>
  <si>
    <t>Структура на инвестиционния портфейл и балансовите активи на УПФ към 31.03.2025 г.</t>
  </si>
  <si>
    <t>Начислени и изплатени суми от УПФ за периода 01.01.2025 г. - 31.03.2025 г.</t>
  </si>
  <si>
    <t>Инвестиционен портфейл и балансови активи на УПФ към 31.03.2025 г.</t>
  </si>
  <si>
    <t>Динамика на нетните активи в УПФ през първото тримесечие на 2025 г. (по месеци)</t>
  </si>
  <si>
    <t>I-во трим.</t>
  </si>
  <si>
    <t>I-во трим.,  средноаритметично</t>
  </si>
  <si>
    <t>I-во трим.,  среднопретеглено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</si>
</sst>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_-* #,##0.00\ _л_в_._-;\-* #,##0.00\ _л_в_._-;_-* &quot;-&quot;??\ _л_в_._-;_-@_-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(* #,##0.00_);_(* \(#,##0.00\);_(* &quot;-&quot;??_);_(@_)"/>
    <numFmt numFmtId="168" formatCode="_-* #,##0.00\ _л_в_-;\-* #,##0.00\ _л_в_-;_-* &quot;-&quot;\ _л_в_-;_-@_-"/>
    <numFmt numFmtId="169" formatCode="_-* #,##0.000\ _л_в_-;\-* #,##0.000\ _л_в_-;_-* &quot;-&quot;\ _л_в_-;_-@_-"/>
  </numFmts>
  <fonts count="20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HebarU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sz val="12"/>
      <color indexed="8"/>
      <name val="Times New Roman"/>
      <family val="1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</font>
    <font>
      <sz val="8"/>
      <color rgb="FF080000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 style="dotted">
        <color indexed="64"/>
      </right>
      <top style="hair">
        <color indexed="64"/>
      </top>
      <bottom style="hair">
        <color indexed="64"/>
      </bottom>
      <diagonal/>
    </border>
  </borders>
  <cellStyleXfs count="19">
    <xf numFmtId="0" fontId="0" fillId="0" borderId="0"/>
    <xf numFmtId="167" fontId="2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0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9" fontId="2" fillId="0" borderId="0" applyFont="0" applyFill="0" applyBorder="0" applyAlignment="0" applyProtection="0"/>
    <xf numFmtId="16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64">
    <xf numFmtId="0" fontId="0" fillId="0" borderId="0" xfId="0"/>
    <xf numFmtId="167" fontId="5" fillId="0" borderId="0" xfId="1" applyFont="1" applyBorder="1" applyAlignment="1">
      <alignment horizontal="center" vertical="center" wrapText="1"/>
    </xf>
    <xf numFmtId="0" fontId="5" fillId="0" borderId="0" xfId="0" applyFont="1" applyBorder="1"/>
    <xf numFmtId="0" fontId="8" fillId="0" borderId="0" xfId="0" applyFont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wrapText="1"/>
    </xf>
    <xf numFmtId="0" fontId="5" fillId="0" borderId="5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3" fontId="5" fillId="0" borderId="0" xfId="0" applyNumberFormat="1" applyFont="1" applyBorder="1" applyAlignment="1">
      <alignment vertical="center" wrapText="1"/>
    </xf>
    <xf numFmtId="0" fontId="9" fillId="0" borderId="0" xfId="0" applyFont="1" applyBorder="1" applyAlignment="1">
      <alignment wrapText="1"/>
    </xf>
    <xf numFmtId="0" fontId="5" fillId="0" borderId="0" xfId="6" applyFont="1" applyBorder="1"/>
    <xf numFmtId="0" fontId="5" fillId="0" borderId="0" xfId="0" applyFont="1" applyBorder="1" applyAlignment="1">
      <alignment wrapText="1"/>
    </xf>
    <xf numFmtId="167" fontId="5" fillId="0" borderId="2" xfId="1" applyFont="1" applyFill="1" applyBorder="1" applyAlignment="1">
      <alignment horizontal="left" wrapText="1"/>
    </xf>
    <xf numFmtId="0" fontId="11" fillId="0" borderId="0" xfId="4" applyFont="1" applyFill="1"/>
    <xf numFmtId="0" fontId="4" fillId="0" borderId="2" xfId="5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/>
    <xf numFmtId="0" fontId="5" fillId="0" borderId="0" xfId="0" applyFont="1" applyFill="1" applyAlignment="1">
      <alignment horizontal="center" vertical="center" wrapText="1"/>
    </xf>
    <xf numFmtId="0" fontId="4" fillId="0" borderId="2" xfId="5" applyFont="1" applyFill="1" applyBorder="1" applyAlignment="1">
      <alignment horizontal="center" vertical="center" wrapText="1"/>
    </xf>
    <xf numFmtId="166" fontId="11" fillId="0" borderId="5" xfId="2" applyFont="1" applyFill="1" applyBorder="1" applyAlignment="1">
      <alignment horizontal="right" vertical="justify" wrapText="1"/>
    </xf>
    <xf numFmtId="166" fontId="11" fillId="0" borderId="4" xfId="2" applyFont="1" applyFill="1" applyBorder="1" applyAlignment="1">
      <alignment horizontal="justify" wrapText="1"/>
    </xf>
    <xf numFmtId="0" fontId="15" fillId="0" borderId="4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justify" vertical="justify" wrapText="1"/>
    </xf>
    <xf numFmtId="0" fontId="14" fillId="0" borderId="0" xfId="0" applyFont="1" applyBorder="1" applyAlignment="1">
      <alignment horizontal="right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0" xfId="6" applyFont="1" applyBorder="1"/>
    <xf numFmtId="0" fontId="5" fillId="0" borderId="0" xfId="6" applyFont="1" applyBorder="1" applyAlignment="1">
      <alignment horizontal="right"/>
    </xf>
    <xf numFmtId="0" fontId="6" fillId="0" borderId="2" xfId="0" applyFont="1" applyFill="1" applyBorder="1" applyAlignment="1">
      <alignment horizontal="left" vertical="top" wrapText="1"/>
    </xf>
    <xf numFmtId="0" fontId="5" fillId="0" borderId="2" xfId="12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/>
    <xf numFmtId="3" fontId="5" fillId="0" borderId="0" xfId="0" applyNumberFormat="1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10" fontId="5" fillId="0" borderId="0" xfId="9" applyNumberFormat="1" applyFont="1" applyBorder="1"/>
    <xf numFmtId="3" fontId="5" fillId="0" borderId="0" xfId="0" applyNumberFormat="1" applyFont="1" applyFill="1" applyBorder="1"/>
    <xf numFmtId="10" fontId="5" fillId="0" borderId="0" xfId="9" applyNumberFormat="1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11" fillId="0" borderId="5" xfId="0" applyFont="1" applyFill="1" applyBorder="1" applyAlignment="1">
      <alignment horizontal="right" vertical="justify"/>
    </xf>
    <xf numFmtId="0" fontId="11" fillId="0" borderId="6" xfId="0" applyFont="1" applyFill="1" applyBorder="1" applyAlignment="1">
      <alignment vertical="justify"/>
    </xf>
    <xf numFmtId="0" fontId="11" fillId="0" borderId="4" xfId="0" applyFont="1" applyFill="1" applyBorder="1" applyAlignment="1">
      <alignment vertical="justify"/>
    </xf>
    <xf numFmtId="3" fontId="11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wrapText="1"/>
    </xf>
    <xf numFmtId="0" fontId="5" fillId="0" borderId="2" xfId="5" quotePrefix="1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3" fontId="5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5" fillId="0" borderId="3" xfId="0" applyFont="1" applyFill="1" applyBorder="1" applyAlignment="1">
      <alignment horizontal="right" vertical="center"/>
    </xf>
    <xf numFmtId="0" fontId="6" fillId="0" borderId="7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2" fontId="13" fillId="0" borderId="5" xfId="0" applyNumberFormat="1" applyFont="1" applyFill="1" applyBorder="1" applyAlignment="1">
      <alignment horizontal="center" vertical="center" wrapText="1"/>
    </xf>
    <xf numFmtId="167" fontId="14" fillId="0" borderId="5" xfId="1" applyFont="1" applyFill="1" applyBorder="1" applyAlignment="1">
      <alignment horizontal="center" vertical="center" wrapText="1"/>
    </xf>
    <xf numFmtId="167" fontId="9" fillId="0" borderId="5" xfId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 wrapText="1"/>
    </xf>
    <xf numFmtId="0" fontId="5" fillId="0" borderId="2" xfId="0" quotePrefix="1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 wrapText="1"/>
    </xf>
    <xf numFmtId="0" fontId="0" fillId="0" borderId="0" xfId="0" applyFill="1"/>
    <xf numFmtId="10" fontId="5" fillId="0" borderId="0" xfId="8" applyNumberFormat="1" applyFont="1" applyFill="1" applyBorder="1" applyAlignment="1">
      <alignment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right" vertical="center"/>
    </xf>
    <xf numFmtId="167" fontId="14" fillId="0" borderId="2" xfId="1" applyFont="1" applyFill="1" applyBorder="1" applyAlignment="1">
      <alignment horizontal="center" vertical="center" wrapText="1"/>
    </xf>
    <xf numFmtId="167" fontId="9" fillId="0" borderId="2" xfId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justify" vertical="justify" wrapText="1"/>
    </xf>
    <xf numFmtId="0" fontId="14" fillId="0" borderId="2" xfId="0" applyFont="1" applyFill="1" applyBorder="1" applyAlignment="1">
      <alignment horizontal="center" vertical="center" wrapText="1"/>
    </xf>
    <xf numFmtId="2" fontId="1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5" quotePrefix="1" applyNumberFormat="1" applyFont="1" applyFill="1" applyBorder="1" applyAlignment="1">
      <alignment horizontal="right" vertical="center" wrapText="1" indent="1"/>
    </xf>
    <xf numFmtId="0" fontId="5" fillId="0" borderId="2" xfId="0" quotePrefix="1" applyNumberFormat="1" applyFont="1" applyFill="1" applyBorder="1" applyAlignment="1">
      <alignment horizontal="right" vertical="center" wrapText="1" indent="1"/>
    </xf>
    <xf numFmtId="0" fontId="5" fillId="0" borderId="0" xfId="6" applyFont="1" applyFill="1" applyBorder="1"/>
    <xf numFmtId="0" fontId="5" fillId="0" borderId="0" xfId="12" applyFont="1" applyFill="1" applyBorder="1" applyAlignment="1">
      <alignment horizontal="right" vertical="center" wrapText="1"/>
    </xf>
    <xf numFmtId="0" fontId="5" fillId="0" borderId="0" xfId="12" applyFont="1" applyFill="1" applyBorder="1" applyAlignment="1">
      <alignment wrapText="1"/>
    </xf>
    <xf numFmtId="0" fontId="5" fillId="0" borderId="0" xfId="6" applyFont="1" applyFill="1" applyBorder="1" applyAlignment="1">
      <alignment horizontal="right"/>
    </xf>
    <xf numFmtId="0" fontId="5" fillId="0" borderId="5" xfId="12" applyFont="1" applyFill="1" applyBorder="1" applyAlignment="1">
      <alignment horizontal="right" vertical="center" wrapText="1"/>
    </xf>
    <xf numFmtId="0" fontId="5" fillId="0" borderId="4" xfId="12" applyFont="1" applyFill="1" applyBorder="1" applyAlignment="1">
      <alignment vertical="center" wrapText="1"/>
    </xf>
    <xf numFmtId="0" fontId="6" fillId="0" borderId="2" xfId="12" applyFont="1" applyFill="1" applyBorder="1" applyAlignment="1">
      <alignment wrapText="1"/>
    </xf>
    <xf numFmtId="0" fontId="5" fillId="0" borderId="2" xfId="6" applyFont="1" applyFill="1" applyBorder="1" applyAlignment="1">
      <alignment wrapText="1"/>
    </xf>
    <xf numFmtId="0" fontId="11" fillId="0" borderId="0" xfId="3" applyFont="1" applyFill="1" applyAlignment="1">
      <alignment horizontal="left" vertical="center" wrapText="1"/>
    </xf>
    <xf numFmtId="0" fontId="11" fillId="0" borderId="2" xfId="3" applyFont="1" applyFill="1" applyBorder="1" applyAlignment="1">
      <alignment horizontal="left" vertical="center" wrapText="1"/>
    </xf>
    <xf numFmtId="3" fontId="11" fillId="0" borderId="0" xfId="4" applyNumberFormat="1" applyFont="1" applyFill="1"/>
    <xf numFmtId="10" fontId="11" fillId="0" borderId="0" xfId="9" applyNumberFormat="1" applyFont="1" applyFill="1"/>
    <xf numFmtId="0" fontId="11" fillId="0" borderId="2" xfId="4" applyFont="1" applyFill="1" applyBorder="1" applyAlignment="1">
      <alignment horizontal="left" vertical="center"/>
    </xf>
    <xf numFmtId="2" fontId="5" fillId="0" borderId="2" xfId="9" applyNumberFormat="1" applyFont="1" applyFill="1" applyBorder="1" applyAlignment="1">
      <alignment horizontal="right" vertical="center" wrapText="1"/>
    </xf>
    <xf numFmtId="3" fontId="5" fillId="0" borderId="2" xfId="0" applyNumberFormat="1" applyFont="1" applyFill="1" applyBorder="1" applyAlignment="1">
      <alignment wrapText="1"/>
    </xf>
    <xf numFmtId="3" fontId="5" fillId="0" borderId="2" xfId="0" applyNumberFormat="1" applyFont="1" applyFill="1" applyBorder="1" applyAlignment="1">
      <alignment vertical="center" wrapText="1"/>
    </xf>
    <xf numFmtId="165" fontId="6" fillId="0" borderId="2" xfId="0" applyNumberFormat="1" applyFont="1" applyFill="1" applyBorder="1" applyAlignment="1">
      <alignment horizontal="right" vertical="center" wrapText="1"/>
    </xf>
    <xf numFmtId="2" fontId="6" fillId="0" borderId="2" xfId="0" applyNumberFormat="1" applyFont="1" applyFill="1" applyBorder="1" applyAlignment="1">
      <alignment horizontal="right" vertical="center" wrapText="1"/>
    </xf>
    <xf numFmtId="2" fontId="6" fillId="0" borderId="2" xfId="0" applyNumberFormat="1" applyFont="1" applyFill="1" applyBorder="1" applyAlignment="1">
      <alignment wrapText="1"/>
    </xf>
    <xf numFmtId="165" fontId="15" fillId="0" borderId="2" xfId="0" applyNumberFormat="1" applyFont="1" applyFill="1" applyBorder="1" applyAlignment="1">
      <alignment horizontal="right" vertical="center" wrapText="1"/>
    </xf>
    <xf numFmtId="3" fontId="5" fillId="0" borderId="2" xfId="0" applyNumberFormat="1" applyFont="1" applyFill="1" applyBorder="1" applyAlignment="1">
      <alignment horizontal="right" vertical="center"/>
    </xf>
    <xf numFmtId="168" fontId="4" fillId="0" borderId="2" xfId="0" applyNumberFormat="1" applyFont="1" applyFill="1" applyBorder="1" applyAlignment="1">
      <alignment horizontal="right" vertical="center" wrapText="1"/>
    </xf>
    <xf numFmtId="168" fontId="5" fillId="0" borderId="2" xfId="0" applyNumberFormat="1" applyFont="1" applyFill="1" applyBorder="1" applyAlignment="1">
      <alignment horizontal="right" vertical="center" wrapText="1"/>
    </xf>
    <xf numFmtId="4" fontId="5" fillId="0" borderId="2" xfId="1" applyNumberFormat="1" applyFont="1" applyFill="1" applyBorder="1" applyAlignment="1">
      <alignment horizontal="right" wrapText="1"/>
    </xf>
    <xf numFmtId="4" fontId="5" fillId="0" borderId="2" xfId="1" applyNumberFormat="1" applyFont="1" applyFill="1" applyBorder="1" applyAlignment="1">
      <alignment horizontal="right" vertical="center" wrapText="1"/>
    </xf>
    <xf numFmtId="3" fontId="11" fillId="0" borderId="2" xfId="7" applyNumberFormat="1" applyFont="1" applyFill="1" applyBorder="1" applyAlignment="1">
      <alignment horizontal="right" vertical="center" wrapText="1" indent="1"/>
    </xf>
    <xf numFmtId="0" fontId="5" fillId="0" borderId="2" xfId="0" applyFont="1" applyFill="1" applyBorder="1" applyAlignment="1">
      <alignment horizontal="left" vertical="top" wrapText="1"/>
    </xf>
    <xf numFmtId="165" fontId="5" fillId="0" borderId="0" xfId="0" applyNumberFormat="1" applyFont="1" applyFill="1" applyAlignment="1">
      <alignment horizontal="center" vertical="center"/>
    </xf>
    <xf numFmtId="0" fontId="19" fillId="0" borderId="0" xfId="13" applyNumberFormat="1" applyFont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5" fillId="0" borderId="0" xfId="9" applyNumberFormat="1" applyFont="1" applyFill="1" applyBorder="1"/>
    <xf numFmtId="2" fontId="5" fillId="0" borderId="0" xfId="9" applyNumberFormat="1" applyFont="1" applyBorder="1"/>
    <xf numFmtId="2" fontId="5" fillId="0" borderId="0" xfId="0" applyNumberFormat="1" applyFont="1" applyBorder="1"/>
    <xf numFmtId="2" fontId="5" fillId="0" borderId="0" xfId="0" applyNumberFormat="1" applyFont="1" applyFill="1" applyBorder="1"/>
    <xf numFmtId="0" fontId="5" fillId="0" borderId="0" xfId="0" applyFont="1" applyFill="1" applyBorder="1" applyAlignment="1">
      <alignment horizontal="center" vertical="center" wrapText="1"/>
    </xf>
    <xf numFmtId="0" fontId="19" fillId="0" borderId="0" xfId="0" applyNumberFormat="1" applyFont="1" applyAlignment="1">
      <alignment horizontal="right" vertical="center" wrapText="1"/>
    </xf>
    <xf numFmtId="3" fontId="5" fillId="0" borderId="2" xfId="0" applyNumberFormat="1" applyFont="1" applyFill="1" applyBorder="1"/>
    <xf numFmtId="3" fontId="5" fillId="0" borderId="2" xfId="0" applyNumberFormat="1" applyFont="1" applyFill="1" applyBorder="1" applyAlignment="1">
      <alignment vertical="center"/>
    </xf>
    <xf numFmtId="0" fontId="19" fillId="0" borderId="0" xfId="0" applyNumberFormat="1" applyFont="1" applyFill="1" applyAlignment="1">
      <alignment horizontal="right" vertical="center" wrapText="1"/>
    </xf>
    <xf numFmtId="0" fontId="5" fillId="0" borderId="5" xfId="0" applyFont="1" applyFill="1" applyBorder="1" applyAlignment="1">
      <alignment horizontal="right" vertical="center" wrapText="1"/>
    </xf>
    <xf numFmtId="0" fontId="5" fillId="0" borderId="4" xfId="0" applyFont="1" applyFill="1" applyBorder="1" applyAlignment="1">
      <alignment vertical="center" wrapText="1"/>
    </xf>
    <xf numFmtId="167" fontId="14" fillId="0" borderId="2" xfId="1" applyFont="1" applyFill="1" applyBorder="1" applyAlignment="1">
      <alignment horizontal="left" wrapText="1"/>
    </xf>
    <xf numFmtId="0" fontId="5" fillId="0" borderId="1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167" fontId="5" fillId="0" borderId="0" xfId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justify" vertical="justify"/>
    </xf>
    <xf numFmtId="0" fontId="11" fillId="0" borderId="13" xfId="0" applyFont="1" applyFill="1" applyBorder="1" applyAlignment="1">
      <alignment horizontal="justify" vertical="justify"/>
    </xf>
    <xf numFmtId="0" fontId="11" fillId="0" borderId="14" xfId="0" applyFont="1" applyFill="1" applyBorder="1" applyAlignment="1">
      <alignment horizontal="justify" vertical="justify"/>
    </xf>
    <xf numFmtId="0" fontId="11" fillId="0" borderId="10" xfId="0" applyNumberFormat="1" applyFont="1" applyFill="1" applyBorder="1" applyAlignment="1">
      <alignment horizontal="center" vertical="center" wrapText="1"/>
    </xf>
    <xf numFmtId="0" fontId="11" fillId="0" borderId="11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1" fillId="0" borderId="15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wrapText="1"/>
    </xf>
    <xf numFmtId="0" fontId="14" fillId="0" borderId="5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5" fillId="0" borderId="10" xfId="12" applyFont="1" applyFill="1" applyBorder="1" applyAlignment="1">
      <alignment horizontal="center" vertical="center"/>
    </xf>
    <xf numFmtId="0" fontId="5" fillId="0" borderId="11" xfId="12" applyFont="1" applyFill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top" wrapText="1"/>
    </xf>
    <xf numFmtId="0" fontId="5" fillId="0" borderId="0" xfId="12" applyFont="1" applyFill="1" applyBorder="1" applyAlignment="1">
      <alignment horizontal="center" vertical="center" wrapText="1"/>
    </xf>
    <xf numFmtId="0" fontId="5" fillId="0" borderId="0" xfId="12" applyNumberFormat="1" applyFont="1" applyFill="1" applyBorder="1" applyAlignment="1">
      <alignment horizontal="left" vertical="top" wrapText="1"/>
    </xf>
    <xf numFmtId="0" fontId="11" fillId="0" borderId="0" xfId="3" applyFont="1" applyFill="1" applyAlignment="1">
      <alignment horizontal="center" vertical="center" wrapText="1"/>
    </xf>
    <xf numFmtId="0" fontId="11" fillId="0" borderId="3" xfId="4" applyFont="1" applyFill="1" applyBorder="1" applyAlignment="1">
      <alignment horizontal="right"/>
    </xf>
    <xf numFmtId="0" fontId="16" fillId="0" borderId="5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2" fontId="16" fillId="0" borderId="5" xfId="0" applyNumberFormat="1" applyFont="1" applyFill="1" applyBorder="1" applyAlignment="1">
      <alignment horizontal="center" vertical="center" wrapText="1"/>
    </xf>
    <xf numFmtId="2" fontId="16" fillId="0" borderId="4" xfId="0" applyNumberFormat="1" applyFont="1" applyFill="1" applyBorder="1" applyAlignment="1">
      <alignment horizontal="center" vertical="center" wrapText="1"/>
    </xf>
    <xf numFmtId="167" fontId="16" fillId="0" borderId="5" xfId="1" applyFont="1" applyFill="1" applyBorder="1" applyAlignment="1">
      <alignment horizontal="center" vertical="center" wrapText="1"/>
    </xf>
    <xf numFmtId="167" fontId="16" fillId="0" borderId="4" xfId="1" applyFont="1" applyFill="1" applyBorder="1" applyAlignment="1">
      <alignment horizontal="center" vertical="center" wrapText="1"/>
    </xf>
    <xf numFmtId="169" fontId="5" fillId="0" borderId="2" xfId="0" applyNumberFormat="1" applyFont="1" applyFill="1" applyBorder="1" applyAlignment="1">
      <alignment horizontal="right" vertical="center" wrapText="1"/>
    </xf>
  </cellXfs>
  <cellStyles count="19">
    <cellStyle name="Comma" xfId="1" builtinId="3"/>
    <cellStyle name="Comma 2" xfId="10"/>
    <cellStyle name="Comma 2 2" xfId="17"/>
    <cellStyle name="Comma 3" xfId="15"/>
    <cellStyle name="Comma_PPF_2006_Q2_BG" xfId="2"/>
    <cellStyle name="Normal" xfId="0" builtinId="0"/>
    <cellStyle name="Normal 2" xfId="12"/>
    <cellStyle name="Normal 3" xfId="13"/>
    <cellStyle name="Normal 4" xfId="14"/>
    <cellStyle name="Normal_DPF" xfId="3"/>
    <cellStyle name="Normal_PPF_2006_Q2_BG" xfId="4"/>
    <cellStyle name="Normal_Spr_06_04" xfId="5"/>
    <cellStyle name="Normal_ППФ0603" xfId="6"/>
    <cellStyle name="Normal_Таблица № 7- П" xfId="7"/>
    <cellStyle name="Normal_Таблица №4-У" xfId="8"/>
    <cellStyle name="Percent" xfId="9" builtinId="5"/>
    <cellStyle name="Percent 2" xfId="11"/>
    <cellStyle name="Percent 2 2" xfId="18"/>
    <cellStyle name="Percent 3" xfId="1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bg-BG" sz="1200" b="1"/>
              <a:t>Пазарен  дял на УПФ по броя на осигурените в тях лица към 3</a:t>
            </a:r>
            <a:r>
              <a:rPr lang="en-US" sz="1200" b="1"/>
              <a:t>1</a:t>
            </a:r>
            <a:r>
              <a:rPr lang="bg-BG" sz="1200" b="1"/>
              <a:t>.</a:t>
            </a:r>
            <a:r>
              <a:rPr lang="en-US" sz="1200" b="1"/>
              <a:t>03</a:t>
            </a:r>
            <a:r>
              <a:rPr lang="bg-BG" sz="1200" b="1"/>
              <a:t>.20</a:t>
            </a:r>
            <a:r>
              <a:rPr lang="en-US" sz="1200" b="1"/>
              <a:t>25</a:t>
            </a:r>
            <a:r>
              <a:rPr lang="bg-BG" sz="1200" b="1"/>
              <a:t> г.</a:t>
            </a:r>
          </a:p>
        </c:rich>
      </c:tx>
      <c:layout>
        <c:manualLayout>
          <c:xMode val="edge"/>
          <c:yMode val="edge"/>
          <c:x val="0.22543950361944159"/>
          <c:y val="2.5423728813559452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095139607032234"/>
          <c:y val="0.40847457627118688"/>
          <c:w val="0.58531540847983454"/>
          <c:h val="0.37966101694915338"/>
        </c:manualLayout>
      </c:layout>
      <c:pie3DChart>
        <c:varyColors val="1"/>
        <c:ser>
          <c:idx val="2"/>
          <c:order val="0"/>
          <c:explosion val="27"/>
          <c:dLbls>
            <c:dLbl>
              <c:idx val="0"/>
              <c:layout>
                <c:manualLayout>
                  <c:x val="8.4576103271475661E-2"/>
                  <c:y val="5.343103685643355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AEB-4948-88D6-D3097A53C0FA}"/>
                </c:ext>
              </c:extLst>
            </c:dLbl>
            <c:dLbl>
              <c:idx val="1"/>
              <c:layout>
                <c:manualLayout>
                  <c:x val="1.1953831857974283E-2"/>
                  <c:y val="7.169763454350983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563831694951175"/>
                      <c:h val="8.485466435339650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CAEB-4948-88D6-D3097A53C0FA}"/>
                </c:ext>
              </c:extLst>
            </c:dLbl>
            <c:dLbl>
              <c:idx val="2"/>
              <c:layout>
                <c:manualLayout>
                  <c:x val="-6.4553561239627924E-2"/>
                  <c:y val="6.37890314472115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AEB-4948-88D6-D3097A53C0FA}"/>
                </c:ext>
              </c:extLst>
            </c:dLbl>
            <c:dLbl>
              <c:idx val="3"/>
              <c:layout>
                <c:manualLayout>
                  <c:x val="3.2821698735434689E-2"/>
                  <c:y val="8.888420303394274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AEB-4948-88D6-D3097A53C0FA}"/>
                </c:ext>
              </c:extLst>
            </c:dLbl>
            <c:dLbl>
              <c:idx val="4"/>
              <c:layout>
                <c:manualLayout>
                  <c:x val="-1.881469056285234E-2"/>
                  <c:y val="4.4752880466208034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AEB-4948-88D6-D3097A53C0FA}"/>
                </c:ext>
              </c:extLst>
            </c:dLbl>
            <c:dLbl>
              <c:idx val="5"/>
              <c:layout>
                <c:manualLayout>
                  <c:x val="-4.3700923113669791E-2"/>
                  <c:y val="-4.471604608745940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AEB-4948-88D6-D3097A53C0FA}"/>
                </c:ext>
              </c:extLst>
            </c:dLbl>
            <c:dLbl>
              <c:idx val="6"/>
              <c:layout>
                <c:manualLayout>
                  <c:x val="-9.4586878811813768E-2"/>
                  <c:y val="-0.1016340584545577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AEB-4948-88D6-D3097A53C0FA}"/>
                </c:ext>
              </c:extLst>
            </c:dLbl>
            <c:dLbl>
              <c:idx val="7"/>
              <c:layout>
                <c:manualLayout>
                  <c:x val="-7.961613493965479E-3"/>
                  <c:y val="-0.1595212527368089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AEB-4948-88D6-D3097A53C0FA}"/>
                </c:ext>
              </c:extLst>
            </c:dLbl>
            <c:dLbl>
              <c:idx val="8"/>
              <c:layout>
                <c:manualLayout>
                  <c:x val="0.18833255977439309"/>
                  <c:y val="-8.76158192090395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AEB-4948-88D6-D3097A53C0FA}"/>
                </c:ext>
              </c:extLst>
            </c:dLbl>
            <c:dLbl>
              <c:idx val="9"/>
              <c:layout>
                <c:manualLayout>
                  <c:x val="0.29017140437590078"/>
                  <c:y val="-2.923316057574021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661501464333502"/>
                      <c:h val="0.1570219966159052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CAEB-4948-88D6-D3097A53C0FA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№1-У'!$A$5:$A$14</c:f>
              <c:strCache>
                <c:ptCount val="10"/>
                <c:pt idx="0">
                  <c:v>УПФ "ДОВЕРИЕ" </c:v>
                </c:pt>
                <c:pt idx="1">
                  <c:v>УПФ "СЪГЛАСИЕ"</c:v>
                </c:pt>
                <c:pt idx="2">
                  <c:v>УПФ "ДСК-РОДИНА" </c:v>
                </c:pt>
                <c:pt idx="3">
                  <c:v>ЗУПФ "АЛИАНЦ БЪЛГАРИЯ"</c:v>
                </c:pt>
                <c:pt idx="4">
                  <c:v>"УПФ ОББ"</c:v>
                </c:pt>
                <c:pt idx="5">
                  <c:v>УПФ "ЦКБ-СИЛА" </c:v>
                </c:pt>
                <c:pt idx="6">
                  <c:v>"УПФ - БЪДЕЩЕ" </c:v>
                </c:pt>
                <c:pt idx="7">
                  <c:v>УПФ "ТОПЛИНА"</c:v>
                </c:pt>
                <c:pt idx="8">
                  <c:v>УПФ "ПЕНСИОННООСИГУРИТЕЛЕН ИНСТИТУТ"</c:v>
                </c:pt>
                <c:pt idx="9">
                  <c:v>УПФ "ДАЛЛБОГГ: ЖИВОТ И ЗДРАВЕ"</c:v>
                </c:pt>
              </c:strCache>
            </c:strRef>
          </c:cat>
          <c:val>
            <c:numRef>
              <c:f>'Таблица №1.1-У'!$E$5:$E$14</c:f>
              <c:numCache>
                <c:formatCode>0.00</c:formatCode>
                <c:ptCount val="10"/>
                <c:pt idx="0">
                  <c:v>24.576741678494464</c:v>
                </c:pt>
                <c:pt idx="1">
                  <c:v>8.3973623811361193</c:v>
                </c:pt>
                <c:pt idx="2">
                  <c:v>20.178820710718782</c:v>
                </c:pt>
                <c:pt idx="3">
                  <c:v>19.251751787063657</c:v>
                </c:pt>
                <c:pt idx="4">
                  <c:v>10.335653154676436</c:v>
                </c:pt>
                <c:pt idx="5">
                  <c:v>7.7592452657592705</c:v>
                </c:pt>
                <c:pt idx="6">
                  <c:v>4.1900566712420817</c:v>
                </c:pt>
                <c:pt idx="7">
                  <c:v>2.6373999057020114</c:v>
                </c:pt>
                <c:pt idx="8">
                  <c:v>1.826451802196102</c:v>
                </c:pt>
                <c:pt idx="9">
                  <c:v>0.84651664301107399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AEB-4948-88D6-D3097A53C0FA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 pitchFamily="18" charset="0"/>
          <a:ea typeface="Arial"/>
          <a:cs typeface="Times New Roman" pitchFamily="18" charset="0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bg-BG" sz="1200"/>
              <a:t>Пазарен дял на УПФ по размер на нетните им активи към 3</a:t>
            </a:r>
            <a:r>
              <a:rPr lang="en-US" sz="1200"/>
              <a:t>1</a:t>
            </a:r>
            <a:r>
              <a:rPr lang="bg-BG" sz="1200"/>
              <a:t>.</a:t>
            </a:r>
            <a:r>
              <a:rPr lang="en-US" sz="1200"/>
              <a:t>03.</a:t>
            </a:r>
            <a:r>
              <a:rPr lang="bg-BG" sz="1200"/>
              <a:t>20</a:t>
            </a:r>
            <a:r>
              <a:rPr lang="en-US" sz="1200"/>
              <a:t>25</a:t>
            </a:r>
            <a:r>
              <a:rPr lang="bg-BG" sz="1200"/>
              <a:t> г. </a:t>
            </a:r>
          </a:p>
        </c:rich>
      </c:tx>
      <c:layout>
        <c:manualLayout>
          <c:xMode val="edge"/>
          <c:yMode val="edge"/>
          <c:x val="0.23642186918982599"/>
          <c:y val="3.84180790960452E-2"/>
        </c:manualLayout>
      </c:layout>
      <c:overlay val="0"/>
      <c:spPr>
        <a:solidFill>
          <a:sysClr val="window" lastClr="FFFFFF"/>
        </a:solidFill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163391933815927"/>
          <c:y val="0.40677966101695096"/>
          <c:w val="0.55118924508790057"/>
          <c:h val="0.35762711864406782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9.4363008140011459E-2"/>
                  <c:y val="2.738700809606912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486-4068-BA4B-B2C9A6D2C40E}"/>
                </c:ext>
              </c:extLst>
            </c:dLbl>
            <c:dLbl>
              <c:idx val="1"/>
              <c:layout>
                <c:manualLayout>
                  <c:x val="-3.323458921305987E-2"/>
                  <c:y val="8.963904088260156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486-4068-BA4B-B2C9A6D2C40E}"/>
                </c:ext>
              </c:extLst>
            </c:dLbl>
            <c:dLbl>
              <c:idx val="2"/>
              <c:layout>
                <c:manualLayout>
                  <c:x val="-2.858313858647725E-2"/>
                  <c:y val="6.37238311312785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486-4068-BA4B-B2C9A6D2C40E}"/>
                </c:ext>
              </c:extLst>
            </c:dLbl>
            <c:dLbl>
              <c:idx val="3"/>
              <c:layout>
                <c:manualLayout>
                  <c:x val="-1.6388266875120457E-2"/>
                  <c:y val="3.28576893989945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486-4068-BA4B-B2C9A6D2C40E}"/>
                </c:ext>
              </c:extLst>
            </c:dLbl>
            <c:dLbl>
              <c:idx val="4"/>
              <c:layout>
                <c:manualLayout>
                  <c:x val="-2.2996794480317689E-2"/>
                  <c:y val="-2.17128875839674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486-4068-BA4B-B2C9A6D2C40E}"/>
                </c:ext>
              </c:extLst>
            </c:dLbl>
            <c:dLbl>
              <c:idx val="5"/>
              <c:layout>
                <c:manualLayout>
                  <c:x val="-3.5152581108333525E-2"/>
                  <c:y val="-4.725085635482002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486-4068-BA4B-B2C9A6D2C40E}"/>
                </c:ext>
              </c:extLst>
            </c:dLbl>
            <c:dLbl>
              <c:idx val="6"/>
              <c:layout>
                <c:manualLayout>
                  <c:x val="-0.10137867203000864"/>
                  <c:y val="-8.699942168245920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3486-4068-BA4B-B2C9A6D2C40E}"/>
                </c:ext>
              </c:extLst>
            </c:dLbl>
            <c:dLbl>
              <c:idx val="7"/>
              <c:layout>
                <c:manualLayout>
                  <c:x val="-1.6352955880514986E-2"/>
                  <c:y val="-0.1645641756709345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3486-4068-BA4B-B2C9A6D2C40E}"/>
                </c:ext>
              </c:extLst>
            </c:dLbl>
            <c:dLbl>
              <c:idx val="8"/>
              <c:layout>
                <c:manualLayout>
                  <c:x val="0.13847399891973169"/>
                  <c:y val="-7.27936296098586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3486-4068-BA4B-B2C9A6D2C40E}"/>
                </c:ext>
              </c:extLst>
            </c:dLbl>
            <c:dLbl>
              <c:idx val="9"/>
              <c:layout>
                <c:manualLayout>
                  <c:x val="0.27738412222774117"/>
                  <c:y val="-2.4797687091144081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38573448742899"/>
                      <c:h val="0.1385222786238014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3486-4068-BA4B-B2C9A6D2C40E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№2-У'!$A$5:$A$14</c:f>
              <c:strCache>
                <c:ptCount val="10"/>
                <c:pt idx="0">
                  <c:v>УПФ "ДОВЕРИЕ" </c:v>
                </c:pt>
                <c:pt idx="1">
                  <c:v>УПФ "СЪГЛАСИЕ"</c:v>
                </c:pt>
                <c:pt idx="2">
                  <c:v>УПФ "ДСК-РОДИНА" </c:v>
                </c:pt>
                <c:pt idx="3">
                  <c:v>ЗУПФ "АЛИАНЦ БЪЛГАРИЯ"</c:v>
                </c:pt>
                <c:pt idx="4">
                  <c:v>"УПФ ОББ"</c:v>
                </c:pt>
                <c:pt idx="5">
                  <c:v>УПФ "ЦКБ-СИЛА" </c:v>
                </c:pt>
                <c:pt idx="6">
                  <c:v>"УПФ - БЪДЕЩЕ" </c:v>
                </c:pt>
                <c:pt idx="7">
                  <c:v>УПФ "ТОПЛИНА" </c:v>
                </c:pt>
                <c:pt idx="8">
                  <c:v>УПФ "ПЕНСИОННООСИГУРИТЕЛЕН ИНСТИТУТ"</c:v>
                </c:pt>
                <c:pt idx="9">
                  <c:v>УПФ "ДАЛЛБОГГ: ЖИВОТ И ЗДРАВЕ"</c:v>
                </c:pt>
              </c:strCache>
            </c:strRef>
          </c:cat>
          <c:val>
            <c:numRef>
              <c:f>'Таблица №2.1-У'!$E$5:$E$14</c:f>
              <c:numCache>
                <c:formatCode>0.00</c:formatCode>
                <c:ptCount val="10"/>
                <c:pt idx="0">
                  <c:v>24.922722729778364</c:v>
                </c:pt>
                <c:pt idx="1">
                  <c:v>8.1216003860870405</c:v>
                </c:pt>
                <c:pt idx="2">
                  <c:v>20.859041132872726</c:v>
                </c:pt>
                <c:pt idx="3">
                  <c:v>19.142542269161819</c:v>
                </c:pt>
                <c:pt idx="4">
                  <c:v>12.689656236504618</c:v>
                </c:pt>
                <c:pt idx="5">
                  <c:v>8.8446915308563572</c:v>
                </c:pt>
                <c:pt idx="6">
                  <c:v>2.4495853392147979</c:v>
                </c:pt>
                <c:pt idx="7">
                  <c:v>1.4798991411688069</c:v>
                </c:pt>
                <c:pt idx="8">
                  <c:v>1.0121126039982336</c:v>
                </c:pt>
                <c:pt idx="9">
                  <c:v>0.47814863035724015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486-4068-BA4B-B2C9A6D2C40E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УПФ към 3</a:t>
            </a:r>
            <a:r>
              <a:rPr lang="en-US"/>
              <a:t>1</a:t>
            </a:r>
            <a:r>
              <a:rPr lang="bg-BG"/>
              <a:t>.</a:t>
            </a:r>
            <a:r>
              <a:rPr lang="en-US"/>
              <a:t>03.2</a:t>
            </a:r>
            <a:r>
              <a:rPr lang="bg-BG"/>
              <a:t>0</a:t>
            </a:r>
            <a:r>
              <a:rPr lang="en-US"/>
              <a:t>25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29989658738366543"/>
          <c:y val="3.220338983050847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612202688728024"/>
          <c:y val="0.38305084745762913"/>
          <c:w val="0.53050672182005509"/>
          <c:h val="0.34576271186440954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2.7772071969264712E-2"/>
                  <c:y val="0.1522846192449293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980-444B-8AA0-0F6D6238633B}"/>
                </c:ext>
              </c:extLst>
            </c:dLbl>
            <c:dLbl>
              <c:idx val="1"/>
              <c:layout>
                <c:manualLayout>
                  <c:x val="0.17871939920553453"/>
                  <c:y val="0.131798144521275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980-444B-8AA0-0F6D6238633B}"/>
                </c:ext>
              </c:extLst>
            </c:dLbl>
            <c:dLbl>
              <c:idx val="2"/>
              <c:layout>
                <c:manualLayout>
                  <c:x val="-5.3044456399471808E-3"/>
                  <c:y val="4.1473013842812913E-2"/>
                </c:manualLayout>
              </c:layout>
              <c:numFmt formatCode="0.0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980-444B-8AA0-0F6D6238633B}"/>
                </c:ext>
              </c:extLst>
            </c:dLbl>
            <c:dLbl>
              <c:idx val="3"/>
              <c:layout>
                <c:manualLayout>
                  <c:x val="-5.7940921810834087E-2"/>
                  <c:y val="7.626673784421085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980-444B-8AA0-0F6D6238633B}"/>
                </c:ext>
              </c:extLst>
            </c:dLbl>
            <c:dLbl>
              <c:idx val="4"/>
              <c:layout>
                <c:manualLayout>
                  <c:x val="-7.2272378996103753E-2"/>
                  <c:y val="-4.94049411336275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980-444B-8AA0-0F6D6238633B}"/>
                </c:ext>
              </c:extLst>
            </c:dLbl>
            <c:dLbl>
              <c:idx val="5"/>
              <c:layout>
                <c:manualLayout>
                  <c:x val="9.0882770088521483E-2"/>
                  <c:y val="-0.1069812720110498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980-444B-8AA0-0F6D6238633B}"/>
                </c:ext>
              </c:extLst>
            </c:dLbl>
            <c:dLbl>
              <c:idx val="6"/>
              <c:layout>
                <c:manualLayout>
                  <c:x val="0.16922993321486979"/>
                  <c:y val="-1.77411833673074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980-444B-8AA0-0F6D6238633B}"/>
                </c:ext>
              </c:extLst>
            </c:dLbl>
            <c:dLbl>
              <c:idx val="7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980-444B-8AA0-0F6D6238633B}"/>
                </c:ext>
              </c:extLst>
            </c:dLbl>
            <c:dLbl>
              <c:idx val="8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980-444B-8AA0-0F6D6238633B}"/>
                </c:ext>
              </c:extLst>
            </c:dLbl>
            <c:dLbl>
              <c:idx val="9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980-444B-8AA0-0F6D6238633B}"/>
                </c:ext>
              </c:extLst>
            </c:dLbl>
            <c:dLbl>
              <c:idx val="1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980-444B-8AA0-0F6D6238633B}"/>
                </c:ext>
              </c:extLst>
            </c:dLbl>
            <c:dLbl>
              <c:idx val="12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980-444B-8AA0-0F6D6238633B}"/>
                </c:ext>
              </c:extLst>
            </c:dLbl>
            <c:dLbl>
              <c:idx val="13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980-444B-8AA0-0F6D6238633B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№4.1-У'!$B$6:$B$8,'Таблица №4.1-У'!$B$10:$B$13)</c:f>
              <c:strCache>
                <c:ptCount val="7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варанти</c:v>
                </c:pt>
                <c:pt idx="4">
                  <c:v>Акции и дялове на КИС и АИФ</c:v>
                </c:pt>
                <c:pt idx="5">
                  <c:v>Влогове в банки</c:v>
                </c:pt>
                <c:pt idx="6">
                  <c:v>Инвестиционни имоти</c:v>
                </c:pt>
              </c:strCache>
            </c:strRef>
          </c:cat>
          <c:val>
            <c:numRef>
              <c:f>('Таблица №4.1-У'!$M$6:$M$8,'Таблица №4.1-У'!$M$10:$M$13)</c:f>
              <c:numCache>
                <c:formatCode>_-* #\ ##0.00\ _л_в_-;\-* #\ ##0.00\ _л_в_-;_-* "-"\ _л_в_-;_-@_-</c:formatCode>
                <c:ptCount val="7"/>
                <c:pt idx="0">
                  <c:v>60.138370110550277</c:v>
                </c:pt>
                <c:pt idx="1">
                  <c:v>7.5140613340433857</c:v>
                </c:pt>
                <c:pt idx="2" formatCode="_-* #\ ##0.000\ _л_в_-;\-* #\ ##0.000\ _л_в_-;_-* &quot;-&quot;\ _л_в_-;_-@_-">
                  <c:v>3.9357280302054964E-3</c:v>
                </c:pt>
                <c:pt idx="3">
                  <c:v>15.730271859287907</c:v>
                </c:pt>
                <c:pt idx="4">
                  <c:v>15.119225315431265</c:v>
                </c:pt>
                <c:pt idx="5">
                  <c:v>0.47877636144105107</c:v>
                </c:pt>
                <c:pt idx="6">
                  <c:v>1.0153592912159097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9980-444B-8AA0-0F6D6238633B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2870" name="Line 1"/>
        <xdr:cNvSpPr>
          <a:spLocks noChangeShapeType="1"/>
        </xdr:cNvSpPr>
      </xdr:nvSpPr>
      <xdr:spPr bwMode="auto">
        <a:xfrm>
          <a:off x="9525" y="600075"/>
          <a:ext cx="26003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3891" name="Line 1"/>
        <xdr:cNvSpPr>
          <a:spLocks noChangeShapeType="1"/>
        </xdr:cNvSpPr>
      </xdr:nvSpPr>
      <xdr:spPr bwMode="auto">
        <a:xfrm>
          <a:off x="9525" y="400050"/>
          <a:ext cx="26193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1845" name="Line 3"/>
        <xdr:cNvSpPr>
          <a:spLocks noChangeShapeType="1"/>
        </xdr:cNvSpPr>
      </xdr:nvSpPr>
      <xdr:spPr bwMode="auto">
        <a:xfrm>
          <a:off x="9525" y="400050"/>
          <a:ext cx="2686050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4915" name="Line 1"/>
        <xdr:cNvSpPr>
          <a:spLocks noChangeShapeType="1"/>
        </xdr:cNvSpPr>
      </xdr:nvSpPr>
      <xdr:spPr bwMode="auto">
        <a:xfrm>
          <a:off x="9525" y="361950"/>
          <a:ext cx="26193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5939" name="Line 1"/>
        <xdr:cNvSpPr>
          <a:spLocks noChangeShapeType="1"/>
        </xdr:cNvSpPr>
      </xdr:nvSpPr>
      <xdr:spPr bwMode="auto">
        <a:xfrm>
          <a:off x="9525" y="628650"/>
          <a:ext cx="26003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9525" y="790575"/>
          <a:ext cx="2647950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9011" name="Line 1"/>
        <xdr:cNvSpPr>
          <a:spLocks noChangeShapeType="1"/>
        </xdr:cNvSpPr>
      </xdr:nvSpPr>
      <xdr:spPr bwMode="auto">
        <a:xfrm>
          <a:off x="9525" y="400050"/>
          <a:ext cx="2657475" cy="10096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578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P19"/>
  <sheetViews>
    <sheetView showGridLines="0" tabSelected="1" zoomScaleNormal="75" workbookViewId="0">
      <selection sqref="A1:E1"/>
    </sheetView>
  </sheetViews>
  <sheetFormatPr defaultRowHeight="15.75"/>
  <cols>
    <col min="1" max="1" width="52.85546875" style="2" customWidth="1"/>
    <col min="2" max="5" width="10.42578125" style="2" customWidth="1"/>
    <col min="6" max="6" width="10.7109375" style="38" bestFit="1" customWidth="1"/>
    <col min="7" max="7" width="16.42578125" style="38" bestFit="1" customWidth="1"/>
    <col min="8" max="8" width="15.28515625" style="38" bestFit="1" customWidth="1"/>
    <col min="9" max="13" width="15.28515625" style="2" bestFit="1" customWidth="1"/>
    <col min="14" max="14" width="15.140625" style="2" bestFit="1" customWidth="1"/>
    <col min="15" max="15" width="10.140625" style="2" bestFit="1" customWidth="1"/>
    <col min="16" max="16" width="9.5703125" style="2" bestFit="1" customWidth="1"/>
    <col min="17" max="16384" width="9.140625" style="2"/>
  </cols>
  <sheetData>
    <row r="1" spans="1:16" ht="31.5" customHeight="1">
      <c r="A1" s="134" t="s">
        <v>26</v>
      </c>
      <c r="B1" s="134"/>
      <c r="C1" s="134"/>
      <c r="D1" s="134"/>
      <c r="E1" s="134"/>
    </row>
    <row r="2" spans="1:16" ht="15.75" customHeight="1">
      <c r="A2" s="1"/>
    </row>
    <row r="3" spans="1:16" ht="15.75" customHeight="1">
      <c r="A3" s="8" t="s">
        <v>19</v>
      </c>
      <c r="B3" s="32">
        <v>2024</v>
      </c>
      <c r="C3" s="132">
        <v>2025</v>
      </c>
      <c r="D3" s="132"/>
      <c r="E3" s="133"/>
    </row>
    <row r="4" spans="1:16" ht="15.75" customHeight="1">
      <c r="A4" s="5" t="s">
        <v>18</v>
      </c>
      <c r="B4" s="32">
        <v>12</v>
      </c>
      <c r="C4" s="32">
        <v>1</v>
      </c>
      <c r="D4" s="32">
        <v>2</v>
      </c>
      <c r="E4" s="32">
        <v>3</v>
      </c>
    </row>
    <row r="5" spans="1:16" ht="15.75" customHeight="1">
      <c r="A5" s="7" t="s">
        <v>1</v>
      </c>
      <c r="B5" s="126">
        <v>1012926</v>
      </c>
      <c r="C5" s="126">
        <v>1012345</v>
      </c>
      <c r="D5" s="126">
        <v>1010861</v>
      </c>
      <c r="E5" s="126">
        <v>1010196</v>
      </c>
      <c r="F5" s="42"/>
      <c r="G5" s="43"/>
      <c r="H5" s="43"/>
      <c r="I5" s="41"/>
      <c r="J5" s="41"/>
      <c r="K5" s="41"/>
      <c r="L5" s="41"/>
      <c r="M5" s="41"/>
      <c r="N5" s="41"/>
      <c r="O5" s="41"/>
    </row>
    <row r="6" spans="1:16" ht="15.75" customHeight="1">
      <c r="A6" s="7" t="s">
        <v>2</v>
      </c>
      <c r="B6" s="126">
        <v>347442</v>
      </c>
      <c r="C6" s="126">
        <v>347210</v>
      </c>
      <c r="D6" s="126">
        <v>345158</v>
      </c>
      <c r="E6" s="126">
        <v>345163</v>
      </c>
      <c r="F6" s="123"/>
      <c r="G6" s="120"/>
      <c r="H6" s="120"/>
      <c r="I6" s="121"/>
      <c r="J6" s="121"/>
      <c r="K6" s="121"/>
      <c r="L6" s="121"/>
      <c r="M6" s="121"/>
      <c r="N6" s="41"/>
    </row>
    <row r="7" spans="1:16" ht="15.75" customHeight="1">
      <c r="A7" s="7" t="s">
        <v>3</v>
      </c>
      <c r="B7" s="126">
        <v>823392</v>
      </c>
      <c r="C7" s="126">
        <v>822814</v>
      </c>
      <c r="D7" s="126">
        <v>830070</v>
      </c>
      <c r="E7" s="126">
        <v>829425</v>
      </c>
      <c r="F7" s="42"/>
      <c r="G7" s="120"/>
      <c r="H7" s="120"/>
      <c r="I7" s="121"/>
      <c r="J7" s="121"/>
      <c r="K7" s="121"/>
      <c r="L7" s="121"/>
      <c r="M7" s="121"/>
      <c r="N7" s="121"/>
      <c r="O7" s="122"/>
      <c r="P7" s="122"/>
    </row>
    <row r="8" spans="1:16" ht="15.75" customHeight="1">
      <c r="A8" s="7" t="s">
        <v>4</v>
      </c>
      <c r="B8" s="126">
        <v>784667</v>
      </c>
      <c r="C8" s="126">
        <v>783881</v>
      </c>
      <c r="D8" s="126">
        <v>792055</v>
      </c>
      <c r="E8" s="126">
        <v>791319</v>
      </c>
      <c r="F8" s="42"/>
      <c r="G8" s="43"/>
      <c r="H8" s="43"/>
      <c r="I8" s="41"/>
      <c r="J8" s="41"/>
      <c r="K8" s="41"/>
      <c r="L8" s="41"/>
      <c r="M8" s="41"/>
      <c r="N8" s="41"/>
    </row>
    <row r="9" spans="1:16" ht="15.75" customHeight="1">
      <c r="A9" s="7" t="s">
        <v>58</v>
      </c>
      <c r="B9" s="126">
        <v>414074</v>
      </c>
      <c r="C9" s="126">
        <v>413907</v>
      </c>
      <c r="D9" s="126">
        <v>425001</v>
      </c>
      <c r="E9" s="126">
        <v>424834</v>
      </c>
      <c r="F9" s="42"/>
      <c r="G9" s="43"/>
      <c r="H9" s="43"/>
      <c r="I9" s="41"/>
      <c r="J9" s="41"/>
      <c r="K9" s="41"/>
      <c r="L9" s="41"/>
      <c r="M9" s="41"/>
      <c r="N9" s="41"/>
    </row>
    <row r="10" spans="1:16" ht="15.75" customHeight="1">
      <c r="A10" s="7" t="s">
        <v>5</v>
      </c>
      <c r="B10" s="126">
        <v>319783</v>
      </c>
      <c r="C10" s="126">
        <v>319645</v>
      </c>
      <c r="D10" s="126">
        <v>319057</v>
      </c>
      <c r="E10" s="126">
        <v>318934</v>
      </c>
      <c r="F10" s="42"/>
      <c r="G10" s="43"/>
      <c r="H10" s="43"/>
      <c r="I10" s="41"/>
      <c r="J10" s="41"/>
      <c r="K10" s="41"/>
      <c r="L10" s="41"/>
      <c r="M10" s="41"/>
      <c r="N10" s="41"/>
    </row>
    <row r="11" spans="1:16" ht="15.75" customHeight="1">
      <c r="A11" s="7" t="s">
        <v>36</v>
      </c>
      <c r="B11" s="126">
        <v>174254</v>
      </c>
      <c r="C11" s="126">
        <v>174272</v>
      </c>
      <c r="D11" s="126">
        <v>172212</v>
      </c>
      <c r="E11" s="126">
        <v>172227</v>
      </c>
      <c r="F11" s="42"/>
      <c r="G11" s="43"/>
      <c r="H11" s="43"/>
      <c r="I11" s="41"/>
      <c r="J11" s="41"/>
      <c r="K11" s="41"/>
      <c r="L11" s="41"/>
      <c r="M11" s="41"/>
      <c r="N11" s="41"/>
    </row>
    <row r="12" spans="1:16" ht="15.75" customHeight="1">
      <c r="A12" s="7" t="s">
        <v>30</v>
      </c>
      <c r="B12" s="126">
        <v>107106</v>
      </c>
      <c r="C12" s="126">
        <v>107115</v>
      </c>
      <c r="D12" s="126">
        <v>108387</v>
      </c>
      <c r="E12" s="126">
        <v>108407</v>
      </c>
      <c r="F12" s="42"/>
      <c r="G12" s="43"/>
      <c r="H12" s="43"/>
      <c r="I12" s="41"/>
      <c r="J12" s="41"/>
      <c r="K12" s="41"/>
      <c r="L12" s="41"/>
      <c r="M12" s="41"/>
      <c r="N12" s="41"/>
    </row>
    <row r="13" spans="1:16" ht="15.75" customHeight="1">
      <c r="A13" s="7" t="s">
        <v>39</v>
      </c>
      <c r="B13" s="127">
        <v>74850</v>
      </c>
      <c r="C13" s="127">
        <v>74851</v>
      </c>
      <c r="D13" s="127">
        <v>75071</v>
      </c>
      <c r="E13" s="127">
        <v>75074</v>
      </c>
      <c r="F13" s="42"/>
      <c r="G13" s="43"/>
      <c r="H13" s="43"/>
      <c r="I13" s="41"/>
      <c r="J13" s="41"/>
      <c r="K13" s="41"/>
      <c r="L13" s="41"/>
      <c r="M13" s="41"/>
      <c r="N13" s="41"/>
    </row>
    <row r="14" spans="1:16" ht="17.25" customHeight="1">
      <c r="A14" s="7" t="s">
        <v>59</v>
      </c>
      <c r="B14" s="127">
        <v>29232</v>
      </c>
      <c r="C14" s="127">
        <v>29324</v>
      </c>
      <c r="D14" s="127">
        <v>34766</v>
      </c>
      <c r="E14" s="127">
        <v>34795</v>
      </c>
      <c r="F14" s="42"/>
      <c r="G14" s="43"/>
      <c r="H14" s="43"/>
      <c r="I14" s="41"/>
      <c r="J14" s="41"/>
      <c r="K14" s="41"/>
      <c r="L14" s="41"/>
      <c r="M14" s="41"/>
      <c r="N14" s="41"/>
    </row>
    <row r="15" spans="1:16" s="38" customFormat="1" ht="15.75" customHeight="1">
      <c r="A15" s="4" t="s">
        <v>6</v>
      </c>
      <c r="B15" s="126">
        <f>+SUM(B5:B14)</f>
        <v>4087726</v>
      </c>
      <c r="C15" s="126">
        <f t="shared" ref="C15:E15" si="0">+SUM(C5:C14)</f>
        <v>4085364</v>
      </c>
      <c r="D15" s="126">
        <f t="shared" si="0"/>
        <v>4112638</v>
      </c>
      <c r="E15" s="126">
        <f t="shared" si="0"/>
        <v>4110374</v>
      </c>
      <c r="F15" s="42"/>
      <c r="G15" s="43"/>
      <c r="H15" s="43"/>
      <c r="I15" s="41"/>
      <c r="J15" s="41"/>
      <c r="K15" s="41"/>
      <c r="L15" s="41"/>
      <c r="M15" s="41"/>
      <c r="N15" s="41"/>
    </row>
    <row r="16" spans="1:16">
      <c r="C16" s="38"/>
      <c r="D16" s="38"/>
      <c r="E16" s="38"/>
    </row>
    <row r="19" spans="3:4">
      <c r="C19" s="118"/>
      <c r="D19" s="118"/>
    </row>
  </sheetData>
  <mergeCells count="2">
    <mergeCell ref="C3:E3"/>
    <mergeCell ref="A1:E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73" orientation="landscape" r:id="rId1"/>
  <headerFooter alignWithMargins="0">
    <oddHeader>&amp;R&amp;"Times New Roman,Regular"&amp;12&amp;A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showGridLines="0" workbookViewId="0">
      <selection sqref="A1:E1"/>
    </sheetView>
  </sheetViews>
  <sheetFormatPr defaultRowHeight="15.75" customHeight="1"/>
  <cols>
    <col min="1" max="1" width="52.28515625" style="90" customWidth="1"/>
    <col min="2" max="2" width="10" style="90" customWidth="1"/>
    <col min="3" max="16384" width="9.140625" style="90"/>
  </cols>
  <sheetData>
    <row r="1" spans="1:5" ht="46.5" customHeight="1">
      <c r="A1" s="153" t="s">
        <v>55</v>
      </c>
      <c r="B1" s="153"/>
      <c r="C1" s="153"/>
      <c r="D1" s="153"/>
      <c r="E1" s="153"/>
    </row>
    <row r="2" spans="1:5" ht="15.75" customHeight="1">
      <c r="A2" s="91"/>
      <c r="B2" s="92"/>
      <c r="E2" s="93" t="s">
        <v>17</v>
      </c>
    </row>
    <row r="3" spans="1:5" ht="15.75" customHeight="1">
      <c r="A3" s="94" t="s">
        <v>19</v>
      </c>
      <c r="B3" s="36">
        <v>2024</v>
      </c>
      <c r="C3" s="150">
        <v>2025</v>
      </c>
      <c r="D3" s="150"/>
      <c r="E3" s="151"/>
    </row>
    <row r="4" spans="1:5" ht="15.75" customHeight="1">
      <c r="A4" s="95" t="s">
        <v>18</v>
      </c>
      <c r="B4" s="36">
        <v>12</v>
      </c>
      <c r="C4" s="36">
        <v>1</v>
      </c>
      <c r="D4" s="36">
        <v>2</v>
      </c>
      <c r="E4" s="36">
        <v>3</v>
      </c>
    </row>
    <row r="5" spans="1:5" ht="15.75" customHeight="1">
      <c r="A5" s="96" t="s">
        <v>1</v>
      </c>
      <c r="B5" s="113">
        <v>7391.311212805208</v>
      </c>
      <c r="C5" s="113">
        <v>7549.0209192777984</v>
      </c>
      <c r="D5" s="113">
        <v>7674.9344004601053</v>
      </c>
      <c r="E5" s="113">
        <v>7601.0670340993174</v>
      </c>
    </row>
    <row r="6" spans="1:5" ht="15.75" customHeight="1">
      <c r="A6" s="96" t="s">
        <v>2</v>
      </c>
      <c r="B6" s="113">
        <v>7774.8240214639445</v>
      </c>
      <c r="C6" s="113">
        <v>7835.2771824876563</v>
      </c>
      <c r="D6" s="113">
        <v>7942.4693451923167</v>
      </c>
      <c r="E6" s="113">
        <v>7888.4176523989536</v>
      </c>
    </row>
    <row r="7" spans="1:5" ht="15.75" customHeight="1">
      <c r="A7" s="96" t="s">
        <v>3</v>
      </c>
      <c r="B7" s="113">
        <v>7463.0779560480996</v>
      </c>
      <c r="C7" s="113">
        <v>7598.1991120711955</v>
      </c>
      <c r="D7" s="113">
        <v>7721.0634039943434</v>
      </c>
      <c r="E7" s="113">
        <v>7653.0657560751979</v>
      </c>
    </row>
    <row r="8" spans="1:5" ht="15.75" customHeight="1">
      <c r="A8" s="96" t="s">
        <v>4</v>
      </c>
      <c r="B8" s="113">
        <v>7911.223331431831</v>
      </c>
      <c r="C8" s="113">
        <v>8068.9277929718646</v>
      </c>
      <c r="D8" s="113">
        <v>8140.0586304893395</v>
      </c>
      <c r="E8" s="113">
        <v>8005.31138483621</v>
      </c>
    </row>
    <row r="9" spans="1:5" ht="15.75" customHeight="1">
      <c r="A9" s="51" t="s">
        <v>58</v>
      </c>
      <c r="B9" s="113">
        <v>8887.4269231273083</v>
      </c>
      <c r="C9" s="113">
        <v>9043.2757347651495</v>
      </c>
      <c r="D9" s="113">
        <v>9149.212099457076</v>
      </c>
      <c r="E9" s="113">
        <v>8983.3785906040266</v>
      </c>
    </row>
    <row r="10" spans="1:5" ht="15.75" customHeight="1">
      <c r="A10" s="96" t="s">
        <v>5</v>
      </c>
      <c r="B10" s="113">
        <v>8667.5367388952545</v>
      </c>
      <c r="C10" s="113">
        <v>8793.4525996810207</v>
      </c>
      <c r="D10" s="113">
        <v>8964.0051774499443</v>
      </c>
      <c r="E10" s="113">
        <v>8862.6322437535164</v>
      </c>
    </row>
    <row r="11" spans="1:5" ht="15.75" customHeight="1">
      <c r="A11" s="96" t="s">
        <v>36</v>
      </c>
      <c r="B11" s="113">
        <v>5355.2540822027559</v>
      </c>
      <c r="C11" s="113">
        <v>5360.7024274494979</v>
      </c>
      <c r="D11" s="113">
        <v>5451.1417913675286</v>
      </c>
      <c r="E11" s="113">
        <v>5531.9837125464119</v>
      </c>
    </row>
    <row r="12" spans="1:5" ht="15.75" customHeight="1">
      <c r="A12" s="96" t="s">
        <v>30</v>
      </c>
      <c r="B12" s="113">
        <v>4594.5608674000632</v>
      </c>
      <c r="C12" s="113">
        <v>4608.2831923667336</v>
      </c>
      <c r="D12" s="113">
        <v>4626.6200259450325</v>
      </c>
      <c r="E12" s="113">
        <v>4655.1862019143937</v>
      </c>
    </row>
    <row r="13" spans="1:5" ht="15.75" customHeight="1">
      <c r="A13" s="96" t="s">
        <v>39</v>
      </c>
      <c r="B13" s="114">
        <v>4538.9471693989071</v>
      </c>
      <c r="C13" s="114">
        <v>4634.6451023073578</v>
      </c>
      <c r="D13" s="114">
        <v>4690.8844739756369</v>
      </c>
      <c r="E13" s="114">
        <v>4657.7853318584075</v>
      </c>
    </row>
    <row r="14" spans="1:5" ht="18" customHeight="1">
      <c r="A14" s="96" t="s">
        <v>59</v>
      </c>
      <c r="B14" s="114">
        <v>3833.6358099878198</v>
      </c>
      <c r="C14" s="114">
        <v>3908.3332083645755</v>
      </c>
      <c r="D14" s="114">
        <v>3842.3282417702599</v>
      </c>
      <c r="E14" s="114">
        <v>3776.9311629589438</v>
      </c>
    </row>
    <row r="15" spans="1:5">
      <c r="A15" s="97" t="s">
        <v>8</v>
      </c>
      <c r="B15" s="113">
        <v>7582.0254881618639</v>
      </c>
      <c r="C15" s="113">
        <v>7713.4963016839092</v>
      </c>
      <c r="D15" s="113">
        <v>7823.1338592912425</v>
      </c>
      <c r="E15" s="113">
        <v>7736.7803881519012</v>
      </c>
    </row>
    <row r="17" spans="1:5" ht="15.75" customHeight="1">
      <c r="A17" s="90" t="s">
        <v>44</v>
      </c>
    </row>
    <row r="18" spans="1:5" ht="64.5" customHeight="1">
      <c r="A18" s="154" t="s">
        <v>48</v>
      </c>
      <c r="B18" s="154"/>
      <c r="C18" s="154"/>
      <c r="D18" s="154"/>
      <c r="E18" s="154"/>
    </row>
  </sheetData>
  <mergeCells count="3">
    <mergeCell ref="C3:E3"/>
    <mergeCell ref="A1:E1"/>
    <mergeCell ref="A18:E18"/>
  </mergeCells>
  <printOptions horizontalCentered="1" verticalCentered="1"/>
  <pageMargins left="0.21" right="0.21" top="0.35433070866141736" bottom="0.98425196850393704" header="0.51181102362204722" footer="0.51181102362204722"/>
  <pageSetup paperSize="9" scale="84" orientation="landscape" r:id="rId1"/>
  <headerFooter alignWithMargins="0">
    <oddHeader>&amp;R&amp;"Times New Roman,Regular"&amp;12&amp;A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"/>
  <sheetViews>
    <sheetView showGridLines="0" zoomScaleNormal="75" zoomScaleSheetLayoutView="75" workbookViewId="0">
      <selection sqref="A1:L1"/>
    </sheetView>
  </sheetViews>
  <sheetFormatPr defaultColWidth="11.5703125" defaultRowHeight="15.75"/>
  <cols>
    <col min="1" max="1" width="40" style="18" customWidth="1"/>
    <col min="2" max="2" width="13.140625" style="18" bestFit="1" customWidth="1"/>
    <col min="3" max="3" width="14.140625" style="18" customWidth="1"/>
    <col min="4" max="4" width="11.85546875" style="18" customWidth="1"/>
    <col min="5" max="5" width="13.42578125" style="18" customWidth="1"/>
    <col min="6" max="6" width="12.7109375" style="18" customWidth="1"/>
    <col min="7" max="7" width="11.5703125" style="18" customWidth="1"/>
    <col min="8" max="8" width="11.7109375" style="18" customWidth="1"/>
    <col min="9" max="9" width="12.7109375" style="18" customWidth="1"/>
    <col min="10" max="10" width="14.85546875" style="18" customWidth="1"/>
    <col min="11" max="11" width="12" style="18" customWidth="1"/>
    <col min="12" max="12" width="12.28515625" style="18" customWidth="1"/>
    <col min="13" max="16384" width="11.5703125" style="18"/>
  </cols>
  <sheetData>
    <row r="1" spans="1:15">
      <c r="A1" s="155" t="s">
        <v>67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56"/>
    </row>
    <row r="2" spans="1:15">
      <c r="A2" s="98"/>
      <c r="B2" s="56"/>
      <c r="C2" s="56" t="s">
        <v>22</v>
      </c>
      <c r="D2" s="56"/>
      <c r="E2" s="56"/>
      <c r="F2" s="56"/>
      <c r="G2" s="56"/>
      <c r="H2" s="156" t="s">
        <v>41</v>
      </c>
      <c r="I2" s="156"/>
      <c r="J2" s="156"/>
      <c r="K2" s="156"/>
      <c r="L2" s="156"/>
      <c r="M2" s="56"/>
    </row>
    <row r="3" spans="1:15" ht="33" customHeight="1">
      <c r="A3" s="25" t="s">
        <v>18</v>
      </c>
      <c r="B3" s="157" t="s">
        <v>9</v>
      </c>
      <c r="C3" s="157" t="s">
        <v>2</v>
      </c>
      <c r="D3" s="157" t="s">
        <v>10</v>
      </c>
      <c r="E3" s="157" t="s">
        <v>4</v>
      </c>
      <c r="F3" s="157" t="s">
        <v>58</v>
      </c>
      <c r="G3" s="159" t="s">
        <v>11</v>
      </c>
      <c r="H3" s="161" t="s">
        <v>36</v>
      </c>
      <c r="I3" s="161" t="s">
        <v>30</v>
      </c>
      <c r="J3" s="161" t="s">
        <v>47</v>
      </c>
      <c r="K3" s="161" t="s">
        <v>59</v>
      </c>
      <c r="L3" s="141" t="s">
        <v>7</v>
      </c>
      <c r="M3" s="56"/>
    </row>
    <row r="4" spans="1:15" ht="25.5" customHeight="1">
      <c r="A4" s="26" t="s">
        <v>25</v>
      </c>
      <c r="B4" s="158"/>
      <c r="C4" s="158"/>
      <c r="D4" s="158"/>
      <c r="E4" s="158"/>
      <c r="F4" s="158"/>
      <c r="G4" s="160"/>
      <c r="H4" s="162"/>
      <c r="I4" s="162"/>
      <c r="J4" s="162"/>
      <c r="K4" s="162"/>
      <c r="L4" s="142"/>
    </row>
    <row r="5" spans="1:15" ht="48.75" customHeight="1">
      <c r="A5" s="99" t="s">
        <v>56</v>
      </c>
      <c r="B5" s="115">
        <v>975</v>
      </c>
      <c r="C5" s="115">
        <v>218</v>
      </c>
      <c r="D5" s="115">
        <v>840</v>
      </c>
      <c r="E5" s="115">
        <v>450</v>
      </c>
      <c r="F5" s="115">
        <v>42</v>
      </c>
      <c r="G5" s="115">
        <v>159</v>
      </c>
      <c r="H5" s="115">
        <v>14</v>
      </c>
      <c r="I5" s="106">
        <v>0</v>
      </c>
      <c r="J5" s="106">
        <v>0</v>
      </c>
      <c r="K5" s="106">
        <v>0</v>
      </c>
      <c r="L5" s="115">
        <f>+SUM(B5:K5)</f>
        <v>2698</v>
      </c>
      <c r="N5" s="100"/>
      <c r="O5" s="101"/>
    </row>
    <row r="6" spans="1:15" ht="33" customHeight="1">
      <c r="A6" s="99" t="s">
        <v>57</v>
      </c>
      <c r="B6" s="115">
        <v>958</v>
      </c>
      <c r="C6" s="115">
        <v>160</v>
      </c>
      <c r="D6" s="115">
        <v>621</v>
      </c>
      <c r="E6" s="115">
        <v>817</v>
      </c>
      <c r="F6" s="115">
        <v>583</v>
      </c>
      <c r="G6" s="115">
        <v>210</v>
      </c>
      <c r="H6" s="115">
        <v>40</v>
      </c>
      <c r="I6" s="115">
        <v>70</v>
      </c>
      <c r="J6" s="106">
        <v>0</v>
      </c>
      <c r="K6" s="115">
        <v>31</v>
      </c>
      <c r="L6" s="115">
        <f t="shared" ref="L6:L7" si="0">+SUM(B6:K6)</f>
        <v>3490</v>
      </c>
    </row>
    <row r="7" spans="1:15" ht="36" customHeight="1">
      <c r="A7" s="99" t="s">
        <v>24</v>
      </c>
      <c r="B7" s="115">
        <v>4421</v>
      </c>
      <c r="C7" s="115">
        <v>1461</v>
      </c>
      <c r="D7" s="115">
        <v>3103</v>
      </c>
      <c r="E7" s="115">
        <v>2917</v>
      </c>
      <c r="F7" s="115">
        <v>1649</v>
      </c>
      <c r="G7" s="115">
        <v>1123</v>
      </c>
      <c r="H7" s="115">
        <v>233</v>
      </c>
      <c r="I7" s="115">
        <v>229</v>
      </c>
      <c r="J7" s="115">
        <v>70</v>
      </c>
      <c r="K7" s="115">
        <v>125</v>
      </c>
      <c r="L7" s="115">
        <f t="shared" si="0"/>
        <v>15331</v>
      </c>
    </row>
    <row r="8" spans="1:15" ht="15.75" customHeight="1">
      <c r="A8" s="102" t="s">
        <v>23</v>
      </c>
      <c r="B8" s="115">
        <f>+SUM(B5:B7)</f>
        <v>6354</v>
      </c>
      <c r="C8" s="115">
        <f t="shared" ref="C8:K8" si="1">+SUM(C5:C7)</f>
        <v>1839</v>
      </c>
      <c r="D8" s="115">
        <f t="shared" si="1"/>
        <v>4564</v>
      </c>
      <c r="E8" s="115">
        <f t="shared" si="1"/>
        <v>4184</v>
      </c>
      <c r="F8" s="115">
        <f t="shared" si="1"/>
        <v>2274</v>
      </c>
      <c r="G8" s="115">
        <f t="shared" si="1"/>
        <v>1492</v>
      </c>
      <c r="H8" s="115">
        <f t="shared" si="1"/>
        <v>287</v>
      </c>
      <c r="I8" s="115">
        <f t="shared" si="1"/>
        <v>299</v>
      </c>
      <c r="J8" s="115">
        <f t="shared" si="1"/>
        <v>70</v>
      </c>
      <c r="K8" s="115">
        <f t="shared" si="1"/>
        <v>156</v>
      </c>
      <c r="L8" s="115">
        <f>+SUM(L5:L7)</f>
        <v>21519</v>
      </c>
      <c r="M8" s="100"/>
    </row>
  </sheetData>
  <mergeCells count="13">
    <mergeCell ref="L3:L4"/>
    <mergeCell ref="A1:L1"/>
    <mergeCell ref="H2:L2"/>
    <mergeCell ref="B3:B4"/>
    <mergeCell ref="C3:C4"/>
    <mergeCell ref="D3:D4"/>
    <mergeCell ref="E3:E4"/>
    <mergeCell ref="F3:F4"/>
    <mergeCell ref="G3:G4"/>
    <mergeCell ref="I3:I4"/>
    <mergeCell ref="H3:H4"/>
    <mergeCell ref="J3:J4"/>
    <mergeCell ref="K3:K4"/>
  </mergeCells>
  <phoneticPr fontId="3" type="noConversion"/>
  <printOptions horizontalCentered="1" verticalCentered="1"/>
  <pageMargins left="0.21" right="0.21" top="0.35433070866141736" bottom="0.98425196850393704" header="0.51181102362204722" footer="0.51181102362204722"/>
  <pageSetup paperSize="9" scale="87" orientation="landscape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E15"/>
  <sheetViews>
    <sheetView showGridLines="0" zoomScaleNormal="75" workbookViewId="0">
      <selection activeCell="E5" sqref="E5"/>
    </sheetView>
  </sheetViews>
  <sheetFormatPr defaultRowHeight="13.5" customHeight="1"/>
  <cols>
    <col min="1" max="1" width="52.85546875" style="11" customWidth="1"/>
    <col min="2" max="2" width="8.7109375" style="9" customWidth="1"/>
    <col min="3" max="5" width="9.140625" style="9"/>
    <col min="6" max="6" width="13.140625" style="9" bestFit="1" customWidth="1"/>
    <col min="7" max="16384" width="9.140625" style="9"/>
  </cols>
  <sheetData>
    <row r="1" spans="1:5" ht="15.75" customHeight="1">
      <c r="A1" s="135" t="s">
        <v>27</v>
      </c>
      <c r="B1" s="135"/>
      <c r="C1" s="135"/>
      <c r="D1" s="135"/>
      <c r="E1" s="135"/>
    </row>
    <row r="2" spans="1:5" ht="15.75" customHeight="1">
      <c r="A2" s="31"/>
      <c r="B2" s="30"/>
      <c r="C2" s="30"/>
      <c r="D2" s="30"/>
      <c r="E2" s="31" t="s">
        <v>16</v>
      </c>
    </row>
    <row r="3" spans="1:5" ht="15.75" customHeight="1">
      <c r="A3" s="8" t="s">
        <v>19</v>
      </c>
      <c r="B3" s="6">
        <v>2024</v>
      </c>
      <c r="C3" s="132">
        <v>2025</v>
      </c>
      <c r="D3" s="132"/>
      <c r="E3" s="133"/>
    </row>
    <row r="4" spans="1:5" ht="15.75" customHeight="1">
      <c r="A4" s="5" t="s">
        <v>18</v>
      </c>
      <c r="B4" s="32">
        <v>12</v>
      </c>
      <c r="C4" s="32">
        <v>1</v>
      </c>
      <c r="D4" s="32">
        <v>2</v>
      </c>
      <c r="E4" s="32">
        <v>3</v>
      </c>
    </row>
    <row r="5" spans="1:5" ht="15.75" customHeight="1">
      <c r="A5" s="57" t="s">
        <v>1</v>
      </c>
      <c r="B5" s="103">
        <f>+'Таблица №1-У'!B5/'Таблица №1-У'!B$15*100</f>
        <v>24.779694138012186</v>
      </c>
      <c r="C5" s="103">
        <f>+'Таблица №1-У'!C5/'Таблица №1-У'!C$15*100</f>
        <v>24.779799303073116</v>
      </c>
      <c r="D5" s="103">
        <f>+'Таблица №1-У'!D5/'Таблица №1-У'!D$15*100</f>
        <v>24.579381895513293</v>
      </c>
      <c r="E5" s="103">
        <f>+'Таблица №1-У'!E5/'Таблица №1-У'!E$15*100</f>
        <v>24.576741678494464</v>
      </c>
    </row>
    <row r="6" spans="1:5" ht="15.75" customHeight="1">
      <c r="A6" s="57" t="s">
        <v>2</v>
      </c>
      <c r="B6" s="103">
        <f>+'Таблица №1-У'!B6/'Таблица №1-У'!B$15*100</f>
        <v>8.4996401422208816</v>
      </c>
      <c r="C6" s="103">
        <f>+'Таблица №1-У'!C6/'Таблица №1-У'!C$15*100</f>
        <v>8.4988754979972416</v>
      </c>
      <c r="D6" s="103">
        <f>+'Таблица №1-У'!D6/'Таблица №1-У'!D$15*100</f>
        <v>8.3926180714179086</v>
      </c>
      <c r="E6" s="103">
        <f>+'Таблица №1-У'!E6/'Таблица №1-У'!E$15*100</f>
        <v>8.3973623811361193</v>
      </c>
    </row>
    <row r="7" spans="1:5" ht="15.75" customHeight="1">
      <c r="A7" s="57" t="s">
        <v>3</v>
      </c>
      <c r="B7" s="103">
        <f>+'Таблица №1-У'!B7/'Таблица №1-У'!B$15*100</f>
        <v>20.143033070220458</v>
      </c>
      <c r="C7" s="103">
        <f>+'Таблица №1-У'!C7/'Таблица №1-У'!C$15*100</f>
        <v>20.140530929434931</v>
      </c>
      <c r="D7" s="103">
        <f>+'Таблица №1-У'!D7/'Таблица №1-У'!D$15*100</f>
        <v>20.183395669640753</v>
      </c>
      <c r="E7" s="103">
        <f>+'Таблица №1-У'!E7/'Таблица №1-У'!E$15*100</f>
        <v>20.178820710718782</v>
      </c>
    </row>
    <row r="8" spans="1:5" ht="15.75" customHeight="1">
      <c r="A8" s="57" t="s">
        <v>4</v>
      </c>
      <c r="B8" s="103">
        <f>+'Таблица №1-У'!B8/'Таблица №1-У'!B$15*100</f>
        <v>19.195684837975932</v>
      </c>
      <c r="C8" s="103">
        <f>+'Таблица №1-У'!C8/'Таблица №1-У'!C$15*100</f>
        <v>19.187543631363081</v>
      </c>
      <c r="D8" s="103">
        <f>+'Таблица №1-У'!D8/'Таблица №1-У'!D$15*100</f>
        <v>19.259049787508651</v>
      </c>
      <c r="E8" s="103">
        <f>+'Таблица №1-У'!E8/'Таблица №1-У'!E$15*100</f>
        <v>19.251751787063657</v>
      </c>
    </row>
    <row r="9" spans="1:5" ht="15.75" customHeight="1">
      <c r="A9" s="57" t="s">
        <v>58</v>
      </c>
      <c r="B9" s="103">
        <f>+'Таблица №1-У'!B9/'Таблица №1-У'!B$15*100</f>
        <v>10.129690688661617</v>
      </c>
      <c r="C9" s="103">
        <f>+'Таблица №1-У'!C9/'Таблица №1-У'!C$15*100</f>
        <v>10.131459522333873</v>
      </c>
      <c r="D9" s="103">
        <f>+'Таблица №1-У'!D9/'Таблица №1-У'!D$15*100</f>
        <v>10.334024049770488</v>
      </c>
      <c r="E9" s="103">
        <f>+'Таблица №1-У'!E9/'Таблица №1-У'!E$15*100</f>
        <v>10.335653154676436</v>
      </c>
    </row>
    <row r="10" spans="1:5" ht="13.5" customHeight="1">
      <c r="A10" s="57" t="s">
        <v>5</v>
      </c>
      <c r="B10" s="103">
        <f>+'Таблица №1-У'!B10/'Таблица №1-У'!B$15*100</f>
        <v>7.8230047708677137</v>
      </c>
      <c r="C10" s="103">
        <f>+'Таблица №1-У'!C10/'Таблица №1-У'!C$15*100</f>
        <v>7.8241498187187233</v>
      </c>
      <c r="D10" s="103">
        <f>+'Таблица №1-У'!D10/'Таблица №1-У'!D$15*100</f>
        <v>7.757964595960062</v>
      </c>
      <c r="E10" s="103">
        <f>+'Таблица №1-У'!E10/'Таблица №1-У'!E$15*100</f>
        <v>7.7592452657592705</v>
      </c>
    </row>
    <row r="11" spans="1:5" ht="15.75" customHeight="1">
      <c r="A11" s="57" t="s">
        <v>36</v>
      </c>
      <c r="B11" s="103">
        <f>+'Таблица №1-У'!B11/'Таблица №1-У'!B$15*100</f>
        <v>4.2628591055271317</v>
      </c>
      <c r="C11" s="103">
        <f>+'Таблица №1-У'!C11/'Таблица №1-У'!C$15*100</f>
        <v>4.2657643235706786</v>
      </c>
      <c r="D11" s="103">
        <f>+'Таблица №1-У'!D11/'Таблица №1-У'!D$15*100</f>
        <v>4.1873853229970646</v>
      </c>
      <c r="E11" s="103">
        <f>+'Таблица №1-У'!E11/'Таблица №1-У'!E$15*100</f>
        <v>4.1900566712420817</v>
      </c>
    </row>
    <row r="12" spans="1:5" ht="15.75" customHeight="1">
      <c r="A12" s="57" t="s">
        <v>30</v>
      </c>
      <c r="B12" s="103">
        <f>+'Таблица №1-У'!B12/'Таблица №1-У'!B$15*100</f>
        <v>2.6201854038162051</v>
      </c>
      <c r="C12" s="103">
        <f>+'Таблица №1-У'!C12/'Таблица №1-У'!C$15*100</f>
        <v>2.6219205926326272</v>
      </c>
      <c r="D12" s="103">
        <f>+'Таблица №1-У'!D12/'Таблица №1-У'!D$15*100</f>
        <v>2.6354617158135483</v>
      </c>
      <c r="E12" s="103">
        <f>+'Таблица №1-У'!E12/'Таблица №1-У'!E$15*100</f>
        <v>2.6373999057020114</v>
      </c>
    </row>
    <row r="13" spans="1:5" ht="15.75" customHeight="1">
      <c r="A13" s="57" t="s">
        <v>39</v>
      </c>
      <c r="B13" s="103">
        <f>+'Таблица №1-У'!B13/'Таблица №1-У'!B$15*100</f>
        <v>1.8310914185539835</v>
      </c>
      <c r="C13" s="103">
        <f>+'Таблица №1-У'!C13/'Таблица №1-У'!C$15*100</f>
        <v>1.832174562658309</v>
      </c>
      <c r="D13" s="103">
        <f>+'Таблица №1-У'!D13/'Таблица №1-У'!D$15*100</f>
        <v>1.8253733978045237</v>
      </c>
      <c r="E13" s="103">
        <f>+'Таблица №1-У'!E13/'Таблица №1-У'!E$15*100</f>
        <v>1.826451802196102</v>
      </c>
    </row>
    <row r="14" spans="1:5" s="30" customFormat="1" ht="15.75">
      <c r="A14" s="57" t="s">
        <v>59</v>
      </c>
      <c r="B14" s="103">
        <f>+'Таблица №1-У'!B14/'Таблица №1-У'!B$15*100</f>
        <v>0.71511642414388832</v>
      </c>
      <c r="C14" s="103">
        <f>+'Таблица №1-У'!C14/'Таблица №1-У'!C$15*100</f>
        <v>0.71778181821742204</v>
      </c>
      <c r="D14" s="103">
        <f>+'Таблица №1-У'!D14/'Таблица №1-У'!D$15*100</f>
        <v>0.84534549357371103</v>
      </c>
      <c r="E14" s="103">
        <f>+'Таблица №1-У'!E14/'Таблица №1-У'!E$15*100</f>
        <v>0.84651664301107399</v>
      </c>
    </row>
    <row r="15" spans="1:5" ht="15.75" customHeight="1">
      <c r="A15" s="4" t="s">
        <v>6</v>
      </c>
      <c r="B15" s="103">
        <f>+'Таблица №1-У'!B15/'Таблица №1-У'!B$15*100</f>
        <v>100</v>
      </c>
      <c r="C15" s="103">
        <f>+'Таблица №1-У'!C15/'Таблица №1-У'!C$15*100</f>
        <v>100</v>
      </c>
      <c r="D15" s="103">
        <f>+'Таблица №1-У'!D15/'Таблица №1-У'!D$15*100</f>
        <v>100</v>
      </c>
      <c r="E15" s="103">
        <f>+'Таблица №1-У'!E15/'Таблица №1-У'!E$15*100</f>
        <v>100</v>
      </c>
    </row>
  </sheetData>
  <mergeCells count="2">
    <mergeCell ref="C3:E3"/>
    <mergeCell ref="A1:E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86" orientation="landscape" r:id="rId1"/>
  <headerFooter alignWithMargins="0">
    <oddHeader>&amp;R&amp;"Times New Roman,Regular"&amp;12&amp;A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18"/>
  <sheetViews>
    <sheetView showGridLines="0" zoomScaleNormal="75" zoomScaleSheetLayoutView="100" workbookViewId="0">
      <selection sqref="A1:E1"/>
    </sheetView>
  </sheetViews>
  <sheetFormatPr defaultRowHeight="13.5" customHeight="1"/>
  <cols>
    <col min="1" max="1" width="52.140625" style="11" customWidth="1"/>
    <col min="2" max="3" width="11.28515625" style="12" customWidth="1"/>
    <col min="4" max="5" width="11.28515625" style="45" customWidth="1"/>
    <col min="6" max="16384" width="9.140625" style="12"/>
  </cols>
  <sheetData>
    <row r="1" spans="1:8" ht="15.75" customHeight="1">
      <c r="A1" s="135" t="s">
        <v>69</v>
      </c>
      <c r="B1" s="135"/>
      <c r="C1" s="135"/>
      <c r="D1" s="135"/>
      <c r="E1" s="135"/>
    </row>
    <row r="2" spans="1:8" ht="15.75" customHeight="1">
      <c r="A2" s="9"/>
      <c r="B2" s="14"/>
      <c r="E2" s="29" t="s">
        <v>15</v>
      </c>
    </row>
    <row r="3" spans="1:8" ht="15.75" customHeight="1">
      <c r="A3" s="8" t="s">
        <v>19</v>
      </c>
      <c r="B3" s="32">
        <v>2024</v>
      </c>
      <c r="C3" s="132">
        <v>2025</v>
      </c>
      <c r="D3" s="132"/>
      <c r="E3" s="133"/>
      <c r="F3" s="45"/>
      <c r="G3" s="45"/>
      <c r="H3" s="45"/>
    </row>
    <row r="4" spans="1:8" ht="15.75" customHeight="1">
      <c r="A4" s="5" t="s">
        <v>18</v>
      </c>
      <c r="B4" s="32">
        <v>12</v>
      </c>
      <c r="C4" s="32">
        <v>1</v>
      </c>
      <c r="D4" s="32">
        <v>2</v>
      </c>
      <c r="E4" s="32">
        <v>3</v>
      </c>
      <c r="F4" s="45"/>
      <c r="G4" s="45"/>
      <c r="H4" s="45"/>
    </row>
    <row r="5" spans="1:8" s="13" customFormat="1" ht="15.75" customHeight="1">
      <c r="A5" s="4" t="s">
        <v>1</v>
      </c>
      <c r="B5" s="104">
        <v>5776644</v>
      </c>
      <c r="C5" s="104">
        <v>5899385</v>
      </c>
      <c r="D5" s="104">
        <v>5972828</v>
      </c>
      <c r="E5" s="104">
        <v>5911938</v>
      </c>
      <c r="F5" s="39"/>
      <c r="G5" s="39"/>
      <c r="H5" s="39"/>
    </row>
    <row r="6" spans="1:8" s="13" customFormat="1" ht="15.75" customHeight="1">
      <c r="A6" s="4" t="s">
        <v>2</v>
      </c>
      <c r="B6" s="104">
        <v>1922929</v>
      </c>
      <c r="C6" s="104">
        <v>1938121</v>
      </c>
      <c r="D6" s="104">
        <v>1938528</v>
      </c>
      <c r="E6" s="104">
        <v>1926531</v>
      </c>
      <c r="F6" s="39"/>
      <c r="G6" s="39"/>
      <c r="H6" s="39"/>
    </row>
    <row r="7" spans="1:8" s="13" customFormat="1" ht="15.75" customHeight="1">
      <c r="A7" s="4" t="s">
        <v>3</v>
      </c>
      <c r="B7" s="104">
        <v>4819234</v>
      </c>
      <c r="C7" s="104">
        <v>4909681</v>
      </c>
      <c r="D7" s="104">
        <v>4988290</v>
      </c>
      <c r="E7" s="104">
        <v>4947989</v>
      </c>
      <c r="F7" s="39"/>
      <c r="G7" s="39"/>
      <c r="H7" s="39"/>
    </row>
    <row r="8" spans="1:8" s="13" customFormat="1" ht="15.75" customHeight="1">
      <c r="A8" s="4" t="s">
        <v>4</v>
      </c>
      <c r="B8" s="104">
        <v>4446289</v>
      </c>
      <c r="C8" s="104">
        <v>4530208</v>
      </c>
      <c r="D8" s="104">
        <v>4613363</v>
      </c>
      <c r="E8" s="104">
        <v>4540817</v>
      </c>
      <c r="F8" s="39"/>
      <c r="G8" s="39"/>
      <c r="H8" s="39"/>
    </row>
    <row r="9" spans="1:8" s="13" customFormat="1" ht="15.75" customHeight="1">
      <c r="A9" s="7" t="s">
        <v>58</v>
      </c>
      <c r="B9" s="104">
        <v>2903179</v>
      </c>
      <c r="C9" s="104">
        <v>2955769</v>
      </c>
      <c r="D9" s="104">
        <v>3063151</v>
      </c>
      <c r="E9" s="104">
        <v>3010123</v>
      </c>
      <c r="F9" s="39"/>
      <c r="G9" s="39"/>
      <c r="H9" s="39"/>
    </row>
    <row r="10" spans="1:8" s="13" customFormat="1" ht="15.75" customHeight="1">
      <c r="A10" s="4" t="s">
        <v>5</v>
      </c>
      <c r="B10" s="104">
        <v>2070979</v>
      </c>
      <c r="C10" s="104">
        <v>2102103</v>
      </c>
      <c r="D10" s="104">
        <v>2123270</v>
      </c>
      <c r="E10" s="104">
        <v>2098056</v>
      </c>
      <c r="F10" s="39"/>
      <c r="G10" s="39"/>
      <c r="H10" s="39"/>
    </row>
    <row r="11" spans="1:8" s="13" customFormat="1" ht="15.75" customHeight="1">
      <c r="A11" s="4" t="s">
        <v>36</v>
      </c>
      <c r="B11" s="104">
        <v>573836</v>
      </c>
      <c r="C11" s="104">
        <v>575704</v>
      </c>
      <c r="D11" s="104">
        <v>572451</v>
      </c>
      <c r="E11" s="104">
        <v>581068</v>
      </c>
      <c r="F11" s="39"/>
      <c r="G11" s="39"/>
      <c r="H11" s="39"/>
    </row>
    <row r="12" spans="1:8" s="13" customFormat="1" ht="15.75" customHeight="1">
      <c r="A12" s="4" t="s">
        <v>37</v>
      </c>
      <c r="B12" s="104">
        <v>344447</v>
      </c>
      <c r="C12" s="104">
        <v>345783</v>
      </c>
      <c r="D12" s="104">
        <v>349027</v>
      </c>
      <c r="E12" s="104">
        <v>351048</v>
      </c>
      <c r="F12" s="39"/>
      <c r="G12" s="39"/>
      <c r="H12" s="39"/>
    </row>
    <row r="13" spans="1:8" s="13" customFormat="1" ht="15.75" customHeight="1">
      <c r="A13" s="4" t="s">
        <v>39</v>
      </c>
      <c r="B13" s="105">
        <v>235812</v>
      </c>
      <c r="C13" s="105">
        <v>241115</v>
      </c>
      <c r="D13" s="105">
        <v>241811</v>
      </c>
      <c r="E13" s="105">
        <v>240084</v>
      </c>
      <c r="F13" s="39"/>
      <c r="G13" s="39"/>
      <c r="H13" s="39"/>
    </row>
    <row r="14" spans="1:8" s="13" customFormat="1" ht="15.75" customHeight="1">
      <c r="A14" s="7" t="s">
        <v>59</v>
      </c>
      <c r="B14" s="105">
        <v>98185</v>
      </c>
      <c r="C14" s="105">
        <v>100457</v>
      </c>
      <c r="D14" s="105">
        <v>115708</v>
      </c>
      <c r="E14" s="105">
        <v>113422</v>
      </c>
      <c r="F14" s="39"/>
      <c r="G14" s="39"/>
      <c r="H14" s="39"/>
    </row>
    <row r="15" spans="1:8" s="39" customFormat="1" ht="15.75" customHeight="1">
      <c r="A15" s="4" t="s">
        <v>6</v>
      </c>
      <c r="B15" s="104">
        <f>SUM(B5:B14)</f>
        <v>23191534</v>
      </c>
      <c r="C15" s="104">
        <f t="shared" ref="C15" si="0">SUM(C5:C14)</f>
        <v>23598326</v>
      </c>
      <c r="D15" s="104">
        <f>SUM(D5:D14)</f>
        <v>23978427</v>
      </c>
      <c r="E15" s="104">
        <f>SUM(E5:E14)</f>
        <v>23721076</v>
      </c>
    </row>
    <row r="16" spans="1:8" ht="13.5" customHeight="1">
      <c r="B16" s="45"/>
      <c r="C16" s="45"/>
      <c r="F16" s="45"/>
      <c r="G16" s="45"/>
      <c r="H16" s="45"/>
    </row>
    <row r="17" spans="2:8" ht="13.5" customHeight="1">
      <c r="B17" s="45"/>
      <c r="C17" s="45"/>
      <c r="F17" s="45"/>
      <c r="G17" s="45"/>
      <c r="H17" s="45"/>
    </row>
    <row r="18" spans="2:8" ht="13.5" customHeight="1">
      <c r="B18" s="45"/>
      <c r="C18" s="45"/>
      <c r="F18" s="45"/>
      <c r="G18" s="45"/>
      <c r="H18" s="45"/>
    </row>
  </sheetData>
  <mergeCells count="2">
    <mergeCell ref="C3:E3"/>
    <mergeCell ref="A1:E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73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E16"/>
  <sheetViews>
    <sheetView showGridLines="0" zoomScaleNormal="100" workbookViewId="0">
      <selection sqref="A1:E1"/>
    </sheetView>
  </sheetViews>
  <sheetFormatPr defaultRowHeight="12.75" customHeight="1"/>
  <cols>
    <col min="1" max="1" width="52.28515625" style="3" customWidth="1"/>
    <col min="2" max="2" width="9.85546875" style="3" customWidth="1"/>
    <col min="3" max="5" width="9.140625" style="3"/>
    <col min="6" max="6" width="14.85546875" style="3" bestFit="1" customWidth="1"/>
    <col min="7" max="16384" width="9.140625" style="3"/>
  </cols>
  <sheetData>
    <row r="1" spans="1:5" ht="15.75" customHeight="1">
      <c r="A1" s="135" t="s">
        <v>28</v>
      </c>
      <c r="B1" s="135"/>
      <c r="C1" s="135"/>
      <c r="D1" s="135"/>
      <c r="E1" s="135"/>
    </row>
    <row r="2" spans="1:5" ht="12.75" customHeight="1">
      <c r="A2" s="31"/>
      <c r="B2" s="12"/>
      <c r="E2" s="31" t="s">
        <v>16</v>
      </c>
    </row>
    <row r="3" spans="1:5" ht="15.75" customHeight="1">
      <c r="A3" s="8" t="s">
        <v>19</v>
      </c>
      <c r="B3" s="6">
        <v>2024</v>
      </c>
      <c r="C3" s="132">
        <v>2025</v>
      </c>
      <c r="D3" s="132"/>
      <c r="E3" s="133"/>
    </row>
    <row r="4" spans="1:5" ht="15.75" customHeight="1">
      <c r="A4" s="5" t="s">
        <v>18</v>
      </c>
      <c r="B4" s="32">
        <v>12</v>
      </c>
      <c r="C4" s="32">
        <v>1</v>
      </c>
      <c r="D4" s="32">
        <v>2</v>
      </c>
      <c r="E4" s="32">
        <v>3</v>
      </c>
    </row>
    <row r="5" spans="1:5" ht="15.75">
      <c r="A5" s="57" t="s">
        <v>1</v>
      </c>
      <c r="B5" s="103">
        <f>+'Таблица №2-У'!B5/'Таблица №2-У'!B$15*100</f>
        <v>24.908417011138635</v>
      </c>
      <c r="C5" s="103">
        <f>+'Таблица №2-У'!C5/'Таблица №2-У'!C$15*100</f>
        <v>24.99916731381709</v>
      </c>
      <c r="D5" s="103">
        <f>+'Таблица №2-У'!D5/'Таблица №2-У'!D$15*100</f>
        <v>24.909173566723123</v>
      </c>
      <c r="E5" s="103">
        <f>+'Таблица №2-У'!E5/'Таблица №2-У'!E$15*100</f>
        <v>24.922722729778364</v>
      </c>
    </row>
    <row r="6" spans="1:5" ht="15.75">
      <c r="A6" s="57" t="s">
        <v>2</v>
      </c>
      <c r="B6" s="103">
        <f>+'Таблица №2-У'!B6/'Таблица №2-У'!B$15*100</f>
        <v>8.2915127563359974</v>
      </c>
      <c r="C6" s="103">
        <f>+'Таблица №2-У'!C6/'Таблица №2-У'!C$15*100</f>
        <v>8.2129596819706627</v>
      </c>
      <c r="D6" s="103">
        <f>+'Таблица №2-У'!D6/'Таблица №2-У'!D$15*100</f>
        <v>8.084466925207396</v>
      </c>
      <c r="E6" s="103">
        <f>+'Таблица №2-У'!E6/'Таблица №2-У'!E$15*100</f>
        <v>8.1216003860870405</v>
      </c>
    </row>
    <row r="7" spans="1:5" ht="15.75">
      <c r="A7" s="57" t="s">
        <v>3</v>
      </c>
      <c r="B7" s="103">
        <f>+'Таблица №2-У'!B7/'Таблица №2-У'!B$15*100</f>
        <v>20.78014330574252</v>
      </c>
      <c r="C7" s="103">
        <f>+'Таблица №2-У'!C7/'Таблица №2-У'!C$15*100</f>
        <v>20.805208810150347</v>
      </c>
      <c r="D7" s="103">
        <f>+'Таблица №2-У'!D7/'Таблица №2-У'!D$15*100</f>
        <v>20.803241180082413</v>
      </c>
      <c r="E7" s="103">
        <f>+'Таблица №2-У'!E7/'Таблица №2-У'!E$15*100</f>
        <v>20.859041132872726</v>
      </c>
    </row>
    <row r="8" spans="1:5" ht="15.75">
      <c r="A8" s="57" t="s">
        <v>4</v>
      </c>
      <c r="B8" s="103">
        <f>+'Таблица №2-У'!B8/'Таблица №2-У'!B$15*100</f>
        <v>19.172034933092394</v>
      </c>
      <c r="C8" s="103">
        <f>+'Таблица №2-У'!C8/'Таблица №2-У'!C$15*100</f>
        <v>19.197158306907024</v>
      </c>
      <c r="D8" s="103">
        <f>+'Таблица №2-У'!D8/'Таблица №2-У'!D$15*100</f>
        <v>19.239639864616638</v>
      </c>
      <c r="E8" s="103">
        <f>+'Таблица №2-У'!E8/'Таблица №2-У'!E$15*100</f>
        <v>19.142542269161819</v>
      </c>
    </row>
    <row r="9" spans="1:5" ht="15.75">
      <c r="A9" s="57" t="s">
        <v>58</v>
      </c>
      <c r="B9" s="103">
        <f>+'Таблица №2-У'!B9/'Таблица №2-У'!B$15*100</f>
        <v>12.518270675842313</v>
      </c>
      <c r="C9" s="103">
        <f>+'Таблица №2-У'!C9/'Таблица №2-У'!C$15*100</f>
        <v>12.52533336474799</v>
      </c>
      <c r="D9" s="103">
        <f>+'Таблица №2-У'!D9/'Таблица №2-У'!D$15*100</f>
        <v>12.774611945979608</v>
      </c>
      <c r="E9" s="103">
        <f>+'Таблица №2-У'!E9/'Таблица №2-У'!E$15*100</f>
        <v>12.689656236504618</v>
      </c>
    </row>
    <row r="10" spans="1:5" ht="15.75">
      <c r="A10" s="57" t="s">
        <v>5</v>
      </c>
      <c r="B10" s="103">
        <f>+'Таблица №2-У'!B10/'Таблица №2-У'!B$15*100</f>
        <v>8.9298922615468204</v>
      </c>
      <c r="C10" s="103">
        <f>+'Таблица №2-У'!C10/'Таблица №2-У'!C$15*100</f>
        <v>8.9078479549778233</v>
      </c>
      <c r="D10" s="103">
        <f>+'Таблица №2-У'!D10/'Таблица №2-У'!D$15*100</f>
        <v>8.8549177975686231</v>
      </c>
      <c r="E10" s="103">
        <f>+'Таблица №2-У'!E10/'Таблица №2-У'!E$15*100</f>
        <v>8.8446915308563572</v>
      </c>
    </row>
    <row r="11" spans="1:5" ht="15.75">
      <c r="A11" s="57" t="s">
        <v>36</v>
      </c>
      <c r="B11" s="103">
        <f>+'Таблица №2-У'!B11/'Таблица №2-У'!B$15*100</f>
        <v>2.4743339530709783</v>
      </c>
      <c r="C11" s="103">
        <f>+'Таблица №2-У'!C11/'Таблица №2-У'!C$15*100</f>
        <v>2.4395967747881779</v>
      </c>
      <c r="D11" s="103">
        <f>+'Таблица №2-У'!D11/'Таблица №2-У'!D$15*100</f>
        <v>2.3873584368148921</v>
      </c>
      <c r="E11" s="103">
        <f>+'Таблица №2-У'!E11/'Таблица №2-У'!E$15*100</f>
        <v>2.4495853392147979</v>
      </c>
    </row>
    <row r="12" spans="1:5" ht="15.75">
      <c r="A12" s="57" t="s">
        <v>30</v>
      </c>
      <c r="B12" s="103">
        <f>+'Таблица №2-У'!B12/'Таблица №2-У'!B$15*100</f>
        <v>1.4852273247642869</v>
      </c>
      <c r="C12" s="103">
        <f>+'Таблица №2-У'!C12/'Таблица №2-У'!C$15*100</f>
        <v>1.4652861393642922</v>
      </c>
      <c r="D12" s="103">
        <f>+'Таблица №2-У'!D12/'Таблица №2-У'!D$15*100</f>
        <v>1.4555875579328035</v>
      </c>
      <c r="E12" s="103">
        <f>+'Таблица №2-У'!E12/'Таблица №2-У'!E$15*100</f>
        <v>1.4798991411688069</v>
      </c>
    </row>
    <row r="13" spans="1:5" ht="15.75" customHeight="1">
      <c r="A13" s="57" t="s">
        <v>39</v>
      </c>
      <c r="B13" s="103">
        <f>+'Таблица №2-У'!B13/'Таблица №2-У'!B$15*100</f>
        <v>1.0168020795864561</v>
      </c>
      <c r="C13" s="103">
        <f>+'Таблица №2-У'!C13/'Таблица №2-У'!C$15*100</f>
        <v>1.0217462035230804</v>
      </c>
      <c r="D13" s="103">
        <f>+'Таблица №2-У'!D13/'Таблица №2-У'!D$15*100</f>
        <v>1.008452305899799</v>
      </c>
      <c r="E13" s="103">
        <f>+'Таблица №2-У'!E13/'Таблица №2-У'!E$15*100</f>
        <v>1.0121126039982336</v>
      </c>
    </row>
    <row r="14" spans="1:5" ht="15.75" customHeight="1">
      <c r="A14" s="57" t="s">
        <v>59</v>
      </c>
      <c r="B14" s="103">
        <f>+'Таблица №2-У'!B14/'Таблица №2-У'!B$15*100</f>
        <v>0.42336569887959979</v>
      </c>
      <c r="C14" s="103">
        <f>+'Таблица №2-У'!C14/'Таблица №2-У'!C$15*100</f>
        <v>0.4256954497535122</v>
      </c>
      <c r="D14" s="103">
        <f>+'Таблица №2-У'!D14/'Таблица №2-У'!D$15*100</f>
        <v>0.48255041917470232</v>
      </c>
      <c r="E14" s="103">
        <f>+'Таблица №2-У'!E14/'Таблица №2-У'!E$15*100</f>
        <v>0.47814863035724015</v>
      </c>
    </row>
    <row r="15" spans="1:5" ht="15.75">
      <c r="A15" s="4" t="s">
        <v>6</v>
      </c>
      <c r="B15" s="103">
        <f>+'Таблица №2-У'!B15/'Таблица №2-У'!B$15*100</f>
        <v>100</v>
      </c>
      <c r="C15" s="103">
        <f>+'Таблица №2-У'!C15/'Таблица №2-У'!C$15*100</f>
        <v>100</v>
      </c>
      <c r="D15" s="103">
        <f>+'Таблица №2-У'!D15/'Таблица №2-У'!D$15*100</f>
        <v>100</v>
      </c>
      <c r="E15" s="103">
        <f>+'Таблица №2-У'!E15/'Таблица №2-У'!E$15*100</f>
        <v>100</v>
      </c>
    </row>
    <row r="16" spans="1:5" ht="15" customHeight="1"/>
  </sheetData>
  <mergeCells count="2">
    <mergeCell ref="C3:E3"/>
    <mergeCell ref="A1:E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85" orientation="landscape" r:id="rId1"/>
  <headerFooter alignWithMargins="0">
    <oddHeader>&amp;R&amp;"Times New Roman,Regular"&amp;12&amp;A</oddHeader>
  </headerFooter>
  <ignoredErrors>
    <ignoredError sqref="B16 F15 C16:F16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7"/>
  <sheetViews>
    <sheetView showGridLines="0" zoomScaleNormal="75" workbookViewId="0">
      <selection sqref="A1:G1"/>
    </sheetView>
  </sheetViews>
  <sheetFormatPr defaultRowHeight="15.75"/>
  <cols>
    <col min="1" max="1" width="52.42578125" style="59" customWidth="1"/>
    <col min="2" max="2" width="9.7109375" style="59" customWidth="1"/>
    <col min="3" max="3" width="10.42578125" style="53" customWidth="1"/>
    <col min="4" max="4" width="11.28515625" style="53" customWidth="1"/>
    <col min="5" max="5" width="9.5703125" style="53" customWidth="1"/>
    <col min="6" max="6" width="10.7109375" style="53" customWidth="1"/>
    <col min="7" max="7" width="10.42578125" style="53" customWidth="1"/>
    <col min="8" max="8" width="11" style="53" bestFit="1" customWidth="1"/>
    <col min="9" max="9" width="10.140625" style="53" bestFit="1" customWidth="1"/>
    <col min="10" max="16384" width="9.140625" style="53"/>
  </cols>
  <sheetData>
    <row r="1" spans="1:19" ht="15.75" customHeight="1">
      <c r="A1" s="135" t="s">
        <v>29</v>
      </c>
      <c r="B1" s="135"/>
      <c r="C1" s="135"/>
      <c r="D1" s="135"/>
      <c r="E1" s="135"/>
      <c r="F1" s="135"/>
      <c r="G1" s="135"/>
    </row>
    <row r="2" spans="1:19">
      <c r="A2" s="53"/>
      <c r="B2" s="124"/>
      <c r="C2" s="23"/>
      <c r="D2" s="22"/>
      <c r="E2" s="22"/>
      <c r="F2" s="22"/>
      <c r="G2" s="22" t="s">
        <v>15</v>
      </c>
    </row>
    <row r="3" spans="1:19">
      <c r="A3" s="136" t="s">
        <v>40</v>
      </c>
      <c r="B3" s="144">
        <v>2024</v>
      </c>
      <c r="C3" s="145"/>
      <c r="D3" s="139">
        <v>2025</v>
      </c>
      <c r="E3" s="139"/>
      <c r="F3" s="139"/>
      <c r="G3" s="140"/>
      <c r="H3" s="124"/>
      <c r="I3" s="124"/>
      <c r="J3" s="124"/>
      <c r="K3" s="124"/>
      <c r="L3" s="124"/>
    </row>
    <row r="4" spans="1:19" ht="15.75" customHeight="1">
      <c r="A4" s="137"/>
      <c r="B4" s="141" t="s">
        <v>70</v>
      </c>
      <c r="C4" s="141" t="s">
        <v>33</v>
      </c>
      <c r="D4" s="143" t="s">
        <v>65</v>
      </c>
      <c r="E4" s="143"/>
      <c r="F4" s="143"/>
      <c r="G4" s="141" t="s">
        <v>70</v>
      </c>
      <c r="H4" s="124"/>
      <c r="I4" s="124"/>
      <c r="J4" s="124"/>
      <c r="K4" s="124"/>
      <c r="L4" s="124"/>
    </row>
    <row r="5" spans="1:19">
      <c r="A5" s="138"/>
      <c r="B5" s="142"/>
      <c r="C5" s="142"/>
      <c r="D5" s="50">
        <v>1</v>
      </c>
      <c r="E5" s="50">
        <v>2</v>
      </c>
      <c r="F5" s="50">
        <v>3</v>
      </c>
      <c r="G5" s="142"/>
      <c r="H5" s="124"/>
      <c r="I5" s="124"/>
      <c r="J5" s="124"/>
      <c r="K5" s="124"/>
      <c r="L5" s="124"/>
    </row>
    <row r="6" spans="1:19">
      <c r="A6" s="51" t="s">
        <v>1</v>
      </c>
      <c r="B6" s="105">
        <v>159913</v>
      </c>
      <c r="C6" s="105">
        <v>667942</v>
      </c>
      <c r="D6" s="105">
        <v>55916</v>
      </c>
      <c r="E6" s="105">
        <v>57945</v>
      </c>
      <c r="F6" s="105">
        <v>57703</v>
      </c>
      <c r="G6" s="105">
        <f t="shared" ref="G6:G15" si="0">+SUM(D6:F6)</f>
        <v>171564</v>
      </c>
      <c r="H6" s="39"/>
      <c r="I6" s="124"/>
      <c r="J6" s="124"/>
      <c r="K6" s="124"/>
      <c r="L6" s="40"/>
      <c r="M6" s="40"/>
    </row>
    <row r="7" spans="1:19">
      <c r="A7" s="51" t="s">
        <v>2</v>
      </c>
      <c r="B7" s="105">
        <v>51698</v>
      </c>
      <c r="C7" s="105">
        <v>212439</v>
      </c>
      <c r="D7" s="105">
        <v>17463</v>
      </c>
      <c r="E7" s="105">
        <v>18282</v>
      </c>
      <c r="F7" s="105">
        <v>18044</v>
      </c>
      <c r="G7" s="105">
        <f t="shared" si="0"/>
        <v>53789</v>
      </c>
      <c r="H7" s="39"/>
      <c r="I7" s="58"/>
      <c r="J7" s="58"/>
      <c r="K7" s="58"/>
      <c r="L7" s="40"/>
      <c r="M7" s="40"/>
    </row>
    <row r="8" spans="1:19">
      <c r="A8" s="51" t="s">
        <v>3</v>
      </c>
      <c r="B8" s="105">
        <v>134491</v>
      </c>
      <c r="C8" s="105">
        <v>565741</v>
      </c>
      <c r="D8" s="105">
        <v>47694</v>
      </c>
      <c r="E8" s="105">
        <v>50113</v>
      </c>
      <c r="F8" s="105">
        <v>49792</v>
      </c>
      <c r="G8" s="105">
        <f t="shared" si="0"/>
        <v>147599</v>
      </c>
      <c r="H8" s="39"/>
      <c r="I8" s="125"/>
      <c r="J8" s="125"/>
      <c r="K8" s="125"/>
      <c r="L8" s="58"/>
      <c r="M8" s="58"/>
      <c r="N8" s="58"/>
      <c r="O8" s="58"/>
      <c r="P8" s="58"/>
      <c r="Q8" s="58"/>
      <c r="R8" s="58"/>
      <c r="S8" s="58"/>
    </row>
    <row r="9" spans="1:19">
      <c r="A9" s="51" t="s">
        <v>4</v>
      </c>
      <c r="B9" s="105">
        <v>114922</v>
      </c>
      <c r="C9" s="105">
        <v>483653</v>
      </c>
      <c r="D9" s="105">
        <v>40677</v>
      </c>
      <c r="E9" s="105">
        <v>43145</v>
      </c>
      <c r="F9" s="105">
        <v>42933</v>
      </c>
      <c r="G9" s="105">
        <f t="shared" si="0"/>
        <v>126755</v>
      </c>
      <c r="H9" s="39"/>
      <c r="I9" s="40"/>
      <c r="J9" s="40"/>
      <c r="K9" s="40"/>
      <c r="L9" s="128"/>
      <c r="M9" s="125"/>
      <c r="N9" s="125"/>
      <c r="O9" s="125"/>
      <c r="P9" s="125"/>
      <c r="Q9" s="125"/>
      <c r="R9" s="125"/>
    </row>
    <row r="10" spans="1:19">
      <c r="A10" s="51" t="s">
        <v>58</v>
      </c>
      <c r="B10" s="105">
        <v>71673</v>
      </c>
      <c r="C10" s="105">
        <v>311224</v>
      </c>
      <c r="D10" s="105">
        <v>27252</v>
      </c>
      <c r="E10" s="105">
        <v>29254</v>
      </c>
      <c r="F10" s="105">
        <v>28964</v>
      </c>
      <c r="G10" s="105">
        <f t="shared" si="0"/>
        <v>85470</v>
      </c>
      <c r="H10" s="124"/>
      <c r="I10" s="124"/>
      <c r="J10" s="124"/>
      <c r="K10" s="124"/>
      <c r="L10" s="40"/>
      <c r="M10" s="40"/>
      <c r="N10" s="40"/>
      <c r="O10" s="40"/>
      <c r="P10" s="40"/>
      <c r="Q10" s="40"/>
      <c r="R10" s="40"/>
      <c r="S10" s="40"/>
    </row>
    <row r="11" spans="1:19">
      <c r="A11" s="51" t="s">
        <v>5</v>
      </c>
      <c r="B11" s="105">
        <v>51737</v>
      </c>
      <c r="C11" s="105">
        <v>217852</v>
      </c>
      <c r="D11" s="105">
        <v>18114</v>
      </c>
      <c r="E11" s="105">
        <v>19458</v>
      </c>
      <c r="F11" s="105">
        <v>19006</v>
      </c>
      <c r="G11" s="105">
        <f t="shared" si="0"/>
        <v>56578</v>
      </c>
      <c r="H11" s="124"/>
      <c r="I11" s="124"/>
      <c r="J11" s="124"/>
      <c r="K11" s="124"/>
      <c r="L11" s="124"/>
      <c r="M11" s="119"/>
      <c r="N11" s="119"/>
      <c r="O11" s="119"/>
      <c r="P11" s="119"/>
      <c r="Q11" s="119"/>
      <c r="R11" s="119"/>
    </row>
    <row r="12" spans="1:19">
      <c r="A12" s="51" t="s">
        <v>36</v>
      </c>
      <c r="B12" s="105">
        <v>20719</v>
      </c>
      <c r="C12" s="105">
        <v>83470</v>
      </c>
      <c r="D12" s="105">
        <v>6727</v>
      </c>
      <c r="E12" s="105">
        <v>7239</v>
      </c>
      <c r="F12" s="105">
        <v>6927</v>
      </c>
      <c r="G12" s="105">
        <f t="shared" si="0"/>
        <v>20893</v>
      </c>
      <c r="H12" s="124"/>
      <c r="I12" s="124"/>
      <c r="J12" s="124"/>
      <c r="K12" s="124"/>
      <c r="L12" s="124"/>
      <c r="M12" s="119"/>
      <c r="N12" s="119"/>
      <c r="O12" s="119"/>
      <c r="P12" s="119"/>
      <c r="Q12" s="119"/>
      <c r="R12" s="119"/>
    </row>
    <row r="13" spans="1:19">
      <c r="A13" s="51" t="s">
        <v>30</v>
      </c>
      <c r="B13" s="105">
        <v>11730</v>
      </c>
      <c r="C13" s="105">
        <v>49638</v>
      </c>
      <c r="D13" s="105">
        <v>4086</v>
      </c>
      <c r="E13" s="105">
        <v>4680</v>
      </c>
      <c r="F13" s="105">
        <v>4176</v>
      </c>
      <c r="G13" s="105">
        <f t="shared" si="0"/>
        <v>12942</v>
      </c>
      <c r="H13" s="39"/>
      <c r="I13" s="124"/>
      <c r="J13" s="124"/>
      <c r="K13" s="124"/>
      <c r="L13" s="40"/>
      <c r="M13" s="119"/>
      <c r="N13" s="119"/>
      <c r="O13" s="119"/>
      <c r="P13" s="119"/>
      <c r="Q13" s="119"/>
      <c r="R13" s="119"/>
    </row>
    <row r="14" spans="1:19" ht="15.75" customHeight="1">
      <c r="A14" s="51" t="s">
        <v>39</v>
      </c>
      <c r="B14" s="105">
        <v>9008</v>
      </c>
      <c r="C14" s="105">
        <v>36899</v>
      </c>
      <c r="D14" s="105">
        <v>3037</v>
      </c>
      <c r="E14" s="105">
        <v>3323</v>
      </c>
      <c r="F14" s="105">
        <v>3119</v>
      </c>
      <c r="G14" s="105">
        <f t="shared" si="0"/>
        <v>9479</v>
      </c>
      <c r="H14" s="40"/>
      <c r="I14" s="124"/>
      <c r="J14" s="124"/>
      <c r="K14" s="124"/>
      <c r="L14" s="40"/>
      <c r="M14" s="40"/>
    </row>
    <row r="15" spans="1:19" ht="18" customHeight="1">
      <c r="A15" s="51" t="s">
        <v>59</v>
      </c>
      <c r="B15" s="105">
        <v>2791</v>
      </c>
      <c r="C15" s="105">
        <v>15409</v>
      </c>
      <c r="D15" s="105">
        <v>1522</v>
      </c>
      <c r="E15" s="105">
        <v>2219</v>
      </c>
      <c r="F15" s="105">
        <v>1803</v>
      </c>
      <c r="G15" s="105">
        <f t="shared" si="0"/>
        <v>5544</v>
      </c>
      <c r="H15" s="124"/>
      <c r="I15" s="40"/>
      <c r="J15" s="40"/>
      <c r="K15" s="40"/>
      <c r="L15" s="40"/>
      <c r="M15" s="40"/>
    </row>
    <row r="16" spans="1:19">
      <c r="A16" s="4" t="s">
        <v>6</v>
      </c>
      <c r="B16" s="104">
        <v>628682</v>
      </c>
      <c r="C16" s="104">
        <f>+SUM(C6:C15)</f>
        <v>2644267</v>
      </c>
      <c r="D16" s="104">
        <f t="shared" ref="D16:G16" si="1">+SUM(D6:D15)</f>
        <v>222488</v>
      </c>
      <c r="E16" s="104">
        <f t="shared" si="1"/>
        <v>235658</v>
      </c>
      <c r="F16" s="104">
        <f t="shared" si="1"/>
        <v>232467</v>
      </c>
      <c r="G16" s="104">
        <f t="shared" si="1"/>
        <v>690613</v>
      </c>
      <c r="H16" s="40"/>
      <c r="I16" s="124"/>
      <c r="J16" s="124"/>
      <c r="K16" s="124"/>
      <c r="L16" s="40"/>
      <c r="M16" s="40"/>
      <c r="N16" s="40"/>
      <c r="O16" s="40"/>
      <c r="P16" s="40"/>
      <c r="Q16" s="40"/>
    </row>
    <row r="17" spans="3:12">
      <c r="C17" s="124"/>
      <c r="D17" s="124"/>
      <c r="E17" s="124"/>
      <c r="F17" s="124"/>
      <c r="G17" s="124"/>
      <c r="H17" s="124"/>
      <c r="I17" s="124"/>
      <c r="J17" s="124"/>
      <c r="K17" s="124"/>
      <c r="L17" s="124"/>
    </row>
    <row r="18" spans="3:12">
      <c r="I18" s="124"/>
      <c r="J18" s="124"/>
      <c r="K18" s="124"/>
    </row>
    <row r="19" spans="3:12">
      <c r="I19" s="124"/>
      <c r="J19" s="124"/>
      <c r="K19" s="124"/>
    </row>
    <row r="20" spans="3:12">
      <c r="I20" s="124"/>
      <c r="J20" s="124"/>
      <c r="K20" s="124"/>
    </row>
    <row r="21" spans="3:12">
      <c r="I21" s="124"/>
      <c r="J21" s="124"/>
      <c r="K21" s="124"/>
    </row>
    <row r="22" spans="3:12">
      <c r="I22" s="124"/>
      <c r="J22" s="124"/>
      <c r="K22" s="124"/>
    </row>
    <row r="23" spans="3:12">
      <c r="I23" s="124"/>
      <c r="J23" s="124"/>
      <c r="K23" s="124"/>
    </row>
    <row r="24" spans="3:12">
      <c r="I24" s="124"/>
      <c r="J24" s="124"/>
      <c r="K24" s="124"/>
    </row>
    <row r="25" spans="3:12">
      <c r="I25" s="124"/>
      <c r="J25" s="124"/>
      <c r="K25" s="124"/>
    </row>
    <row r="26" spans="3:12">
      <c r="I26" s="124"/>
      <c r="J26" s="124"/>
      <c r="K26" s="124"/>
    </row>
    <row r="27" spans="3:12">
      <c r="I27" s="124"/>
      <c r="J27" s="124"/>
      <c r="K27" s="124"/>
    </row>
  </sheetData>
  <mergeCells count="8">
    <mergeCell ref="A3:A5"/>
    <mergeCell ref="A1:G1"/>
    <mergeCell ref="D3:G3"/>
    <mergeCell ref="C4:C5"/>
    <mergeCell ref="G4:G5"/>
    <mergeCell ref="D4:F4"/>
    <mergeCell ref="B3:C3"/>
    <mergeCell ref="B4:B5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76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0"/>
  <sheetViews>
    <sheetView showGridLines="0" zoomScaleNormal="75" workbookViewId="0">
      <selection sqref="A1:H1"/>
    </sheetView>
  </sheetViews>
  <sheetFormatPr defaultColWidth="9" defaultRowHeight="15.75"/>
  <cols>
    <col min="1" max="1" width="52.7109375" style="59" customWidth="1"/>
    <col min="2" max="2" width="17.5703125" style="59" customWidth="1"/>
    <col min="3" max="3" width="19.28515625" style="53" customWidth="1"/>
    <col min="4" max="6" width="9.42578125" style="53" customWidth="1"/>
    <col min="7" max="7" width="18.85546875" style="53" customWidth="1"/>
    <col min="8" max="8" width="18.140625" style="53" customWidth="1"/>
    <col min="9" max="16384" width="9" style="53"/>
  </cols>
  <sheetData>
    <row r="1" spans="1:12" ht="35.25" customHeight="1">
      <c r="A1" s="135" t="s">
        <v>45</v>
      </c>
      <c r="B1" s="135"/>
      <c r="C1" s="135"/>
      <c r="D1" s="135"/>
      <c r="E1" s="135"/>
      <c r="F1" s="135"/>
      <c r="G1" s="135"/>
      <c r="H1" s="135"/>
    </row>
    <row r="2" spans="1:12">
      <c r="A2" s="53"/>
      <c r="B2" s="124"/>
      <c r="C2" s="46"/>
      <c r="G2" s="46"/>
      <c r="H2" s="46" t="s">
        <v>20</v>
      </c>
    </row>
    <row r="3" spans="1:12" ht="15.75" customHeight="1">
      <c r="A3" s="47" t="s">
        <v>42</v>
      </c>
      <c r="B3" s="144">
        <v>2024</v>
      </c>
      <c r="C3" s="145">
        <v>2024</v>
      </c>
      <c r="D3" s="139">
        <v>2025</v>
      </c>
      <c r="E3" s="139"/>
      <c r="F3" s="139"/>
      <c r="G3" s="139"/>
      <c r="H3" s="140"/>
    </row>
    <row r="4" spans="1:12" ht="15.75" customHeight="1">
      <c r="A4" s="48"/>
      <c r="B4" s="147" t="s">
        <v>72</v>
      </c>
      <c r="C4" s="141" t="s">
        <v>60</v>
      </c>
      <c r="D4" s="139" t="s">
        <v>65</v>
      </c>
      <c r="E4" s="139"/>
      <c r="F4" s="140"/>
      <c r="G4" s="147" t="s">
        <v>71</v>
      </c>
      <c r="H4" s="147" t="s">
        <v>72</v>
      </c>
    </row>
    <row r="5" spans="1:12" ht="27.75" customHeight="1">
      <c r="A5" s="49" t="s">
        <v>18</v>
      </c>
      <c r="B5" s="148"/>
      <c r="C5" s="142"/>
      <c r="D5" s="50">
        <v>1</v>
      </c>
      <c r="E5" s="50">
        <v>2</v>
      </c>
      <c r="F5" s="50">
        <v>3</v>
      </c>
      <c r="G5" s="148"/>
      <c r="H5" s="148"/>
    </row>
    <row r="6" spans="1:12">
      <c r="A6" s="51" t="s">
        <v>1</v>
      </c>
      <c r="B6" s="107">
        <v>91.695610468049779</v>
      </c>
      <c r="C6" s="107">
        <v>93.24</v>
      </c>
      <c r="D6" s="107">
        <v>95.88</v>
      </c>
      <c r="E6" s="107">
        <v>98.15</v>
      </c>
      <c r="F6" s="107">
        <v>97.460000000000008</v>
      </c>
      <c r="G6" s="107">
        <f t="shared" ref="G6:G16" si="0">+AVERAGE(D6:F6)</f>
        <v>97.163333333333341</v>
      </c>
      <c r="H6" s="107">
        <v>97.168833693916156</v>
      </c>
      <c r="I6" s="124"/>
      <c r="J6" s="124"/>
      <c r="K6" s="124"/>
      <c r="L6" s="124"/>
    </row>
    <row r="7" spans="1:12">
      <c r="A7" s="51" t="s">
        <v>2</v>
      </c>
      <c r="B7" s="107">
        <v>98.453049885261052</v>
      </c>
      <c r="C7" s="107">
        <v>99.82</v>
      </c>
      <c r="D7" s="107">
        <v>101.16</v>
      </c>
      <c r="E7" s="107">
        <v>105.62</v>
      </c>
      <c r="F7" s="107">
        <v>104.60000000000001</v>
      </c>
      <c r="G7" s="107">
        <f t="shared" si="0"/>
        <v>103.79333333333334</v>
      </c>
      <c r="H7" s="107">
        <v>103.79478287716698</v>
      </c>
      <c r="I7" s="124"/>
      <c r="J7" s="124"/>
      <c r="K7" s="124"/>
      <c r="L7" s="124"/>
    </row>
    <row r="8" spans="1:12">
      <c r="A8" s="51" t="s">
        <v>3</v>
      </c>
      <c r="B8" s="107">
        <v>95.64496710858505</v>
      </c>
      <c r="C8" s="107">
        <v>97.11</v>
      </c>
      <c r="D8" s="107">
        <v>98.990000000000009</v>
      </c>
      <c r="E8" s="107">
        <v>102.38</v>
      </c>
      <c r="F8" s="107">
        <v>101.55</v>
      </c>
      <c r="G8" s="107">
        <f t="shared" si="0"/>
        <v>100.97333333333334</v>
      </c>
      <c r="H8" s="107">
        <v>100.98409531087933</v>
      </c>
      <c r="I8" s="124"/>
      <c r="J8" s="124"/>
      <c r="K8" s="124"/>
      <c r="L8" s="124"/>
    </row>
    <row r="9" spans="1:12">
      <c r="A9" s="51" t="s">
        <v>4</v>
      </c>
      <c r="B9" s="107">
        <v>97.252666586556984</v>
      </c>
      <c r="C9" s="107">
        <v>98.01</v>
      </c>
      <c r="D9" s="107">
        <v>99.06</v>
      </c>
      <c r="E9" s="107">
        <v>102.82000000000001</v>
      </c>
      <c r="F9" s="107">
        <v>102.09</v>
      </c>
      <c r="G9" s="107">
        <f t="shared" si="0"/>
        <v>101.32333333333334</v>
      </c>
      <c r="H9" s="107">
        <v>101.34013216605705</v>
      </c>
      <c r="I9" s="124"/>
      <c r="J9" s="124"/>
      <c r="K9" s="124"/>
      <c r="L9" s="124"/>
    </row>
    <row r="10" spans="1:12">
      <c r="A10" s="51" t="s">
        <v>58</v>
      </c>
      <c r="B10" s="107">
        <v>103.94455047625125</v>
      </c>
      <c r="C10" s="107">
        <v>109.34</v>
      </c>
      <c r="D10" s="107">
        <v>107.83</v>
      </c>
      <c r="E10" s="107">
        <v>110.64</v>
      </c>
      <c r="F10" s="107">
        <v>109.68</v>
      </c>
      <c r="G10" s="107">
        <f t="shared" si="0"/>
        <v>109.38333333333333</v>
      </c>
      <c r="H10" s="107">
        <v>109.40642001968739</v>
      </c>
      <c r="I10" s="124"/>
      <c r="J10" s="124"/>
      <c r="K10" s="124"/>
      <c r="L10" s="124"/>
    </row>
    <row r="11" spans="1:12">
      <c r="A11" s="51" t="s">
        <v>5</v>
      </c>
      <c r="B11" s="107">
        <v>100.86938853816129</v>
      </c>
      <c r="C11" s="107">
        <v>103.14</v>
      </c>
      <c r="D11" s="107">
        <v>104.45</v>
      </c>
      <c r="E11" s="107">
        <v>110.55</v>
      </c>
      <c r="F11" s="107">
        <v>108.24000000000001</v>
      </c>
      <c r="G11" s="107">
        <f t="shared" si="0"/>
        <v>107.74666666666667</v>
      </c>
      <c r="H11" s="107">
        <v>107.76264397327382</v>
      </c>
      <c r="I11" s="124"/>
      <c r="J11" s="124"/>
      <c r="K11" s="124"/>
      <c r="L11" s="124"/>
    </row>
    <row r="12" spans="1:12">
      <c r="A12" s="51" t="s">
        <v>36</v>
      </c>
      <c r="B12" s="107">
        <v>95.119864704802126</v>
      </c>
      <c r="C12" s="107">
        <v>96.36</v>
      </c>
      <c r="D12" s="107">
        <v>99.05</v>
      </c>
      <c r="E12" s="107">
        <v>105.96000000000001</v>
      </c>
      <c r="F12" s="107">
        <v>101.94</v>
      </c>
      <c r="G12" s="107">
        <f t="shared" si="0"/>
        <v>102.31666666666666</v>
      </c>
      <c r="H12" s="107">
        <v>102.32383924067372</v>
      </c>
      <c r="I12" s="124"/>
      <c r="J12" s="124"/>
      <c r="K12" s="124"/>
      <c r="L12" s="124"/>
    </row>
    <row r="13" spans="1:12">
      <c r="A13" s="51" t="s">
        <v>30</v>
      </c>
      <c r="B13" s="107">
        <v>87.998259894379942</v>
      </c>
      <c r="C13" s="107">
        <v>89.31</v>
      </c>
      <c r="D13" s="107">
        <v>88.95</v>
      </c>
      <c r="E13" s="107">
        <v>98.34</v>
      </c>
      <c r="F13" s="107">
        <v>90.31</v>
      </c>
      <c r="G13" s="107">
        <f t="shared" si="0"/>
        <v>92.533333333333346</v>
      </c>
      <c r="H13" s="107">
        <v>92.596820542907452</v>
      </c>
      <c r="I13" s="124"/>
      <c r="J13" s="124"/>
      <c r="K13" s="124"/>
      <c r="L13" s="124"/>
    </row>
    <row r="14" spans="1:12" ht="15.75" customHeight="1">
      <c r="A14" s="51" t="s">
        <v>39</v>
      </c>
      <c r="B14" s="107">
        <v>91.783800819221142</v>
      </c>
      <c r="C14" s="107">
        <v>92.73</v>
      </c>
      <c r="D14" s="107">
        <v>94.89</v>
      </c>
      <c r="E14" s="107">
        <v>101.27</v>
      </c>
      <c r="F14" s="107">
        <v>96.87</v>
      </c>
      <c r="G14" s="107">
        <f t="shared" si="0"/>
        <v>97.676666666666662</v>
      </c>
      <c r="H14" s="107">
        <v>97.704928720893079</v>
      </c>
      <c r="I14" s="124"/>
      <c r="J14" s="124"/>
      <c r="K14" s="124"/>
      <c r="L14" s="124"/>
    </row>
    <row r="15" spans="1:12" ht="17.25" customHeight="1">
      <c r="A15" s="51" t="s">
        <v>59</v>
      </c>
      <c r="B15" s="107">
        <v>105.01059894657637</v>
      </c>
      <c r="C15" s="107">
        <v>102.6</v>
      </c>
      <c r="D15" s="107">
        <v>96.39</v>
      </c>
      <c r="E15" s="107">
        <v>111.25</v>
      </c>
      <c r="F15" s="107">
        <v>97.13</v>
      </c>
      <c r="G15" s="107">
        <f t="shared" si="0"/>
        <v>101.58999999999999</v>
      </c>
      <c r="H15" s="107">
        <v>102.11175943875196</v>
      </c>
      <c r="I15" s="124"/>
      <c r="J15" s="124"/>
      <c r="K15" s="124"/>
      <c r="L15" s="124"/>
    </row>
    <row r="16" spans="1:12">
      <c r="A16" s="17" t="s">
        <v>8</v>
      </c>
      <c r="B16" s="107">
        <v>96.199675336538874</v>
      </c>
      <c r="C16" s="107">
        <v>98.01</v>
      </c>
      <c r="D16" s="108">
        <v>99.500313874913346</v>
      </c>
      <c r="E16" s="108">
        <v>103.28418400898316</v>
      </c>
      <c r="F16" s="108">
        <v>101.9569856765722</v>
      </c>
      <c r="G16" s="107">
        <f t="shared" si="0"/>
        <v>101.58049452015625</v>
      </c>
      <c r="H16" s="107">
        <v>101.59434481621309</v>
      </c>
      <c r="I16" s="124"/>
      <c r="J16" s="124"/>
      <c r="K16" s="124"/>
      <c r="L16" s="124"/>
    </row>
    <row r="17" spans="1:12" ht="15" customHeight="1">
      <c r="C17" s="124"/>
      <c r="D17" s="124"/>
      <c r="E17" s="124"/>
      <c r="F17" s="124"/>
      <c r="G17" s="124"/>
      <c r="H17" s="124"/>
      <c r="I17" s="124"/>
      <c r="J17" s="124"/>
      <c r="K17" s="124"/>
      <c r="L17" s="124"/>
    </row>
    <row r="18" spans="1:12" ht="15" customHeight="1">
      <c r="A18" s="59" t="s">
        <v>44</v>
      </c>
      <c r="C18" s="124"/>
      <c r="D18" s="124"/>
      <c r="E18" s="124"/>
      <c r="F18" s="124"/>
      <c r="G18" s="124"/>
      <c r="H18" s="124"/>
      <c r="I18" s="124"/>
      <c r="J18" s="124"/>
      <c r="K18" s="124"/>
      <c r="L18" s="124"/>
    </row>
    <row r="19" spans="1:12" ht="32.25" customHeight="1">
      <c r="A19" s="146" t="s">
        <v>21</v>
      </c>
      <c r="B19" s="146"/>
      <c r="C19" s="146"/>
      <c r="D19" s="146"/>
      <c r="E19" s="146"/>
      <c r="F19" s="146"/>
      <c r="G19" s="146"/>
      <c r="H19" s="146"/>
      <c r="I19" s="124"/>
      <c r="J19" s="124"/>
      <c r="K19" s="124"/>
      <c r="L19" s="124"/>
    </row>
    <row r="20" spans="1:12">
      <c r="C20" s="124"/>
      <c r="D20" s="124"/>
      <c r="E20" s="124"/>
      <c r="F20" s="124"/>
      <c r="G20" s="124"/>
      <c r="H20" s="124"/>
      <c r="I20" s="124"/>
      <c r="J20" s="124"/>
      <c r="K20" s="124"/>
      <c r="L20" s="124"/>
    </row>
  </sheetData>
  <mergeCells count="9">
    <mergeCell ref="A19:H19"/>
    <mergeCell ref="A1:H1"/>
    <mergeCell ref="H4:H5"/>
    <mergeCell ref="D3:H3"/>
    <mergeCell ref="G4:G5"/>
    <mergeCell ref="C4:C5"/>
    <mergeCell ref="D4:F4"/>
    <mergeCell ref="B3:C3"/>
    <mergeCell ref="B4:B5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66" orientation="landscape" r:id="rId1"/>
  <headerFooter alignWithMargins="0">
    <oddHeader>&amp;R&amp;"Times New Roman,Regular"&amp;12&amp;A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showGridLines="0" workbookViewId="0">
      <selection sqref="A1:M1"/>
    </sheetView>
  </sheetViews>
  <sheetFormatPr defaultRowHeight="15.75"/>
  <cols>
    <col min="1" max="1" width="4.85546875" style="37" customWidth="1"/>
    <col min="2" max="2" width="41.42578125" style="76" customWidth="1"/>
    <col min="3" max="3" width="12.85546875" style="37" customWidth="1"/>
    <col min="4" max="4" width="13.85546875" style="37" customWidth="1"/>
    <col min="5" max="6" width="14" style="37" customWidth="1"/>
    <col min="7" max="7" width="13.42578125" style="37" customWidth="1"/>
    <col min="8" max="8" width="13" style="37" customWidth="1"/>
    <col min="9" max="9" width="11.7109375" style="37" customWidth="1"/>
    <col min="10" max="10" width="13.28515625" style="37" customWidth="1"/>
    <col min="11" max="11" width="15.140625" style="37" customWidth="1"/>
    <col min="12" max="12" width="13.42578125" style="37" customWidth="1"/>
    <col min="13" max="13" width="13.85546875" style="37" customWidth="1"/>
    <col min="14" max="14" width="9.140625" style="37"/>
    <col min="15" max="15" width="18.5703125" style="37" customWidth="1"/>
    <col min="16" max="16384" width="9.140625" style="37"/>
  </cols>
  <sheetData>
    <row r="1" spans="1:16" ht="29.25" customHeight="1">
      <c r="A1" s="149" t="s">
        <v>68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</row>
    <row r="2" spans="1:16" ht="14.25" customHeight="1">
      <c r="A2" s="60"/>
      <c r="B2" s="60"/>
      <c r="C2" s="55"/>
      <c r="D2" s="55"/>
      <c r="E2" s="55"/>
      <c r="F2" s="55"/>
      <c r="G2" s="55"/>
      <c r="H2" s="55"/>
      <c r="M2" s="61" t="s">
        <v>41</v>
      </c>
    </row>
    <row r="3" spans="1:16" ht="63" customHeight="1">
      <c r="A3" s="62" t="s">
        <v>0</v>
      </c>
      <c r="B3" s="28" t="s">
        <v>43</v>
      </c>
      <c r="C3" s="63" t="s">
        <v>9</v>
      </c>
      <c r="D3" s="64" t="s">
        <v>2</v>
      </c>
      <c r="E3" s="64" t="s">
        <v>10</v>
      </c>
      <c r="F3" s="64" t="s">
        <v>4</v>
      </c>
      <c r="G3" s="64" t="s">
        <v>58</v>
      </c>
      <c r="H3" s="65" t="s">
        <v>11</v>
      </c>
      <c r="I3" s="66" t="s">
        <v>36</v>
      </c>
      <c r="J3" s="66" t="s">
        <v>30</v>
      </c>
      <c r="K3" s="67" t="s">
        <v>47</v>
      </c>
      <c r="L3" s="67" t="s">
        <v>59</v>
      </c>
      <c r="M3" s="68" t="s">
        <v>7</v>
      </c>
    </row>
    <row r="4" spans="1:16">
      <c r="A4" s="19" t="s">
        <v>34</v>
      </c>
      <c r="B4" s="27" t="s">
        <v>35</v>
      </c>
      <c r="C4" s="109">
        <v>5394785</v>
      </c>
      <c r="D4" s="109">
        <v>1829878</v>
      </c>
      <c r="E4" s="109">
        <v>4770882</v>
      </c>
      <c r="F4" s="109">
        <v>4325417</v>
      </c>
      <c r="G4" s="109">
        <v>2702967</v>
      </c>
      <c r="H4" s="109">
        <v>2005385</v>
      </c>
      <c r="I4" s="109">
        <v>544395</v>
      </c>
      <c r="J4" s="109">
        <v>329558</v>
      </c>
      <c r="K4" s="109">
        <v>198208</v>
      </c>
      <c r="L4" s="109">
        <v>105344</v>
      </c>
      <c r="M4" s="109">
        <f>M5+M9+M12+M13</f>
        <v>22206819</v>
      </c>
      <c r="P4" s="117"/>
    </row>
    <row r="5" spans="1:16" ht="15.75" customHeight="1">
      <c r="A5" s="52">
        <v>1</v>
      </c>
      <c r="B5" s="69" t="s">
        <v>61</v>
      </c>
      <c r="C5" s="106">
        <v>3802717</v>
      </c>
      <c r="D5" s="106">
        <v>1101463</v>
      </c>
      <c r="E5" s="106">
        <v>3498192</v>
      </c>
      <c r="F5" s="106">
        <v>3005659</v>
      </c>
      <c r="G5" s="106">
        <v>1861504</v>
      </c>
      <c r="H5" s="106">
        <v>1166567</v>
      </c>
      <c r="I5" s="106">
        <v>203191</v>
      </c>
      <c r="J5" s="106">
        <v>170749</v>
      </c>
      <c r="K5" s="106">
        <v>139943</v>
      </c>
      <c r="L5" s="106">
        <v>74342</v>
      </c>
      <c r="M5" s="106">
        <f t="shared" ref="M5:M17" si="0">+SUM(C5:L5)</f>
        <v>15024327</v>
      </c>
      <c r="P5" s="117"/>
    </row>
    <row r="6" spans="1:16" ht="63">
      <c r="A6" s="70" t="s">
        <v>62</v>
      </c>
      <c r="B6" s="69" t="s">
        <v>49</v>
      </c>
      <c r="C6" s="106">
        <v>3452831</v>
      </c>
      <c r="D6" s="106">
        <v>662586</v>
      </c>
      <c r="E6" s="106">
        <v>3391331</v>
      </c>
      <c r="F6" s="106">
        <v>2952427</v>
      </c>
      <c r="G6" s="106">
        <v>1762446</v>
      </c>
      <c r="H6" s="106">
        <v>743779</v>
      </c>
      <c r="I6" s="106">
        <v>41369</v>
      </c>
      <c r="J6" s="106">
        <v>135471</v>
      </c>
      <c r="K6" s="106">
        <v>138237</v>
      </c>
      <c r="L6" s="106">
        <v>74342</v>
      </c>
      <c r="M6" s="106">
        <f t="shared" si="0"/>
        <v>13354819</v>
      </c>
      <c r="P6" s="117"/>
    </row>
    <row r="7" spans="1:16">
      <c r="A7" s="70">
        <v>1.2</v>
      </c>
      <c r="B7" s="69" t="s">
        <v>12</v>
      </c>
      <c r="C7" s="106">
        <v>349886</v>
      </c>
      <c r="D7" s="106">
        <v>438003</v>
      </c>
      <c r="E7" s="106">
        <v>106861</v>
      </c>
      <c r="F7" s="106">
        <v>53232</v>
      </c>
      <c r="G7" s="106">
        <v>99058</v>
      </c>
      <c r="H7" s="106">
        <v>422788</v>
      </c>
      <c r="I7" s="106">
        <v>161822</v>
      </c>
      <c r="J7" s="106">
        <v>35278</v>
      </c>
      <c r="K7" s="106">
        <v>1706</v>
      </c>
      <c r="L7" s="106">
        <v>0</v>
      </c>
      <c r="M7" s="106">
        <f t="shared" si="0"/>
        <v>1668634</v>
      </c>
      <c r="P7" s="117"/>
    </row>
    <row r="8" spans="1:16">
      <c r="A8" s="70">
        <v>1.3</v>
      </c>
      <c r="B8" s="69" t="s">
        <v>13</v>
      </c>
      <c r="C8" s="106">
        <v>0</v>
      </c>
      <c r="D8" s="106">
        <v>874</v>
      </c>
      <c r="E8" s="106">
        <v>0</v>
      </c>
      <c r="F8" s="106">
        <v>0</v>
      </c>
      <c r="G8" s="106">
        <v>0</v>
      </c>
      <c r="H8" s="106">
        <v>0</v>
      </c>
      <c r="I8" s="106">
        <v>0</v>
      </c>
      <c r="J8" s="106">
        <v>0</v>
      </c>
      <c r="K8" s="106">
        <v>0</v>
      </c>
      <c r="L8" s="106">
        <v>0</v>
      </c>
      <c r="M8" s="106">
        <f t="shared" si="0"/>
        <v>874</v>
      </c>
      <c r="P8" s="117"/>
    </row>
    <row r="9" spans="1:16">
      <c r="A9" s="71">
        <v>2</v>
      </c>
      <c r="B9" s="69" t="s">
        <v>63</v>
      </c>
      <c r="C9" s="106">
        <v>1499660</v>
      </c>
      <c r="D9" s="106">
        <v>620567</v>
      </c>
      <c r="E9" s="106">
        <v>1272690</v>
      </c>
      <c r="F9" s="106">
        <v>1319758</v>
      </c>
      <c r="G9" s="106">
        <v>841463</v>
      </c>
      <c r="H9" s="106">
        <v>757218</v>
      </c>
      <c r="I9" s="106">
        <v>303878</v>
      </c>
      <c r="J9" s="106">
        <v>156998</v>
      </c>
      <c r="K9" s="106">
        <v>47458</v>
      </c>
      <c r="L9" s="106">
        <v>31002</v>
      </c>
      <c r="M9" s="106">
        <f t="shared" si="0"/>
        <v>6850692</v>
      </c>
      <c r="P9" s="117"/>
    </row>
    <row r="10" spans="1:16">
      <c r="A10" s="71">
        <v>2.1</v>
      </c>
      <c r="B10" s="69" t="s">
        <v>50</v>
      </c>
      <c r="C10" s="106">
        <v>662305</v>
      </c>
      <c r="D10" s="106">
        <v>352752</v>
      </c>
      <c r="E10" s="106">
        <v>402472</v>
      </c>
      <c r="F10" s="106">
        <v>774424</v>
      </c>
      <c r="G10" s="106">
        <v>533544</v>
      </c>
      <c r="H10" s="106">
        <v>457023</v>
      </c>
      <c r="I10" s="106">
        <v>183591</v>
      </c>
      <c r="J10" s="106">
        <v>92966</v>
      </c>
      <c r="K10" s="106">
        <v>16340</v>
      </c>
      <c r="L10" s="106">
        <v>17776</v>
      </c>
      <c r="M10" s="106">
        <f t="shared" si="0"/>
        <v>3493193</v>
      </c>
      <c r="P10" s="117"/>
    </row>
    <row r="11" spans="1:16" ht="15.75" customHeight="1">
      <c r="A11" s="71">
        <v>2.2000000000000002</v>
      </c>
      <c r="B11" s="69" t="s">
        <v>51</v>
      </c>
      <c r="C11" s="106">
        <v>837355</v>
      </c>
      <c r="D11" s="106">
        <v>267815</v>
      </c>
      <c r="E11" s="106">
        <v>870218</v>
      </c>
      <c r="F11" s="106">
        <v>545334</v>
      </c>
      <c r="G11" s="106">
        <v>307919</v>
      </c>
      <c r="H11" s="106">
        <v>300195</v>
      </c>
      <c r="I11" s="106">
        <v>120287</v>
      </c>
      <c r="J11" s="106">
        <v>64032</v>
      </c>
      <c r="K11" s="106">
        <v>31118</v>
      </c>
      <c r="L11" s="106">
        <v>13226</v>
      </c>
      <c r="M11" s="106">
        <f t="shared" si="0"/>
        <v>3357499</v>
      </c>
      <c r="P11" s="117"/>
    </row>
    <row r="12" spans="1:16">
      <c r="A12" s="70">
        <v>3</v>
      </c>
      <c r="B12" s="69" t="s">
        <v>52</v>
      </c>
      <c r="C12" s="106">
        <v>61106</v>
      </c>
      <c r="D12" s="106">
        <v>29282</v>
      </c>
      <c r="E12" s="106">
        <v>0</v>
      </c>
      <c r="F12" s="106">
        <v>0</v>
      </c>
      <c r="G12" s="106">
        <v>0</v>
      </c>
      <c r="H12" s="106">
        <v>0</v>
      </c>
      <c r="I12" s="106">
        <v>10024</v>
      </c>
      <c r="J12" s="106">
        <v>0</v>
      </c>
      <c r="K12" s="106">
        <v>5909</v>
      </c>
      <c r="L12" s="106">
        <v>0</v>
      </c>
      <c r="M12" s="106">
        <f t="shared" si="0"/>
        <v>106321</v>
      </c>
      <c r="P12" s="117"/>
    </row>
    <row r="13" spans="1:16">
      <c r="A13" s="70">
        <v>4</v>
      </c>
      <c r="B13" s="69" t="s">
        <v>14</v>
      </c>
      <c r="C13" s="106">
        <v>31302</v>
      </c>
      <c r="D13" s="106">
        <v>78566</v>
      </c>
      <c r="E13" s="106">
        <v>0</v>
      </c>
      <c r="F13" s="106">
        <v>0</v>
      </c>
      <c r="G13" s="106">
        <v>0</v>
      </c>
      <c r="H13" s="106">
        <v>81600</v>
      </c>
      <c r="I13" s="106">
        <v>27302</v>
      </c>
      <c r="J13" s="106">
        <v>1811</v>
      </c>
      <c r="K13" s="106">
        <v>4898</v>
      </c>
      <c r="L13" s="106">
        <v>0</v>
      </c>
      <c r="M13" s="106">
        <f t="shared" si="0"/>
        <v>225479</v>
      </c>
      <c r="P13" s="117"/>
    </row>
    <row r="14" spans="1:16">
      <c r="A14" s="24" t="s">
        <v>64</v>
      </c>
      <c r="B14" s="20" t="s">
        <v>38</v>
      </c>
      <c r="C14" s="109">
        <v>5934084</v>
      </c>
      <c r="D14" s="109">
        <v>1955965</v>
      </c>
      <c r="E14" s="109">
        <v>4975238</v>
      </c>
      <c r="F14" s="109">
        <v>4563497</v>
      </c>
      <c r="G14" s="109">
        <v>3016063</v>
      </c>
      <c r="H14" s="109">
        <v>2107711</v>
      </c>
      <c r="I14" s="109">
        <v>582416</v>
      </c>
      <c r="J14" s="109">
        <v>352130</v>
      </c>
      <c r="K14" s="109">
        <v>240643</v>
      </c>
      <c r="L14" s="109">
        <v>113627</v>
      </c>
      <c r="M14" s="109">
        <f>SUM(M15:M17)</f>
        <v>23841374</v>
      </c>
      <c r="P14" s="117"/>
    </row>
    <row r="15" spans="1:16" ht="15.75" customHeight="1">
      <c r="A15" s="70">
        <v>1</v>
      </c>
      <c r="B15" s="35" t="s">
        <v>53</v>
      </c>
      <c r="C15" s="106">
        <v>5394785</v>
      </c>
      <c r="D15" s="106">
        <v>1829878</v>
      </c>
      <c r="E15" s="106">
        <v>4770882</v>
      </c>
      <c r="F15" s="106">
        <v>4325417</v>
      </c>
      <c r="G15" s="106">
        <v>2702967</v>
      </c>
      <c r="H15" s="106">
        <v>2005385</v>
      </c>
      <c r="I15" s="106">
        <v>544395</v>
      </c>
      <c r="J15" s="106">
        <v>329558</v>
      </c>
      <c r="K15" s="106">
        <v>198208</v>
      </c>
      <c r="L15" s="106">
        <v>105344</v>
      </c>
      <c r="M15" s="106">
        <f t="shared" si="0"/>
        <v>22206819</v>
      </c>
      <c r="P15" s="117"/>
    </row>
    <row r="16" spans="1:16" s="44" customFormat="1">
      <c r="A16" s="70">
        <v>2</v>
      </c>
      <c r="B16" s="21" t="s">
        <v>31</v>
      </c>
      <c r="C16" s="110">
        <v>521485</v>
      </c>
      <c r="D16" s="110">
        <v>37674</v>
      </c>
      <c r="E16" s="110">
        <v>203154</v>
      </c>
      <c r="F16" s="110">
        <v>230069</v>
      </c>
      <c r="G16" s="110">
        <v>312889</v>
      </c>
      <c r="H16" s="110">
        <v>59432</v>
      </c>
      <c r="I16" s="110">
        <v>8313</v>
      </c>
      <c r="J16" s="110">
        <v>12332</v>
      </c>
      <c r="K16" s="110">
        <v>42422</v>
      </c>
      <c r="L16" s="110">
        <v>8277</v>
      </c>
      <c r="M16" s="106">
        <f t="shared" si="0"/>
        <v>1436047</v>
      </c>
      <c r="P16" s="117"/>
    </row>
    <row r="17" spans="1:16">
      <c r="A17" s="70">
        <v>3</v>
      </c>
      <c r="B17" s="21" t="s">
        <v>32</v>
      </c>
      <c r="C17" s="110">
        <v>17814</v>
      </c>
      <c r="D17" s="110">
        <v>88413</v>
      </c>
      <c r="E17" s="110">
        <v>1202</v>
      </c>
      <c r="F17" s="110">
        <v>8011</v>
      </c>
      <c r="G17" s="110">
        <v>207</v>
      </c>
      <c r="H17" s="110">
        <v>42894</v>
      </c>
      <c r="I17" s="110">
        <v>29708</v>
      </c>
      <c r="J17" s="110">
        <v>10240</v>
      </c>
      <c r="K17" s="110">
        <v>13</v>
      </c>
      <c r="L17" s="110">
        <v>6</v>
      </c>
      <c r="M17" s="106">
        <f t="shared" si="0"/>
        <v>198508</v>
      </c>
      <c r="P17" s="117"/>
    </row>
    <row r="18" spans="1:16" ht="16.5" customHeight="1">
      <c r="B18" s="73"/>
      <c r="C18" s="72"/>
      <c r="D18" s="72"/>
      <c r="E18" s="72"/>
      <c r="F18" s="72"/>
      <c r="G18" s="72"/>
      <c r="H18" s="72"/>
      <c r="I18" s="74"/>
      <c r="J18" s="74"/>
      <c r="K18" s="74"/>
      <c r="L18" s="74"/>
      <c r="M18" s="75"/>
    </row>
  </sheetData>
  <mergeCells count="1">
    <mergeCell ref="A1:M1"/>
  </mergeCells>
  <phoneticPr fontId="7" type="noConversion"/>
  <printOptions horizontalCentered="1" verticalCentered="1"/>
  <pageMargins left="0.19685039370078741" right="0.19685039370078741" top="0.35433070866141736" bottom="0.98425196850393704" header="0.51181102362204722" footer="0.51181102362204722"/>
  <pageSetup paperSize="9" scale="75" orientation="landscape" r:id="rId1"/>
  <headerFooter alignWithMargins="0">
    <oddHeader>&amp;R&amp;"Times New Roman,Regular"&amp;12&amp;A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showGridLines="0" workbookViewId="0">
      <selection sqref="A1:M1"/>
    </sheetView>
  </sheetViews>
  <sheetFormatPr defaultRowHeight="15.75"/>
  <cols>
    <col min="1" max="1" width="6.7109375" style="37" customWidth="1"/>
    <col min="2" max="2" width="45.42578125" style="76" customWidth="1"/>
    <col min="3" max="3" width="12.85546875" style="37" customWidth="1"/>
    <col min="4" max="4" width="13.85546875" style="37" customWidth="1"/>
    <col min="5" max="5" width="11.85546875" style="37" customWidth="1"/>
    <col min="6" max="6" width="12.85546875" style="37" customWidth="1"/>
    <col min="7" max="7" width="13.7109375" style="37" customWidth="1"/>
    <col min="8" max="8" width="11.85546875" style="37" customWidth="1"/>
    <col min="9" max="9" width="11.7109375" style="37" customWidth="1"/>
    <col min="10" max="10" width="13.28515625" style="37" customWidth="1"/>
    <col min="11" max="12" width="15" style="37" customWidth="1"/>
    <col min="13" max="13" width="13.140625" style="37" customWidth="1"/>
    <col min="14" max="16384" width="9.140625" style="37"/>
  </cols>
  <sheetData>
    <row r="1" spans="1:13" ht="15.75" customHeight="1">
      <c r="A1" s="135" t="s">
        <v>66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</row>
    <row r="2" spans="1:13">
      <c r="A2" s="53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77" t="s">
        <v>16</v>
      </c>
    </row>
    <row r="3" spans="1:13" ht="51.75" customHeight="1">
      <c r="A3" s="83" t="s">
        <v>0</v>
      </c>
      <c r="B3" s="84" t="s">
        <v>43</v>
      </c>
      <c r="C3" s="85" t="s">
        <v>9</v>
      </c>
      <c r="D3" s="85" t="s">
        <v>2</v>
      </c>
      <c r="E3" s="85" t="s">
        <v>10</v>
      </c>
      <c r="F3" s="85" t="s">
        <v>4</v>
      </c>
      <c r="G3" s="54" t="s">
        <v>58</v>
      </c>
      <c r="H3" s="86" t="s">
        <v>11</v>
      </c>
      <c r="I3" s="78" t="s">
        <v>36</v>
      </c>
      <c r="J3" s="78" t="s">
        <v>30</v>
      </c>
      <c r="K3" s="79" t="s">
        <v>47</v>
      </c>
      <c r="L3" s="79" t="s">
        <v>59</v>
      </c>
      <c r="M3" s="80" t="s">
        <v>7</v>
      </c>
    </row>
    <row r="4" spans="1:13">
      <c r="A4" s="19" t="s">
        <v>34</v>
      </c>
      <c r="B4" s="87" t="s">
        <v>35</v>
      </c>
      <c r="C4" s="111">
        <f>+'Таблица №4-У'!C4/'Таблица №4-У'!C$4*100</f>
        <v>100</v>
      </c>
      <c r="D4" s="111">
        <f>+'Таблица №4-У'!D4/'Таблица №4-У'!D$4*100</f>
        <v>100</v>
      </c>
      <c r="E4" s="111">
        <f>+'Таблица №4-У'!E4/'Таблица №4-У'!E$4*100</f>
        <v>100</v>
      </c>
      <c r="F4" s="111">
        <f>+'Таблица №4-У'!F4/'Таблица №4-У'!F$4*100</f>
        <v>100</v>
      </c>
      <c r="G4" s="111">
        <f>+'Таблица №4-У'!G4/'Таблица №4-У'!G$4*100</f>
        <v>100</v>
      </c>
      <c r="H4" s="111">
        <f>+'Таблица №4-У'!H4/'Таблица №4-У'!H$4*100</f>
        <v>100</v>
      </c>
      <c r="I4" s="111">
        <f>+'Таблица №4-У'!I4/'Таблица №4-У'!I$4*100</f>
        <v>100</v>
      </c>
      <c r="J4" s="111">
        <f>+'Таблица №4-У'!J4/'Таблица №4-У'!J$4*100</f>
        <v>100</v>
      </c>
      <c r="K4" s="111">
        <f>+'Таблица №4-У'!K4/'Таблица №4-У'!K$4*100</f>
        <v>100</v>
      </c>
      <c r="L4" s="111">
        <f>+'Таблица №4-У'!L4/'Таблица №4-У'!L$4*100</f>
        <v>100</v>
      </c>
      <c r="M4" s="111">
        <f>M5+M9+M12+M13</f>
        <v>100</v>
      </c>
    </row>
    <row r="5" spans="1:13" ht="15.75" customHeight="1">
      <c r="A5" s="88">
        <v>1</v>
      </c>
      <c r="B5" s="69" t="s">
        <v>61</v>
      </c>
      <c r="C5" s="112">
        <f>+'Таблица №4-У'!C5/'Таблица №4-У'!C$4*100</f>
        <v>70.488759051565538</v>
      </c>
      <c r="D5" s="112">
        <f>+'Таблица №4-У'!D5/'Таблица №4-У'!D$4*100</f>
        <v>60.19324785586798</v>
      </c>
      <c r="E5" s="112">
        <f>+'Таблица №4-У'!E5/'Таблица №4-У'!E$4*100</f>
        <v>73.323800504812326</v>
      </c>
      <c r="F5" s="112">
        <f>+'Таблица №4-У'!F5/'Таблица №4-У'!F$4*100</f>
        <v>69.488305982983832</v>
      </c>
      <c r="G5" s="112">
        <f>+'Таблица №4-У'!G5/'Таблица №4-У'!G$4*100</f>
        <v>68.868913308967521</v>
      </c>
      <c r="H5" s="112">
        <f>+'Таблица №4-У'!H5/'Таблица №4-У'!H$4*100</f>
        <v>58.171722636800418</v>
      </c>
      <c r="I5" s="112">
        <f>+'Таблица №4-У'!I5/'Таблица №4-У'!I$4*100</f>
        <v>37.324185563790998</v>
      </c>
      <c r="J5" s="112">
        <f>+'Таблица №4-У'!J5/'Таблица №4-У'!J$4*100</f>
        <v>51.811517244309044</v>
      </c>
      <c r="K5" s="112">
        <f>+'Таблица №4-У'!K5/'Таблица №4-У'!K$4*100</f>
        <v>70.604112851146269</v>
      </c>
      <c r="L5" s="112">
        <f>+'Таблица №4-У'!L5/'Таблица №4-У'!L$4*100</f>
        <v>70.570701701093569</v>
      </c>
      <c r="M5" s="112">
        <f>+'Таблица №4-У'!M5/'Таблица №4-У'!M$4*100</f>
        <v>67.65636717262386</v>
      </c>
    </row>
    <row r="6" spans="1:13" ht="63">
      <c r="A6" s="89" t="s">
        <v>62</v>
      </c>
      <c r="B6" s="69" t="s">
        <v>49</v>
      </c>
      <c r="C6" s="112">
        <f>+'Таблица №4-У'!C6/'Таблица №4-У'!C$4*100</f>
        <v>64.003125240394198</v>
      </c>
      <c r="D6" s="112">
        <f>+'Таблица №4-У'!D6/'Таблица №4-У'!D$4*100</f>
        <v>36.209299199181579</v>
      </c>
      <c r="E6" s="112">
        <f>+'Таблица №4-У'!E6/'Таблица №4-У'!E$4*100</f>
        <v>71.083942130616521</v>
      </c>
      <c r="F6" s="112">
        <f>+'Таблица №4-У'!F6/'Таблица №4-У'!F$4*100</f>
        <v>68.257626952499606</v>
      </c>
      <c r="G6" s="112">
        <f>+'Таблица №4-У'!G6/'Таблица №4-У'!G$4*100</f>
        <v>65.204125688548913</v>
      </c>
      <c r="H6" s="112">
        <f>+'Таблица №4-У'!H6/'Таблица №4-У'!H$4*100</f>
        <v>37.089087631552047</v>
      </c>
      <c r="I6" s="112">
        <f>+'Таблица №4-У'!I6/'Таблица №4-У'!I$4*100</f>
        <v>7.5990778754397077</v>
      </c>
      <c r="J6" s="112">
        <f>+'Таблица №4-У'!J6/'Таблица №4-У'!J$4*100</f>
        <v>41.106876483046989</v>
      </c>
      <c r="K6" s="112">
        <f>+'Таблица №4-У'!K6/'Таблица №4-У'!K$4*100</f>
        <v>69.743400871811431</v>
      </c>
      <c r="L6" s="112">
        <f>+'Таблица №4-У'!L6/'Таблица №4-У'!L$4*100</f>
        <v>70.570701701093569</v>
      </c>
      <c r="M6" s="112">
        <f>+'Таблица №4-У'!M6/'Таблица №4-У'!M$4*100</f>
        <v>60.138370110550277</v>
      </c>
    </row>
    <row r="7" spans="1:13">
      <c r="A7" s="89">
        <v>1.2</v>
      </c>
      <c r="B7" s="69" t="s">
        <v>12</v>
      </c>
      <c r="C7" s="112">
        <f>+'Таблица №4-У'!C7/'Таблица №4-У'!C$4*100</f>
        <v>6.4856338111713443</v>
      </c>
      <c r="D7" s="112">
        <f>+'Таблица №4-У'!D7/'Таблица №4-У'!D$4*100</f>
        <v>23.936185909661738</v>
      </c>
      <c r="E7" s="112">
        <f>+'Таблица №4-У'!E7/'Таблица №4-У'!E$4*100</f>
        <v>2.2398583741957983</v>
      </c>
      <c r="F7" s="112">
        <f>+'Таблица №4-У'!F7/'Таблица №4-У'!F$4*100</f>
        <v>1.2306790304842286</v>
      </c>
      <c r="G7" s="112">
        <f>+'Таблица №4-У'!G7/'Таблица №4-У'!G$4*100</f>
        <v>3.6647876204185992</v>
      </c>
      <c r="H7" s="112">
        <f>+'Таблица №4-У'!H7/'Таблица №4-У'!H$4*100</f>
        <v>21.082635005248367</v>
      </c>
      <c r="I7" s="112">
        <f>+'Таблица №4-У'!I7/'Таблица №4-У'!I$4*100</f>
        <v>29.725107688351287</v>
      </c>
      <c r="J7" s="112">
        <f>+'Таблица №4-У'!J7/'Таблица №4-У'!J$4*100</f>
        <v>10.704640761262054</v>
      </c>
      <c r="K7" s="112">
        <f>+'Таблица №4-У'!K7/'Таблица №4-У'!K$4*100</f>
        <v>0.86071197933484023</v>
      </c>
      <c r="L7" s="112">
        <f>+'Таблица №4-У'!L7/'Таблица №4-У'!L$4*100</f>
        <v>0</v>
      </c>
      <c r="M7" s="112">
        <f>+'Таблица №4-У'!M7/'Таблица №4-У'!M$4*100</f>
        <v>7.5140613340433857</v>
      </c>
    </row>
    <row r="8" spans="1:13">
      <c r="A8" s="89">
        <v>1.3</v>
      </c>
      <c r="B8" s="69" t="s">
        <v>13</v>
      </c>
      <c r="C8" s="112">
        <f>+'Таблица №4-У'!C8/'Таблица №4-У'!C$4*100</f>
        <v>0</v>
      </c>
      <c r="D8" s="112">
        <f>+'Таблица №4-У'!D8/'Таблица №4-У'!D$4*100</f>
        <v>4.7762747024665035E-2</v>
      </c>
      <c r="E8" s="112">
        <f>+'Таблица №4-У'!E8/'Таблица №4-У'!E$4*100</f>
        <v>0</v>
      </c>
      <c r="F8" s="112">
        <f>+'Таблица №4-У'!F8/'Таблица №4-У'!F$4*100</f>
        <v>0</v>
      </c>
      <c r="G8" s="112">
        <f>+'Таблица №4-У'!G8/'Таблица №4-У'!G$4*100</f>
        <v>0</v>
      </c>
      <c r="H8" s="112">
        <f>+'Таблица №4-У'!H8/'Таблица №4-У'!H$4*100</f>
        <v>0</v>
      </c>
      <c r="I8" s="112">
        <f>+'Таблица №4-У'!I8/'Таблица №4-У'!I$4*100</f>
        <v>0</v>
      </c>
      <c r="J8" s="112">
        <f>+'Таблица №4-У'!J8/'Таблица №4-У'!J$4*100</f>
        <v>0</v>
      </c>
      <c r="K8" s="112">
        <f>+'Таблица №4-У'!K8/'Таблица №4-У'!K$4*100</f>
        <v>0</v>
      </c>
      <c r="L8" s="112">
        <f>+'Таблица №4-У'!L8/'Таблица №4-У'!L$4*100</f>
        <v>0</v>
      </c>
      <c r="M8" s="163">
        <f>+'Таблица №4-У'!M8/'Таблица №4-У'!M$4*100</f>
        <v>3.9357280302054964E-3</v>
      </c>
    </row>
    <row r="9" spans="1:13">
      <c r="A9" s="71">
        <v>2</v>
      </c>
      <c r="B9" s="69" t="s">
        <v>63</v>
      </c>
      <c r="C9" s="112">
        <f>+'Таблица №4-У'!C9/'Таблица №4-У'!C$4*100</f>
        <v>27.798327458832929</v>
      </c>
      <c r="D9" s="112">
        <f>+'Таблица №4-У'!D9/'Таблица №4-У'!D$4*100</f>
        <v>33.913025895715457</v>
      </c>
      <c r="E9" s="112">
        <f>+'Таблица №4-У'!E9/'Таблица №4-У'!E$4*100</f>
        <v>26.676199495187682</v>
      </c>
      <c r="F9" s="112">
        <f>+'Таблица №4-У'!F9/'Таблица №4-У'!F$4*100</f>
        <v>30.511694017016161</v>
      </c>
      <c r="G9" s="112">
        <f>+'Таблица №4-У'!G9/'Таблица №4-У'!G$4*100</f>
        <v>31.131086691032483</v>
      </c>
      <c r="H9" s="112">
        <f>+'Таблица №4-У'!H9/'Таблица №4-У'!H$4*100</f>
        <v>37.759233264435508</v>
      </c>
      <c r="I9" s="112">
        <f>+'Таблица №4-У'!I9/'Таблица №4-У'!I$4*100</f>
        <v>55.819395843091868</v>
      </c>
      <c r="J9" s="112">
        <f>+'Таблица №4-У'!J9/'Таблица №4-У'!J$4*100</f>
        <v>47.638958847911447</v>
      </c>
      <c r="K9" s="112">
        <f>+'Таблица №4-У'!K9/'Таблица №4-У'!K$4*100</f>
        <v>23.943534065224412</v>
      </c>
      <c r="L9" s="112">
        <f>+'Таблица №4-У'!L9/'Таблица №4-У'!L$4*100</f>
        <v>29.429298298906442</v>
      </c>
      <c r="M9" s="112">
        <f>+'Таблица №4-У'!M9/'Таблица №4-У'!M$4*100</f>
        <v>30.849497174719172</v>
      </c>
    </row>
    <row r="10" spans="1:13">
      <c r="A10" s="71">
        <v>2.1</v>
      </c>
      <c r="B10" s="69" t="s">
        <v>50</v>
      </c>
      <c r="C10" s="112">
        <f>+'Таблица №4-У'!C10/'Таблица №4-У'!C$4*100</f>
        <v>12.276763578159278</v>
      </c>
      <c r="D10" s="112">
        <f>+'Таблица №4-У'!D10/'Таблица №4-У'!D$4*100</f>
        <v>19.277350730485857</v>
      </c>
      <c r="E10" s="112">
        <f>+'Таблица №4-У'!E10/'Таблица №4-У'!E$4*100</f>
        <v>8.4360082684920741</v>
      </c>
      <c r="F10" s="112">
        <f>+'Таблица №4-У'!F10/'Таблица №4-У'!F$4*100</f>
        <v>17.904030987070151</v>
      </c>
      <c r="G10" s="112">
        <f>+'Таблица №4-У'!G10/'Таблица №4-У'!G$4*100</f>
        <v>19.73919770385654</v>
      </c>
      <c r="H10" s="112">
        <f>+'Таблица №4-У'!H10/'Таблица №4-У'!H$4*100</f>
        <v>22.789788494478618</v>
      </c>
      <c r="I10" s="112">
        <f>+'Таблица №4-У'!I10/'Таблица №4-У'!I$4*100</f>
        <v>33.72385859532141</v>
      </c>
      <c r="J10" s="112">
        <f>+'Таблица №4-У'!J10/'Таблица №4-У'!J$4*100</f>
        <v>28.20929851498067</v>
      </c>
      <c r="K10" s="112">
        <f>+'Таблица №4-У'!K10/'Таблица №4-У'!K$4*100</f>
        <v>8.2438650306748471</v>
      </c>
      <c r="L10" s="112">
        <f>+'Таблица №4-У'!L10/'Таблица №4-У'!L$4*100</f>
        <v>16.874240583232076</v>
      </c>
      <c r="M10" s="112">
        <f>+'Таблица №4-У'!M10/'Таблица №4-У'!M$4*100</f>
        <v>15.730271859287907</v>
      </c>
    </row>
    <row r="11" spans="1:13" ht="15.75" customHeight="1">
      <c r="A11" s="71">
        <v>2.2000000000000002</v>
      </c>
      <c r="B11" s="69" t="s">
        <v>51</v>
      </c>
      <c r="C11" s="112">
        <f>+'Таблица №4-У'!C11/'Таблица №4-У'!C$4*100</f>
        <v>15.52156388067365</v>
      </c>
      <c r="D11" s="112">
        <f>+'Таблица №4-У'!D11/'Таблица №4-У'!D$4*100</f>
        <v>14.635675165229594</v>
      </c>
      <c r="E11" s="112">
        <f>+'Таблица №4-У'!E11/'Таблица №4-У'!E$4*100</f>
        <v>18.240191226695611</v>
      </c>
      <c r="F11" s="112">
        <f>+'Таблица №4-У'!F11/'Таблица №4-У'!F$4*100</f>
        <v>12.607663029946014</v>
      </c>
      <c r="G11" s="112">
        <f>+'Таблица №4-У'!G11/'Таблица №4-У'!G$4*100</f>
        <v>11.391888987175944</v>
      </c>
      <c r="H11" s="112">
        <f>+'Таблица №4-У'!H11/'Таблица №4-У'!H$4*100</f>
        <v>14.96944476995689</v>
      </c>
      <c r="I11" s="112">
        <f>+'Таблица №4-У'!I11/'Таблица №4-У'!I$4*100</f>
        <v>22.095537247770462</v>
      </c>
      <c r="J11" s="112">
        <f>+'Таблица №4-У'!J11/'Таблица №4-У'!J$4*100</f>
        <v>19.429660332930773</v>
      </c>
      <c r="K11" s="112">
        <f>+'Таблица №4-У'!K11/'Таблица №4-У'!K$4*100</f>
        <v>15.699669034549565</v>
      </c>
      <c r="L11" s="112">
        <f>+'Таблица №4-У'!L11/'Таблица №4-У'!L$4*100</f>
        <v>12.555057715674362</v>
      </c>
      <c r="M11" s="112">
        <f>+'Таблица №4-У'!M11/'Таблица №4-У'!M$4*100</f>
        <v>15.119225315431265</v>
      </c>
    </row>
    <row r="12" spans="1:13">
      <c r="A12" s="89">
        <v>3</v>
      </c>
      <c r="B12" s="69" t="s">
        <v>52</v>
      </c>
      <c r="C12" s="112">
        <f>+'Таблица №4-У'!C12/'Таблица №4-У'!C$4*100</f>
        <v>1.1326864740670852</v>
      </c>
      <c r="D12" s="112">
        <f>+'Таблица №4-У'!D12/'Таблица №4-У'!D$4*100</f>
        <v>1.6002159706821986</v>
      </c>
      <c r="E12" s="112">
        <f>+'Таблица №4-У'!E12/'Таблица №4-У'!E$4*100</f>
        <v>0</v>
      </c>
      <c r="F12" s="112">
        <f>+'Таблица №4-У'!F12/'Таблица №4-У'!F$4*100</f>
        <v>0</v>
      </c>
      <c r="G12" s="112">
        <f>+'Таблица №4-У'!G12/'Таблица №4-У'!G$4*100</f>
        <v>0</v>
      </c>
      <c r="H12" s="112">
        <f>+'Таблица №4-У'!H12/'Таблица №4-У'!H$4*100</f>
        <v>0</v>
      </c>
      <c r="I12" s="112">
        <f>+'Таблица №4-У'!I12/'Таблица №4-У'!I$4*100</f>
        <v>1.8413100781601595</v>
      </c>
      <c r="J12" s="112">
        <f>+'Таблица №4-У'!J12/'Таблица №4-У'!J$4*100</f>
        <v>0</v>
      </c>
      <c r="K12" s="112">
        <f>+'Таблица №4-У'!K12/'Таблица №4-У'!K$4*100</f>
        <v>2.9812116564417179</v>
      </c>
      <c r="L12" s="112">
        <f>+'Таблица №4-У'!L12/'Таблица №4-У'!L$4*100</f>
        <v>0</v>
      </c>
      <c r="M12" s="112">
        <f>+'Таблица №4-У'!M12/'Таблица №4-У'!M$4*100</f>
        <v>0.47877636144105107</v>
      </c>
    </row>
    <row r="13" spans="1:13" s="81" customFormat="1">
      <c r="A13" s="89">
        <v>4</v>
      </c>
      <c r="B13" s="69" t="s">
        <v>14</v>
      </c>
      <c r="C13" s="112">
        <f>+'Таблица №4-У'!C13/'Таблица №4-У'!C$4*100</f>
        <v>0.58022701553444678</v>
      </c>
      <c r="D13" s="112">
        <f>+'Таблица №4-У'!D13/'Таблица №4-У'!D$4*100</f>
        <v>4.2935102777343621</v>
      </c>
      <c r="E13" s="112">
        <f>+'Таблица №4-У'!E13/'Таблица №4-У'!E$4*100</f>
        <v>0</v>
      </c>
      <c r="F13" s="112">
        <f>+'Таблица №4-У'!F13/'Таблица №4-У'!F$4*100</f>
        <v>0</v>
      </c>
      <c r="G13" s="112">
        <f>+'Таблица №4-У'!G13/'Таблица №4-У'!G$4*100</f>
        <v>0</v>
      </c>
      <c r="H13" s="112">
        <f>+'Таблица №4-У'!H13/'Таблица №4-У'!H$4*100</f>
        <v>4.0690440987640777</v>
      </c>
      <c r="I13" s="112">
        <f>+'Таблица №4-У'!I13/'Таблица №4-У'!I$4*100</f>
        <v>5.015108514956971</v>
      </c>
      <c r="J13" s="112">
        <f>+'Таблица №4-У'!J13/'Таблица №4-У'!J$4*100</f>
        <v>0.54952390777951066</v>
      </c>
      <c r="K13" s="112">
        <f>+'Таблица №4-У'!K13/'Таблица №4-У'!K$4*100</f>
        <v>2.4711414271876011</v>
      </c>
      <c r="L13" s="112">
        <f>+'Таблица №4-У'!L13/'Таблица №4-У'!L$4*100</f>
        <v>0</v>
      </c>
      <c r="M13" s="112">
        <f>+'Таблица №4-У'!M13/'Таблица №4-У'!M$4*100</f>
        <v>1.0153592912159097</v>
      </c>
    </row>
    <row r="14" spans="1:13">
      <c r="A14" s="24" t="s">
        <v>64</v>
      </c>
      <c r="B14" s="87" t="s">
        <v>38</v>
      </c>
      <c r="C14" s="111">
        <f>+'Таблица №4-У'!C14/'Таблица №4-У'!C$14*100</f>
        <v>100</v>
      </c>
      <c r="D14" s="111">
        <f>+'Таблица №4-У'!D14/'Таблица №4-У'!D$14*100</f>
        <v>100</v>
      </c>
      <c r="E14" s="111">
        <f>+'Таблица №4-У'!E14/'Таблица №4-У'!E$14*100</f>
        <v>100</v>
      </c>
      <c r="F14" s="111">
        <f>+'Таблица №4-У'!F14/'Таблица №4-У'!F$14*100</f>
        <v>100</v>
      </c>
      <c r="G14" s="111">
        <f>+'Таблица №4-У'!G14/'Таблица №4-У'!G$14*100</f>
        <v>100</v>
      </c>
      <c r="H14" s="111">
        <f>+'Таблица №4-У'!H14/'Таблица №4-У'!H$14*100</f>
        <v>100</v>
      </c>
      <c r="I14" s="111">
        <f>+'Таблица №4-У'!I14/'Таблица №4-У'!I$14*100</f>
        <v>100</v>
      </c>
      <c r="J14" s="111">
        <f>+'Таблица №4-У'!J14/'Таблица №4-У'!J$14*100</f>
        <v>100</v>
      </c>
      <c r="K14" s="111">
        <f>+'Таблица №4-У'!K14/'Таблица №4-У'!K$14*100</f>
        <v>100</v>
      </c>
      <c r="L14" s="111">
        <f>+'Таблица №4-У'!L14/'Таблица №4-У'!L$14*100</f>
        <v>100</v>
      </c>
      <c r="M14" s="111">
        <f>SUM(M15:M17)</f>
        <v>100</v>
      </c>
    </row>
    <row r="15" spans="1:13" ht="15.75" customHeight="1">
      <c r="A15" s="89">
        <v>1</v>
      </c>
      <c r="B15" s="116" t="s">
        <v>53</v>
      </c>
      <c r="C15" s="112">
        <f>+'Таблица №4-У'!C15/'Таблица №4-У'!C$14*100</f>
        <v>90.911840816543886</v>
      </c>
      <c r="D15" s="112">
        <f>+'Таблица №4-У'!D15/'Таблица №4-У'!D$14*100</f>
        <v>93.553719008264451</v>
      </c>
      <c r="E15" s="112">
        <f>+'Таблица №4-У'!E15/'Таблица №4-У'!E$14*100</f>
        <v>95.89253820621245</v>
      </c>
      <c r="F15" s="112">
        <f>+'Таблица №4-У'!F15/'Таблица №4-У'!F$14*100</f>
        <v>94.782948252184667</v>
      </c>
      <c r="G15" s="112">
        <f>+'Таблица №4-У'!G15/'Таблица №4-У'!G$14*100</f>
        <v>89.619049734703822</v>
      </c>
      <c r="H15" s="112">
        <f>+'Таблица №4-У'!H15/'Таблица №4-У'!H$14*100</f>
        <v>95.14515984402037</v>
      </c>
      <c r="I15" s="112">
        <f>+'Таблица №4-У'!I15/'Таблица №4-У'!I$14*100</f>
        <v>93.471848300870846</v>
      </c>
      <c r="J15" s="112">
        <f>+'Таблица №4-У'!J15/'Таблица №4-У'!J$14*100</f>
        <v>93.589867378524971</v>
      </c>
      <c r="K15" s="112">
        <f>+'Таблица №4-У'!K15/'Таблица №4-У'!K$14*100</f>
        <v>82.36599443989644</v>
      </c>
      <c r="L15" s="112">
        <f>+'Таблица №4-У'!L15/'Таблица №4-У'!L$14*100</f>
        <v>92.710359333609091</v>
      </c>
      <c r="M15" s="112">
        <f>+'Таблица №4-У'!M15/'Таблица №4-У'!M$14*100</f>
        <v>93.144040272175587</v>
      </c>
    </row>
    <row r="16" spans="1:13">
      <c r="A16" s="89">
        <v>2</v>
      </c>
      <c r="B16" s="4" t="s">
        <v>31</v>
      </c>
      <c r="C16" s="112">
        <f>+'Таблица №4-У'!C16/'Таблица №4-У'!C$14*100</f>
        <v>8.7879612085032832</v>
      </c>
      <c r="D16" s="112">
        <f>+'Таблица №4-У'!D16/'Таблица №4-У'!D$14*100</f>
        <v>1.9261080847561178</v>
      </c>
      <c r="E16" s="112">
        <f>+'Таблица №4-У'!E16/'Таблица №4-У'!E$14*100</f>
        <v>4.0833021455456002</v>
      </c>
      <c r="F16" s="112">
        <f>+'Таблица №4-У'!F16/'Таблица №4-У'!F$14*100</f>
        <v>5.0415065464050928</v>
      </c>
      <c r="G16" s="112">
        <f>+'Таблица №4-У'!G16/'Таблица №4-У'!G$14*100</f>
        <v>10.374087013434401</v>
      </c>
      <c r="H16" s="112">
        <f>+'Таблица №4-У'!H16/'Таблица №4-У'!H$14*100</f>
        <v>2.819741416161893</v>
      </c>
      <c r="I16" s="112">
        <f>+'Таблица №4-У'!I16/'Таблица №4-У'!I$14*100</f>
        <v>1.4273302931238152</v>
      </c>
      <c r="J16" s="112">
        <f>+'Таблица №4-У'!J16/'Таблица №4-У'!J$14*100</f>
        <v>3.5021156959077615</v>
      </c>
      <c r="K16" s="112">
        <f>+'Таблица №4-У'!K16/'Таблица №4-У'!K$14*100</f>
        <v>17.628603366813081</v>
      </c>
      <c r="L16" s="112">
        <f>+'Таблица №4-У'!L16/'Таблица №4-У'!L$14*100</f>
        <v>7.2843602312830571</v>
      </c>
      <c r="M16" s="112">
        <f>+'Таблица №4-У'!M16/'Таблица №4-У'!M$14*100</f>
        <v>6.0233399299889339</v>
      </c>
    </row>
    <row r="17" spans="1:13">
      <c r="A17" s="89">
        <v>3</v>
      </c>
      <c r="B17" s="4" t="s">
        <v>32</v>
      </c>
      <c r="C17" s="112">
        <f>+'Таблица №4-У'!C17/'Таблица №4-У'!C$14*100</f>
        <v>0.30019797495283179</v>
      </c>
      <c r="D17" s="112">
        <f>+'Таблица №4-У'!D17/'Таблица №4-У'!D$14*100</f>
        <v>4.5201729069794192</v>
      </c>
      <c r="E17" s="112">
        <f>+'Таблица №4-У'!E17/'Таблица №4-У'!E$14*100</f>
        <v>2.4159648241953449E-2</v>
      </c>
      <c r="F17" s="112">
        <f>+'Таблица №4-У'!F17/'Таблица №4-У'!F$14*100</f>
        <v>0.1755452014102343</v>
      </c>
      <c r="G17" s="112">
        <f>+'Таблица №4-У'!G17/'Таблица №4-У'!G$14*100</f>
        <v>6.8632518617814022E-3</v>
      </c>
      <c r="H17" s="112">
        <f>+'Таблица №4-У'!H17/'Таблица №4-У'!H$14*100</f>
        <v>2.0350987398177454</v>
      </c>
      <c r="I17" s="112">
        <f>+'Таблица №4-У'!I17/'Таблица №4-У'!I$14*100</f>
        <v>5.1008214060053287</v>
      </c>
      <c r="J17" s="112">
        <f>+'Таблица №4-У'!J17/'Таблица №4-У'!J$14*100</f>
        <v>2.9080169255672623</v>
      </c>
      <c r="K17" s="112">
        <f>+'Таблица №4-У'!K17/'Таблица №4-У'!K$14*100</f>
        <v>5.4021932904759337E-3</v>
      </c>
      <c r="L17" s="112">
        <f>+'Таблица №4-У'!L17/'Таблица №4-У'!L$14*100</f>
        <v>5.2804351078528872E-3</v>
      </c>
      <c r="M17" s="112">
        <f>+'Таблица №4-У'!M17/'Таблица №4-У'!M$14*100</f>
        <v>0.83261979783547713</v>
      </c>
    </row>
    <row r="18" spans="1:13" ht="16.5" customHeight="1">
      <c r="B18" s="59"/>
      <c r="C18" s="82"/>
      <c r="D18" s="39"/>
      <c r="E18" s="82"/>
      <c r="F18" s="82"/>
      <c r="G18" s="82"/>
      <c r="H18" s="82"/>
      <c r="I18" s="82"/>
      <c r="J18" s="82"/>
      <c r="K18" s="82"/>
      <c r="L18" s="82"/>
      <c r="M18" s="82"/>
    </row>
  </sheetData>
  <mergeCells count="1">
    <mergeCell ref="A1:M1"/>
  </mergeCells>
  <phoneticPr fontId="7" type="noConversion"/>
  <printOptions horizontalCentered="1" verticalCentered="1"/>
  <pageMargins left="0.21" right="0.21" top="0.35433070866141736" bottom="0.98425196850393704" header="0.51181102362204722" footer="0.51181102362204722"/>
  <pageSetup paperSize="9" scale="78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H18"/>
  <sheetViews>
    <sheetView showGridLines="0" workbookViewId="0">
      <selection sqref="A1:E1"/>
    </sheetView>
  </sheetViews>
  <sheetFormatPr defaultRowHeight="15.75" customHeight="1"/>
  <cols>
    <col min="1" max="1" width="51.7109375" style="15" customWidth="1"/>
    <col min="2" max="2" width="10" style="15" customWidth="1"/>
    <col min="3" max="16384" width="9.140625" style="15"/>
  </cols>
  <sheetData>
    <row r="1" spans="1:8" ht="33.75" customHeight="1">
      <c r="A1" s="135" t="s">
        <v>46</v>
      </c>
      <c r="B1" s="135"/>
      <c r="C1" s="135"/>
      <c r="D1" s="135"/>
      <c r="E1" s="135"/>
    </row>
    <row r="2" spans="1:8" ht="15.75" customHeight="1">
      <c r="A2" s="10"/>
      <c r="B2" s="16"/>
      <c r="E2" s="34" t="s">
        <v>17</v>
      </c>
    </row>
    <row r="3" spans="1:8" ht="15.75" customHeight="1">
      <c r="A3" s="129" t="s">
        <v>19</v>
      </c>
      <c r="B3" s="32">
        <v>2024</v>
      </c>
      <c r="C3" s="150">
        <v>2025</v>
      </c>
      <c r="D3" s="150"/>
      <c r="E3" s="151"/>
      <c r="F3" s="90"/>
      <c r="G3" s="90"/>
      <c r="H3" s="90"/>
    </row>
    <row r="4" spans="1:8" ht="15.75" customHeight="1">
      <c r="A4" s="130" t="s">
        <v>18</v>
      </c>
      <c r="B4" s="32">
        <v>12</v>
      </c>
      <c r="C4" s="32">
        <v>1</v>
      </c>
      <c r="D4" s="32">
        <v>2</v>
      </c>
      <c r="E4" s="32">
        <v>3</v>
      </c>
      <c r="F4" s="90"/>
      <c r="G4" s="90"/>
      <c r="H4" s="90"/>
    </row>
    <row r="5" spans="1:8" ht="15.75" customHeight="1">
      <c r="A5" s="51" t="s">
        <v>1</v>
      </c>
      <c r="B5" s="113">
        <v>5699.2481829867138</v>
      </c>
      <c r="C5" s="113">
        <v>5823.7574216299799</v>
      </c>
      <c r="D5" s="113">
        <v>5904.6996164655675</v>
      </c>
      <c r="E5" s="113">
        <v>5848.4911363735355</v>
      </c>
      <c r="F5" s="90"/>
      <c r="G5" s="90"/>
      <c r="H5" s="90"/>
    </row>
    <row r="6" spans="1:8" ht="15.75" customHeight="1">
      <c r="A6" s="51" t="s">
        <v>2</v>
      </c>
      <c r="B6" s="113">
        <v>5529.1834493239157</v>
      </c>
      <c r="C6" s="113">
        <v>5576.5417153883818</v>
      </c>
      <c r="D6" s="113">
        <v>5610.796568528036</v>
      </c>
      <c r="E6" s="113">
        <v>5576.0552347731364</v>
      </c>
      <c r="F6" s="90"/>
      <c r="G6" s="90"/>
      <c r="H6" s="90"/>
    </row>
    <row r="7" spans="1:8" ht="15.75" customHeight="1">
      <c r="A7" s="51" t="s">
        <v>3</v>
      </c>
      <c r="B7" s="113">
        <v>5831.4821118009404</v>
      </c>
      <c r="C7" s="113">
        <v>5945.1763071605492</v>
      </c>
      <c r="D7" s="113">
        <v>5986.9797788138349</v>
      </c>
      <c r="E7" s="113">
        <v>5943.254419628056</v>
      </c>
      <c r="F7" s="90"/>
      <c r="G7" s="90"/>
      <c r="H7" s="90"/>
    </row>
    <row r="8" spans="1:8" ht="15.75" customHeight="1">
      <c r="A8" s="51" t="s">
        <v>4</v>
      </c>
      <c r="B8" s="113">
        <v>5630.4053375508338</v>
      </c>
      <c r="C8" s="113">
        <v>5741.6928947123351</v>
      </c>
      <c r="D8" s="113">
        <v>5786.3061984331898</v>
      </c>
      <c r="E8" s="113">
        <v>5699.9742872343513</v>
      </c>
      <c r="F8" s="90"/>
      <c r="G8" s="90"/>
      <c r="H8" s="90"/>
    </row>
    <row r="9" spans="1:8" ht="15.75" customHeight="1">
      <c r="A9" s="51" t="s">
        <v>58</v>
      </c>
      <c r="B9" s="113">
        <v>6987.3577935344892</v>
      </c>
      <c r="C9" s="113">
        <v>7116.9919788744819</v>
      </c>
      <c r="D9" s="113">
        <v>7183.0292328723935</v>
      </c>
      <c r="E9" s="113">
        <v>7061.7277925024837</v>
      </c>
      <c r="F9" s="90"/>
      <c r="G9" s="90"/>
      <c r="H9" s="90"/>
    </row>
    <row r="10" spans="1:8" ht="15.75" customHeight="1">
      <c r="A10" s="51" t="s">
        <v>5</v>
      </c>
      <c r="B10" s="113">
        <v>6417.5660713671459</v>
      </c>
      <c r="C10" s="113">
        <v>6517.2239234150384</v>
      </c>
      <c r="D10" s="113">
        <v>6595.3052119213808</v>
      </c>
      <c r="E10" s="113">
        <v>6519.7022111157794</v>
      </c>
      <c r="F10" s="90"/>
      <c r="G10" s="90"/>
      <c r="H10" s="90"/>
    </row>
    <row r="11" spans="1:8" ht="15.75" customHeight="1">
      <c r="A11" s="51" t="s">
        <v>36</v>
      </c>
      <c r="B11" s="113">
        <v>3289.4673866883973</v>
      </c>
      <c r="C11" s="113">
        <v>3299.8731752662507</v>
      </c>
      <c r="D11" s="113">
        <v>3320.4458806587231</v>
      </c>
      <c r="E11" s="113">
        <v>3370.1755590006214</v>
      </c>
      <c r="F11" s="90"/>
      <c r="G11" s="90"/>
      <c r="H11" s="90"/>
    </row>
    <row r="12" spans="1:8" ht="15.75" customHeight="1">
      <c r="A12" s="51" t="s">
        <v>30</v>
      </c>
      <c r="B12" s="113">
        <v>3211.4601609620377</v>
      </c>
      <c r="C12" s="113">
        <v>3223.693460299678</v>
      </c>
      <c r="D12" s="113">
        <v>3215.7350973825273</v>
      </c>
      <c r="E12" s="113">
        <v>3233.8046897340578</v>
      </c>
      <c r="F12" s="90"/>
      <c r="G12" s="90"/>
      <c r="H12" s="90"/>
    </row>
    <row r="13" spans="1:8" ht="15.75" customHeight="1">
      <c r="A13" s="131" t="s">
        <v>39</v>
      </c>
      <c r="B13" s="114">
        <v>3128.9866666666667</v>
      </c>
      <c r="C13" s="114">
        <v>3199.5442545857773</v>
      </c>
      <c r="D13" s="114">
        <v>3199.3155412875813</v>
      </c>
      <c r="E13" s="114">
        <v>3176.5993686229585</v>
      </c>
      <c r="F13" s="90"/>
      <c r="G13" s="90"/>
      <c r="H13" s="90"/>
    </row>
    <row r="14" spans="1:8" s="33" customFormat="1" ht="15.75" customHeight="1">
      <c r="A14" s="51" t="s">
        <v>59</v>
      </c>
      <c r="B14" s="113">
        <v>3339.7646756978652</v>
      </c>
      <c r="C14" s="113">
        <v>3406.7856022370756</v>
      </c>
      <c r="D14" s="113">
        <v>3312.1890065006041</v>
      </c>
      <c r="E14" s="113">
        <v>3243.4770513004742</v>
      </c>
      <c r="F14" s="90"/>
      <c r="G14" s="90"/>
      <c r="H14" s="90"/>
    </row>
    <row r="15" spans="1:8">
      <c r="A15" s="97" t="s">
        <v>8</v>
      </c>
      <c r="B15" s="113">
        <v>5653.0428120671495</v>
      </c>
      <c r="C15" s="113">
        <v>5755.4731850087292</v>
      </c>
      <c r="D15" s="113">
        <v>5809.14044221738</v>
      </c>
      <c r="E15" s="113">
        <v>5749.9653124022288</v>
      </c>
      <c r="F15" s="90"/>
      <c r="G15" s="90"/>
      <c r="H15" s="90"/>
    </row>
    <row r="16" spans="1:8" ht="15.75" customHeight="1">
      <c r="A16" s="90"/>
      <c r="B16" s="90"/>
      <c r="C16" s="90"/>
      <c r="D16" s="90"/>
      <c r="E16" s="90"/>
      <c r="F16" s="90"/>
      <c r="G16" s="90"/>
      <c r="H16" s="90"/>
    </row>
    <row r="17" spans="1:8" s="33" customFormat="1" ht="15.75" customHeight="1">
      <c r="A17" s="90" t="s">
        <v>44</v>
      </c>
      <c r="B17" s="90"/>
      <c r="C17" s="90"/>
      <c r="D17" s="90"/>
      <c r="E17" s="90"/>
      <c r="F17" s="90"/>
      <c r="G17" s="90"/>
      <c r="H17" s="90"/>
    </row>
    <row r="18" spans="1:8" s="33" customFormat="1" ht="81.75" customHeight="1">
      <c r="A18" s="152" t="s">
        <v>54</v>
      </c>
      <c r="B18" s="152"/>
      <c r="C18" s="152"/>
      <c r="D18" s="152"/>
      <c r="E18" s="152"/>
    </row>
  </sheetData>
  <mergeCells count="3">
    <mergeCell ref="C3:E3"/>
    <mergeCell ref="A1:E1"/>
    <mergeCell ref="A18:E18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84" orientation="landscape" r:id="rId1"/>
  <headerFooter alignWithMargins="0">
    <oddHeader>&amp;R&amp;"Times New Roman,Regular"&amp;12&amp;A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11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15" baseType="lpstr">
      <vt:lpstr>Таблица №1-У</vt:lpstr>
      <vt:lpstr>Таблица №1.1-У</vt:lpstr>
      <vt:lpstr>Таблица №2-У</vt:lpstr>
      <vt:lpstr>Таблица №2.1-У</vt:lpstr>
      <vt:lpstr>Таблица № 3-У</vt:lpstr>
      <vt:lpstr>Таблица № 3.1-У</vt:lpstr>
      <vt:lpstr>Таблица №4-У</vt:lpstr>
      <vt:lpstr>Таблица №4.1-У</vt:lpstr>
      <vt:lpstr>Таблица № 5-У</vt:lpstr>
      <vt:lpstr>Таблица № 5.1-У</vt:lpstr>
      <vt:lpstr>Таблица №6-У</vt:lpstr>
      <vt:lpstr>Графика №1-У</vt:lpstr>
      <vt:lpstr>Графика №2-У</vt:lpstr>
      <vt:lpstr>Графика №3-У</vt:lpstr>
      <vt:lpstr>'Таблица №6-У'!Print_Area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 Hristova</cp:lastModifiedBy>
  <cp:lastPrinted>2025-05-16T10:57:35Z</cp:lastPrinted>
  <dcterms:created xsi:type="dcterms:W3CDTF">2003-04-19T18:01:46Z</dcterms:created>
  <dcterms:modified xsi:type="dcterms:W3CDTF">2025-05-16T11:05:30Z</dcterms:modified>
</cp:coreProperties>
</file>