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15330" windowHeight="6945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3-П'!$A$1:$G$17</definedName>
    <definedName name="_xlnm.Print_Area" localSheetId="5">'Таблица №3.1-П'!$A$1:$H$20</definedName>
    <definedName name="_xlnm.Print_Area" localSheetId="11">'Таблица №6.1-П'!$A$1:$L$9</definedName>
    <definedName name="_xlnm.Print_Area" localSheetId="10">'Таблица №6-П'!$A$1:$E$16</definedName>
  </definedNames>
  <calcPr calcId="162913"/>
</workbook>
</file>

<file path=xl/calcChain.xml><?xml version="1.0" encoding="utf-8"?>
<calcChain xmlns="http://schemas.openxmlformats.org/spreadsheetml/2006/main">
  <c r="E5" i="4" l="1"/>
  <c r="L7" i="11" l="1"/>
  <c r="M4" i="7" l="1"/>
  <c r="G8" i="5" l="1"/>
  <c r="G7" i="5"/>
  <c r="E15" i="15"/>
  <c r="D15" i="15"/>
  <c r="C15" i="15"/>
  <c r="B8" i="2"/>
  <c r="B7" i="2"/>
  <c r="B6" i="2"/>
  <c r="B5" i="2"/>
  <c r="D14" i="8" l="1"/>
  <c r="E14" i="8"/>
  <c r="F14" i="8"/>
  <c r="G14" i="8"/>
  <c r="H14" i="8"/>
  <c r="I14" i="8"/>
  <c r="J14" i="8"/>
  <c r="K14" i="8"/>
  <c r="L14" i="8"/>
  <c r="D15" i="8"/>
  <c r="E15" i="8"/>
  <c r="F15" i="8"/>
  <c r="G15" i="8"/>
  <c r="H15" i="8"/>
  <c r="I15" i="8"/>
  <c r="J15" i="8"/>
  <c r="K15" i="8"/>
  <c r="L15" i="8"/>
  <c r="D16" i="8"/>
  <c r="E16" i="8"/>
  <c r="F16" i="8"/>
  <c r="G16" i="8"/>
  <c r="H16" i="8"/>
  <c r="I16" i="8"/>
  <c r="J16" i="8"/>
  <c r="K16" i="8"/>
  <c r="L16" i="8"/>
  <c r="D17" i="8"/>
  <c r="E17" i="8"/>
  <c r="F17" i="8"/>
  <c r="G17" i="8"/>
  <c r="H17" i="8"/>
  <c r="I17" i="8"/>
  <c r="J17" i="8"/>
  <c r="K17" i="8"/>
  <c r="L17" i="8"/>
  <c r="C15" i="8"/>
  <c r="C16" i="8"/>
  <c r="C17" i="8"/>
  <c r="C14" i="8"/>
  <c r="D4" i="8"/>
  <c r="E4" i="8"/>
  <c r="F4" i="8"/>
  <c r="G4" i="8"/>
  <c r="H4" i="8"/>
  <c r="I4" i="8"/>
  <c r="J4" i="8"/>
  <c r="K4" i="8"/>
  <c r="L4" i="8"/>
  <c r="D5" i="8"/>
  <c r="E5" i="8"/>
  <c r="F5" i="8"/>
  <c r="G5" i="8"/>
  <c r="H5" i="8"/>
  <c r="I5" i="8"/>
  <c r="J5" i="8"/>
  <c r="K5" i="8"/>
  <c r="L5" i="8"/>
  <c r="D6" i="8"/>
  <c r="E6" i="8"/>
  <c r="F6" i="8"/>
  <c r="G6" i="8"/>
  <c r="H6" i="8"/>
  <c r="I6" i="8"/>
  <c r="J6" i="8"/>
  <c r="K6" i="8"/>
  <c r="L6" i="8"/>
  <c r="D7" i="8"/>
  <c r="E7" i="8"/>
  <c r="F7" i="8"/>
  <c r="G7" i="8"/>
  <c r="H7" i="8"/>
  <c r="I7" i="8"/>
  <c r="J7" i="8"/>
  <c r="K7" i="8"/>
  <c r="L7" i="8"/>
  <c r="D8" i="8"/>
  <c r="E8" i="8"/>
  <c r="F8" i="8"/>
  <c r="G8" i="8"/>
  <c r="H8" i="8"/>
  <c r="I8" i="8"/>
  <c r="J8" i="8"/>
  <c r="K8" i="8"/>
  <c r="L8" i="8"/>
  <c r="D9" i="8"/>
  <c r="E9" i="8"/>
  <c r="F9" i="8"/>
  <c r="G9" i="8"/>
  <c r="H9" i="8"/>
  <c r="I9" i="8"/>
  <c r="J9" i="8"/>
  <c r="K9" i="8"/>
  <c r="L9" i="8"/>
  <c r="D10" i="8"/>
  <c r="E10" i="8"/>
  <c r="F10" i="8"/>
  <c r="G10" i="8"/>
  <c r="H10" i="8"/>
  <c r="I10" i="8"/>
  <c r="J10" i="8"/>
  <c r="K10" i="8"/>
  <c r="L10" i="8"/>
  <c r="D11" i="8"/>
  <c r="E11" i="8"/>
  <c r="F11" i="8"/>
  <c r="G11" i="8"/>
  <c r="H11" i="8"/>
  <c r="I11" i="8"/>
  <c r="J11" i="8"/>
  <c r="K11" i="8"/>
  <c r="L11" i="8"/>
  <c r="D12" i="8"/>
  <c r="E12" i="8"/>
  <c r="F12" i="8"/>
  <c r="G12" i="8"/>
  <c r="H12" i="8"/>
  <c r="I12" i="8"/>
  <c r="J12" i="8"/>
  <c r="K12" i="8"/>
  <c r="L12" i="8"/>
  <c r="D13" i="8"/>
  <c r="E13" i="8"/>
  <c r="F13" i="8"/>
  <c r="G13" i="8"/>
  <c r="H13" i="8"/>
  <c r="I13" i="8"/>
  <c r="J13" i="8"/>
  <c r="K13" i="8"/>
  <c r="L13" i="8"/>
  <c r="C5" i="8"/>
  <c r="C6" i="8"/>
  <c r="C7" i="8"/>
  <c r="C8" i="8"/>
  <c r="C9" i="8"/>
  <c r="C10" i="8"/>
  <c r="C11" i="8"/>
  <c r="C12" i="8"/>
  <c r="C13" i="8"/>
  <c r="C4" i="8"/>
  <c r="M15" i="7"/>
  <c r="M16" i="7"/>
  <c r="M17" i="7"/>
  <c r="M5" i="7"/>
  <c r="M6" i="7"/>
  <c r="M7" i="7"/>
  <c r="M8" i="7"/>
  <c r="M9" i="7"/>
  <c r="M10" i="7"/>
  <c r="M11" i="7"/>
  <c r="M12" i="7"/>
  <c r="M13" i="7"/>
  <c r="M14" i="7" l="1"/>
  <c r="M16" i="8"/>
  <c r="M4" i="8"/>
  <c r="M5" i="8"/>
  <c r="M7" i="8"/>
  <c r="M11" i="8"/>
  <c r="M13" i="8"/>
  <c r="M10" i="8"/>
  <c r="M9" i="8"/>
  <c r="M12" i="8"/>
  <c r="M8" i="8"/>
  <c r="M6" i="8"/>
  <c r="L5" i="11"/>
  <c r="L6" i="11"/>
  <c r="L8" i="11"/>
  <c r="L4" i="11"/>
  <c r="C9" i="11"/>
  <c r="D9" i="11"/>
  <c r="E9" i="11"/>
  <c r="F9" i="11"/>
  <c r="G9" i="11"/>
  <c r="H9" i="11"/>
  <c r="I9" i="11"/>
  <c r="J9" i="11"/>
  <c r="K9" i="11"/>
  <c r="B9" i="11"/>
  <c r="M14" i="8" l="1"/>
  <c r="M17" i="8"/>
  <c r="M15" i="8"/>
  <c r="L9" i="11"/>
  <c r="G15" i="6"/>
  <c r="G16" i="6"/>
  <c r="G7" i="6"/>
  <c r="G8" i="6"/>
  <c r="G9" i="6"/>
  <c r="G10" i="6"/>
  <c r="G11" i="6"/>
  <c r="G12" i="6"/>
  <c r="G13" i="6"/>
  <c r="G14" i="6"/>
  <c r="G6" i="6"/>
  <c r="G9" i="5"/>
  <c r="G10" i="5"/>
  <c r="G11" i="5"/>
  <c r="G12" i="5"/>
  <c r="G13" i="5"/>
  <c r="G14" i="5"/>
  <c r="G15" i="5"/>
  <c r="G6" i="5"/>
  <c r="E16" i="5"/>
  <c r="D16" i="5"/>
  <c r="B7" i="4"/>
  <c r="B11" i="4"/>
  <c r="B15" i="15"/>
  <c r="B8" i="4" s="1"/>
  <c r="D5" i="4"/>
  <c r="B15" i="1"/>
  <c r="C15" i="1"/>
  <c r="C5" i="2" s="1"/>
  <c r="D15" i="1"/>
  <c r="D5" i="2" s="1"/>
  <c r="E15" i="1"/>
  <c r="E5" i="2" s="1"/>
  <c r="G16" i="5" l="1"/>
  <c r="E15" i="4"/>
  <c r="E14" i="4"/>
  <c r="E13" i="4"/>
  <c r="E12" i="4"/>
  <c r="E11" i="4"/>
  <c r="E10" i="4"/>
  <c r="E9" i="4"/>
  <c r="E8" i="4"/>
  <c r="E7" i="4"/>
  <c r="E6" i="4"/>
  <c r="B15" i="4"/>
  <c r="D15" i="4"/>
  <c r="D14" i="4"/>
  <c r="D13" i="4"/>
  <c r="D12" i="4"/>
  <c r="D11" i="4"/>
  <c r="D10" i="4"/>
  <c r="D9" i="4"/>
  <c r="D8" i="4"/>
  <c r="D7" i="4"/>
  <c r="D6" i="4"/>
  <c r="B14" i="4"/>
  <c r="B10" i="4"/>
  <c r="B6" i="4"/>
  <c r="B9" i="4"/>
  <c r="B13" i="4"/>
  <c r="B5" i="4"/>
  <c r="B12" i="4"/>
  <c r="D13" i="2"/>
  <c r="D10" i="2"/>
  <c r="D9" i="2"/>
  <c r="D7" i="2"/>
  <c r="D6" i="2"/>
  <c r="C14" i="2"/>
  <c r="C13" i="2"/>
  <c r="C11" i="2"/>
  <c r="C9" i="2"/>
  <c r="C6" i="2"/>
  <c r="D15" i="2"/>
  <c r="D14" i="2"/>
  <c r="D12" i="2"/>
  <c r="D11" i="2"/>
  <c r="D8" i="2"/>
  <c r="C15" i="2"/>
  <c r="C12" i="2"/>
  <c r="C10" i="2"/>
  <c r="C8" i="2"/>
  <c r="C7" i="2"/>
  <c r="E15" i="2"/>
  <c r="E14" i="2"/>
  <c r="E13" i="2"/>
  <c r="E12" i="2"/>
  <c r="E11" i="2"/>
  <c r="E10" i="2"/>
  <c r="E9" i="2"/>
  <c r="E8" i="2"/>
  <c r="E7" i="2"/>
  <c r="E6" i="2"/>
  <c r="B12" i="2"/>
  <c r="B15" i="2"/>
  <c r="B11" i="2"/>
  <c r="B14" i="2"/>
  <c r="B10" i="2"/>
  <c r="B13" i="2"/>
  <c r="B9" i="2"/>
  <c r="C5" i="4" l="1"/>
  <c r="C6" i="4"/>
  <c r="C7" i="4"/>
  <c r="C8" i="4"/>
  <c r="C9" i="4"/>
  <c r="C10" i="4"/>
  <c r="C11" i="4"/>
  <c r="C12" i="4"/>
  <c r="C13" i="4"/>
  <c r="C14" i="4"/>
  <c r="C15" i="4"/>
  <c r="F16" i="5"/>
</calcChain>
</file>

<file path=xl/sharedStrings.xml><?xml version="1.0" encoding="utf-8"?>
<sst xmlns="http://schemas.openxmlformats.org/spreadsheetml/2006/main" count="233" uniqueCount="77">
  <si>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</si>
  <si>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</si>
  <si>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</si>
  <si>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</si>
  <si>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</si>
  <si>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</si>
  <si>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</si>
  <si>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</si>
  <si>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</si>
  <si>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</si>
  <si>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</si>
  <si>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</si>
  <si>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</si>
  <si>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</si>
  <si>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</si>
  <si>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</si>
  <si>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</si>
  <si>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</si>
  <si>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</si>
  <si>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</si>
  <si>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</si>
  <si>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</si>
  <si>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</si>
  <si>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</si>
  <si>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</si>
  <si>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</si>
  <si>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</si>
  <si>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</si>
  <si>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</si>
  <si>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</si>
  <si>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</si>
  <si>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</si>
  <si>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</si>
  <si>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</si>
  <si>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</si>
  <si>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</si>
  <si>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</si>
  <si>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</si>
  <si>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</si>
  <si>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</si>
  <si>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</si>
  <si>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</si>
  <si>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</si>
  <si>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</si>
  <si>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</si>
  <si>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</si>
  <si>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</si>
  <si>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</si>
  <si>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</si>
  <si>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</si>
  <si>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</si>
  <si>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</si>
  <si>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</si>
  <si>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</si>
  <si>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</si>
  <si>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</si>
  <si>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</si>
  <si>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</si>
  <si>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</si>
  <si>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</si>
  <si>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</si>
  <si>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</si>
  <si>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 xml:space="preserve">Общо </t>
  </si>
  <si>
    <t>Година, среднопретеглено</t>
  </si>
  <si>
    <t>Динамика на пенсионерите в ППФ</t>
  </si>
  <si>
    <t>Дългови финансови инструменти</t>
  </si>
  <si>
    <t>Дялови финансови инструменти</t>
  </si>
  <si>
    <t>ІІ.</t>
  </si>
  <si>
    <t>Средства за изплащане на наследници на пенсионери</t>
  </si>
  <si>
    <t>месеци</t>
  </si>
  <si>
    <t>Инвестиционен портфейл и балансови активи на ППФ към 31.03.2025 г.</t>
  </si>
  <si>
    <t>Структура на инвестиционния портфейл и балансовите активи на ППФ към 31.03.2025 г.</t>
  </si>
  <si>
    <t>Начислени и изплатени суми от ППФ за периода 01.01.2025 г. - 31.03.2025 г.</t>
  </si>
  <si>
    <t>I-во трим.</t>
  </si>
  <si>
    <t>I-во трим., среднопретеглено</t>
  </si>
  <si>
    <t>I-во трим., средноаритметично</t>
  </si>
  <si>
    <t>Динамика на нетните активи в ППФ през 2025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</si>
</sst>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  <numFmt numFmtId="171" formatCode="0.000"/>
  </numFmts>
  <fonts count="19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</font>
    <font>
      <sz val="8"/>
      <color rgb="FF080000"/>
      <name val="Tahoma"/>
      <family val="2"/>
      <charset val="204"/>
    </font>
    <font>
      <sz val="10"/>
      <color rgb="FF080000"/>
      <name val="Tahoma"/>
      <family val="2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6" fontId="3" fillId="0" borderId="0" applyFont="0" applyFill="0" applyBorder="0" applyAlignment="0" applyProtection="0"/>
    <xf numFmtId="0" fontId="6" fillId="0" borderId="0"/>
    <xf numFmtId="0" fontId="5" fillId="0" borderId="0"/>
    <xf numFmtId="9" fontId="3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</cellStyleXfs>
  <cellXfs count="172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166" fontId="9" fillId="0" borderId="1" xfId="1" applyFont="1" applyFill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9" fillId="0" borderId="2" xfId="0" applyFont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9" fillId="0" borderId="4" xfId="0" applyFont="1" applyBorder="1" applyAlignment="1">
      <alignment horizontal="right" vertical="justify" wrapText="1"/>
    </xf>
    <xf numFmtId="0" fontId="10" fillId="0" borderId="1" xfId="0" applyFont="1" applyBorder="1" applyAlignment="1">
      <alignment horizontal="left" wrapText="1"/>
    </xf>
    <xf numFmtId="166" fontId="9" fillId="0" borderId="1" xfId="1" applyFont="1" applyFill="1" applyBorder="1" applyAlignment="1">
      <alignment horizontal="left" wrapText="1"/>
    </xf>
    <xf numFmtId="0" fontId="9" fillId="0" borderId="3" xfId="0" applyFont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4" fillId="0" borderId="0" xfId="3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vertical="center"/>
    </xf>
    <xf numFmtId="166" fontId="12" fillId="0" borderId="1" xfId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6" fontId="4" fillId="0" borderId="7" xfId="1" applyFont="1" applyFill="1" applyBorder="1" applyAlignment="1">
      <alignment horizontal="justify" vertical="justify" wrapText="1"/>
    </xf>
    <xf numFmtId="0" fontId="4" fillId="0" borderId="1" xfId="0" applyFont="1" applyBorder="1"/>
    <xf numFmtId="0" fontId="13" fillId="0" borderId="1" xfId="3" applyFont="1" applyFill="1" applyBorder="1" applyAlignment="1">
      <alignment horizontal="left" vertical="center" inden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4" fillId="0" borderId="0" xfId="3" applyNumberFormat="1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vertical="center"/>
    </xf>
    <xf numFmtId="169" fontId="4" fillId="0" borderId="0" xfId="3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justify" wrapText="1"/>
    </xf>
    <xf numFmtId="166" fontId="6" fillId="0" borderId="1" xfId="1" applyFont="1" applyFill="1" applyBorder="1" applyAlignment="1">
      <alignment wrapText="1"/>
    </xf>
    <xf numFmtId="170" fontId="4" fillId="0" borderId="0" xfId="3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vertical="center"/>
    </xf>
    <xf numFmtId="0" fontId="6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4" fillId="0" borderId="0" xfId="0" applyNumberFormat="1" applyFont="1"/>
    <xf numFmtId="3" fontId="4" fillId="0" borderId="0" xfId="0" applyNumberFormat="1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168" fontId="4" fillId="0" borderId="0" xfId="3" applyNumberFormat="1" applyFont="1" applyFill="1" applyAlignment="1">
      <alignment vertical="center"/>
    </xf>
    <xf numFmtId="10" fontId="4" fillId="0" borderId="0" xfId="4" applyNumberFormat="1" applyFont="1"/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justify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justify"/>
    </xf>
    <xf numFmtId="3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justify" wrapText="1"/>
    </xf>
    <xf numFmtId="0" fontId="4" fillId="0" borderId="3" xfId="0" applyFont="1" applyFill="1" applyBorder="1" applyAlignment="1">
      <alignment vertical="justify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166" fontId="4" fillId="0" borderId="1" xfId="1" applyFont="1" applyFill="1" applyBorder="1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0" xfId="3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10" fontId="4" fillId="0" borderId="0" xfId="4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justify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3" quotePrefix="1" applyNumberFormat="1" applyFont="1" applyFill="1" applyBorder="1" applyAlignment="1">
      <alignment horizontal="right" vertical="center" wrapText="1" indent="1"/>
    </xf>
    <xf numFmtId="0" fontId="4" fillId="0" borderId="1" xfId="0" quotePrefix="1" applyNumberFormat="1" applyFont="1" applyFill="1" applyBorder="1" applyAlignment="1">
      <alignment horizontal="right" vertical="center" wrapText="1" inden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6" fillId="0" borderId="0" xfId="5" applyFont="1" applyFill="1" applyBorder="1" applyAlignment="1"/>
    <xf numFmtId="0" fontId="6" fillId="0" borderId="4" xfId="0" applyFont="1" applyFill="1" applyBorder="1" applyAlignment="1">
      <alignment horizontal="right" vertical="justify" wrapText="1"/>
    </xf>
    <xf numFmtId="0" fontId="6" fillId="0" borderId="3" xfId="0" applyFont="1" applyFill="1" applyBorder="1" applyAlignment="1">
      <alignment vertical="justify"/>
    </xf>
    <xf numFmtId="166" fontId="6" fillId="0" borderId="1" xfId="1" applyFont="1" applyFill="1" applyBorder="1" applyAlignment="1">
      <alignment horizontal="left" wrapText="1"/>
    </xf>
    <xf numFmtId="3" fontId="4" fillId="0" borderId="1" xfId="1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wrapText="1"/>
    </xf>
    <xf numFmtId="165" fontId="13" fillId="0" borderId="1" xfId="3" applyNumberFormat="1" applyFont="1" applyFill="1" applyBorder="1" applyAlignment="1">
      <alignment horizontal="right" vertical="center" wrapText="1"/>
    </xf>
    <xf numFmtId="165" fontId="6" fillId="0" borderId="1" xfId="3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right" vertical="center" wrapText="1"/>
    </xf>
    <xf numFmtId="0" fontId="6" fillId="0" borderId="0" xfId="5" applyFont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16" fillId="0" borderId="0" xfId="9" applyNumberFormat="1" applyFont="1" applyAlignment="1">
      <alignment horizontal="right" vertical="center" wrapText="1"/>
    </xf>
    <xf numFmtId="0" fontId="17" fillId="0" borderId="0" xfId="9" applyNumberFormat="1" applyFont="1" applyAlignment="1">
      <alignment horizontal="right" vertical="center" wrapText="1"/>
    </xf>
    <xf numFmtId="0" fontId="16" fillId="0" borderId="0" xfId="9" applyNumberFormat="1" applyFont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1" fontId="4" fillId="0" borderId="0" xfId="0" applyNumberFormat="1" applyFont="1"/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/>
    <xf numFmtId="0" fontId="17" fillId="0" borderId="0" xfId="9" applyNumberFormat="1" applyFont="1" applyFill="1" applyAlignment="1">
      <alignment horizontal="right" vertical="center" wrapText="1"/>
    </xf>
    <xf numFmtId="4" fontId="4" fillId="0" borderId="1" xfId="4" applyNumberFormat="1" applyFont="1" applyFill="1" applyBorder="1" applyAlignment="1">
      <alignment vertical="center" wrapText="1"/>
    </xf>
    <xf numFmtId="4" fontId="18" fillId="0" borderId="1" xfId="4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justify"/>
    </xf>
    <xf numFmtId="0" fontId="4" fillId="0" borderId="5" xfId="0" applyFont="1" applyFill="1" applyBorder="1" applyAlignment="1">
      <alignment vertical="justify"/>
    </xf>
    <xf numFmtId="3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3" fontId="10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4" fontId="11" fillId="0" borderId="0" xfId="0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right" vertical="center" wrapText="1"/>
    </xf>
    <xf numFmtId="169" fontId="13" fillId="0" borderId="1" xfId="0" applyNumberFormat="1" applyFont="1" applyFill="1" applyBorder="1" applyAlignment="1">
      <alignment horizontal="right" vertical="center" wrapText="1"/>
    </xf>
    <xf numFmtId="169" fontId="6" fillId="0" borderId="1" xfId="0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vertical="center"/>
    </xf>
    <xf numFmtId="0" fontId="4" fillId="0" borderId="0" xfId="0" applyFont="1" applyFill="1" applyBorder="1"/>
    <xf numFmtId="0" fontId="6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6" fillId="0" borderId="6" xfId="5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1" xfId="5" applyNumberFormat="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6" fillId="0" borderId="0" xfId="0" applyFont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right" vertical="center"/>
    </xf>
    <xf numFmtId="1" fontId="6" fillId="2" borderId="9" xfId="1" applyNumberFormat="1" applyFont="1" applyFill="1" applyBorder="1" applyAlignment="1">
      <alignment horizontal="center" wrapText="1"/>
    </xf>
    <xf numFmtId="1" fontId="6" fillId="2" borderId="8" xfId="1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1" fontId="6" fillId="0" borderId="1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2" xfId="0" applyFont="1" applyBorder="1" applyAlignment="1">
      <alignment horizontal="right"/>
    </xf>
  </cellXfs>
  <cellStyles count="10">
    <cellStyle name="Comma" xfId="1" builtinId="3"/>
    <cellStyle name="Comma 2" xfId="6"/>
    <cellStyle name="Normal" xfId="0" builtinId="0"/>
    <cellStyle name="Normal 2" xfId="5"/>
    <cellStyle name="Normal 3" xfId="8"/>
    <cellStyle name="Normal 4" xfId="9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.03.20</a:t>
            </a:r>
            <a:r>
              <a:rPr lang="en-US" sz="1200"/>
              <a:t>2</a:t>
            </a:r>
            <a:r>
              <a:rPr lang="bg-BG" sz="1200"/>
              <a:t>5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№1.1-П'!$E$5:$E$14</c:f>
              <c:numCache>
                <c:formatCode>#,##0.00</c:formatCode>
                <c:ptCount val="10"/>
                <c:pt idx="0">
                  <c:v>23.88427891901625</c:v>
                </c:pt>
                <c:pt idx="1">
                  <c:v>12.447218762660745</c:v>
                </c:pt>
                <c:pt idx="2">
                  <c:v>17.417283135513106</c:v>
                </c:pt>
                <c:pt idx="3">
                  <c:v>15.070750116291284</c:v>
                </c:pt>
                <c:pt idx="4">
                  <c:v>6.9519679486217605</c:v>
                </c:pt>
                <c:pt idx="5">
                  <c:v>9.3675254715423968</c:v>
                </c:pt>
                <c:pt idx="6">
                  <c:v>4.3824557717989894</c:v>
                </c:pt>
                <c:pt idx="7">
                  <c:v>6.1632879672283662</c:v>
                </c:pt>
                <c:pt idx="8">
                  <c:v>2.7756853683057487</c:v>
                </c:pt>
                <c:pt idx="9">
                  <c:v>1.5395465390213525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 </a:t>
            </a:r>
          </a:p>
        </c:rich>
      </c:tx>
      <c:layout>
        <c:manualLayout>
          <c:xMode val="edge"/>
          <c:yMode val="edge"/>
          <c:x val="0.24336436206343773"/>
          <c:y val="2.7061734930192548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№2.1-П'!$E$5:$E$14</c:f>
              <c:numCache>
                <c:formatCode>#,##0.00</c:formatCode>
                <c:ptCount val="10"/>
                <c:pt idx="0">
                  <c:v>24.403398895005282</c:v>
                </c:pt>
                <c:pt idx="1">
                  <c:v>13.14906644964422</c:v>
                </c:pt>
                <c:pt idx="2">
                  <c:v>19.024960389472163</c:v>
                </c:pt>
                <c:pt idx="3">
                  <c:v>16.878718489200271</c:v>
                </c:pt>
                <c:pt idx="4">
                  <c:v>6.8085175693261464</c:v>
                </c:pt>
                <c:pt idx="5">
                  <c:v>9.4161006615702334</c:v>
                </c:pt>
                <c:pt idx="6">
                  <c:v>2.7291246480546332</c:v>
                </c:pt>
                <c:pt idx="7">
                  <c:v>4.9145698782506324</c:v>
                </c:pt>
                <c:pt idx="8">
                  <c:v>1.7433687118111545</c:v>
                </c:pt>
                <c:pt idx="9">
                  <c:v>0.93217430766526199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218929155594681E-3"/>
                  <c:y val="-1.961868979575514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2855947354406787E-2"/>
                  <c:y val="-6.187013425352291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4.3966243350016029E-3"/>
                  <c:y val="-6.376398381674372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7592637867"/>
                  <c:y val="-3.085761487935839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53.7258389929925</c:v>
                </c:pt>
                <c:pt idx="1">
                  <c:v>9.0704684542473224</c:v>
                </c:pt>
                <c:pt idx="2">
                  <c:v>3.4905563059118745E-2</c:v>
                </c:pt>
                <c:pt idx="3">
                  <c:v>18.794486600342097</c:v>
                </c:pt>
                <c:pt idx="4">
                  <c:v>17.12027905258385</c:v>
                </c:pt>
                <c:pt idx="5">
                  <c:v>5.667655857537323E-2</c:v>
                </c:pt>
                <c:pt idx="6">
                  <c:v>1.1973447781997366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21"/>
  <sheetViews>
    <sheetView showGridLines="0" tabSelected="1" zoomScaleNormal="100" zoomScaleSheetLayoutView="100" workbookViewId="0">
      <selection sqref="A1:E1"/>
    </sheetView>
  </sheetViews>
  <sheetFormatPr defaultColWidth="9" defaultRowHeight="16.7" customHeight="1"/>
  <cols>
    <col min="1" max="1" width="42.21875" style="49" customWidth="1"/>
    <col min="2" max="5" width="7.88671875" style="49" customWidth="1"/>
    <col min="6" max="16384" width="9" style="49"/>
  </cols>
  <sheetData>
    <row r="1" spans="1:5" ht="34.5" customHeight="1">
      <c r="A1" s="146" t="s">
        <v>47</v>
      </c>
      <c r="B1" s="146"/>
      <c r="C1" s="146"/>
      <c r="D1" s="146"/>
      <c r="E1" s="146"/>
    </row>
    <row r="2" spans="1:5" ht="16.7" customHeight="1">
      <c r="A2" s="55"/>
      <c r="B2" s="55"/>
    </row>
    <row r="3" spans="1:5" ht="16.7" customHeight="1">
      <c r="A3" s="56" t="s">
        <v>34</v>
      </c>
      <c r="B3" s="57">
        <v>2024</v>
      </c>
      <c r="C3" s="144">
        <v>2025</v>
      </c>
      <c r="D3" s="144"/>
      <c r="E3" s="145"/>
    </row>
    <row r="4" spans="1:5" ht="16.7" customHeight="1">
      <c r="A4" s="58" t="s">
        <v>37</v>
      </c>
      <c r="B4" s="59">
        <v>12</v>
      </c>
      <c r="C4" s="27">
        <v>1</v>
      </c>
      <c r="D4" s="27">
        <v>2</v>
      </c>
      <c r="E4" s="27">
        <v>3</v>
      </c>
    </row>
    <row r="5" spans="1:5" ht="16.7" customHeight="1">
      <c r="A5" s="60" t="s">
        <v>2</v>
      </c>
      <c r="B5" s="94">
        <v>79149</v>
      </c>
      <c r="C5" s="94">
        <v>79029</v>
      </c>
      <c r="D5" s="94">
        <v>79710</v>
      </c>
      <c r="E5" s="94">
        <v>79586</v>
      </c>
    </row>
    <row r="6" spans="1:5" ht="16.7" customHeight="1">
      <c r="A6" s="60" t="s">
        <v>3</v>
      </c>
      <c r="B6" s="94">
        <v>41676</v>
      </c>
      <c r="C6" s="94">
        <v>41640</v>
      </c>
      <c r="D6" s="94">
        <v>41474</v>
      </c>
      <c r="E6" s="94">
        <v>41476</v>
      </c>
    </row>
    <row r="7" spans="1:5" ht="16.7" customHeight="1">
      <c r="A7" s="60" t="s">
        <v>4</v>
      </c>
      <c r="B7" s="94">
        <v>58195</v>
      </c>
      <c r="C7" s="94">
        <v>58080</v>
      </c>
      <c r="D7" s="94">
        <v>58124</v>
      </c>
      <c r="E7" s="94">
        <v>58037</v>
      </c>
    </row>
    <row r="8" spans="1:5" ht="16.7" customHeight="1">
      <c r="A8" s="60" t="s">
        <v>5</v>
      </c>
      <c r="B8" s="94">
        <v>49910</v>
      </c>
      <c r="C8" s="94">
        <v>49785</v>
      </c>
      <c r="D8" s="94">
        <v>50310</v>
      </c>
      <c r="E8" s="94">
        <v>50218</v>
      </c>
    </row>
    <row r="9" spans="1:5" ht="16.7" customHeight="1">
      <c r="A9" s="60" t="s">
        <v>59</v>
      </c>
      <c r="B9" s="94">
        <v>22843</v>
      </c>
      <c r="C9" s="94">
        <v>22803</v>
      </c>
      <c r="D9" s="94">
        <v>23192</v>
      </c>
      <c r="E9" s="94">
        <v>23165</v>
      </c>
    </row>
    <row r="10" spans="1:5" ht="16.7" customHeight="1">
      <c r="A10" s="60" t="s">
        <v>6</v>
      </c>
      <c r="B10" s="94">
        <v>31366</v>
      </c>
      <c r="C10" s="94">
        <v>31327</v>
      </c>
      <c r="D10" s="94">
        <v>31167</v>
      </c>
      <c r="E10" s="94">
        <v>31214</v>
      </c>
    </row>
    <row r="11" spans="1:5" ht="16.7" customHeight="1">
      <c r="A11" s="60" t="s">
        <v>29</v>
      </c>
      <c r="B11" s="94">
        <v>14596</v>
      </c>
      <c r="C11" s="94">
        <v>14597</v>
      </c>
      <c r="D11" s="94">
        <v>14593</v>
      </c>
      <c r="E11" s="94">
        <v>14603</v>
      </c>
    </row>
    <row r="12" spans="1:5" ht="16.7" customHeight="1">
      <c r="A12" s="60" t="s">
        <v>24</v>
      </c>
      <c r="B12" s="94">
        <v>20374</v>
      </c>
      <c r="C12" s="94">
        <v>20387</v>
      </c>
      <c r="D12" s="94">
        <v>20530</v>
      </c>
      <c r="E12" s="94">
        <v>20537</v>
      </c>
    </row>
    <row r="13" spans="1:5" ht="15.75" customHeight="1">
      <c r="A13" s="60" t="s">
        <v>31</v>
      </c>
      <c r="B13" s="94">
        <v>9247</v>
      </c>
      <c r="C13" s="94">
        <v>9242</v>
      </c>
      <c r="D13" s="94">
        <v>9256</v>
      </c>
      <c r="E13" s="94">
        <v>9249</v>
      </c>
    </row>
    <row r="14" spans="1:5" ht="15.75" customHeight="1">
      <c r="A14" s="60" t="s">
        <v>61</v>
      </c>
      <c r="B14" s="94">
        <v>4752</v>
      </c>
      <c r="C14" s="116">
        <v>4755</v>
      </c>
      <c r="D14" s="116">
        <v>5133</v>
      </c>
      <c r="E14" s="116">
        <v>5130</v>
      </c>
    </row>
    <row r="15" spans="1:5" ht="16.7" customHeight="1">
      <c r="A15" s="22" t="s">
        <v>7</v>
      </c>
      <c r="B15" s="94">
        <f t="shared" ref="B15" si="0">SUM(B5:B14)</f>
        <v>332108</v>
      </c>
      <c r="C15" s="94">
        <f t="shared" ref="C15" si="1">SUM(C5:C14)</f>
        <v>331645</v>
      </c>
      <c r="D15" s="94">
        <f t="shared" ref="D15" si="2">SUM(D5:D14)</f>
        <v>333489</v>
      </c>
      <c r="E15" s="94">
        <f t="shared" ref="E15" si="3">SUM(E5:E14)</f>
        <v>333215</v>
      </c>
    </row>
    <row r="21" spans="3:4" ht="16.7" customHeight="1">
      <c r="C21" s="107"/>
      <c r="D21" s="107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75" workbookViewId="0">
      <selection sqref="A1:E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8.44140625" style="2" customWidth="1"/>
    <col min="4" max="4" width="8.21875" style="2" customWidth="1"/>
    <col min="5" max="5" width="8.44140625" style="2" customWidth="1"/>
    <col min="6" max="16384" width="9" style="2"/>
  </cols>
  <sheetData>
    <row r="1" spans="1:7" ht="47.25" customHeight="1">
      <c r="A1" s="146" t="s">
        <v>60</v>
      </c>
      <c r="B1" s="146"/>
      <c r="C1" s="146"/>
      <c r="D1" s="146"/>
      <c r="E1" s="146"/>
    </row>
    <row r="2" spans="1:7">
      <c r="A2" s="7"/>
      <c r="E2" s="7" t="s">
        <v>16</v>
      </c>
    </row>
    <row r="3" spans="1:7" ht="15.75" customHeight="1">
      <c r="A3" s="40" t="s">
        <v>34</v>
      </c>
      <c r="B3" s="44">
        <v>2024</v>
      </c>
      <c r="C3" s="163">
        <v>2025</v>
      </c>
      <c r="D3" s="163"/>
      <c r="E3" s="164"/>
    </row>
    <row r="4" spans="1:7" s="6" customFormat="1" ht="15.75" customHeight="1">
      <c r="A4" s="134" t="s">
        <v>37</v>
      </c>
      <c r="B4" s="27">
        <v>12</v>
      </c>
      <c r="C4" s="27">
        <v>1</v>
      </c>
      <c r="D4" s="27">
        <v>2</v>
      </c>
      <c r="E4" s="27">
        <v>3</v>
      </c>
      <c r="F4" s="135"/>
      <c r="G4" s="135"/>
    </row>
    <row r="5" spans="1:7" ht="15.75" customHeight="1">
      <c r="A5" s="136" t="s">
        <v>2</v>
      </c>
      <c r="B5" s="137">
        <v>8822.2851759118239</v>
      </c>
      <c r="C5" s="137">
        <v>9024.8360460602926</v>
      </c>
      <c r="D5" s="137">
        <v>9053.1577431033602</v>
      </c>
      <c r="E5" s="137">
        <v>8977.186014379653</v>
      </c>
      <c r="F5" s="133"/>
      <c r="G5" s="133"/>
    </row>
    <row r="6" spans="1:7" ht="15.75" customHeight="1">
      <c r="A6" s="136" t="s">
        <v>3</v>
      </c>
      <c r="B6" s="137">
        <v>9594.5824247600867</v>
      </c>
      <c r="C6" s="137">
        <v>9553.6267457048125</v>
      </c>
      <c r="D6" s="137">
        <v>9543.9678237921235</v>
      </c>
      <c r="E6" s="137">
        <v>9559.9189615678297</v>
      </c>
      <c r="F6" s="133"/>
      <c r="G6" s="133"/>
    </row>
    <row r="7" spans="1:7" ht="15.75" customHeight="1">
      <c r="A7" s="136" t="s">
        <v>4</v>
      </c>
      <c r="B7" s="137">
        <v>11976.774890980032</v>
      </c>
      <c r="C7" s="137">
        <v>12212.416237113403</v>
      </c>
      <c r="D7" s="137">
        <v>12270.119717651458</v>
      </c>
      <c r="E7" s="137">
        <v>12265.341329709976</v>
      </c>
      <c r="F7" s="133"/>
      <c r="G7" s="133"/>
    </row>
    <row r="8" spans="1:7" ht="15.75" customHeight="1">
      <c r="A8" s="136" t="s">
        <v>5</v>
      </c>
      <c r="B8" s="137">
        <v>13376.253047498949</v>
      </c>
      <c r="C8" s="137">
        <v>13652.850446967866</v>
      </c>
      <c r="D8" s="137">
        <v>13768.436691890603</v>
      </c>
      <c r="E8" s="137">
        <v>13566.344901738248</v>
      </c>
      <c r="F8" s="133"/>
      <c r="G8" s="133"/>
    </row>
    <row r="9" spans="1:7" ht="15.75" customHeight="1">
      <c r="A9" s="136" t="s">
        <v>59</v>
      </c>
      <c r="B9" s="137">
        <v>11674.33065248411</v>
      </c>
      <c r="C9" s="137">
        <v>11935.531441218591</v>
      </c>
      <c r="D9" s="137">
        <v>11950.005633081551</v>
      </c>
      <c r="E9" s="137">
        <v>11772.496215522771</v>
      </c>
      <c r="F9" s="133"/>
      <c r="G9" s="133"/>
    </row>
    <row r="10" spans="1:7" ht="15.75" customHeight="1">
      <c r="A10" s="136" t="s">
        <v>6</v>
      </c>
      <c r="B10" s="137">
        <v>10429.590920165678</v>
      </c>
      <c r="C10" s="137">
        <v>10520.693486590038</v>
      </c>
      <c r="D10" s="137">
        <v>10668.681373362084</v>
      </c>
      <c r="E10" s="137">
        <v>10561.820663900415</v>
      </c>
      <c r="F10" s="133"/>
      <c r="G10" s="133"/>
    </row>
    <row r="11" spans="1:7" ht="15.75" customHeight="1">
      <c r="A11" s="136" t="s">
        <v>29</v>
      </c>
      <c r="B11" s="137">
        <v>6643.1198021615683</v>
      </c>
      <c r="C11" s="137">
        <v>6639.1300530455464</v>
      </c>
      <c r="D11" s="137">
        <v>6746.2700421940926</v>
      </c>
      <c r="E11" s="137">
        <v>6815.1084957705043</v>
      </c>
      <c r="F11" s="133"/>
      <c r="G11" s="133"/>
    </row>
    <row r="12" spans="1:7" ht="15.75" customHeight="1">
      <c r="A12" s="136" t="s">
        <v>24</v>
      </c>
      <c r="B12" s="137">
        <v>7270.0530954656469</v>
      </c>
      <c r="C12" s="137">
        <v>7251.3950997030124</v>
      </c>
      <c r="D12" s="137">
        <v>7269.603591305261</v>
      </c>
      <c r="E12" s="137">
        <v>7291.0921523248471</v>
      </c>
      <c r="F12" s="133"/>
      <c r="G12" s="133"/>
    </row>
    <row r="13" spans="1:7" ht="15.75" customHeight="1">
      <c r="A13" s="136" t="s">
        <v>31</v>
      </c>
      <c r="B13" s="137">
        <v>6161.2850816495984</v>
      </c>
      <c r="C13" s="137">
        <v>6348.4947339246119</v>
      </c>
      <c r="D13" s="137">
        <v>6380.4433988375313</v>
      </c>
      <c r="E13" s="137">
        <v>6344.0385575589462</v>
      </c>
      <c r="F13" s="133"/>
      <c r="G13" s="133"/>
    </row>
    <row r="14" spans="1:7" ht="21" customHeight="1">
      <c r="A14" s="136" t="s">
        <v>61</v>
      </c>
      <c r="B14" s="137">
        <v>3726.9918544664674</v>
      </c>
      <c r="C14" s="137">
        <v>3862.7922324823467</v>
      </c>
      <c r="D14" s="137">
        <v>3809.5075217735553</v>
      </c>
      <c r="E14" s="137">
        <v>3823.9246084417309</v>
      </c>
      <c r="F14" s="133"/>
      <c r="G14" s="133"/>
    </row>
    <row r="15" spans="1:7">
      <c r="A15" s="41" t="s">
        <v>11</v>
      </c>
      <c r="B15" s="137">
        <v>9876.396435853987</v>
      </c>
      <c r="C15" s="137">
        <v>10022.824434402164</v>
      </c>
      <c r="D15" s="137">
        <v>10062.49868672226</v>
      </c>
      <c r="E15" s="137">
        <v>10003.630496571277</v>
      </c>
      <c r="F15" s="133"/>
      <c r="G15" s="133"/>
    </row>
    <row r="16" spans="1:7">
      <c r="A16" s="133"/>
      <c r="B16" s="133"/>
      <c r="C16" s="133"/>
      <c r="D16" s="133"/>
      <c r="E16" s="133"/>
      <c r="F16" s="133"/>
      <c r="G16" s="133"/>
    </row>
    <row r="17" spans="1:7" ht="12.75" customHeight="1">
      <c r="A17" s="138" t="s">
        <v>55</v>
      </c>
      <c r="B17" s="133"/>
      <c r="C17" s="133"/>
      <c r="D17" s="133"/>
      <c r="E17" s="133"/>
      <c r="F17" s="133"/>
      <c r="G17" s="133"/>
    </row>
    <row r="18" spans="1:7" ht="69" customHeight="1">
      <c r="A18" s="166" t="s">
        <v>46</v>
      </c>
      <c r="B18" s="166"/>
      <c r="C18" s="166"/>
      <c r="D18" s="166"/>
      <c r="E18" s="166"/>
    </row>
  </sheetData>
  <mergeCells count="3">
    <mergeCell ref="C3:E3"/>
    <mergeCell ref="A1:E1"/>
    <mergeCell ref="A18:E18"/>
  </mergeCells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zoomScaleNormal="75" workbookViewId="0">
      <selection sqref="A1:E1"/>
    </sheetView>
  </sheetViews>
  <sheetFormatPr defaultColWidth="8" defaultRowHeight="15.75"/>
  <cols>
    <col min="1" max="1" width="42.77734375" style="52" customWidth="1"/>
    <col min="2" max="2" width="8.33203125" style="51" bestFit="1" customWidth="1"/>
    <col min="3" max="3" width="8.109375" style="51" customWidth="1"/>
    <col min="4" max="4" width="7.77734375" style="51" customWidth="1"/>
    <col min="5" max="5" width="7.88671875" style="51" customWidth="1"/>
    <col min="6" max="16384" width="8" style="51"/>
  </cols>
  <sheetData>
    <row r="1" spans="1:18" ht="21" customHeight="1">
      <c r="A1" s="169" t="s">
        <v>64</v>
      </c>
      <c r="B1" s="169"/>
      <c r="C1" s="169"/>
      <c r="D1" s="169"/>
      <c r="E1" s="169"/>
    </row>
    <row r="2" spans="1:18" ht="8.25" customHeight="1">
      <c r="A2" s="13"/>
      <c r="B2" s="12"/>
      <c r="C2" s="90"/>
      <c r="D2" s="90"/>
      <c r="E2" s="105"/>
    </row>
    <row r="3" spans="1:18">
      <c r="B3" s="115"/>
      <c r="C3" s="115"/>
      <c r="D3" s="115"/>
      <c r="E3" s="88" t="s">
        <v>52</v>
      </c>
      <c r="F3" s="115"/>
      <c r="G3" s="115"/>
      <c r="H3" s="115"/>
    </row>
    <row r="4" spans="1:18" ht="15.75" customHeight="1">
      <c r="A4" s="91" t="s">
        <v>34</v>
      </c>
      <c r="B4" s="139">
        <v>2024</v>
      </c>
      <c r="C4" s="168">
        <v>2025</v>
      </c>
      <c r="D4" s="168"/>
      <c r="E4" s="168"/>
      <c r="F4" s="115"/>
      <c r="G4" s="115"/>
      <c r="H4" s="115"/>
    </row>
    <row r="5" spans="1:18">
      <c r="A5" s="92" t="s">
        <v>37</v>
      </c>
      <c r="B5" s="59">
        <v>12</v>
      </c>
      <c r="C5" s="140">
        <v>1</v>
      </c>
      <c r="D5" s="140">
        <v>2</v>
      </c>
      <c r="E5" s="140">
        <v>3</v>
      </c>
      <c r="F5" s="115"/>
      <c r="G5" s="115"/>
      <c r="H5" s="115"/>
    </row>
    <row r="6" spans="1:18" s="50" customFormat="1">
      <c r="A6" s="60" t="s">
        <v>2</v>
      </c>
      <c r="B6" s="141">
        <v>1</v>
      </c>
      <c r="C6" s="141">
        <v>1</v>
      </c>
      <c r="D6" s="141">
        <v>1</v>
      </c>
      <c r="E6" s="141">
        <v>0</v>
      </c>
      <c r="F6" s="114"/>
      <c r="G6" s="114"/>
      <c r="H6" s="114"/>
      <c r="I6" s="110"/>
      <c r="J6" s="110"/>
      <c r="K6" s="110"/>
      <c r="L6" s="110"/>
      <c r="M6" s="110"/>
      <c r="N6" s="110"/>
      <c r="O6" s="110"/>
      <c r="P6" s="110"/>
      <c r="Q6" s="110"/>
    </row>
    <row r="7" spans="1:18">
      <c r="A7" s="60" t="s">
        <v>3</v>
      </c>
      <c r="B7" s="141">
        <v>2</v>
      </c>
      <c r="C7" s="141">
        <v>2</v>
      </c>
      <c r="D7" s="141">
        <v>2</v>
      </c>
      <c r="E7" s="141">
        <v>2</v>
      </c>
      <c r="F7" s="115"/>
      <c r="G7" s="115"/>
      <c r="H7" s="115"/>
      <c r="I7" s="111"/>
      <c r="J7" s="111"/>
      <c r="K7" s="111"/>
      <c r="L7" s="111"/>
      <c r="M7" s="111"/>
      <c r="N7" s="111"/>
      <c r="O7" s="111"/>
      <c r="P7" s="111"/>
      <c r="Q7" s="111"/>
      <c r="R7" s="111"/>
    </row>
    <row r="8" spans="1:18">
      <c r="A8" s="60" t="s">
        <v>4</v>
      </c>
      <c r="B8" s="141">
        <v>0</v>
      </c>
      <c r="C8" s="141">
        <v>0</v>
      </c>
      <c r="D8" s="141">
        <v>0</v>
      </c>
      <c r="E8" s="141">
        <v>0</v>
      </c>
      <c r="F8" s="115"/>
      <c r="G8" s="115"/>
      <c r="H8" s="115"/>
    </row>
    <row r="9" spans="1:18">
      <c r="A9" s="60" t="s">
        <v>5</v>
      </c>
      <c r="B9" s="141">
        <v>0</v>
      </c>
      <c r="C9" s="141">
        <v>0</v>
      </c>
      <c r="D9" s="141">
        <v>0</v>
      </c>
      <c r="E9" s="141">
        <v>0</v>
      </c>
      <c r="F9" s="115"/>
      <c r="G9" s="115"/>
      <c r="H9" s="115"/>
    </row>
    <row r="10" spans="1:18">
      <c r="A10" s="60" t="s">
        <v>59</v>
      </c>
      <c r="B10" s="141">
        <v>0</v>
      </c>
      <c r="C10" s="141">
        <v>0</v>
      </c>
      <c r="D10" s="141">
        <v>0</v>
      </c>
      <c r="E10" s="141">
        <v>0</v>
      </c>
      <c r="F10" s="115"/>
      <c r="G10" s="115"/>
      <c r="H10" s="115"/>
    </row>
    <row r="11" spans="1:18">
      <c r="A11" s="60" t="s">
        <v>6</v>
      </c>
      <c r="B11" s="141">
        <v>1</v>
      </c>
      <c r="C11" s="141">
        <v>1</v>
      </c>
      <c r="D11" s="141">
        <v>1</v>
      </c>
      <c r="E11" s="141">
        <v>1</v>
      </c>
      <c r="F11" s="115"/>
      <c r="G11" s="115"/>
      <c r="H11" s="115"/>
    </row>
    <row r="12" spans="1:18">
      <c r="A12" s="60" t="s">
        <v>29</v>
      </c>
      <c r="B12" s="141">
        <v>0</v>
      </c>
      <c r="C12" s="141">
        <v>0</v>
      </c>
      <c r="D12" s="141">
        <v>0</v>
      </c>
      <c r="E12" s="141">
        <v>0</v>
      </c>
      <c r="F12" s="115"/>
      <c r="G12" s="115"/>
      <c r="H12" s="115"/>
    </row>
    <row r="13" spans="1:18">
      <c r="A13" s="60" t="s">
        <v>24</v>
      </c>
      <c r="B13" s="141">
        <v>0</v>
      </c>
      <c r="C13" s="141">
        <v>0</v>
      </c>
      <c r="D13" s="141">
        <v>0</v>
      </c>
      <c r="E13" s="141">
        <v>0</v>
      </c>
      <c r="F13" s="115"/>
      <c r="G13" s="115"/>
      <c r="H13" s="115"/>
    </row>
    <row r="14" spans="1:18" ht="15.75" customHeight="1">
      <c r="A14" s="60" t="s">
        <v>31</v>
      </c>
      <c r="B14" s="141">
        <v>0</v>
      </c>
      <c r="C14" s="141">
        <v>0</v>
      </c>
      <c r="D14" s="141">
        <v>0</v>
      </c>
      <c r="E14" s="141">
        <v>0</v>
      </c>
      <c r="F14" s="115"/>
      <c r="G14" s="115"/>
      <c r="H14" s="115"/>
    </row>
    <row r="15" spans="1:18" ht="15.75" customHeight="1">
      <c r="A15" s="60" t="s">
        <v>61</v>
      </c>
      <c r="B15" s="141">
        <v>0</v>
      </c>
      <c r="C15" s="141">
        <v>0</v>
      </c>
      <c r="D15" s="141">
        <v>0</v>
      </c>
      <c r="E15" s="141">
        <v>0</v>
      </c>
      <c r="F15" s="115"/>
      <c r="G15" s="115"/>
      <c r="H15" s="115"/>
    </row>
    <row r="16" spans="1:18">
      <c r="A16" s="93" t="s">
        <v>7</v>
      </c>
      <c r="B16" s="141">
        <v>4</v>
      </c>
      <c r="C16" s="141">
        <v>4</v>
      </c>
      <c r="D16" s="141">
        <v>4</v>
      </c>
      <c r="E16" s="141">
        <v>3</v>
      </c>
      <c r="F16" s="115"/>
      <c r="G16" s="115"/>
      <c r="H16" s="115"/>
    </row>
    <row r="23" spans="3:6">
      <c r="C23" s="89"/>
      <c r="D23" s="89"/>
      <c r="E23" s="89"/>
      <c r="F23" s="89"/>
    </row>
    <row r="24" spans="3:6">
      <c r="C24" s="89"/>
      <c r="D24" s="89"/>
      <c r="E24" s="89"/>
      <c r="F24" s="89"/>
    </row>
    <row r="25" spans="3:6">
      <c r="C25" s="89"/>
      <c r="D25" s="89"/>
      <c r="E25" s="89"/>
      <c r="F25" s="89"/>
    </row>
    <row r="26" spans="3:6">
      <c r="C26" s="89"/>
      <c r="D26" s="89"/>
      <c r="E26" s="89"/>
      <c r="F26" s="89"/>
    </row>
    <row r="27" spans="3:6">
      <c r="C27" s="89"/>
      <c r="D27" s="89"/>
      <c r="E27" s="89"/>
      <c r="F27" s="89"/>
    </row>
    <row r="28" spans="3:6">
      <c r="C28" s="89"/>
      <c r="D28" s="89"/>
      <c r="E28" s="89"/>
      <c r="F28" s="89"/>
    </row>
    <row r="29" spans="3:6">
      <c r="C29" s="89"/>
      <c r="D29" s="89"/>
      <c r="E29" s="89"/>
      <c r="F29" s="89"/>
    </row>
    <row r="30" spans="3:6">
      <c r="C30" s="89"/>
      <c r="D30" s="89"/>
      <c r="E30" s="89"/>
      <c r="F30" s="89"/>
    </row>
    <row r="31" spans="3:6">
      <c r="C31" s="89"/>
      <c r="D31" s="89"/>
      <c r="E31" s="89"/>
      <c r="F31" s="89"/>
    </row>
    <row r="32" spans="3:6">
      <c r="C32" s="89"/>
      <c r="D32" s="89"/>
      <c r="E32" s="89"/>
      <c r="F32" s="89"/>
    </row>
  </sheetData>
  <mergeCells count="2">
    <mergeCell ref="C4:E4"/>
    <mergeCell ref="A1:E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1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17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6" s="15" customFormat="1">
      <c r="A1" s="170" t="s">
        <v>72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6">
      <c r="A2" s="13"/>
      <c r="B2" s="12"/>
      <c r="C2" s="12" t="s">
        <v>0</v>
      </c>
      <c r="D2" s="12"/>
      <c r="E2" s="12"/>
      <c r="F2" s="12"/>
      <c r="G2" s="12"/>
      <c r="H2" s="171" t="s">
        <v>17</v>
      </c>
      <c r="I2" s="171"/>
      <c r="J2" s="171"/>
      <c r="K2" s="171"/>
      <c r="L2" s="171"/>
    </row>
    <row r="3" spans="1:16" ht="58.5" customHeight="1">
      <c r="A3" s="31" t="s">
        <v>39</v>
      </c>
      <c r="B3" s="102" t="s">
        <v>2</v>
      </c>
      <c r="C3" s="102" t="s">
        <v>3</v>
      </c>
      <c r="D3" s="102" t="s">
        <v>4</v>
      </c>
      <c r="E3" s="102" t="s">
        <v>5</v>
      </c>
      <c r="F3" s="30" t="s">
        <v>59</v>
      </c>
      <c r="G3" s="103" t="s">
        <v>6</v>
      </c>
      <c r="H3" s="29" t="s">
        <v>29</v>
      </c>
      <c r="I3" s="29" t="s">
        <v>24</v>
      </c>
      <c r="J3" s="29" t="s">
        <v>32</v>
      </c>
      <c r="K3" s="29" t="s">
        <v>61</v>
      </c>
      <c r="L3" s="106" t="s">
        <v>62</v>
      </c>
    </row>
    <row r="4" spans="1:16" ht="15" customHeight="1">
      <c r="A4" s="142" t="s">
        <v>53</v>
      </c>
      <c r="B4" s="104">
        <v>3</v>
      </c>
      <c r="C4" s="104">
        <v>6</v>
      </c>
      <c r="D4" s="104">
        <v>0</v>
      </c>
      <c r="E4" s="104">
        <v>0</v>
      </c>
      <c r="F4" s="104">
        <v>0</v>
      </c>
      <c r="G4" s="104">
        <v>2</v>
      </c>
      <c r="H4" s="104">
        <v>0</v>
      </c>
      <c r="I4" s="104">
        <v>0</v>
      </c>
      <c r="J4" s="104">
        <v>0</v>
      </c>
      <c r="K4" s="104">
        <v>0</v>
      </c>
      <c r="L4" s="104">
        <f>+SUM(B4:K4)</f>
        <v>11</v>
      </c>
      <c r="M4" s="15"/>
      <c r="N4" s="54"/>
    </row>
    <row r="5" spans="1:16" ht="48.75" customHeight="1">
      <c r="A5" s="142" t="s">
        <v>57</v>
      </c>
      <c r="B5" s="104">
        <v>523</v>
      </c>
      <c r="C5" s="104">
        <v>115</v>
      </c>
      <c r="D5" s="104">
        <v>266</v>
      </c>
      <c r="E5" s="104">
        <v>467</v>
      </c>
      <c r="F5" s="104">
        <v>53</v>
      </c>
      <c r="G5" s="104">
        <v>144</v>
      </c>
      <c r="H5" s="104">
        <v>48</v>
      </c>
      <c r="I5" s="104">
        <v>49</v>
      </c>
      <c r="J5" s="104">
        <v>1</v>
      </c>
      <c r="K5" s="104">
        <v>34</v>
      </c>
      <c r="L5" s="104">
        <f t="shared" ref="L5:L9" si="0">+SUM(B5:K5)</f>
        <v>1700</v>
      </c>
      <c r="M5" s="15"/>
      <c r="N5" s="15"/>
      <c r="O5" s="15"/>
      <c r="P5" s="15"/>
    </row>
    <row r="6" spans="1:16" ht="48.75" customHeight="1">
      <c r="A6" s="142" t="s">
        <v>58</v>
      </c>
      <c r="B6" s="104">
        <v>50</v>
      </c>
      <c r="C6" s="104">
        <v>30</v>
      </c>
      <c r="D6" s="104">
        <v>60</v>
      </c>
      <c r="E6" s="104">
        <v>31</v>
      </c>
      <c r="F6" s="104">
        <v>13</v>
      </c>
      <c r="G6" s="104">
        <v>3</v>
      </c>
      <c r="H6" s="104">
        <v>0</v>
      </c>
      <c r="I6" s="104">
        <v>25</v>
      </c>
      <c r="J6" s="104">
        <v>0</v>
      </c>
      <c r="K6" s="104">
        <v>1</v>
      </c>
      <c r="L6" s="104">
        <f t="shared" si="0"/>
        <v>213</v>
      </c>
      <c r="M6" s="15"/>
      <c r="N6" s="15"/>
      <c r="O6" s="15"/>
      <c r="P6" s="15"/>
    </row>
    <row r="7" spans="1:16" ht="31.5" customHeight="1">
      <c r="A7" s="142" t="s">
        <v>12</v>
      </c>
      <c r="B7" s="104">
        <v>557</v>
      </c>
      <c r="C7" s="104">
        <v>125</v>
      </c>
      <c r="D7" s="104">
        <v>356</v>
      </c>
      <c r="E7" s="104">
        <v>214</v>
      </c>
      <c r="F7" s="104">
        <v>45</v>
      </c>
      <c r="G7" s="104">
        <v>66</v>
      </c>
      <c r="H7" s="104">
        <v>38</v>
      </c>
      <c r="I7" s="104">
        <v>107</v>
      </c>
      <c r="J7" s="104">
        <v>14</v>
      </c>
      <c r="K7" s="104">
        <v>10</v>
      </c>
      <c r="L7" s="104">
        <f>+SUM(B7:K7)</f>
        <v>1532</v>
      </c>
      <c r="M7" s="15"/>
      <c r="N7" s="15"/>
      <c r="O7" s="15"/>
      <c r="P7" s="15"/>
    </row>
    <row r="8" spans="1:16" ht="31.5" customHeight="1">
      <c r="A8" s="142" t="s">
        <v>68</v>
      </c>
      <c r="B8" s="104"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  <c r="J8" s="104">
        <v>0</v>
      </c>
      <c r="K8" s="104">
        <v>0</v>
      </c>
      <c r="L8" s="104">
        <f t="shared" si="0"/>
        <v>0</v>
      </c>
      <c r="M8" s="15"/>
      <c r="N8" s="15"/>
      <c r="O8" s="15"/>
      <c r="P8" s="15"/>
    </row>
    <row r="9" spans="1:16" ht="15" customHeight="1">
      <c r="A9" s="32" t="s">
        <v>7</v>
      </c>
      <c r="B9" s="104">
        <f>+SUM(B4:B8)</f>
        <v>1133</v>
      </c>
      <c r="C9" s="104">
        <f t="shared" ref="C9:K9" si="1">+SUM(C4:C8)</f>
        <v>276</v>
      </c>
      <c r="D9" s="104">
        <f t="shared" si="1"/>
        <v>682</v>
      </c>
      <c r="E9" s="104">
        <f t="shared" si="1"/>
        <v>712</v>
      </c>
      <c r="F9" s="104">
        <f t="shared" si="1"/>
        <v>111</v>
      </c>
      <c r="G9" s="104">
        <f t="shared" si="1"/>
        <v>215</v>
      </c>
      <c r="H9" s="104">
        <f t="shared" si="1"/>
        <v>86</v>
      </c>
      <c r="I9" s="104">
        <f t="shared" si="1"/>
        <v>181</v>
      </c>
      <c r="J9" s="104">
        <f t="shared" si="1"/>
        <v>15</v>
      </c>
      <c r="K9" s="104">
        <f t="shared" si="1"/>
        <v>45</v>
      </c>
      <c r="L9" s="104">
        <f t="shared" si="0"/>
        <v>3456</v>
      </c>
    </row>
    <row r="10" spans="1:16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3" spans="1:16">
      <c r="B13" s="46"/>
    </row>
    <row r="14" spans="1:16">
      <c r="B14" s="46"/>
    </row>
    <row r="15" spans="1:16">
      <c r="B15" s="46"/>
    </row>
    <row r="16" spans="1:16">
      <c r="B16" s="46"/>
    </row>
    <row r="17" spans="2:2">
      <c r="B17" s="46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16"/>
  <sheetViews>
    <sheetView showGridLines="0" zoomScaleNormal="75" workbookViewId="0">
      <selection sqref="A1:E1"/>
    </sheetView>
  </sheetViews>
  <sheetFormatPr defaultColWidth="8.44140625" defaultRowHeight="15.75"/>
  <cols>
    <col min="1" max="1" width="42.6640625" style="1" customWidth="1"/>
    <col min="2" max="2" width="8.44140625" style="1" customWidth="1"/>
    <col min="3" max="16384" width="8.44140625" style="1"/>
  </cols>
  <sheetData>
    <row r="1" spans="1:6" s="15" customFormat="1" ht="15.75" customHeight="1">
      <c r="A1" s="146" t="s">
        <v>18</v>
      </c>
      <c r="B1" s="146"/>
      <c r="C1" s="146"/>
      <c r="D1" s="146"/>
      <c r="E1" s="146"/>
    </row>
    <row r="2" spans="1:6" s="15" customFormat="1" ht="15.75" customHeight="1">
      <c r="A2" s="61"/>
      <c r="E2" s="61" t="s">
        <v>15</v>
      </c>
    </row>
    <row r="3" spans="1:6" s="15" customFormat="1" ht="15.75" customHeight="1">
      <c r="A3" s="63" t="s">
        <v>34</v>
      </c>
      <c r="B3" s="57">
        <v>2024</v>
      </c>
      <c r="C3" s="147">
        <v>2025</v>
      </c>
      <c r="D3" s="147"/>
      <c r="E3" s="148"/>
    </row>
    <row r="4" spans="1:6" s="15" customFormat="1" ht="15.75" customHeight="1">
      <c r="A4" s="64" t="s">
        <v>37</v>
      </c>
      <c r="B4" s="62">
        <v>12</v>
      </c>
      <c r="C4" s="27">
        <v>1</v>
      </c>
      <c r="D4" s="27">
        <v>2</v>
      </c>
      <c r="E4" s="27">
        <v>3</v>
      </c>
    </row>
    <row r="5" spans="1:6" s="15" customFormat="1" ht="15.75" customHeight="1">
      <c r="A5" s="65" t="s">
        <v>2</v>
      </c>
      <c r="B5" s="117">
        <f>+'Таблица №1-П'!B5/'Таблица №1-П'!B$15*100</f>
        <v>23.832307562600118</v>
      </c>
      <c r="C5" s="117">
        <f>+'Таблица №1-П'!C5/'Таблица №1-П'!C$15*100</f>
        <v>23.829395890183779</v>
      </c>
      <c r="D5" s="117">
        <f>+'Таблица №1-П'!D5/'Таблица №1-П'!D$15*100</f>
        <v>23.901837841727914</v>
      </c>
      <c r="E5" s="117">
        <f>+'Таблица №1-П'!E5/'Таблица №1-П'!E$15*100</f>
        <v>23.88427891901625</v>
      </c>
    </row>
    <row r="6" spans="1:6" s="15" customFormat="1" ht="15.75" customHeight="1">
      <c r="A6" s="65" t="s">
        <v>3</v>
      </c>
      <c r="B6" s="117">
        <f>+'Таблица №1-П'!B6/'Таблица №1-П'!B$15*100</f>
        <v>12.548929866188107</v>
      </c>
      <c r="C6" s="117">
        <f>+'Таблица №1-П'!C6/'Таблица №1-П'!C$15*100</f>
        <v>12.55559408403564</v>
      </c>
      <c r="D6" s="117">
        <f>+'Таблица №1-П'!D6/'Таблица №1-П'!D$15*100</f>
        <v>12.43639220484034</v>
      </c>
      <c r="E6" s="117">
        <f>+'Таблица №1-П'!E6/'Таблица №1-П'!E$15*100</f>
        <v>12.447218762660745</v>
      </c>
    </row>
    <row r="7" spans="1:6" s="15" customFormat="1" ht="15.75" customHeight="1">
      <c r="A7" s="65" t="s">
        <v>4</v>
      </c>
      <c r="B7" s="117">
        <f>+'Таблица №1-П'!B7/'Таблица №1-П'!B$15*100</f>
        <v>17.522914232719479</v>
      </c>
      <c r="C7" s="117">
        <f>+'Таблица №1-П'!C7/'Таблица №1-П'!C$15*100</f>
        <v>17.51270183479323</v>
      </c>
      <c r="D7" s="117">
        <f>+'Таблица №1-П'!D7/'Таблица №1-П'!D$15*100</f>
        <v>17.429060628686404</v>
      </c>
      <c r="E7" s="117">
        <f>+'Таблица №1-П'!E7/'Таблица №1-П'!E$15*100</f>
        <v>17.417283135513106</v>
      </c>
    </row>
    <row r="8" spans="1:6" s="15" customFormat="1" ht="15.75" customHeight="1">
      <c r="A8" s="65" t="s">
        <v>5</v>
      </c>
      <c r="B8" s="117">
        <f>+'Таблица №1-П'!B8/'Таблица №1-П'!B$15*100</f>
        <v>15.028243824298121</v>
      </c>
      <c r="C8" s="117">
        <f>+'Таблица №1-П'!C8/'Таблица №1-П'!C$15*100</f>
        <v>15.011533416755867</v>
      </c>
      <c r="D8" s="117">
        <f>+'Таблица №1-П'!D8/'Таблица №1-П'!D$15*100</f>
        <v>15.085954859080807</v>
      </c>
      <c r="E8" s="117">
        <f>+'Таблица №1-П'!E8/'Таблица №1-П'!E$15*100</f>
        <v>15.070750116291284</v>
      </c>
    </row>
    <row r="9" spans="1:6" s="15" customFormat="1" ht="15.75" customHeight="1">
      <c r="A9" s="66" t="s">
        <v>59</v>
      </c>
      <c r="B9" s="117">
        <f>+'Таблица №1-П'!B9/'Таблица №1-П'!B$15*100</f>
        <v>6.8781842051380879</v>
      </c>
      <c r="C9" s="117">
        <f>+'Таблица №1-П'!C9/'Таблица №1-П'!C$15*100</f>
        <v>6.8757255499102961</v>
      </c>
      <c r="D9" s="117">
        <f>+'Таблица №1-П'!D9/'Таблица №1-П'!D$15*100</f>
        <v>6.954352317467742</v>
      </c>
      <c r="E9" s="117">
        <f>+'Таблица №1-П'!E9/'Таблица №1-П'!E$15*100</f>
        <v>6.9519679486217605</v>
      </c>
    </row>
    <row r="10" spans="1:6" s="15" customFormat="1" ht="15.75" customHeight="1">
      <c r="A10" s="65" t="s">
        <v>6</v>
      </c>
      <c r="B10" s="117">
        <f>+'Таблица №1-П'!B10/'Таблица №1-П'!B$15*100</f>
        <v>9.444518048345719</v>
      </c>
      <c r="C10" s="117">
        <f>+'Таблица №1-П'!C10/'Таблица №1-П'!C$15*100</f>
        <v>9.445943704865142</v>
      </c>
      <c r="D10" s="117">
        <f>+'Таблица №1-П'!D10/'Таблица №1-П'!D$15*100</f>
        <v>9.345735541502119</v>
      </c>
      <c r="E10" s="117">
        <f>+'Таблица №1-П'!E10/'Таблица №1-П'!E$15*100</f>
        <v>9.3675254715423968</v>
      </c>
    </row>
    <row r="11" spans="1:6" s="15" customFormat="1" ht="15.75" customHeight="1">
      <c r="A11" s="65" t="s">
        <v>29</v>
      </c>
      <c r="B11" s="117">
        <f>+'Таблица №1-П'!B11/'Таблица №1-П'!B$15*100</f>
        <v>4.3949558577330263</v>
      </c>
      <c r="C11" s="117">
        <f>+'Таблица №1-П'!C11/'Таблица №1-П'!C$15*100</f>
        <v>4.401393055827767</v>
      </c>
      <c r="D11" s="117">
        <f>+'Таблица №1-П'!D11/'Таблица №1-П'!D$15*100</f>
        <v>4.375856475026163</v>
      </c>
      <c r="E11" s="117">
        <f>+'Таблица №1-П'!E11/'Таблица №1-П'!E$15*100</f>
        <v>4.3824557717989894</v>
      </c>
    </row>
    <row r="12" spans="1:6" s="15" customFormat="1" ht="15.75" customHeight="1">
      <c r="A12" s="65" t="s">
        <v>24</v>
      </c>
      <c r="B12" s="117">
        <f>+'Таблица №1-П'!B12/'Таблица №1-П'!B$15*100</f>
        <v>6.1347513459477039</v>
      </c>
      <c r="C12" s="117">
        <f>+'Таблица №1-П'!C12/'Таблица №1-П'!C$15*100</f>
        <v>6.1472357490690346</v>
      </c>
      <c r="D12" s="117">
        <f>+'Таблица №1-П'!D12/'Таблица №1-П'!D$15*100</f>
        <v>6.1561250895831652</v>
      </c>
      <c r="E12" s="117">
        <f>+'Таблица №1-П'!E12/'Таблица №1-П'!E$15*100</f>
        <v>6.1632879672283662</v>
      </c>
    </row>
    <row r="13" spans="1:6" s="15" customFormat="1" ht="15.75" customHeight="1">
      <c r="A13" s="66" t="s">
        <v>31</v>
      </c>
      <c r="B13" s="117">
        <f>+'Таблица №1-П'!B13/'Таблица №1-П'!B$15*100</f>
        <v>2.7843352162549531</v>
      </c>
      <c r="C13" s="117">
        <f>+'Таблица №1-П'!C13/'Таблица №1-П'!C$15*100</f>
        <v>2.7867147100061813</v>
      </c>
      <c r="D13" s="117">
        <f>+'Таблица №1-П'!D13/'Таблица №1-П'!D$15*100</f>
        <v>2.775503839706857</v>
      </c>
      <c r="E13" s="117">
        <f>+'Таблица №1-П'!E13/'Таблица №1-П'!E$15*100</f>
        <v>2.7756853683057487</v>
      </c>
    </row>
    <row r="14" spans="1:6" s="15" customFormat="1" ht="15.75" customHeight="1">
      <c r="A14" s="66" t="s">
        <v>61</v>
      </c>
      <c r="B14" s="117">
        <f>+'Таблица №1-П'!B14/'Таблица №1-П'!B$15*100</f>
        <v>1.4308598407746878</v>
      </c>
      <c r="C14" s="117">
        <f>+'Таблица №1-П'!C14/'Таблица №1-П'!C$15*100</f>
        <v>1.4337620045530612</v>
      </c>
      <c r="D14" s="117">
        <f>+'Таблица №1-П'!D14/'Таблица №1-П'!D$15*100</f>
        <v>1.5391812023784892</v>
      </c>
      <c r="E14" s="117">
        <f>+'Таблица №1-П'!E14/'Таблица №1-П'!E$15*100</f>
        <v>1.5395465390213525</v>
      </c>
    </row>
    <row r="15" spans="1:6" ht="15.75" customHeight="1">
      <c r="A15" s="67" t="s">
        <v>7</v>
      </c>
      <c r="B15" s="117">
        <f>+'Таблица №1-П'!B15/'Таблица №1-П'!B$15*100</f>
        <v>100</v>
      </c>
      <c r="C15" s="117">
        <f>+'Таблица №1-П'!C15/'Таблица №1-П'!C$15*100</f>
        <v>100</v>
      </c>
      <c r="D15" s="117">
        <f>+'Таблица №1-П'!D15/'Таблица №1-П'!D$15*100</f>
        <v>100</v>
      </c>
      <c r="E15" s="117">
        <f>+'Таблица №1-П'!E15/'Таблица №1-П'!E$15*100</f>
        <v>100</v>
      </c>
      <c r="F15" s="15"/>
    </row>
    <row r="16" spans="1:6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showGridLines="0" zoomScaleNormal="75" workbookViewId="0">
      <selection sqref="A1:E1"/>
    </sheetView>
  </sheetViews>
  <sheetFormatPr defaultColWidth="8.109375" defaultRowHeight="15.75"/>
  <cols>
    <col min="1" max="1" width="42" style="16" customWidth="1"/>
    <col min="2" max="2" width="7.88671875" style="16" bestFit="1" customWidth="1"/>
    <col min="3" max="16384" width="8.109375" style="16"/>
  </cols>
  <sheetData>
    <row r="1" spans="1:7" ht="15.75" customHeight="1">
      <c r="A1" s="149" t="s">
        <v>76</v>
      </c>
      <c r="B1" s="149"/>
      <c r="C1" s="149"/>
      <c r="D1" s="149"/>
      <c r="E1" s="149"/>
    </row>
    <row r="2" spans="1:7" ht="15.75" customHeight="1">
      <c r="A2" s="68"/>
      <c r="B2" s="68"/>
      <c r="C2" s="68"/>
      <c r="D2" s="68"/>
      <c r="E2" s="68" t="s">
        <v>17</v>
      </c>
    </row>
    <row r="3" spans="1:7" ht="15.75" customHeight="1">
      <c r="A3" s="63" t="s">
        <v>34</v>
      </c>
      <c r="B3" s="57">
        <v>2024</v>
      </c>
      <c r="C3" s="147">
        <v>2025</v>
      </c>
      <c r="D3" s="147"/>
      <c r="E3" s="148"/>
    </row>
    <row r="4" spans="1:7">
      <c r="A4" s="64" t="s">
        <v>37</v>
      </c>
      <c r="B4" s="57">
        <v>12</v>
      </c>
      <c r="C4" s="57">
        <v>1</v>
      </c>
      <c r="D4" s="57">
        <v>2</v>
      </c>
      <c r="E4" s="57">
        <v>3</v>
      </c>
    </row>
    <row r="5" spans="1:7" s="48" customFormat="1">
      <c r="A5" s="65" t="s">
        <v>2</v>
      </c>
      <c r="B5" s="95">
        <v>423476</v>
      </c>
      <c r="C5" s="95">
        <v>431544</v>
      </c>
      <c r="D5" s="95">
        <v>439735</v>
      </c>
      <c r="E5" s="95">
        <v>434493</v>
      </c>
      <c r="F5" s="47"/>
      <c r="G5" s="118"/>
    </row>
    <row r="6" spans="1:7" s="48" customFormat="1">
      <c r="A6" s="65" t="s">
        <v>3</v>
      </c>
      <c r="B6" s="95">
        <v>237070</v>
      </c>
      <c r="C6" s="95">
        <v>235844</v>
      </c>
      <c r="D6" s="95">
        <v>234431</v>
      </c>
      <c r="E6" s="95">
        <v>234114</v>
      </c>
      <c r="F6" s="47"/>
      <c r="G6" s="118"/>
    </row>
    <row r="7" spans="1:7" s="48" customFormat="1">
      <c r="A7" s="65" t="s">
        <v>4</v>
      </c>
      <c r="B7" s="95">
        <v>335505</v>
      </c>
      <c r="C7" s="95">
        <v>340649</v>
      </c>
      <c r="D7" s="95">
        <v>343203</v>
      </c>
      <c r="E7" s="95">
        <v>338732</v>
      </c>
      <c r="F7" s="47"/>
      <c r="G7" s="118"/>
    </row>
    <row r="8" spans="1:7" s="48" customFormat="1">
      <c r="A8" s="65" t="s">
        <v>5</v>
      </c>
      <c r="B8" s="95">
        <v>295484</v>
      </c>
      <c r="C8" s="95">
        <v>299792</v>
      </c>
      <c r="D8" s="95">
        <v>306196</v>
      </c>
      <c r="E8" s="95">
        <v>300519</v>
      </c>
      <c r="F8" s="47"/>
      <c r="G8" s="118"/>
    </row>
    <row r="9" spans="1:7" s="48" customFormat="1">
      <c r="A9" s="66" t="s">
        <v>59</v>
      </c>
      <c r="B9" s="95">
        <v>118753</v>
      </c>
      <c r="C9" s="95">
        <v>120713</v>
      </c>
      <c r="D9" s="95">
        <v>123544</v>
      </c>
      <c r="E9" s="95">
        <v>121223</v>
      </c>
      <c r="F9" s="47"/>
      <c r="G9" s="118"/>
    </row>
    <row r="10" spans="1:7" s="48" customFormat="1">
      <c r="A10" s="65" t="s">
        <v>6</v>
      </c>
      <c r="B10" s="95">
        <v>168948</v>
      </c>
      <c r="C10" s="95">
        <v>169560</v>
      </c>
      <c r="D10" s="95">
        <v>169253</v>
      </c>
      <c r="E10" s="95">
        <v>167650</v>
      </c>
      <c r="F10" s="47"/>
      <c r="G10" s="118"/>
    </row>
    <row r="11" spans="1:7" s="48" customFormat="1">
      <c r="A11" s="65" t="s">
        <v>29</v>
      </c>
      <c r="B11" s="95">
        <v>47518</v>
      </c>
      <c r="C11" s="95">
        <v>47424</v>
      </c>
      <c r="D11" s="95">
        <v>48206</v>
      </c>
      <c r="E11" s="95">
        <v>48591</v>
      </c>
      <c r="F11" s="47"/>
      <c r="G11" s="118"/>
    </row>
    <row r="12" spans="1:7" s="48" customFormat="1">
      <c r="A12" s="65" t="s">
        <v>24</v>
      </c>
      <c r="B12" s="95">
        <v>85648</v>
      </c>
      <c r="C12" s="95">
        <v>85867</v>
      </c>
      <c r="D12" s="95">
        <v>87380</v>
      </c>
      <c r="E12" s="95">
        <v>87502</v>
      </c>
      <c r="F12" s="47"/>
      <c r="G12" s="118"/>
    </row>
    <row r="13" spans="1:7" s="48" customFormat="1" ht="15.75" customHeight="1">
      <c r="A13" s="65" t="s">
        <v>31</v>
      </c>
      <c r="B13" s="95">
        <v>30270</v>
      </c>
      <c r="C13" s="95">
        <v>31071</v>
      </c>
      <c r="D13" s="95">
        <v>31334</v>
      </c>
      <c r="E13" s="95">
        <v>31040</v>
      </c>
      <c r="F13" s="47"/>
      <c r="G13" s="118"/>
    </row>
    <row r="14" spans="1:7" s="48" customFormat="1">
      <c r="A14" s="66" t="s">
        <v>61</v>
      </c>
      <c r="B14" s="95">
        <v>15606</v>
      </c>
      <c r="C14" s="95">
        <v>16126</v>
      </c>
      <c r="D14" s="95">
        <v>16679</v>
      </c>
      <c r="E14" s="95">
        <v>16597</v>
      </c>
      <c r="F14" s="47"/>
      <c r="G14" s="118"/>
    </row>
    <row r="15" spans="1:7" s="48" customFormat="1">
      <c r="A15" s="67" t="s">
        <v>7</v>
      </c>
      <c r="B15" s="95">
        <f t="shared" ref="B15" si="0">SUM(B5:B14)</f>
        <v>1758278</v>
      </c>
      <c r="C15" s="95">
        <f>SUM(C5:C14)</f>
        <v>1778590</v>
      </c>
      <c r="D15" s="95">
        <f>SUM(D5:D14)</f>
        <v>1799961</v>
      </c>
      <c r="E15" s="95">
        <f>SUM(E5:E14)</f>
        <v>1780461</v>
      </c>
      <c r="F15" s="47"/>
      <c r="G15" s="108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15"/>
  <sheetViews>
    <sheetView showGridLines="0" zoomScaleNormal="75" workbookViewId="0">
      <selection sqref="A1:E1"/>
    </sheetView>
  </sheetViews>
  <sheetFormatPr defaultColWidth="7.77734375" defaultRowHeight="15.75"/>
  <cols>
    <col min="1" max="1" width="42.21875" style="1" customWidth="1"/>
    <col min="2" max="2" width="8" style="1" customWidth="1"/>
    <col min="3" max="9" width="7.77734375" style="1"/>
    <col min="10" max="10" width="8.33203125" style="1" bestFit="1" customWidth="1"/>
    <col min="11" max="16384" width="7.77734375" style="1"/>
  </cols>
  <sheetData>
    <row r="1" spans="1:10" ht="15.75" customHeight="1">
      <c r="A1" s="146" t="s">
        <v>19</v>
      </c>
      <c r="B1" s="146"/>
      <c r="C1" s="146"/>
      <c r="D1" s="146"/>
      <c r="E1" s="146"/>
    </row>
    <row r="2" spans="1:10">
      <c r="A2" s="7"/>
      <c r="E2" s="7" t="s">
        <v>15</v>
      </c>
    </row>
    <row r="3" spans="1:10" ht="15.75" customHeight="1">
      <c r="A3" s="69" t="s">
        <v>34</v>
      </c>
      <c r="B3" s="5">
        <v>2024</v>
      </c>
      <c r="C3" s="150">
        <v>2025</v>
      </c>
      <c r="D3" s="150"/>
      <c r="E3" s="151"/>
    </row>
    <row r="4" spans="1:10">
      <c r="A4" s="64" t="s">
        <v>37</v>
      </c>
      <c r="B4" s="57">
        <v>12</v>
      </c>
      <c r="C4" s="57">
        <v>1</v>
      </c>
      <c r="D4" s="57">
        <v>2</v>
      </c>
      <c r="E4" s="57">
        <v>3</v>
      </c>
      <c r="F4" s="15"/>
      <c r="G4" s="15"/>
      <c r="H4" s="15"/>
    </row>
    <row r="5" spans="1:10">
      <c r="A5" s="65" t="s">
        <v>2</v>
      </c>
      <c r="B5" s="119">
        <f>+'Таблица №2-П'!B5/'Таблица №2-П'!B$15*100</f>
        <v>24.084701054099522</v>
      </c>
      <c r="C5" s="119">
        <f>+'Таблица №2-П'!C5/'Таблица №2-П'!C$15*100</f>
        <v>24.263264720930625</v>
      </c>
      <c r="D5" s="119">
        <f>+'Таблица №2-П'!D5/'Таблица №2-П'!D$15*100</f>
        <v>24.430251544339015</v>
      </c>
      <c r="E5" s="120">
        <f>+'Таблица №2-П'!E5/'Таблица №2-П'!E$15*100</f>
        <v>24.403398895005282</v>
      </c>
      <c r="F5" s="15"/>
      <c r="G5" s="15"/>
      <c r="H5" s="15"/>
      <c r="J5" s="113"/>
    </row>
    <row r="6" spans="1:10">
      <c r="A6" s="65" t="s">
        <v>3</v>
      </c>
      <c r="B6" s="119">
        <f>+'Таблица №2-П'!B6/'Таблица №2-П'!B$15*100</f>
        <v>13.48307833004792</v>
      </c>
      <c r="C6" s="119">
        <f>+'Таблица №2-П'!C6/'Таблица №2-П'!C$15*100</f>
        <v>13.260166761310927</v>
      </c>
      <c r="D6" s="119">
        <f>+'Таблица №2-П'!D6/'Таблица №2-П'!D$15*100</f>
        <v>13.024226636021558</v>
      </c>
      <c r="E6" s="119">
        <f>+'Таблица №2-П'!E6/'Таблица №2-П'!E$15*100</f>
        <v>13.14906644964422</v>
      </c>
      <c r="F6" s="15"/>
      <c r="G6" s="15"/>
      <c r="H6" s="15"/>
      <c r="J6" s="113"/>
    </row>
    <row r="7" spans="1:10">
      <c r="A7" s="65" t="s">
        <v>4</v>
      </c>
      <c r="B7" s="119">
        <f>+'Таблица №2-П'!B7/'Таблица №2-П'!B$15*100</f>
        <v>19.081453558538524</v>
      </c>
      <c r="C7" s="119">
        <f>+'Таблица №2-П'!C7/'Таблица №2-П'!C$15*100</f>
        <v>19.152755834678032</v>
      </c>
      <c r="D7" s="119">
        <f>+'Таблица №2-П'!D7/'Таблица №2-П'!D$15*100</f>
        <v>19.067246457006569</v>
      </c>
      <c r="E7" s="119">
        <f>+'Таблица №2-П'!E7/'Таблица №2-П'!E$15*100</f>
        <v>19.024960389472163</v>
      </c>
      <c r="F7" s="15"/>
      <c r="G7" s="15"/>
      <c r="H7" s="15"/>
      <c r="J7" s="113"/>
    </row>
    <row r="8" spans="1:10">
      <c r="A8" s="65" t="s">
        <v>5</v>
      </c>
      <c r="B8" s="119">
        <f>+'Таблица №2-П'!B8/'Таблица №2-П'!B$15*100</f>
        <v>16.805306100628002</v>
      </c>
      <c r="C8" s="119">
        <f>+'Таблица №2-П'!C8/'Таблица №2-П'!C$15*100</f>
        <v>16.855599098162028</v>
      </c>
      <c r="D8" s="119">
        <f>+'Таблица №2-П'!D8/'Таблица №2-П'!D$15*100</f>
        <v>17.011257466133991</v>
      </c>
      <c r="E8" s="119">
        <f>+'Таблица №2-П'!E8/'Таблица №2-П'!E$15*100</f>
        <v>16.878718489200271</v>
      </c>
      <c r="F8" s="15"/>
      <c r="G8" s="15"/>
      <c r="H8" s="15"/>
      <c r="J8" s="113"/>
    </row>
    <row r="9" spans="1:10">
      <c r="A9" s="66" t="s">
        <v>59</v>
      </c>
      <c r="B9" s="119">
        <f>+'Таблица №2-П'!B9/'Таблица №2-П'!B$15*100</f>
        <v>6.7539376594599938</v>
      </c>
      <c r="C9" s="119">
        <f>+'Таблица №2-П'!C9/'Таблица №2-П'!C$15*100</f>
        <v>6.7870054368910209</v>
      </c>
      <c r="D9" s="119">
        <f>+'Таблица №2-П'!D9/'Таблица №2-П'!D$15*100</f>
        <v>6.8637042691480534</v>
      </c>
      <c r="E9" s="119">
        <f>+'Таблица №2-П'!E9/'Таблица №2-П'!E$15*100</f>
        <v>6.8085175693261464</v>
      </c>
      <c r="F9" s="15"/>
      <c r="G9" s="15"/>
      <c r="H9" s="15"/>
      <c r="J9" s="113"/>
    </row>
    <row r="10" spans="1:10">
      <c r="A10" s="65" t="s">
        <v>6</v>
      </c>
      <c r="B10" s="119">
        <f>+'Таблица №2-П'!B10/'Таблица №2-П'!B$15*100</f>
        <v>9.6087194402705371</v>
      </c>
      <c r="C10" s="119">
        <f>+'Таблица №2-П'!C10/'Таблица №2-П'!C$15*100</f>
        <v>9.5333944304196017</v>
      </c>
      <c r="D10" s="119">
        <f>+'Таблица №2-П'!D10/'Таблица №2-П'!D$15*100</f>
        <v>9.4031481793216631</v>
      </c>
      <c r="E10" s="119">
        <f>+'Таблица №2-П'!E10/'Таблица №2-П'!E$15*100</f>
        <v>9.4161006615702334</v>
      </c>
      <c r="F10" s="15"/>
      <c r="G10" s="15"/>
      <c r="H10" s="15"/>
      <c r="J10" s="113"/>
    </row>
    <row r="11" spans="1:10">
      <c r="A11" s="65" t="s">
        <v>29</v>
      </c>
      <c r="B11" s="119">
        <f>+'Таблица №2-П'!B11/'Таблица №2-П'!B$15*100</f>
        <v>2.7025305440891598</v>
      </c>
      <c r="C11" s="119">
        <f>+'Таблица №2-П'!C11/'Таблица №2-П'!C$15*100</f>
        <v>2.6663817968165793</v>
      </c>
      <c r="D11" s="119">
        <f>+'Таблица №2-П'!D11/'Таблица №2-П'!D$15*100</f>
        <v>2.6781691381091033</v>
      </c>
      <c r="E11" s="119">
        <f>+'Таблица №2-П'!E11/'Таблица №2-П'!E$15*100</f>
        <v>2.7291246480546332</v>
      </c>
      <c r="F11" s="15"/>
      <c r="G11" s="15"/>
      <c r="H11" s="15"/>
      <c r="J11" s="113"/>
    </row>
    <row r="12" spans="1:10">
      <c r="A12" s="65" t="s">
        <v>24</v>
      </c>
      <c r="B12" s="119">
        <f>+'Таблица №2-П'!B12/'Таблица №2-П'!B$15*100</f>
        <v>4.8711295938412471</v>
      </c>
      <c r="C12" s="119">
        <f>+'Таблица №2-П'!C12/'Таблица №2-П'!C$15*100</f>
        <v>4.8278130429160173</v>
      </c>
      <c r="D12" s="119">
        <f>+'Таблица №2-П'!D12/'Таблица №2-П'!D$15*100</f>
        <v>4.8545496263530152</v>
      </c>
      <c r="E12" s="119">
        <f>+'Таблица №2-П'!E12/'Таблица №2-П'!E$15*100</f>
        <v>4.9145698782506324</v>
      </c>
      <c r="F12" s="15"/>
      <c r="G12" s="15"/>
      <c r="H12" s="15"/>
      <c r="J12" s="113"/>
    </row>
    <row r="13" spans="1:10" ht="15.75" customHeight="1">
      <c r="A13" s="65" t="s">
        <v>31</v>
      </c>
      <c r="B13" s="119">
        <f>+'Таблица №2-П'!B13/'Таблица №2-П'!B$15*100</f>
        <v>1.7215707641226246</v>
      </c>
      <c r="C13" s="119">
        <f>+'Таблица №2-П'!C13/'Таблица №2-П'!C$15*100</f>
        <v>1.7469456142225022</v>
      </c>
      <c r="D13" s="119">
        <f>+'Таблица №2-П'!D13/'Таблица №2-П'!D$15*100</f>
        <v>1.7408154954468458</v>
      </c>
      <c r="E13" s="119">
        <f>+'Таблица №2-П'!E13/'Таблица №2-П'!E$15*100</f>
        <v>1.7433687118111545</v>
      </c>
      <c r="F13" s="15"/>
      <c r="G13" s="15"/>
      <c r="H13" s="15"/>
      <c r="J13" s="113"/>
    </row>
    <row r="14" spans="1:10" ht="15.75" customHeight="1">
      <c r="A14" s="66" t="s">
        <v>61</v>
      </c>
      <c r="B14" s="119">
        <f>+'Таблица №2-П'!B14/'Таблица №2-П'!B$15*100</f>
        <v>0.88757295490246702</v>
      </c>
      <c r="C14" s="119">
        <f>+'Таблица №2-П'!C14/'Таблица №2-П'!C$15*100</f>
        <v>0.90667326365266865</v>
      </c>
      <c r="D14" s="119">
        <f>+'Таблица №2-П'!D14/'Таблица №2-П'!D$15*100</f>
        <v>0.92663118812018708</v>
      </c>
      <c r="E14" s="119">
        <f>+'Таблица №2-П'!E14/'Таблица №2-П'!E$15*100</f>
        <v>0.93217430766526199</v>
      </c>
      <c r="F14" s="15"/>
      <c r="G14" s="15"/>
      <c r="H14" s="15"/>
      <c r="J14" s="113"/>
    </row>
    <row r="15" spans="1:10">
      <c r="A15" s="11" t="s">
        <v>7</v>
      </c>
      <c r="B15" s="119">
        <f>+'Таблица №2-П'!B15/'Таблица №2-П'!B$15*100</f>
        <v>100</v>
      </c>
      <c r="C15" s="119">
        <f>+'Таблица №2-П'!C15/'Таблица №2-П'!C$15*100</f>
        <v>100</v>
      </c>
      <c r="D15" s="119">
        <f>+'Таблица №2-П'!D15/'Таблица №2-П'!D$15*100</f>
        <v>100</v>
      </c>
      <c r="E15" s="119">
        <f>+'Таблица №2-П'!E15/'Таблица №2-П'!E$15*100</f>
        <v>100</v>
      </c>
      <c r="F15" s="15"/>
      <c r="G15" s="15"/>
      <c r="H15" s="15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B16 C16:E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20"/>
  <sheetViews>
    <sheetView showGridLines="0" workbookViewId="0">
      <selection sqref="A1:G1"/>
    </sheetView>
  </sheetViews>
  <sheetFormatPr defaultColWidth="6.6640625" defaultRowHeight="16.7" customHeight="1"/>
  <cols>
    <col min="1" max="1" width="42.44140625" style="3" customWidth="1"/>
    <col min="2" max="2" width="8" style="39" customWidth="1"/>
    <col min="3" max="3" width="7.6640625" style="3" customWidth="1"/>
    <col min="4" max="6" width="7.21875" style="39" customWidth="1"/>
    <col min="7" max="7" width="7.33203125" style="3" customWidth="1"/>
    <col min="8" max="9" width="6.6640625" style="16"/>
    <col min="10" max="10" width="8.88671875" style="16" customWidth="1"/>
    <col min="11" max="11" width="7.77734375" style="16" bestFit="1" customWidth="1"/>
    <col min="12" max="16384" width="6.6640625" style="16"/>
  </cols>
  <sheetData>
    <row r="1" spans="1:12" ht="16.7" customHeight="1">
      <c r="A1" s="146" t="s">
        <v>21</v>
      </c>
      <c r="B1" s="146"/>
      <c r="C1" s="146"/>
      <c r="D1" s="146"/>
      <c r="E1" s="146"/>
      <c r="F1" s="146"/>
      <c r="G1" s="146"/>
    </row>
    <row r="2" spans="1:12" ht="16.7" customHeight="1">
      <c r="A2" s="8"/>
      <c r="B2" s="8"/>
      <c r="G2" s="14" t="s">
        <v>17</v>
      </c>
    </row>
    <row r="3" spans="1:12" ht="16.7" customHeight="1">
      <c r="A3" s="121" t="s">
        <v>35</v>
      </c>
      <c r="B3" s="156">
        <v>2024</v>
      </c>
      <c r="C3" s="157">
        <v>2024</v>
      </c>
      <c r="D3" s="152">
        <v>2025</v>
      </c>
      <c r="E3" s="152"/>
      <c r="F3" s="152"/>
      <c r="G3" s="153"/>
    </row>
    <row r="4" spans="1:12" ht="16.7" customHeight="1">
      <c r="A4" s="122"/>
      <c r="B4" s="154" t="s">
        <v>73</v>
      </c>
      <c r="C4" s="154" t="s">
        <v>14</v>
      </c>
      <c r="D4" s="152" t="s">
        <v>69</v>
      </c>
      <c r="E4" s="152"/>
      <c r="F4" s="153"/>
      <c r="G4" s="154" t="s">
        <v>73</v>
      </c>
    </row>
    <row r="5" spans="1:12" ht="16.7" customHeight="1">
      <c r="A5" s="64" t="s">
        <v>33</v>
      </c>
      <c r="B5" s="155"/>
      <c r="C5" s="155"/>
      <c r="D5" s="123">
        <v>1</v>
      </c>
      <c r="E5" s="123">
        <v>2</v>
      </c>
      <c r="F5" s="123">
        <v>3</v>
      </c>
      <c r="G5" s="155"/>
      <c r="I5" s="112"/>
    </row>
    <row r="6" spans="1:12" ht="16.7" customHeight="1">
      <c r="A6" s="124" t="s">
        <v>2</v>
      </c>
      <c r="B6" s="96">
        <v>10567</v>
      </c>
      <c r="C6" s="96">
        <v>44723</v>
      </c>
      <c r="D6" s="96">
        <v>3816</v>
      </c>
      <c r="E6" s="96">
        <v>3915</v>
      </c>
      <c r="F6" s="96">
        <v>4021</v>
      </c>
      <c r="G6" s="96">
        <f t="shared" ref="G6:G15" si="0">+SUM(D6:F6)</f>
        <v>11752</v>
      </c>
      <c r="I6" s="47"/>
      <c r="J6" s="47"/>
    </row>
    <row r="7" spans="1:12" ht="16.7" customHeight="1">
      <c r="A7" s="124" t="s">
        <v>3</v>
      </c>
      <c r="B7" s="96">
        <v>5717</v>
      </c>
      <c r="C7" s="96">
        <v>23065</v>
      </c>
      <c r="D7" s="96">
        <v>1896</v>
      </c>
      <c r="E7" s="96">
        <v>1889</v>
      </c>
      <c r="F7" s="96">
        <v>1914</v>
      </c>
      <c r="G7" s="96">
        <f t="shared" si="0"/>
        <v>5699</v>
      </c>
      <c r="I7" s="47"/>
      <c r="J7" s="47"/>
    </row>
    <row r="8" spans="1:12" ht="16.7" customHeight="1">
      <c r="A8" s="124" t="s">
        <v>4</v>
      </c>
      <c r="B8" s="96">
        <v>7949</v>
      </c>
      <c r="C8" s="96">
        <v>32697</v>
      </c>
      <c r="D8" s="96">
        <v>2696</v>
      </c>
      <c r="E8" s="96">
        <v>2680</v>
      </c>
      <c r="F8" s="96">
        <v>2775</v>
      </c>
      <c r="G8" s="96">
        <f t="shared" si="0"/>
        <v>8151</v>
      </c>
      <c r="I8" s="47"/>
      <c r="J8" s="47"/>
    </row>
    <row r="9" spans="1:12" ht="16.7" customHeight="1">
      <c r="A9" s="124" t="s">
        <v>5</v>
      </c>
      <c r="B9" s="96">
        <v>6546</v>
      </c>
      <c r="C9" s="96">
        <v>27907</v>
      </c>
      <c r="D9" s="96">
        <v>2390</v>
      </c>
      <c r="E9" s="96">
        <v>2419</v>
      </c>
      <c r="F9" s="96">
        <v>2465</v>
      </c>
      <c r="G9" s="96">
        <f t="shared" si="0"/>
        <v>7274</v>
      </c>
      <c r="I9" s="47"/>
      <c r="J9" s="47"/>
      <c r="K9" s="47"/>
    </row>
    <row r="10" spans="1:12" ht="16.7" customHeight="1">
      <c r="A10" s="60" t="s">
        <v>59</v>
      </c>
      <c r="B10" s="96">
        <v>2869</v>
      </c>
      <c r="C10" s="96">
        <v>12195</v>
      </c>
      <c r="D10" s="96">
        <v>1013</v>
      </c>
      <c r="E10" s="96">
        <v>1126</v>
      </c>
      <c r="F10" s="96">
        <v>1066</v>
      </c>
      <c r="G10" s="96">
        <f t="shared" si="0"/>
        <v>3205</v>
      </c>
      <c r="J10" s="47"/>
      <c r="K10" s="47"/>
    </row>
    <row r="11" spans="1:12" ht="16.7" customHeight="1">
      <c r="A11" s="124" t="s">
        <v>6</v>
      </c>
      <c r="B11" s="96">
        <v>4381</v>
      </c>
      <c r="C11" s="96">
        <v>17727</v>
      </c>
      <c r="D11" s="96">
        <v>1460</v>
      </c>
      <c r="E11" s="96">
        <v>1500</v>
      </c>
      <c r="F11" s="96">
        <v>1487</v>
      </c>
      <c r="G11" s="96">
        <f t="shared" si="0"/>
        <v>4447</v>
      </c>
      <c r="J11" s="47"/>
      <c r="K11" s="47"/>
    </row>
    <row r="12" spans="1:12" ht="16.7" customHeight="1">
      <c r="A12" s="124" t="s">
        <v>29</v>
      </c>
      <c r="B12" s="96">
        <v>1583</v>
      </c>
      <c r="C12" s="96">
        <v>6527</v>
      </c>
      <c r="D12" s="96">
        <v>531</v>
      </c>
      <c r="E12" s="96">
        <v>605</v>
      </c>
      <c r="F12" s="96">
        <v>556</v>
      </c>
      <c r="G12" s="96">
        <f t="shared" si="0"/>
        <v>1692</v>
      </c>
      <c r="J12" s="47"/>
      <c r="K12" s="47"/>
    </row>
    <row r="13" spans="1:12" ht="16.7" customHeight="1">
      <c r="A13" s="124" t="s">
        <v>24</v>
      </c>
      <c r="B13" s="96">
        <v>2905</v>
      </c>
      <c r="C13" s="96">
        <v>12305</v>
      </c>
      <c r="D13" s="96">
        <v>992</v>
      </c>
      <c r="E13" s="96">
        <v>1215</v>
      </c>
      <c r="F13" s="96">
        <v>987</v>
      </c>
      <c r="G13" s="96">
        <f t="shared" si="0"/>
        <v>3194</v>
      </c>
      <c r="J13" s="47"/>
      <c r="K13" s="47"/>
    </row>
    <row r="14" spans="1:12" ht="15.75" customHeight="1">
      <c r="A14" s="124" t="s">
        <v>31</v>
      </c>
      <c r="B14" s="125">
        <v>1102</v>
      </c>
      <c r="C14" s="125">
        <v>4747</v>
      </c>
      <c r="D14" s="125">
        <v>385</v>
      </c>
      <c r="E14" s="125">
        <v>427</v>
      </c>
      <c r="F14" s="125">
        <v>391</v>
      </c>
      <c r="G14" s="96">
        <f t="shared" si="0"/>
        <v>1203</v>
      </c>
      <c r="J14" s="47"/>
      <c r="K14" s="47"/>
    </row>
    <row r="15" spans="1:12" ht="15.75" customHeight="1">
      <c r="A15" s="60" t="s">
        <v>61</v>
      </c>
      <c r="B15" s="116">
        <v>1067</v>
      </c>
      <c r="C15" s="116">
        <v>4859</v>
      </c>
      <c r="D15" s="116">
        <v>377</v>
      </c>
      <c r="E15" s="116">
        <v>548</v>
      </c>
      <c r="F15" s="116">
        <v>420</v>
      </c>
      <c r="G15" s="96">
        <f t="shared" si="0"/>
        <v>1345</v>
      </c>
      <c r="J15" s="47"/>
      <c r="K15" s="47"/>
    </row>
    <row r="16" spans="1:12" ht="16.7" customHeight="1">
      <c r="A16" s="11" t="s">
        <v>7</v>
      </c>
      <c r="B16" s="96">
        <v>44686</v>
      </c>
      <c r="C16" s="96">
        <v>186752</v>
      </c>
      <c r="D16" s="96">
        <f>SUM(D6:D15)</f>
        <v>15556</v>
      </c>
      <c r="E16" s="96">
        <f t="shared" ref="E16:G16" si="1">SUM(E6:E15)</f>
        <v>16324</v>
      </c>
      <c r="F16" s="96">
        <f>SUM(F6:F15)</f>
        <v>16082</v>
      </c>
      <c r="G16" s="96">
        <f t="shared" si="1"/>
        <v>47962</v>
      </c>
      <c r="H16" s="47"/>
      <c r="J16" s="47"/>
      <c r="K16" s="47"/>
      <c r="L16" s="47"/>
    </row>
    <row r="17" spans="1:11" ht="16.7" customHeight="1">
      <c r="A17" s="16"/>
      <c r="B17" s="16"/>
      <c r="C17" s="16"/>
      <c r="D17" s="16"/>
      <c r="E17" s="16"/>
      <c r="F17" s="16"/>
      <c r="G17" s="16"/>
      <c r="J17" s="47"/>
      <c r="K17" s="47"/>
    </row>
    <row r="18" spans="1:11" ht="16.7" customHeight="1">
      <c r="J18" s="47"/>
      <c r="K18" s="47"/>
    </row>
    <row r="20" spans="1:11" ht="16.7" customHeight="1">
      <c r="D20" s="109"/>
    </row>
  </sheetData>
  <mergeCells count="7">
    <mergeCell ref="A1:G1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30"/>
  <sheetViews>
    <sheetView showGridLines="0" zoomScaleNormal="75" zoomScaleSheetLayoutView="100" workbookViewId="0">
      <selection sqref="A1:H1"/>
    </sheetView>
  </sheetViews>
  <sheetFormatPr defaultColWidth="9" defaultRowHeight="15.75"/>
  <cols>
    <col min="1" max="1" width="42.88671875" style="3" customWidth="1"/>
    <col min="2" max="2" width="15.21875" style="39" customWidth="1"/>
    <col min="3" max="3" width="15.44140625" style="3" customWidth="1"/>
    <col min="4" max="6" width="7.33203125" style="39" customWidth="1"/>
    <col min="7" max="7" width="17.33203125" style="16" customWidth="1"/>
    <col min="8" max="8" width="15.5546875" style="16" customWidth="1"/>
    <col min="9" max="9" width="7.21875" style="3" customWidth="1"/>
    <col min="10" max="10" width="8.109375" style="3" customWidth="1"/>
    <col min="11" max="16384" width="9" style="3"/>
  </cols>
  <sheetData>
    <row r="1" spans="1:20" ht="29.25" customHeight="1">
      <c r="A1" s="146" t="s">
        <v>56</v>
      </c>
      <c r="B1" s="146"/>
      <c r="C1" s="146"/>
      <c r="D1" s="146"/>
      <c r="E1" s="146"/>
      <c r="F1" s="146"/>
      <c r="G1" s="146"/>
      <c r="H1" s="146"/>
      <c r="I1" s="16"/>
      <c r="J1" s="16"/>
      <c r="K1" s="16"/>
      <c r="L1" s="16"/>
      <c r="M1" s="16"/>
      <c r="N1" s="16"/>
      <c r="O1" s="16"/>
    </row>
    <row r="2" spans="1:20" ht="13.5" customHeight="1">
      <c r="A2" s="68"/>
      <c r="B2" s="68"/>
      <c r="C2" s="68"/>
      <c r="D2" s="16"/>
      <c r="E2" s="16"/>
      <c r="F2" s="16"/>
      <c r="G2" s="17"/>
      <c r="H2" s="17" t="s">
        <v>16</v>
      </c>
      <c r="I2" s="16"/>
      <c r="J2" s="16"/>
      <c r="K2" s="16"/>
      <c r="L2" s="16"/>
      <c r="M2" s="16"/>
      <c r="N2" s="16"/>
      <c r="O2" s="16"/>
    </row>
    <row r="3" spans="1:20" ht="15.75" customHeight="1">
      <c r="A3" s="121" t="s">
        <v>35</v>
      </c>
      <c r="B3" s="156">
        <v>2024</v>
      </c>
      <c r="C3" s="157">
        <v>2024</v>
      </c>
      <c r="D3" s="152">
        <v>2025</v>
      </c>
      <c r="E3" s="152"/>
      <c r="F3" s="152"/>
      <c r="G3" s="152"/>
      <c r="H3" s="153"/>
      <c r="I3" s="16"/>
      <c r="J3" s="16"/>
      <c r="K3" s="16"/>
      <c r="L3" s="16"/>
      <c r="M3" s="16"/>
      <c r="N3" s="16"/>
      <c r="O3" s="16"/>
    </row>
    <row r="4" spans="1:20" ht="18" customHeight="1">
      <c r="A4" s="122"/>
      <c r="B4" s="154" t="s">
        <v>74</v>
      </c>
      <c r="C4" s="154" t="s">
        <v>63</v>
      </c>
      <c r="D4" s="159" t="s">
        <v>69</v>
      </c>
      <c r="E4" s="160"/>
      <c r="F4" s="161"/>
      <c r="G4" s="154" t="s">
        <v>75</v>
      </c>
      <c r="H4" s="154" t="s">
        <v>74</v>
      </c>
      <c r="I4" s="16"/>
      <c r="J4" s="16"/>
      <c r="K4" s="16"/>
      <c r="L4" s="16"/>
      <c r="M4" s="16"/>
      <c r="N4" s="16"/>
      <c r="O4" s="16"/>
    </row>
    <row r="5" spans="1:20">
      <c r="A5" s="64" t="s">
        <v>33</v>
      </c>
      <c r="B5" s="155"/>
      <c r="C5" s="155"/>
      <c r="D5" s="57">
        <v>1</v>
      </c>
      <c r="E5" s="57">
        <v>2</v>
      </c>
      <c r="F5" s="57">
        <v>3</v>
      </c>
      <c r="G5" s="155"/>
      <c r="H5" s="155"/>
      <c r="I5" s="16"/>
      <c r="J5" s="16"/>
      <c r="K5" s="16"/>
      <c r="L5" s="16"/>
      <c r="M5" s="16"/>
      <c r="N5" s="16"/>
      <c r="O5" s="16"/>
    </row>
    <row r="6" spans="1:20">
      <c r="A6" s="124" t="s">
        <v>2</v>
      </c>
      <c r="B6" s="97">
        <v>154.86203338169139</v>
      </c>
      <c r="C6" s="97">
        <v>149.00422301676426</v>
      </c>
      <c r="D6" s="97">
        <v>149.17000000000002</v>
      </c>
      <c r="E6" s="97">
        <v>149.85</v>
      </c>
      <c r="F6" s="97">
        <v>153.28</v>
      </c>
      <c r="G6" s="97">
        <f t="shared" ref="G6:G16" si="0">+AVERAGE(D6:F6)</f>
        <v>150.76666666666665</v>
      </c>
      <c r="H6" s="97">
        <v>150.781253047294</v>
      </c>
      <c r="I6" s="16"/>
      <c r="J6" s="126"/>
      <c r="K6" s="16"/>
      <c r="L6" s="16"/>
      <c r="M6" s="16"/>
      <c r="N6" s="16"/>
      <c r="O6" s="16"/>
    </row>
    <row r="7" spans="1:20">
      <c r="A7" s="124" t="s">
        <v>3</v>
      </c>
      <c r="B7" s="97">
        <v>152.27973108526302</v>
      </c>
      <c r="C7" s="97">
        <v>170.82394915067937</v>
      </c>
      <c r="D7" s="97">
        <v>177.27</v>
      </c>
      <c r="E7" s="97">
        <v>177.55</v>
      </c>
      <c r="F7" s="97">
        <v>181.5</v>
      </c>
      <c r="G7" s="97">
        <f t="shared" si="0"/>
        <v>178.77333333333334</v>
      </c>
      <c r="H7" s="97">
        <v>178.76268379124326</v>
      </c>
      <c r="I7" s="127"/>
      <c r="J7" s="126"/>
      <c r="K7" s="16"/>
      <c r="L7" s="16"/>
      <c r="M7" s="16"/>
      <c r="N7" s="16"/>
      <c r="O7" s="16"/>
      <c r="P7" s="39"/>
      <c r="Q7" s="39"/>
      <c r="R7" s="39"/>
      <c r="S7" s="39"/>
      <c r="T7" s="39"/>
    </row>
    <row r="8" spans="1:20">
      <c r="A8" s="124" t="s">
        <v>4</v>
      </c>
      <c r="B8" s="97">
        <v>155.96630559752009</v>
      </c>
      <c r="C8" s="97">
        <v>149.17131409905471</v>
      </c>
      <c r="D8" s="97">
        <v>149.70000000000002</v>
      </c>
      <c r="E8" s="97">
        <v>149.68</v>
      </c>
      <c r="F8" s="97">
        <v>154.32</v>
      </c>
      <c r="G8" s="97">
        <f t="shared" si="0"/>
        <v>151.23333333333332</v>
      </c>
      <c r="H8" s="97">
        <v>151.23469949715178</v>
      </c>
      <c r="I8" s="127"/>
      <c r="J8" s="126"/>
      <c r="K8" s="16"/>
      <c r="L8" s="16"/>
      <c r="M8" s="16"/>
      <c r="N8" s="16"/>
      <c r="O8" s="16"/>
      <c r="P8" s="39"/>
      <c r="Q8" s="39"/>
      <c r="R8" s="39"/>
      <c r="S8" s="39"/>
    </row>
    <row r="9" spans="1:20">
      <c r="A9" s="124" t="s">
        <v>5</v>
      </c>
      <c r="B9" s="97">
        <v>181.57685963938971</v>
      </c>
      <c r="C9" s="97">
        <v>171.24471683408913</v>
      </c>
      <c r="D9" s="97">
        <v>171.12</v>
      </c>
      <c r="E9" s="97">
        <v>170.36</v>
      </c>
      <c r="F9" s="97">
        <v>173.27</v>
      </c>
      <c r="G9" s="97">
        <f t="shared" si="0"/>
        <v>171.58333333333334</v>
      </c>
      <c r="H9" s="97">
        <v>171.58696532200992</v>
      </c>
      <c r="I9" s="127"/>
      <c r="J9" s="126"/>
      <c r="K9" s="16"/>
      <c r="L9" s="16"/>
      <c r="M9" s="16"/>
      <c r="N9" s="16"/>
      <c r="O9" s="16"/>
    </row>
    <row r="10" spans="1:20">
      <c r="A10" s="60" t="s">
        <v>59</v>
      </c>
      <c r="B10" s="97">
        <v>164.71435289389069</v>
      </c>
      <c r="C10" s="97">
        <v>159.92700671440187</v>
      </c>
      <c r="D10" s="97">
        <v>157.22</v>
      </c>
      <c r="E10" s="97">
        <v>168.69</v>
      </c>
      <c r="F10" s="97">
        <v>161.58000000000001</v>
      </c>
      <c r="G10" s="97">
        <f t="shared" si="0"/>
        <v>162.49666666666667</v>
      </c>
      <c r="H10" s="97">
        <v>162.5632302074352</v>
      </c>
      <c r="I10" s="127"/>
      <c r="J10" s="126"/>
      <c r="K10" s="16"/>
      <c r="L10" s="16"/>
      <c r="M10" s="16"/>
      <c r="N10" s="16"/>
      <c r="O10" s="16"/>
    </row>
    <row r="11" spans="1:20">
      <c r="A11" s="124" t="s">
        <v>6</v>
      </c>
      <c r="B11" s="97">
        <v>186.88748816176781</v>
      </c>
      <c r="C11" s="97">
        <v>172.05894563666541</v>
      </c>
      <c r="D11" s="97">
        <v>170.37</v>
      </c>
      <c r="E11" s="97">
        <v>175.27</v>
      </c>
      <c r="F11" s="97">
        <v>173.59</v>
      </c>
      <c r="G11" s="97">
        <f t="shared" si="0"/>
        <v>173.07666666666668</v>
      </c>
      <c r="H11" s="97">
        <v>173.07571317376923</v>
      </c>
      <c r="I11" s="127"/>
      <c r="J11" s="126"/>
      <c r="K11" s="16"/>
      <c r="L11" s="16"/>
      <c r="M11" s="16"/>
      <c r="N11" s="16"/>
      <c r="O11" s="16"/>
    </row>
    <row r="12" spans="1:20">
      <c r="A12" s="124" t="s">
        <v>29</v>
      </c>
      <c r="B12" s="97">
        <v>154.75769599217989</v>
      </c>
      <c r="C12" s="97">
        <v>149.6772457355099</v>
      </c>
      <c r="D12" s="97">
        <v>148.15</v>
      </c>
      <c r="E12" s="97">
        <v>166.36</v>
      </c>
      <c r="F12" s="97">
        <v>153.01</v>
      </c>
      <c r="G12" s="97">
        <f t="shared" si="0"/>
        <v>155.84</v>
      </c>
      <c r="H12" s="97">
        <v>155.87963973094998</v>
      </c>
      <c r="I12" s="127"/>
      <c r="J12" s="126"/>
      <c r="K12" s="126"/>
      <c r="L12" s="16"/>
      <c r="M12" s="16"/>
      <c r="N12" s="16"/>
      <c r="O12" s="16"/>
    </row>
    <row r="13" spans="1:20">
      <c r="A13" s="124" t="s">
        <v>24</v>
      </c>
      <c r="B13" s="97">
        <v>152.04372979758355</v>
      </c>
      <c r="C13" s="97">
        <v>150.59523103279491</v>
      </c>
      <c r="D13" s="97">
        <v>146.67000000000002</v>
      </c>
      <c r="E13" s="97">
        <v>173.32</v>
      </c>
      <c r="F13" s="97">
        <v>153.38</v>
      </c>
      <c r="G13" s="97">
        <f t="shared" si="0"/>
        <v>157.79</v>
      </c>
      <c r="H13" s="97">
        <v>158.05295095758896</v>
      </c>
      <c r="I13" s="127"/>
      <c r="J13" s="126"/>
      <c r="K13" s="16"/>
      <c r="L13" s="16"/>
      <c r="M13" s="16"/>
      <c r="N13" s="16"/>
      <c r="O13" s="16"/>
    </row>
    <row r="14" spans="1:20" ht="15.75" customHeight="1">
      <c r="A14" s="60" t="s">
        <v>31</v>
      </c>
      <c r="B14" s="97">
        <v>151.31900685871057</v>
      </c>
      <c r="C14" s="97">
        <v>152.23327861494067</v>
      </c>
      <c r="D14" s="98">
        <v>151.76</v>
      </c>
      <c r="E14" s="98">
        <v>166.06</v>
      </c>
      <c r="F14" s="98">
        <v>152.12</v>
      </c>
      <c r="G14" s="97">
        <f t="shared" si="0"/>
        <v>156.64666666666668</v>
      </c>
      <c r="H14" s="97">
        <v>156.67334374999999</v>
      </c>
      <c r="I14" s="127"/>
      <c r="J14" s="126"/>
      <c r="K14" s="16"/>
      <c r="L14" s="16"/>
      <c r="M14" s="16"/>
      <c r="N14" s="16"/>
      <c r="O14" s="16"/>
    </row>
    <row r="15" spans="1:20" s="39" customFormat="1" ht="15.75" customHeight="1">
      <c r="A15" s="60" t="s">
        <v>61</v>
      </c>
      <c r="B15" s="97">
        <v>208.97887279843445</v>
      </c>
      <c r="C15" s="97">
        <v>182.64441470566126</v>
      </c>
      <c r="D15" s="97">
        <v>150.47</v>
      </c>
      <c r="E15" s="97">
        <v>198.66</v>
      </c>
      <c r="F15" s="97">
        <v>156.93</v>
      </c>
      <c r="G15" s="97">
        <f t="shared" si="0"/>
        <v>168.68666666666667</v>
      </c>
      <c r="H15" s="97">
        <v>169.38993178372914</v>
      </c>
      <c r="I15" s="127"/>
      <c r="J15" s="126"/>
      <c r="K15" s="16"/>
      <c r="L15" s="16"/>
      <c r="M15" s="16"/>
      <c r="N15" s="16"/>
      <c r="O15" s="16"/>
    </row>
    <row r="16" spans="1:20">
      <c r="A16" s="11" t="s">
        <v>13</v>
      </c>
      <c r="B16" s="97">
        <v>163.00289484349668</v>
      </c>
      <c r="C16" s="97">
        <v>158.12318919839234</v>
      </c>
      <c r="D16" s="99">
        <v>157.67921830179313</v>
      </c>
      <c r="E16" s="99">
        <v>163.10921839402053</v>
      </c>
      <c r="F16" s="99">
        <v>161.68508045052295</v>
      </c>
      <c r="G16" s="97">
        <f t="shared" si="0"/>
        <v>160.82450571544553</v>
      </c>
      <c r="H16" s="97">
        <v>160.83763848504057</v>
      </c>
      <c r="I16" s="127"/>
      <c r="J16" s="126"/>
      <c r="K16" s="16"/>
      <c r="L16" s="16"/>
      <c r="M16" s="16"/>
      <c r="N16" s="16"/>
      <c r="O16" s="16"/>
    </row>
    <row r="17" spans="1:15">
      <c r="A17" s="16"/>
      <c r="B17" s="16"/>
      <c r="C17" s="128"/>
      <c r="D17" s="127"/>
      <c r="E17" s="127"/>
      <c r="F17" s="127"/>
      <c r="G17" s="127"/>
      <c r="I17" s="16"/>
      <c r="J17" s="127"/>
      <c r="K17" s="16"/>
      <c r="L17" s="16"/>
      <c r="M17" s="16"/>
      <c r="N17" s="16"/>
      <c r="O17" s="16"/>
    </row>
    <row r="18" spans="1:15">
      <c r="A18" s="16" t="s">
        <v>45</v>
      </c>
      <c r="B18" s="16"/>
      <c r="C18" s="126"/>
      <c r="D18" s="16"/>
      <c r="E18" s="16"/>
      <c r="F18" s="16"/>
      <c r="I18" s="16"/>
      <c r="J18" s="16"/>
      <c r="K18" s="16"/>
      <c r="L18" s="16"/>
      <c r="M18" s="16"/>
      <c r="N18" s="16"/>
      <c r="O18" s="16"/>
    </row>
    <row r="19" spans="1:15" ht="36" customHeight="1">
      <c r="A19" s="158" t="s">
        <v>44</v>
      </c>
      <c r="B19" s="158"/>
      <c r="C19" s="158"/>
      <c r="D19" s="158"/>
      <c r="E19" s="158"/>
      <c r="F19" s="158"/>
      <c r="G19" s="158"/>
      <c r="H19" s="158"/>
      <c r="I19" s="19"/>
      <c r="J19" s="19"/>
      <c r="K19" s="19"/>
      <c r="L19" s="19"/>
      <c r="M19" s="19"/>
      <c r="N19" s="19"/>
    </row>
    <row r="20" spans="1:15">
      <c r="A20" s="18"/>
      <c r="B20" s="18"/>
      <c r="C20" s="45"/>
      <c r="D20" s="45"/>
      <c r="E20" s="45"/>
      <c r="F20" s="45"/>
      <c r="G20" s="45"/>
      <c r="H20" s="45"/>
    </row>
    <row r="21" spans="1:15" ht="31.5" customHeight="1">
      <c r="A21" s="39"/>
      <c r="C21" s="45"/>
      <c r="D21" s="45"/>
      <c r="E21" s="45"/>
      <c r="F21" s="45"/>
      <c r="G21" s="45"/>
      <c r="H21" s="45"/>
    </row>
    <row r="22" spans="1:15">
      <c r="A22" s="9"/>
      <c r="B22" s="9"/>
      <c r="C22" s="45"/>
      <c r="D22" s="45"/>
      <c r="E22" s="45"/>
      <c r="F22" s="45"/>
      <c r="G22" s="45"/>
      <c r="H22" s="45"/>
    </row>
    <row r="23" spans="1:15">
      <c r="A23" s="9"/>
      <c r="B23" s="9"/>
      <c r="C23" s="45"/>
      <c r="D23" s="45"/>
      <c r="E23" s="45"/>
      <c r="F23" s="45"/>
      <c r="G23" s="45"/>
      <c r="H23" s="45"/>
    </row>
    <row r="24" spans="1:15">
      <c r="A24" s="9"/>
      <c r="B24" s="9"/>
      <c r="C24" s="45"/>
      <c r="D24" s="45"/>
      <c r="E24" s="45"/>
      <c r="F24" s="45"/>
      <c r="G24" s="45"/>
      <c r="H24" s="45"/>
    </row>
    <row r="25" spans="1:15">
      <c r="A25" s="9"/>
      <c r="B25" s="9"/>
      <c r="C25" s="45"/>
      <c r="D25" s="45"/>
      <c r="E25" s="45"/>
      <c r="F25" s="45"/>
      <c r="G25" s="45"/>
      <c r="H25" s="45"/>
    </row>
    <row r="26" spans="1:15">
      <c r="A26" s="9"/>
      <c r="B26" s="9"/>
      <c r="C26" s="45"/>
      <c r="D26" s="45"/>
      <c r="E26" s="45"/>
      <c r="F26" s="45"/>
      <c r="G26" s="45"/>
      <c r="H26" s="45"/>
    </row>
    <row r="27" spans="1:15">
      <c r="A27" s="9"/>
      <c r="B27" s="9"/>
      <c r="C27" s="45"/>
      <c r="D27" s="45"/>
      <c r="E27" s="45"/>
      <c r="F27" s="45"/>
      <c r="G27" s="45"/>
      <c r="H27" s="45"/>
    </row>
    <row r="28" spans="1:15">
      <c r="C28" s="45"/>
      <c r="D28" s="45"/>
      <c r="E28" s="45"/>
      <c r="F28" s="45"/>
      <c r="G28" s="45"/>
      <c r="H28" s="45"/>
    </row>
    <row r="29" spans="1:15">
      <c r="C29" s="45"/>
      <c r="D29" s="45"/>
      <c r="E29" s="45"/>
      <c r="F29" s="45"/>
      <c r="G29" s="45"/>
      <c r="H29" s="45"/>
    </row>
    <row r="30" spans="1:15">
      <c r="C30" s="45"/>
      <c r="D30" s="45"/>
      <c r="E30" s="45"/>
      <c r="F30" s="45"/>
      <c r="G30" s="45"/>
      <c r="H30" s="45"/>
    </row>
  </sheetData>
  <mergeCells count="9">
    <mergeCell ref="A19:H19"/>
    <mergeCell ref="A1:H1"/>
    <mergeCell ref="D4:F4"/>
    <mergeCell ref="H4:H5"/>
    <mergeCell ref="D3:H3"/>
    <mergeCell ref="G4:G5"/>
    <mergeCell ref="C4:C5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4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109375" style="25" customWidth="1"/>
    <col min="2" max="2" width="31.88671875" style="26" customWidth="1"/>
    <col min="3" max="12" width="11.21875" style="26" customWidth="1"/>
    <col min="13" max="13" width="11.33203125" style="26" customWidth="1"/>
    <col min="14" max="14" width="12" style="24" bestFit="1" customWidth="1"/>
    <col min="15" max="15" width="12.5546875" style="24" customWidth="1"/>
    <col min="16" max="16384" width="9" style="24"/>
  </cols>
  <sheetData>
    <row r="1" spans="1:16" ht="15.75" customHeight="1">
      <c r="A1" s="146" t="s">
        <v>70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6" ht="15.75" customHeight="1">
      <c r="C2" s="70"/>
      <c r="D2" s="70"/>
      <c r="E2" s="70"/>
      <c r="F2" s="70"/>
      <c r="G2" s="70"/>
      <c r="H2" s="70"/>
      <c r="I2" s="70"/>
      <c r="J2" s="71"/>
      <c r="K2" s="71"/>
      <c r="L2" s="71"/>
      <c r="M2" s="72" t="s">
        <v>17</v>
      </c>
    </row>
    <row r="3" spans="1:16" ht="63.75" customHeight="1">
      <c r="A3" s="74" t="s">
        <v>1</v>
      </c>
      <c r="B3" s="75" t="s">
        <v>20</v>
      </c>
      <c r="C3" s="34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61</v>
      </c>
      <c r="M3" s="27" t="s">
        <v>62</v>
      </c>
    </row>
    <row r="4" spans="1:16" ht="15.75" customHeight="1">
      <c r="A4" s="33" t="s">
        <v>25</v>
      </c>
      <c r="B4" s="79" t="s">
        <v>26</v>
      </c>
      <c r="C4" s="100">
        <v>396545</v>
      </c>
      <c r="D4" s="100">
        <v>219689</v>
      </c>
      <c r="E4" s="100">
        <v>330918</v>
      </c>
      <c r="F4" s="100">
        <v>291125</v>
      </c>
      <c r="G4" s="100">
        <v>108476</v>
      </c>
      <c r="H4" s="100">
        <v>153952</v>
      </c>
      <c r="I4" s="100">
        <v>44631</v>
      </c>
      <c r="J4" s="100">
        <v>82626</v>
      </c>
      <c r="K4" s="100">
        <v>24661</v>
      </c>
      <c r="L4" s="100">
        <v>14733</v>
      </c>
      <c r="M4" s="100">
        <f>M5+M9+M12+M13</f>
        <v>1667356</v>
      </c>
      <c r="N4" s="37"/>
      <c r="O4" s="28"/>
      <c r="P4" s="28"/>
    </row>
    <row r="5" spans="1:16" ht="15.75" customHeight="1">
      <c r="A5" s="82">
        <v>1</v>
      </c>
      <c r="B5" s="80" t="s">
        <v>65</v>
      </c>
      <c r="C5" s="129">
        <v>277564</v>
      </c>
      <c r="D5" s="129">
        <v>96666</v>
      </c>
      <c r="E5" s="129">
        <v>235606</v>
      </c>
      <c r="F5" s="129">
        <v>198145</v>
      </c>
      <c r="G5" s="129">
        <v>71344</v>
      </c>
      <c r="H5" s="129">
        <v>81700</v>
      </c>
      <c r="I5" s="129">
        <v>18792</v>
      </c>
      <c r="J5" s="129">
        <v>40804</v>
      </c>
      <c r="K5" s="129">
        <v>16975</v>
      </c>
      <c r="L5" s="129">
        <v>10024</v>
      </c>
      <c r="M5" s="101">
        <f t="shared" ref="M5:M17" si="0">+SUM(C5:L5)</f>
        <v>1047620</v>
      </c>
      <c r="N5" s="37"/>
      <c r="O5" s="28"/>
      <c r="P5" s="28"/>
    </row>
    <row r="6" spans="1:16" ht="62.25" customHeight="1">
      <c r="A6" s="83">
        <v>1.1000000000000001</v>
      </c>
      <c r="B6" s="80" t="s">
        <v>48</v>
      </c>
      <c r="C6" s="129">
        <v>243134</v>
      </c>
      <c r="D6" s="129">
        <v>47412</v>
      </c>
      <c r="E6" s="129">
        <v>226950</v>
      </c>
      <c r="F6" s="129">
        <v>194054</v>
      </c>
      <c r="G6" s="129">
        <v>67243</v>
      </c>
      <c r="H6" s="129">
        <v>57902</v>
      </c>
      <c r="I6" s="129">
        <v>3986</v>
      </c>
      <c r="J6" s="129">
        <v>28121</v>
      </c>
      <c r="K6" s="129">
        <v>16975</v>
      </c>
      <c r="L6" s="129">
        <v>10024</v>
      </c>
      <c r="M6" s="101">
        <f t="shared" si="0"/>
        <v>895801</v>
      </c>
      <c r="N6" s="37"/>
      <c r="O6" s="28"/>
      <c r="P6" s="28"/>
    </row>
    <row r="7" spans="1:16" ht="15.75" customHeight="1">
      <c r="A7" s="83">
        <v>1.2</v>
      </c>
      <c r="B7" s="80" t="s">
        <v>8</v>
      </c>
      <c r="C7" s="129">
        <v>34430</v>
      </c>
      <c r="D7" s="129">
        <v>48672</v>
      </c>
      <c r="E7" s="129">
        <v>8656</v>
      </c>
      <c r="F7" s="129">
        <v>4091</v>
      </c>
      <c r="G7" s="129">
        <v>4101</v>
      </c>
      <c r="H7" s="129">
        <v>23798</v>
      </c>
      <c r="I7" s="129">
        <v>14806</v>
      </c>
      <c r="J7" s="129">
        <v>12683</v>
      </c>
      <c r="K7" s="129">
        <v>0</v>
      </c>
      <c r="L7" s="129">
        <v>0</v>
      </c>
      <c r="M7" s="101">
        <f t="shared" si="0"/>
        <v>151237</v>
      </c>
      <c r="N7" s="37"/>
      <c r="O7" s="28"/>
      <c r="P7" s="28"/>
    </row>
    <row r="8" spans="1:16" ht="15.75" customHeight="1">
      <c r="A8" s="83">
        <v>1.3</v>
      </c>
      <c r="B8" s="80" t="s">
        <v>9</v>
      </c>
      <c r="C8" s="129">
        <v>0</v>
      </c>
      <c r="D8" s="129">
        <v>582</v>
      </c>
      <c r="E8" s="129">
        <v>0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29">
        <v>0</v>
      </c>
      <c r="M8" s="101">
        <f t="shared" si="0"/>
        <v>582</v>
      </c>
      <c r="N8" s="37"/>
      <c r="O8" s="28"/>
      <c r="P8" s="28"/>
    </row>
    <row r="9" spans="1:16" ht="15.75" customHeight="1">
      <c r="A9" s="84">
        <v>2</v>
      </c>
      <c r="B9" s="80" t="s">
        <v>66</v>
      </c>
      <c r="C9" s="129">
        <v>118981</v>
      </c>
      <c r="D9" s="129">
        <v>113716</v>
      </c>
      <c r="E9" s="129">
        <v>95312</v>
      </c>
      <c r="F9" s="129">
        <v>92980</v>
      </c>
      <c r="G9" s="129">
        <v>37132</v>
      </c>
      <c r="H9" s="129">
        <v>64303</v>
      </c>
      <c r="I9" s="129">
        <v>24516</v>
      </c>
      <c r="J9" s="129">
        <v>40437</v>
      </c>
      <c r="K9" s="129">
        <v>6741</v>
      </c>
      <c r="L9" s="129">
        <v>4709</v>
      </c>
      <c r="M9" s="101">
        <f t="shared" si="0"/>
        <v>598827</v>
      </c>
      <c r="N9" s="37"/>
      <c r="O9" s="28"/>
      <c r="P9" s="28"/>
    </row>
    <row r="10" spans="1:16" ht="15.75" customHeight="1">
      <c r="A10" s="84">
        <v>2.1</v>
      </c>
      <c r="B10" s="80" t="s">
        <v>49</v>
      </c>
      <c r="C10" s="129">
        <v>53834</v>
      </c>
      <c r="D10" s="129">
        <v>66098</v>
      </c>
      <c r="E10" s="129">
        <v>34208</v>
      </c>
      <c r="F10" s="129">
        <v>57187</v>
      </c>
      <c r="G10" s="129">
        <v>26857</v>
      </c>
      <c r="H10" s="129">
        <v>31292</v>
      </c>
      <c r="I10" s="129">
        <v>14538</v>
      </c>
      <c r="J10" s="129">
        <v>24227</v>
      </c>
      <c r="K10" s="129">
        <v>2465</v>
      </c>
      <c r="L10" s="129">
        <v>2665</v>
      </c>
      <c r="M10" s="101">
        <f t="shared" si="0"/>
        <v>313371</v>
      </c>
      <c r="N10" s="37"/>
      <c r="P10" s="28"/>
    </row>
    <row r="11" spans="1:16" ht="15.75" customHeight="1">
      <c r="A11" s="84">
        <v>2.2000000000000002</v>
      </c>
      <c r="B11" s="80" t="s">
        <v>50</v>
      </c>
      <c r="C11" s="129">
        <v>65147</v>
      </c>
      <c r="D11" s="129">
        <v>47618</v>
      </c>
      <c r="E11" s="129">
        <v>61104</v>
      </c>
      <c r="F11" s="129">
        <v>35793</v>
      </c>
      <c r="G11" s="129">
        <v>10275</v>
      </c>
      <c r="H11" s="129">
        <v>33011</v>
      </c>
      <c r="I11" s="129">
        <v>9978</v>
      </c>
      <c r="J11" s="129">
        <v>16210</v>
      </c>
      <c r="K11" s="129">
        <v>4276</v>
      </c>
      <c r="L11" s="129">
        <v>2044</v>
      </c>
      <c r="M11" s="101">
        <f t="shared" si="0"/>
        <v>285456</v>
      </c>
      <c r="N11" s="37"/>
      <c r="O11" s="28"/>
      <c r="P11" s="28"/>
    </row>
    <row r="12" spans="1:16" ht="15.75" customHeight="1">
      <c r="A12" s="83">
        <v>3</v>
      </c>
      <c r="B12" s="80" t="s">
        <v>51</v>
      </c>
      <c r="C12" s="129">
        <v>0</v>
      </c>
      <c r="D12" s="129">
        <v>0</v>
      </c>
      <c r="E12" s="129">
        <v>0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945</v>
      </c>
      <c r="L12" s="129">
        <v>0</v>
      </c>
      <c r="M12" s="101">
        <f t="shared" si="0"/>
        <v>945</v>
      </c>
      <c r="N12" s="37"/>
      <c r="O12" s="28"/>
      <c r="P12" s="28"/>
    </row>
    <row r="13" spans="1:16" ht="15.75" customHeight="1">
      <c r="A13" s="83">
        <v>4</v>
      </c>
      <c r="B13" s="80" t="s">
        <v>10</v>
      </c>
      <c r="C13" s="129">
        <v>0</v>
      </c>
      <c r="D13" s="129">
        <v>9307</v>
      </c>
      <c r="E13" s="129">
        <v>0</v>
      </c>
      <c r="F13" s="129">
        <v>0</v>
      </c>
      <c r="G13" s="129">
        <v>0</v>
      </c>
      <c r="H13" s="129">
        <v>7949</v>
      </c>
      <c r="I13" s="129">
        <v>1323</v>
      </c>
      <c r="J13" s="129">
        <v>1385</v>
      </c>
      <c r="K13" s="129">
        <v>0</v>
      </c>
      <c r="L13" s="129">
        <v>0</v>
      </c>
      <c r="M13" s="101">
        <f t="shared" si="0"/>
        <v>19964</v>
      </c>
      <c r="N13" s="37"/>
      <c r="P13" s="28"/>
    </row>
    <row r="14" spans="1:16" ht="15.75" customHeight="1">
      <c r="A14" s="33" t="s">
        <v>67</v>
      </c>
      <c r="B14" s="79" t="s">
        <v>27</v>
      </c>
      <c r="C14" s="100">
        <v>436446</v>
      </c>
      <c r="D14" s="100">
        <v>238509</v>
      </c>
      <c r="E14" s="100">
        <v>342020</v>
      </c>
      <c r="F14" s="100">
        <v>302917</v>
      </c>
      <c r="G14" s="100">
        <v>121478</v>
      </c>
      <c r="H14" s="100">
        <v>168596</v>
      </c>
      <c r="I14" s="100">
        <v>48805</v>
      </c>
      <c r="J14" s="100">
        <v>87969</v>
      </c>
      <c r="K14" s="100">
        <v>31139</v>
      </c>
      <c r="L14" s="100">
        <v>16624</v>
      </c>
      <c r="M14" s="100">
        <f>SUM(M15:M17)</f>
        <v>1794503</v>
      </c>
      <c r="N14" s="37"/>
      <c r="O14" s="37"/>
      <c r="P14" s="28"/>
    </row>
    <row r="15" spans="1:16" ht="15.75" customHeight="1">
      <c r="A15" s="85">
        <v>1</v>
      </c>
      <c r="B15" s="81" t="s">
        <v>28</v>
      </c>
      <c r="C15" s="129">
        <v>396545</v>
      </c>
      <c r="D15" s="129">
        <v>219689</v>
      </c>
      <c r="E15" s="129">
        <v>330918</v>
      </c>
      <c r="F15" s="129">
        <v>291125</v>
      </c>
      <c r="G15" s="129">
        <v>108476</v>
      </c>
      <c r="H15" s="129">
        <v>153952</v>
      </c>
      <c r="I15" s="129">
        <v>44631</v>
      </c>
      <c r="J15" s="129">
        <v>82626</v>
      </c>
      <c r="K15" s="129">
        <v>24661</v>
      </c>
      <c r="L15" s="129">
        <v>14733</v>
      </c>
      <c r="M15" s="101">
        <f>+SUM(C15:L15)</f>
        <v>1667356</v>
      </c>
      <c r="N15" s="37"/>
      <c r="P15" s="28"/>
    </row>
    <row r="16" spans="1:16" ht="15.75" customHeight="1">
      <c r="A16" s="85">
        <v>2</v>
      </c>
      <c r="B16" s="81" t="s">
        <v>22</v>
      </c>
      <c r="C16" s="129">
        <v>39222</v>
      </c>
      <c r="D16" s="129">
        <v>7036</v>
      </c>
      <c r="E16" s="129">
        <v>11020</v>
      </c>
      <c r="F16" s="129">
        <v>11219</v>
      </c>
      <c r="G16" s="129">
        <v>12994</v>
      </c>
      <c r="H16" s="129">
        <v>7274</v>
      </c>
      <c r="I16" s="129">
        <v>1849</v>
      </c>
      <c r="J16" s="129">
        <v>4894</v>
      </c>
      <c r="K16" s="129">
        <v>6478</v>
      </c>
      <c r="L16" s="129">
        <v>1891</v>
      </c>
      <c r="M16" s="101">
        <f t="shared" si="0"/>
        <v>103877</v>
      </c>
      <c r="N16" s="37"/>
      <c r="P16" s="28"/>
    </row>
    <row r="17" spans="1:16" ht="15.75" customHeight="1">
      <c r="A17" s="85">
        <v>3</v>
      </c>
      <c r="B17" s="81" t="s">
        <v>23</v>
      </c>
      <c r="C17" s="129">
        <v>679</v>
      </c>
      <c r="D17" s="129">
        <v>11784</v>
      </c>
      <c r="E17" s="129">
        <v>82</v>
      </c>
      <c r="F17" s="129">
        <v>573</v>
      </c>
      <c r="G17" s="129">
        <v>8</v>
      </c>
      <c r="H17" s="129">
        <v>7370</v>
      </c>
      <c r="I17" s="129">
        <v>2325</v>
      </c>
      <c r="J17" s="129">
        <v>449</v>
      </c>
      <c r="K17" s="129">
        <v>0</v>
      </c>
      <c r="L17" s="129">
        <v>0</v>
      </c>
      <c r="M17" s="101">
        <f t="shared" si="0"/>
        <v>23270</v>
      </c>
      <c r="N17" s="37"/>
      <c r="O17" s="73"/>
      <c r="P17" s="28"/>
    </row>
    <row r="18" spans="1:16" ht="16.7" customHeight="1"/>
    <row r="19" spans="1:16" ht="16.7" customHeight="1">
      <c r="I19" s="43"/>
      <c r="M19" s="43"/>
    </row>
    <row r="20" spans="1:16" ht="16.7" customHeight="1"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6" ht="16.7" customHeight="1"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6" ht="16.7" customHeight="1"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6" ht="16.7" customHeight="1"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6" ht="16.7" customHeight="1"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6"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6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6" ht="18" customHeight="1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1:16"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6"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6"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1:16"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6"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3:13"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</sheetData>
  <mergeCells count="1">
    <mergeCell ref="A1:M1"/>
  </mergeCells>
  <phoneticPr fontId="5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74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25" customWidth="1"/>
    <col min="2" max="2" width="36.109375" style="26" customWidth="1"/>
    <col min="3" max="3" width="9" style="26" customWidth="1"/>
    <col min="4" max="4" width="9.88671875" style="26" customWidth="1"/>
    <col min="5" max="6" width="9" style="26" customWidth="1"/>
    <col min="7" max="7" width="9.33203125" style="26" customWidth="1"/>
    <col min="8" max="10" width="9" style="26" customWidth="1"/>
    <col min="11" max="13" width="11" style="26" customWidth="1"/>
    <col min="14" max="14" width="9.6640625" style="24" bestFit="1" customWidth="1"/>
    <col min="15" max="16384" width="9" style="24"/>
  </cols>
  <sheetData>
    <row r="1" spans="1:14" ht="15.75" customHeight="1">
      <c r="A1" s="146" t="s">
        <v>71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4">
      <c r="I2" s="162" t="s">
        <v>38</v>
      </c>
      <c r="J2" s="162"/>
      <c r="K2" s="162"/>
      <c r="L2" s="162"/>
      <c r="M2" s="162"/>
    </row>
    <row r="3" spans="1:14" ht="68.25" customHeight="1">
      <c r="A3" s="57" t="s">
        <v>1</v>
      </c>
      <c r="B3" s="86" t="s">
        <v>36</v>
      </c>
      <c r="C3" s="76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61</v>
      </c>
      <c r="M3" s="87" t="s">
        <v>62</v>
      </c>
    </row>
    <row r="4" spans="1:14">
      <c r="A4" s="33" t="s">
        <v>25</v>
      </c>
      <c r="B4" s="79" t="s">
        <v>26</v>
      </c>
      <c r="C4" s="130">
        <f>+'Таблица №4-П'!C4/'Таблица №4-П'!C$4*100</f>
        <v>100</v>
      </c>
      <c r="D4" s="130">
        <f>+'Таблица №4-П'!D4/'Таблица №4-П'!D$4*100</f>
        <v>100</v>
      </c>
      <c r="E4" s="130">
        <f>+'Таблица №4-П'!E4/'Таблица №4-П'!E$4*100</f>
        <v>100</v>
      </c>
      <c r="F4" s="130">
        <f>+'Таблица №4-П'!F4/'Таблица №4-П'!F$4*100</f>
        <v>100</v>
      </c>
      <c r="G4" s="130">
        <f>+'Таблица №4-П'!G4/'Таблица №4-П'!G$4*100</f>
        <v>100</v>
      </c>
      <c r="H4" s="130">
        <f>+'Таблица №4-П'!H4/'Таблица №4-П'!H$4*100</f>
        <v>100</v>
      </c>
      <c r="I4" s="130">
        <f>+'Таблица №4-П'!I4/'Таблица №4-П'!I$4*100</f>
        <v>100</v>
      </c>
      <c r="J4" s="130">
        <f>+'Таблица №4-П'!J4/'Таблица №4-П'!J$4*100</f>
        <v>100</v>
      </c>
      <c r="K4" s="130">
        <f>+'Таблица №4-П'!K4/'Таблица №4-П'!K$4*100</f>
        <v>100</v>
      </c>
      <c r="L4" s="130">
        <f>+'Таблица №4-П'!L4/'Таблица №4-П'!L$4*100</f>
        <v>100</v>
      </c>
      <c r="M4" s="130">
        <f>+'Таблица №4-П'!M4/'Таблица №4-П'!M$4*100</f>
        <v>100</v>
      </c>
      <c r="N4" s="36"/>
    </row>
    <row r="5" spans="1:14" ht="15.75" customHeight="1">
      <c r="A5" s="82">
        <v>1</v>
      </c>
      <c r="B5" s="80" t="s">
        <v>65</v>
      </c>
      <c r="C5" s="131">
        <f>+'Таблица №4-П'!C5/'Таблица №4-П'!C$4*100</f>
        <v>69.995586881690613</v>
      </c>
      <c r="D5" s="131">
        <f>+'Таблица №4-П'!D5/'Таблица №4-П'!D$4*100</f>
        <v>44.001292736550305</v>
      </c>
      <c r="E5" s="131">
        <f>+'Таблица №4-П'!E5/'Таблица №4-П'!E$4*100</f>
        <v>71.197698523501288</v>
      </c>
      <c r="F5" s="131">
        <f>+'Таблица №4-П'!F5/'Таблица №4-П'!F$4*100</f>
        <v>68.061829111206535</v>
      </c>
      <c r="G5" s="131">
        <f>+'Таблица №4-П'!G5/'Таблица №4-П'!G$4*100</f>
        <v>65.769386776798555</v>
      </c>
      <c r="H5" s="131">
        <f>+'Таблица №4-П'!H5/'Таблица №4-П'!H$4*100</f>
        <v>53.068488879650801</v>
      </c>
      <c r="I5" s="131">
        <f>+'Таблица №4-П'!I5/'Таблица №4-П'!I$4*100</f>
        <v>42.105263157894733</v>
      </c>
      <c r="J5" s="131">
        <f>+'Таблица №4-П'!J5/'Таблица №4-П'!J$4*100</f>
        <v>49.383971147096553</v>
      </c>
      <c r="K5" s="131">
        <f>+'Таблица №4-П'!K5/'Таблица №4-П'!K$4*100</f>
        <v>68.833380641498721</v>
      </c>
      <c r="L5" s="131">
        <f>+'Таблица №4-П'!L5/'Таблица №4-П'!L$4*100</f>
        <v>68.037738410371276</v>
      </c>
      <c r="M5" s="131">
        <f>+'Таблица №4-П'!M5/'Таблица №4-П'!M$4*100</f>
        <v>62.831213010298939</v>
      </c>
      <c r="N5" s="42"/>
    </row>
    <row r="6" spans="1:14" ht="62.25" customHeight="1">
      <c r="A6" s="83">
        <v>1.1000000000000001</v>
      </c>
      <c r="B6" s="80" t="s">
        <v>48</v>
      </c>
      <c r="C6" s="131">
        <f>+'Таблица №4-П'!C6/'Таблица №4-П'!C$4*100</f>
        <v>61.313091830687561</v>
      </c>
      <c r="D6" s="131">
        <f>+'Таблица №4-П'!D6/'Таблица №4-П'!D$4*100</f>
        <v>21.581417367278288</v>
      </c>
      <c r="E6" s="131">
        <f>+'Таблица №4-П'!E6/'Таблица №4-П'!E$4*100</f>
        <v>68.58194477181658</v>
      </c>
      <c r="F6" s="131">
        <f>+'Таблица №4-П'!F6/'Таблица №4-П'!F$4*100</f>
        <v>66.656590811507087</v>
      </c>
      <c r="G6" s="131">
        <f>+'Таблица №4-П'!G6/'Таблица №4-П'!G$4*100</f>
        <v>61.988827021645342</v>
      </c>
      <c r="H6" s="131">
        <f>+'Таблица №4-П'!H6/'Таблица №4-П'!H$4*100</f>
        <v>37.610424028268554</v>
      </c>
      <c r="I6" s="131">
        <f>+'Таблица №4-П'!I6/'Таблица №4-П'!I$4*100</f>
        <v>8.9310120768075993</v>
      </c>
      <c r="J6" s="131">
        <f>+'Таблица №4-П'!J6/'Таблица №4-П'!J$4*100</f>
        <v>34.034081281920948</v>
      </c>
      <c r="K6" s="131">
        <f>+'Таблица №4-П'!K6/'Таблица №4-П'!K$4*100</f>
        <v>68.833380641498721</v>
      </c>
      <c r="L6" s="131">
        <f>+'Таблица №4-П'!L6/'Таблица №4-П'!L$4*100</f>
        <v>68.037738410371276</v>
      </c>
      <c r="M6" s="131">
        <f>+'Таблица №4-П'!M6/'Таблица №4-П'!M$4*100</f>
        <v>53.7258389929925</v>
      </c>
      <c r="N6" s="42"/>
    </row>
    <row r="7" spans="1:14" ht="15.75" customHeight="1">
      <c r="A7" s="83">
        <v>1.2</v>
      </c>
      <c r="B7" s="80" t="s">
        <v>8</v>
      </c>
      <c r="C7" s="131">
        <f>+'Таблица №4-П'!C7/'Таблица №4-П'!C$4*100</f>
        <v>8.6824950510030394</v>
      </c>
      <c r="D7" s="131">
        <f>+'Таблица №4-П'!D7/'Таблица №4-П'!D$4*100</f>
        <v>22.154955414244682</v>
      </c>
      <c r="E7" s="131">
        <f>+'Таблица №4-П'!E7/'Таблица №4-П'!E$4*100</f>
        <v>2.6157537516847071</v>
      </c>
      <c r="F7" s="131">
        <f>+'Таблица №4-П'!F7/'Таблица №4-П'!F$4*100</f>
        <v>1.4052382996994417</v>
      </c>
      <c r="G7" s="131">
        <f>+'Таблица №4-П'!G7/'Таблица №4-П'!G$4*100</f>
        <v>3.7805597551532135</v>
      </c>
      <c r="H7" s="131">
        <f>+'Таблица №4-П'!H7/'Таблица №4-П'!H$4*100</f>
        <v>15.45806485138225</v>
      </c>
      <c r="I7" s="131">
        <f>+'Таблица №4-П'!I7/'Таблица №4-П'!I$4*100</f>
        <v>33.174251081087135</v>
      </c>
      <c r="J7" s="131">
        <f>+'Таблица №4-П'!J7/'Таблица №4-П'!J$4*100</f>
        <v>15.349889865175612</v>
      </c>
      <c r="K7" s="131">
        <f>+'Таблица №4-П'!K7/'Таблица №4-П'!K$4*100</f>
        <v>0</v>
      </c>
      <c r="L7" s="131">
        <f>+'Таблица №4-П'!L7/'Таблица №4-П'!L$4*100</f>
        <v>0</v>
      </c>
      <c r="M7" s="131">
        <f>+'Таблица №4-П'!M7/'Таблица №4-П'!M$4*100</f>
        <v>9.0704684542473224</v>
      </c>
      <c r="N7" s="42"/>
    </row>
    <row r="8" spans="1:14" ht="17.25" customHeight="1">
      <c r="A8" s="83">
        <v>1.3</v>
      </c>
      <c r="B8" s="80" t="s">
        <v>9</v>
      </c>
      <c r="C8" s="131">
        <f>+'Таблица №4-П'!C8/'Таблица №4-П'!C$4*100</f>
        <v>0</v>
      </c>
      <c r="D8" s="131">
        <f>+'Таблица №4-П'!D8/'Таблица №4-П'!D$4*100</f>
        <v>0.26491995502733406</v>
      </c>
      <c r="E8" s="131">
        <f>+'Таблица №4-П'!E8/'Таблица №4-П'!E$4*100</f>
        <v>0</v>
      </c>
      <c r="F8" s="131">
        <f>+'Таблица №4-П'!F8/'Таблица №4-П'!F$4*100</f>
        <v>0</v>
      </c>
      <c r="G8" s="131">
        <f>+'Таблица №4-П'!G8/'Таблица №4-П'!G$4*100</f>
        <v>0</v>
      </c>
      <c r="H8" s="131">
        <f>+'Таблица №4-П'!H8/'Таблица №4-П'!H$4*100</f>
        <v>0</v>
      </c>
      <c r="I8" s="131">
        <f>+'Таблица №4-П'!I8/'Таблица №4-П'!I$4*100</f>
        <v>0</v>
      </c>
      <c r="J8" s="131">
        <f>+'Таблица №4-П'!J8/'Таблица №4-П'!J$4*100</f>
        <v>0</v>
      </c>
      <c r="K8" s="131">
        <f>+'Таблица №4-П'!K8/'Таблица №4-П'!K$4*100</f>
        <v>0</v>
      </c>
      <c r="L8" s="131">
        <f>+'Таблица №4-П'!L8/'Таблица №4-П'!L$4*100</f>
        <v>0</v>
      </c>
      <c r="M8" s="131">
        <f>+'Таблица №4-П'!M8/'Таблица №4-П'!M$4*100</f>
        <v>3.4905563059118745E-2</v>
      </c>
      <c r="N8" s="42"/>
    </row>
    <row r="9" spans="1:14" ht="15.75" customHeight="1">
      <c r="A9" s="84">
        <v>2</v>
      </c>
      <c r="B9" s="80" t="s">
        <v>66</v>
      </c>
      <c r="C9" s="131">
        <f>+'Таблица №4-П'!C9/'Таблица №4-П'!C$4*100</f>
        <v>30.004413118309397</v>
      </c>
      <c r="D9" s="131">
        <f>+'Таблица №4-П'!D9/'Таблица №4-П'!D$4*100</f>
        <v>51.762263927643168</v>
      </c>
      <c r="E9" s="131">
        <f>+'Таблица №4-П'!E9/'Таблица №4-П'!E$4*100</f>
        <v>28.802301476498709</v>
      </c>
      <c r="F9" s="131">
        <f>+'Таблица №4-П'!F9/'Таблица №4-П'!F$4*100</f>
        <v>31.938170888793472</v>
      </c>
      <c r="G9" s="131">
        <f>+'Таблица №4-П'!G9/'Таблица №4-П'!G$4*100</f>
        <v>34.230613223201445</v>
      </c>
      <c r="H9" s="131">
        <f>+'Таблица №4-П'!H9/'Таблица №4-П'!H$4*100</f>
        <v>41.768213469133237</v>
      </c>
      <c r="I9" s="131">
        <f>+'Таблица №4-П'!I9/'Таблица №4-П'!I$4*100</f>
        <v>54.93042952208107</v>
      </c>
      <c r="J9" s="131">
        <f>+'Таблица №4-П'!J9/'Таблица №4-П'!J$4*100</f>
        <v>48.939801031152427</v>
      </c>
      <c r="K9" s="131">
        <f>+'Таблица №4-П'!K9/'Таблица №4-П'!K$4*100</f>
        <v>27.334657961964236</v>
      </c>
      <c r="L9" s="131">
        <f>+'Таблица №4-П'!L9/'Таблица №4-П'!L$4*100</f>
        <v>31.962261589628728</v>
      </c>
      <c r="M9" s="131">
        <f>+'Таблица №4-П'!M9/'Таблица №4-П'!M$4*100</f>
        <v>35.914765652925951</v>
      </c>
      <c r="N9" s="42"/>
    </row>
    <row r="10" spans="1:14" ht="15.75" customHeight="1">
      <c r="A10" s="84">
        <v>2.1</v>
      </c>
      <c r="B10" s="80" t="s">
        <v>49</v>
      </c>
      <c r="C10" s="131">
        <f>+'Таблица №4-П'!C10/'Таблица №4-П'!C$4*100</f>
        <v>13.575760632462899</v>
      </c>
      <c r="D10" s="131">
        <f>+'Таблица №4-П'!D10/'Таблица №4-П'!D$4*100</f>
        <v>30.087077641575139</v>
      </c>
      <c r="E10" s="131">
        <f>+'Таблица №4-П'!E10/'Таблица №4-П'!E$4*100</f>
        <v>10.337304105548807</v>
      </c>
      <c r="F10" s="131">
        <f>+'Таблица №4-П'!F10/'Таблица №4-П'!F$4*100</f>
        <v>19.643452125375699</v>
      </c>
      <c r="G10" s="131">
        <f>+'Таблица №4-П'!G10/'Таблица №4-П'!G$4*100</f>
        <v>24.758471920056049</v>
      </c>
      <c r="H10" s="131">
        <f>+'Таблица №4-П'!H10/'Таблица №4-П'!H$4*100</f>
        <v>20.325815838702972</v>
      </c>
      <c r="I10" s="131">
        <f>+'Таблица №4-П'!I10/'Таблица №4-П'!I$4*100</f>
        <v>32.573771593735295</v>
      </c>
      <c r="J10" s="131">
        <f>+'Таблица №4-П'!J10/'Таблица №4-П'!J$4*100</f>
        <v>29.321279016290269</v>
      </c>
      <c r="K10" s="131">
        <f>+'Таблица №4-П'!K10/'Таблица №4-П'!K$4*100</f>
        <v>9.995539515834718</v>
      </c>
      <c r="L10" s="131">
        <f>+'Таблица №4-П'!L10/'Таблица №4-П'!L$4*100</f>
        <v>18.088644539469218</v>
      </c>
      <c r="M10" s="131">
        <f>+'Таблица №4-П'!M10/'Таблица №4-П'!M$4*100</f>
        <v>18.794486600342097</v>
      </c>
      <c r="N10" s="42"/>
    </row>
    <row r="11" spans="1:14" ht="15.75" customHeight="1">
      <c r="A11" s="84">
        <v>2.2000000000000002</v>
      </c>
      <c r="B11" s="80" t="s">
        <v>50</v>
      </c>
      <c r="C11" s="131">
        <f>+'Таблица №4-П'!C11/'Таблица №4-П'!C$4*100</f>
        <v>16.428652485846499</v>
      </c>
      <c r="D11" s="131">
        <f>+'Таблица №4-П'!D11/'Таблица №4-П'!D$4*100</f>
        <v>21.675186286068033</v>
      </c>
      <c r="E11" s="131">
        <f>+'Таблица №4-П'!E11/'Таблица №4-П'!E$4*100</f>
        <v>18.464997370949902</v>
      </c>
      <c r="F11" s="131">
        <f>+'Таблица №4-П'!F11/'Таблица №4-П'!F$4*100</f>
        <v>12.294718763417777</v>
      </c>
      <c r="G11" s="131">
        <f>+'Таблица №4-П'!G11/'Таблица №4-П'!G$4*100</f>
        <v>9.4721413031453974</v>
      </c>
      <c r="H11" s="131">
        <f>+'Таблица №4-П'!H11/'Таблица №4-П'!H$4*100</f>
        <v>21.442397630430264</v>
      </c>
      <c r="I11" s="131">
        <f>+'Таблица №4-П'!I11/'Таблица №4-П'!I$4*100</f>
        <v>22.356657928345768</v>
      </c>
      <c r="J11" s="131">
        <f>+'Таблица №4-П'!J11/'Таблица №4-П'!J$4*100</f>
        <v>19.618522014862151</v>
      </c>
      <c r="K11" s="131">
        <f>+'Таблица №4-П'!K11/'Таблица №4-П'!K$4*100</f>
        <v>17.339118446129518</v>
      </c>
      <c r="L11" s="131">
        <f>+'Таблица №4-П'!L11/'Таблица №4-П'!L$4*100</f>
        <v>13.873617050159506</v>
      </c>
      <c r="M11" s="131">
        <f>+'Таблица №4-П'!M11/'Таблица №4-П'!M$4*100</f>
        <v>17.12027905258385</v>
      </c>
      <c r="N11" s="42"/>
    </row>
    <row r="12" spans="1:14" ht="15.75" customHeight="1">
      <c r="A12" s="83">
        <v>3</v>
      </c>
      <c r="B12" s="80" t="s">
        <v>51</v>
      </c>
      <c r="C12" s="131">
        <f>+'Таблица №4-П'!C12/'Таблица №4-П'!C$4*100</f>
        <v>0</v>
      </c>
      <c r="D12" s="131">
        <f>+'Таблица №4-П'!D12/'Таблица №4-П'!D$4*100</f>
        <v>0</v>
      </c>
      <c r="E12" s="131">
        <f>+'Таблица №4-П'!E12/'Таблица №4-П'!E$4*100</f>
        <v>0</v>
      </c>
      <c r="F12" s="131">
        <f>+'Таблица №4-П'!F12/'Таблица №4-П'!F$4*100</f>
        <v>0</v>
      </c>
      <c r="G12" s="131">
        <f>+'Таблица №4-П'!G12/'Таблица №4-П'!G$4*100</f>
        <v>0</v>
      </c>
      <c r="H12" s="131">
        <f>+'Таблица №4-П'!H12/'Таблица №4-П'!H$4*100</f>
        <v>0</v>
      </c>
      <c r="I12" s="131">
        <f>+'Таблица №4-П'!I12/'Таблица №4-П'!I$4*100</f>
        <v>0</v>
      </c>
      <c r="J12" s="131">
        <f>+'Таблица №4-П'!J12/'Таблица №4-П'!J$4*100</f>
        <v>0</v>
      </c>
      <c r="K12" s="131">
        <f>+'Таблица №4-П'!K12/'Таблица №4-П'!K$4*100</f>
        <v>3.8319613965370425</v>
      </c>
      <c r="L12" s="131">
        <f>+'Таблица №4-П'!L12/'Таблица №4-П'!L$4*100</f>
        <v>0</v>
      </c>
      <c r="M12" s="131">
        <f>+'Таблица №4-П'!M12/'Таблица №4-П'!M$4*100</f>
        <v>5.667655857537323E-2</v>
      </c>
      <c r="N12" s="38"/>
    </row>
    <row r="13" spans="1:14" ht="15.75" customHeight="1">
      <c r="A13" s="83">
        <v>4</v>
      </c>
      <c r="B13" s="80" t="s">
        <v>10</v>
      </c>
      <c r="C13" s="131">
        <f>+'Таблица №4-П'!C13/'Таблица №4-П'!C$4*100</f>
        <v>0</v>
      </c>
      <c r="D13" s="131">
        <f>+'Таблица №4-П'!D13/'Таблица №4-П'!D$4*100</f>
        <v>4.2364433358065261</v>
      </c>
      <c r="E13" s="131">
        <f>+'Таблица №4-П'!E13/'Таблица №4-П'!E$4*100</f>
        <v>0</v>
      </c>
      <c r="F13" s="131">
        <f>+'Таблица №4-П'!F13/'Таблица №4-П'!F$4*100</f>
        <v>0</v>
      </c>
      <c r="G13" s="131">
        <f>+'Таблица №4-П'!G13/'Таблица №4-П'!G$4*100</f>
        <v>0</v>
      </c>
      <c r="H13" s="131">
        <f>+'Таблица №4-П'!H13/'Таблица №4-П'!H$4*100</f>
        <v>5.163297651215963</v>
      </c>
      <c r="I13" s="131">
        <f>+'Таблица №4-П'!I13/'Таблица №4-П'!I$4*100</f>
        <v>2.9643073200241985</v>
      </c>
      <c r="J13" s="131">
        <f>+'Таблица №4-П'!J13/'Таблица №4-П'!J$4*100</f>
        <v>1.6762278217510227</v>
      </c>
      <c r="K13" s="131">
        <f>+'Таблица №4-П'!K13/'Таблица №4-П'!K$4*100</f>
        <v>0</v>
      </c>
      <c r="L13" s="131">
        <f>+'Таблица №4-П'!L13/'Таблица №4-П'!L$4*100</f>
        <v>0</v>
      </c>
      <c r="M13" s="131">
        <f>+'Таблица №4-П'!M13/'Таблица №4-П'!M$4*100</f>
        <v>1.1973447781997366</v>
      </c>
      <c r="N13" s="38"/>
    </row>
    <row r="14" spans="1:14" ht="15.75" customHeight="1">
      <c r="A14" s="33" t="s">
        <v>67</v>
      </c>
      <c r="B14" s="79" t="s">
        <v>27</v>
      </c>
      <c r="C14" s="130">
        <f>+'Таблица №4-П'!C14/'Таблица №4-П'!C$14*100</f>
        <v>100</v>
      </c>
      <c r="D14" s="130">
        <f>+'Таблица №4-П'!D14/'Таблица №4-П'!D$14*100</f>
        <v>100</v>
      </c>
      <c r="E14" s="130">
        <f>+'Таблица №4-П'!E14/'Таблица №4-П'!E$14*100</f>
        <v>100</v>
      </c>
      <c r="F14" s="130">
        <f>+'Таблица №4-П'!F14/'Таблица №4-П'!F$14*100</f>
        <v>100</v>
      </c>
      <c r="G14" s="130">
        <f>+'Таблица №4-П'!G14/'Таблица №4-П'!G$14*100</f>
        <v>100</v>
      </c>
      <c r="H14" s="130">
        <f>+'Таблица №4-П'!H14/'Таблица №4-П'!H$14*100</f>
        <v>100</v>
      </c>
      <c r="I14" s="130">
        <f>+'Таблица №4-П'!I14/'Таблица №4-П'!I$14*100</f>
        <v>100</v>
      </c>
      <c r="J14" s="130">
        <f>+'Таблица №4-П'!J14/'Таблица №4-П'!J$14*100</f>
        <v>100</v>
      </c>
      <c r="K14" s="130">
        <f>+'Таблица №4-П'!K14/'Таблица №4-П'!K$14*100</f>
        <v>100</v>
      </c>
      <c r="L14" s="130">
        <f>+'Таблица №4-П'!L14/'Таблица №4-П'!L$14*100</f>
        <v>100</v>
      </c>
      <c r="M14" s="130">
        <f>+'Таблица №4-П'!M14/'Таблица №4-П'!M$14*100</f>
        <v>100</v>
      </c>
    </row>
    <row r="15" spans="1:14" ht="15.75" customHeight="1">
      <c r="A15" s="85">
        <v>1</v>
      </c>
      <c r="B15" s="81" t="s">
        <v>28</v>
      </c>
      <c r="C15" s="131">
        <f>+'Таблица №4-П'!C15/'Таблица №4-П'!C$14*100</f>
        <v>90.857746433693976</v>
      </c>
      <c r="D15" s="131">
        <f>+'Таблица №4-П'!D15/'Таблица №4-П'!D$14*100</f>
        <v>92.109312436847247</v>
      </c>
      <c r="E15" s="131">
        <f>+'Таблица №4-П'!E15/'Таблица №4-П'!E$14*100</f>
        <v>96.753990994678674</v>
      </c>
      <c r="F15" s="131">
        <f>+'Таблица №4-П'!F15/'Таблица №4-П'!F$14*100</f>
        <v>96.107184476275677</v>
      </c>
      <c r="G15" s="131">
        <f>+'Таблица №4-П'!G15/'Таблица №4-П'!G$14*100</f>
        <v>89.29682740907819</v>
      </c>
      <c r="H15" s="131">
        <f>+'Таблица №4-П'!H15/'Таблица №4-П'!H$14*100</f>
        <v>91.314147429357746</v>
      </c>
      <c r="I15" s="131">
        <f>+'Таблица №4-П'!I15/'Таблица №4-П'!I$14*100</f>
        <v>91.447597582214939</v>
      </c>
      <c r="J15" s="131">
        <f>+'Таблица №4-П'!J15/'Таблица №4-П'!J$14*100</f>
        <v>93.92626948129454</v>
      </c>
      <c r="K15" s="131">
        <f>+'Таблица №4-П'!K15/'Таблица №4-П'!K$14*100</f>
        <v>79.196505989273902</v>
      </c>
      <c r="L15" s="131">
        <f>+'Таблица №4-П'!L15/'Таблица №4-П'!L$14*100</f>
        <v>88.624879692011547</v>
      </c>
      <c r="M15" s="131">
        <f>+'Таблица №4-П'!M15/'Таблица №4-П'!M$14*100</f>
        <v>92.914639875218924</v>
      </c>
    </row>
    <row r="16" spans="1:14" ht="15.75" customHeight="1">
      <c r="A16" s="85">
        <v>2</v>
      </c>
      <c r="B16" s="81" t="s">
        <v>22</v>
      </c>
      <c r="C16" s="131">
        <f>+'Таблица №4-П'!C16/'Таблица №4-П'!C$14*100</f>
        <v>8.9866787643832229</v>
      </c>
      <c r="D16" s="131">
        <f>+'Таблица №4-П'!D16/'Таблица №4-П'!D$14*100</f>
        <v>2.9499935012934522</v>
      </c>
      <c r="E16" s="131">
        <f>+'Таблица №4-П'!E16/'Таблица №4-П'!E$14*100</f>
        <v>3.2220337991930297</v>
      </c>
      <c r="F16" s="131">
        <f>+'Таблица №4-П'!F16/'Таблица №4-П'!F$14*100</f>
        <v>3.7036547965284217</v>
      </c>
      <c r="G16" s="131">
        <f>+'Таблица №4-П'!G16/'Таблица №4-П'!G$14*100</f>
        <v>10.696587036335798</v>
      </c>
      <c r="H16" s="131">
        <f>+'Таблица №4-П'!H16/'Таблица №4-П'!H$14*100</f>
        <v>4.3144558589764879</v>
      </c>
      <c r="I16" s="131">
        <f>+'Таблица №4-П'!I16/'Таблица №4-П'!I$14*100</f>
        <v>3.7885462555066076</v>
      </c>
      <c r="J16" s="131">
        <f>+'Таблица №4-П'!J16/'Таблица №4-П'!J$14*100</f>
        <v>5.5633234434857739</v>
      </c>
      <c r="K16" s="131">
        <f>+'Таблица №4-П'!K16/'Таблица №4-П'!K$14*100</f>
        <v>20.803494010726098</v>
      </c>
      <c r="L16" s="131">
        <f>+'Таблица №4-П'!L16/'Таблица №4-П'!L$14*100</f>
        <v>11.375120307988452</v>
      </c>
      <c r="M16" s="131">
        <f>+'Таблица №4-П'!M16/'Таблица №4-П'!M$14*100</f>
        <v>5.7886222536267704</v>
      </c>
    </row>
    <row r="17" spans="1:13" ht="15.75" customHeight="1">
      <c r="A17" s="85">
        <v>3</v>
      </c>
      <c r="B17" s="81" t="s">
        <v>23</v>
      </c>
      <c r="C17" s="131">
        <f>+'Таблица №4-П'!C17/'Таблица №4-П'!C$14*100</f>
        <v>0.15557480192280373</v>
      </c>
      <c r="D17" s="131">
        <f>+'Таблица №4-П'!D17/'Таблица №4-П'!D$14*100</f>
        <v>4.9406940618593005</v>
      </c>
      <c r="E17" s="131">
        <f>+'Таблица №4-П'!E17/'Таблица №4-П'!E$14*100</f>
        <v>2.3975206128296591E-2</v>
      </c>
      <c r="F17" s="131">
        <f>+'Таблица №4-П'!F17/'Таблица №4-П'!F$14*100</f>
        <v>0.18916072719589855</v>
      </c>
      <c r="G17" s="131">
        <f>+'Таблица №4-П'!G17/'Таблица №4-П'!G$14*100</f>
        <v>6.585554586015575E-3</v>
      </c>
      <c r="H17" s="131">
        <f>+'Таблица №4-П'!H17/'Таблица №4-П'!H$14*100</f>
        <v>4.3713967116657573</v>
      </c>
      <c r="I17" s="131">
        <f>+'Таблица №4-П'!I17/'Таблица №4-П'!I$14*100</f>
        <v>4.7638561622784552</v>
      </c>
      <c r="J17" s="131">
        <f>+'Таблица №4-П'!J17/'Таблица №4-П'!J$14*100</f>
        <v>0.51040707521967965</v>
      </c>
      <c r="K17" s="131">
        <f>+'Таблица №4-П'!K17/'Таблица №4-П'!K$14*100</f>
        <v>0</v>
      </c>
      <c r="L17" s="131">
        <f>+'Таблица №4-П'!L17/'Таблица №4-П'!L$14*100</f>
        <v>0</v>
      </c>
      <c r="M17" s="131">
        <f>+'Таблица №4-П'!M17/'Таблица №4-П'!M$14*100</f>
        <v>1.2967378711542974</v>
      </c>
    </row>
  </sheetData>
  <mergeCells count="2">
    <mergeCell ref="A1:M1"/>
    <mergeCell ref="I2:M2"/>
  </mergeCells>
  <phoneticPr fontId="5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G19"/>
  <sheetViews>
    <sheetView showGridLines="0" zoomScaleNormal="75" workbookViewId="0">
      <selection sqref="A1:E1"/>
    </sheetView>
  </sheetViews>
  <sheetFormatPr defaultColWidth="9" defaultRowHeight="15.75"/>
  <cols>
    <col min="1" max="1" width="42.77734375" style="2" customWidth="1"/>
    <col min="2" max="2" width="7.88671875" style="2" customWidth="1"/>
    <col min="3" max="16384" width="9" style="2"/>
  </cols>
  <sheetData>
    <row r="1" spans="1:7" ht="33" customHeight="1">
      <c r="A1" s="165" t="s">
        <v>43</v>
      </c>
      <c r="B1" s="165"/>
      <c r="C1" s="165"/>
      <c r="D1" s="165"/>
      <c r="E1" s="165"/>
    </row>
    <row r="2" spans="1:7">
      <c r="A2" s="7"/>
      <c r="E2" s="7" t="s">
        <v>16</v>
      </c>
    </row>
    <row r="3" spans="1:7" ht="15.75" customHeight="1">
      <c r="A3" s="20" t="s">
        <v>34</v>
      </c>
      <c r="B3" s="5">
        <v>2024</v>
      </c>
      <c r="C3" s="163">
        <v>2025</v>
      </c>
      <c r="D3" s="163"/>
      <c r="E3" s="164"/>
    </row>
    <row r="4" spans="1:7" s="6" customFormat="1" ht="15.75" customHeight="1">
      <c r="A4" s="23" t="s">
        <v>37</v>
      </c>
      <c r="B4" s="4">
        <v>12</v>
      </c>
      <c r="C4" s="27">
        <v>1</v>
      </c>
      <c r="D4" s="27">
        <v>2</v>
      </c>
      <c r="E4" s="27">
        <v>3</v>
      </c>
    </row>
    <row r="5" spans="1:7" ht="15.75" customHeight="1">
      <c r="A5" s="10" t="s">
        <v>2</v>
      </c>
      <c r="B5" s="132">
        <v>5617.4241115334517</v>
      </c>
      <c r="C5" s="132">
        <v>5734.5834000000004</v>
      </c>
      <c r="D5" s="132">
        <v>5790.3923999999997</v>
      </c>
      <c r="E5" s="132">
        <v>5730.5676999999996</v>
      </c>
      <c r="F5" s="133"/>
      <c r="G5" s="133"/>
    </row>
    <row r="6" spans="1:7" ht="15.75" customHeight="1">
      <c r="A6" s="10" t="s">
        <v>3</v>
      </c>
      <c r="B6" s="132">
        <v>5985.0405844155848</v>
      </c>
      <c r="C6" s="132">
        <v>5959.652</v>
      </c>
      <c r="D6" s="132">
        <v>5948.9650000000001</v>
      </c>
      <c r="E6" s="132">
        <v>5940.8320000000003</v>
      </c>
      <c r="F6" s="133"/>
      <c r="G6" s="133"/>
    </row>
    <row r="7" spans="1:7" ht="15.75" customHeight="1">
      <c r="A7" s="10" t="s">
        <v>4</v>
      </c>
      <c r="B7" s="132">
        <v>5778.278039732344</v>
      </c>
      <c r="C7" s="132">
        <v>5877.9359999999997</v>
      </c>
      <c r="D7" s="132">
        <v>5873.2439999999997</v>
      </c>
      <c r="E7" s="132">
        <v>5849.2219999999998</v>
      </c>
      <c r="F7" s="133"/>
      <c r="G7" s="133"/>
    </row>
    <row r="8" spans="1:7" ht="15.75" customHeight="1">
      <c r="A8" s="10" t="s">
        <v>5</v>
      </c>
      <c r="B8" s="132">
        <v>5961.3852107498778</v>
      </c>
      <c r="C8" s="132">
        <v>6062.1440000000002</v>
      </c>
      <c r="D8" s="132">
        <v>6126.5069999999996</v>
      </c>
      <c r="E8" s="132">
        <v>6023.4260000000004</v>
      </c>
      <c r="F8" s="133"/>
      <c r="G8" s="133"/>
    </row>
    <row r="9" spans="1:7" ht="15.75" customHeight="1">
      <c r="A9" s="21" t="s">
        <v>59</v>
      </c>
      <c r="B9" s="132">
        <v>5285.5516498316501</v>
      </c>
      <c r="C9" s="132">
        <v>5382.15</v>
      </c>
      <c r="D9" s="132">
        <v>5412.8040000000001</v>
      </c>
      <c r="E9" s="132">
        <v>5316.9160000000002</v>
      </c>
      <c r="F9" s="133"/>
      <c r="G9" s="133"/>
    </row>
    <row r="10" spans="1:7" ht="15.75" customHeight="1">
      <c r="A10" s="10" t="s">
        <v>6</v>
      </c>
      <c r="B10" s="132">
        <v>5510.806837269045</v>
      </c>
      <c r="C10" s="132">
        <v>5538.2439999999997</v>
      </c>
      <c r="D10" s="132">
        <v>5557.4489999999996</v>
      </c>
      <c r="E10" s="132">
        <v>5496.2709999999997</v>
      </c>
      <c r="F10" s="133"/>
      <c r="G10" s="133"/>
    </row>
    <row r="11" spans="1:7" ht="15.75" customHeight="1">
      <c r="A11" s="10" t="s">
        <v>29</v>
      </c>
      <c r="B11" s="132">
        <v>3338.3646436132676</v>
      </c>
      <c r="C11" s="132">
        <v>3331.6370000000002</v>
      </c>
      <c r="D11" s="132">
        <v>3387.6390000000001</v>
      </c>
      <c r="E11" s="132">
        <v>3412.3760000000002</v>
      </c>
      <c r="F11" s="133"/>
      <c r="G11" s="133"/>
    </row>
    <row r="12" spans="1:7" ht="15.75" customHeight="1">
      <c r="A12" s="10" t="s">
        <v>24</v>
      </c>
      <c r="B12" s="132">
        <v>4295.5816341942309</v>
      </c>
      <c r="C12" s="132">
        <v>4277.4009999999998</v>
      </c>
      <c r="D12" s="132">
        <v>4321.6499999999996</v>
      </c>
      <c r="E12" s="132">
        <v>4326.4549999999999</v>
      </c>
      <c r="F12" s="133"/>
      <c r="G12" s="133"/>
    </row>
    <row r="13" spans="1:7" ht="15.75" customHeight="1">
      <c r="A13" s="21" t="s">
        <v>31</v>
      </c>
      <c r="B13" s="132">
        <v>3263.3102627879312</v>
      </c>
      <c r="C13" s="132">
        <v>3351.549</v>
      </c>
      <c r="D13" s="132">
        <v>3374.924</v>
      </c>
      <c r="E13" s="132">
        <v>3345.886</v>
      </c>
      <c r="F13" s="133"/>
      <c r="G13" s="133"/>
    </row>
    <row r="14" spans="1:7">
      <c r="A14" s="21" t="s">
        <v>61</v>
      </c>
      <c r="B14" s="132">
        <v>3258.8226010101012</v>
      </c>
      <c r="C14" s="132">
        <v>3366.2289999999998</v>
      </c>
      <c r="D14" s="132">
        <v>3233.7829999999999</v>
      </c>
      <c r="E14" s="132">
        <v>3210.7249999999999</v>
      </c>
      <c r="F14" s="133"/>
      <c r="G14" s="133"/>
    </row>
    <row r="15" spans="1:7">
      <c r="A15" s="11" t="s">
        <v>11</v>
      </c>
      <c r="B15" s="132">
        <v>5426.2962638591262</v>
      </c>
      <c r="C15" s="132">
        <v>5495.1970000000001</v>
      </c>
      <c r="D15" s="132">
        <v>5521.6639999999998</v>
      </c>
      <c r="E15" s="132">
        <v>5474.0510000000004</v>
      </c>
      <c r="F15" s="133"/>
      <c r="G15" s="133"/>
    </row>
    <row r="17" spans="1:5" ht="12.75" customHeight="1">
      <c r="A17" s="35" t="s">
        <v>41</v>
      </c>
    </row>
    <row r="18" spans="1:5" s="143" customFormat="1" ht="68.25" customHeight="1">
      <c r="A18" s="166" t="s">
        <v>54</v>
      </c>
      <c r="B18" s="166"/>
      <c r="C18" s="166"/>
      <c r="D18" s="166"/>
      <c r="E18" s="166"/>
    </row>
    <row r="19" spans="1:5" ht="51" customHeight="1">
      <c r="A19" s="167" t="s">
        <v>42</v>
      </c>
      <c r="B19" s="167"/>
      <c r="C19" s="167"/>
      <c r="D19" s="167"/>
      <c r="E19" s="167"/>
    </row>
  </sheetData>
  <mergeCells count="4">
    <mergeCell ref="C3:E3"/>
    <mergeCell ref="A1:E1"/>
    <mergeCell ref="A18:E18"/>
    <mergeCell ref="A19:E19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D3858B-8285-478E-B9A2-95344BCEBAC9}">
  <ds:schemaRefs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c989c766-60d0-4fd1-8b6f-db532ebbb26f"/>
  </ds:schemaRefs>
</ds:datastoreItem>
</file>

<file path=customXml/itemProps2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2025-05-16T11:07:54Z</cp:lastPrinted>
  <dcterms:created xsi:type="dcterms:W3CDTF">2001-08-22T09:40:37Z</dcterms:created>
  <dcterms:modified xsi:type="dcterms:W3CDTF">2025-05-16T11:08:23Z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