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Analizi\000\Prehvarleni\2025-03\"/>
    </mc:Choice>
  </mc:AlternateContent>
  <bookViews>
    <workbookView xWindow="0" yWindow="0" windowWidth="21600" windowHeight="9630" tabRatio="602"/>
  </bookViews>
  <sheets>
    <sheet name="УПФ - I-во тримесечие 2025 г." sheetId="6" r:id="rId1"/>
    <sheet name="УПФ - 2024 г." sheetId="7" state="veryHidden" r:id="rId2"/>
  </sheets>
  <definedNames>
    <definedName name="_xlnm.Print_Area" localSheetId="1">'УПФ - 2024 г.'!$A$1:$AA$44</definedName>
    <definedName name="_xlnm.Print_Area" localSheetId="0">'УПФ - I-во тримесечие 2025 г.'!$A$1:$AA$44</definedName>
  </definedNames>
  <calcPr calcId="162913"/>
</workbook>
</file>

<file path=xl/calcChain.xml><?xml version="1.0" encoding="utf-8"?>
<calcChain xmlns="http://schemas.openxmlformats.org/spreadsheetml/2006/main">
  <c r="V17" i="7" l="1"/>
  <c r="U17" i="7"/>
  <c r="T17" i="7"/>
  <c r="S17" i="7"/>
  <c r="R17" i="7"/>
  <c r="Q17" i="7"/>
  <c r="P17" i="7"/>
  <c r="O17" i="7"/>
  <c r="N17" i="7"/>
  <c r="M17" i="7"/>
  <c r="L17" i="7"/>
  <c r="K17" i="7"/>
  <c r="J17" i="7"/>
  <c r="I17" i="7"/>
  <c r="H17" i="7"/>
  <c r="G17" i="7"/>
  <c r="F17" i="7"/>
  <c r="E17" i="7"/>
  <c r="D17" i="7"/>
  <c r="C17" i="7"/>
  <c r="X16" i="7"/>
  <c r="Z16" i="7" s="1"/>
  <c r="W16" i="7"/>
  <c r="X15" i="7"/>
  <c r="Z15" i="7" s="1"/>
  <c r="W15" i="7"/>
  <c r="Y15" i="7" s="1"/>
  <c r="X14" i="7"/>
  <c r="Z14" i="7" s="1"/>
  <c r="W14" i="7"/>
  <c r="X13" i="7"/>
  <c r="Z13" i="7" s="1"/>
  <c r="W13" i="7"/>
  <c r="X12" i="7"/>
  <c r="Z12" i="7" s="1"/>
  <c r="W12" i="7"/>
  <c r="X11" i="7"/>
  <c r="Z11" i="7" s="1"/>
  <c r="W11" i="7"/>
  <c r="X10" i="7"/>
  <c r="Z10" i="7" s="1"/>
  <c r="W10" i="7"/>
  <c r="Y10" i="7" s="1"/>
  <c r="X9" i="7"/>
  <c r="Z9" i="7" s="1"/>
  <c r="W9" i="7"/>
  <c r="X8" i="7"/>
  <c r="Z8" i="7" s="1"/>
  <c r="W8" i="7"/>
  <c r="X7" i="7"/>
  <c r="W7" i="7"/>
  <c r="Y13" i="7" l="1"/>
  <c r="Y9" i="7"/>
  <c r="W17" i="7"/>
  <c r="Y8" i="7"/>
  <c r="Y12" i="7"/>
  <c r="Y14" i="7"/>
  <c r="Y16" i="7"/>
  <c r="Y11" i="7"/>
  <c r="Y7" i="7"/>
  <c r="X17" i="7"/>
  <c r="Z7" i="7"/>
  <c r="W15" i="6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V17" i="6"/>
  <c r="Z16" i="6" l="1"/>
  <c r="Y16" i="6"/>
  <c r="T17" i="6"/>
  <c r="Z15" i="6" s="1"/>
  <c r="S17" i="6"/>
  <c r="Y15" i="6" s="1"/>
  <c r="R17" i="6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4" i="6"/>
  <c r="Z13" i="6" l="1"/>
  <c r="W17" i="6"/>
  <c r="Z9" i="6"/>
  <c r="Z11" i="6"/>
  <c r="Y12" i="6"/>
  <c r="Y14" i="6"/>
  <c r="X17" i="6"/>
  <c r="Y8" i="6"/>
  <c r="Y7" i="6"/>
  <c r="Y9" i="6"/>
  <c r="Y13" i="6"/>
  <c r="Y11" i="6"/>
</calcChain>
</file>

<file path=xl/sharedStrings.xml><?xml version="1.0" encoding="utf-8"?>
<sst xmlns="http://schemas.openxmlformats.org/spreadsheetml/2006/main" count="104" uniqueCount="24">
  <si>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</si>
  <si>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</si>
  <si>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</si>
  <si>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</si>
  <si>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</si>
  <si>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</si>
  <si>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</si>
  <si>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</si>
  <si>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</si>
  <si>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</si>
  <si>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</si>
  <si>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</si>
  <si>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</si>
  <si>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</si>
  <si>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 xml:space="preserve">УПФ "ДСК - Родина" </t>
  </si>
  <si>
    <t xml:space="preserve">УПФ "ДСК-Родина" </t>
  </si>
  <si>
    <t xml:space="preserve">"УПФ ОББ" </t>
  </si>
  <si>
    <t>УПФ "ДаллБогг: Живот и Здраве"</t>
  </si>
  <si>
    <t>и за размера на прехвърлените средства</t>
  </si>
  <si>
    <t xml:space="preserve">УПФ "Пенсионноосигурителен институт" </t>
  </si>
  <si>
    <t>УПФ "Пенсионно осигурителен институт"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</si>
  <si>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>, подали заявление през периода  01.01.2024 г. - 31.12.2024 г.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</si>
  <si>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>, подали заявление през периода  01.01.2025 г. - 31.03.2025 г.</t>
    </r>
  </si>
  <si>
    <t>и за размера на прехвърлените средства на 15.05.2025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</si>
</sst>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bgColor indexed="2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2" fillId="0" borderId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8" fillId="0" borderId="0" xfId="0" applyFont="1" applyAlignment="1">
      <alignment horizontal="center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3" fontId="2" fillId="0" borderId="0" xfId="1" applyNumberFormat="1" applyFont="1" applyFill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0" fontId="1" fillId="0" borderId="1" xfId="0" applyFont="1" applyBorder="1"/>
    <xf numFmtId="1" fontId="1" fillId="0" borderId="1" xfId="0" applyNumberFormat="1" applyFont="1" applyBorder="1"/>
    <xf numFmtId="3" fontId="1" fillId="2" borderId="1" xfId="1" applyNumberFormat="1" applyFont="1" applyFill="1" applyBorder="1" applyAlignment="1"/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тримесечие 2025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2025 г.'!$X$15</c:f>
              <c:numCache>
                <c:formatCode>#,##0</c:formatCode>
                <c:ptCount val="1"/>
                <c:pt idx="0">
                  <c:v>8060892.5999999996</c:v>
                </c:pt>
              </c:numCache>
            </c:numRef>
          </c:cat>
          <c:val>
            <c:numRef>
              <c:f>'УПФ - I-во тримесечие 2025 г.'!$Z$7</c:f>
              <c:numCache>
                <c:formatCode>#,##0</c:formatCode>
                <c:ptCount val="1"/>
                <c:pt idx="0">
                  <c:v>-8705559.8899999857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'УПФ - I-во тримесечие 2025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2025 г.'!$X$15</c:f>
              <c:numCache>
                <c:formatCode>#,##0</c:formatCode>
                <c:ptCount val="1"/>
                <c:pt idx="0">
                  <c:v>8060892.5999999996</c:v>
                </c:pt>
              </c:numCache>
            </c:numRef>
          </c:cat>
          <c:val>
            <c:numRef>
              <c:f>'УПФ - I-во тримесечие 2025 г.'!$Z$8</c:f>
              <c:numCache>
                <c:formatCode>#,##0</c:formatCode>
                <c:ptCount val="1"/>
                <c:pt idx="0">
                  <c:v>-20064499.100000001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'УПФ - I-во тримесечие 2025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977334557176E-3"/>
                  <c:y val="5.2185786808893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I-во тримесечие 2025 г.'!$X$15</c:f>
              <c:numCache>
                <c:formatCode>#,##0</c:formatCode>
                <c:ptCount val="1"/>
                <c:pt idx="0">
                  <c:v>8060892.5999999996</c:v>
                </c:pt>
              </c:numCache>
            </c:numRef>
          </c:cat>
          <c:val>
            <c:numRef>
              <c:f>'УПФ - I-во тримесечие 2025 г.'!$Z$9</c:f>
              <c:numCache>
                <c:formatCode>#,##0</c:formatCode>
                <c:ptCount val="1"/>
                <c:pt idx="0">
                  <c:v>-16895253.569999993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'УПФ - I-во тримесечие 2025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2025 г.'!$X$15</c:f>
              <c:numCache>
                <c:formatCode>#,##0</c:formatCode>
                <c:ptCount val="1"/>
                <c:pt idx="0">
                  <c:v>8060892.5999999996</c:v>
                </c:pt>
              </c:numCache>
            </c:numRef>
          </c:cat>
          <c:val>
            <c:numRef>
              <c:f>'УПФ - I-во тримесечие 2025 г.'!$Z$10</c:f>
              <c:numCache>
                <c:formatCode>#,##0</c:formatCode>
                <c:ptCount val="1"/>
                <c:pt idx="0">
                  <c:v>-4744703.8699999899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'УПФ - I-во тримесечие 2025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2025 г.'!$X$15</c:f>
              <c:numCache>
                <c:formatCode>#,##0</c:formatCode>
                <c:ptCount val="1"/>
                <c:pt idx="0">
                  <c:v>8060892.5999999996</c:v>
                </c:pt>
              </c:numCache>
            </c:numRef>
          </c:cat>
          <c:val>
            <c:numRef>
              <c:f>'УПФ - I-во тримесечие 2025 г.'!$Z$11</c:f>
              <c:numCache>
                <c:formatCode>#,##0</c:formatCode>
                <c:ptCount val="1"/>
                <c:pt idx="0">
                  <c:v>57445995.740000002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'УПФ - I-во тримесечие 2025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2025 г.'!$X$15</c:f>
              <c:numCache>
                <c:formatCode>#,##0</c:formatCode>
                <c:ptCount val="1"/>
                <c:pt idx="0">
                  <c:v>8060892.5999999996</c:v>
                </c:pt>
              </c:numCache>
            </c:numRef>
          </c:cat>
          <c:val>
            <c:numRef>
              <c:f>'УПФ - I-во тримесечие 2025 г.'!$Z$12</c:f>
              <c:numCache>
                <c:formatCode>#,##0</c:formatCode>
                <c:ptCount val="1"/>
                <c:pt idx="0">
                  <c:v>-6726155.7499999888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'УПФ - I-во тримесечие 2025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2025 г.'!$X$15</c:f>
              <c:numCache>
                <c:formatCode>#,##0</c:formatCode>
                <c:ptCount val="1"/>
                <c:pt idx="0">
                  <c:v>8060892.5999999996</c:v>
                </c:pt>
              </c:numCache>
            </c:numRef>
          </c:cat>
          <c:val>
            <c:numRef>
              <c:f>'УПФ - I-во тримесечие 2025 г.'!$Z$13</c:f>
              <c:numCache>
                <c:formatCode>#,##0</c:formatCode>
                <c:ptCount val="1"/>
                <c:pt idx="0">
                  <c:v>-10591614.689999998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'УПФ - I-во тримесечие 2025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2025 г.'!$X$15</c:f>
              <c:numCache>
                <c:formatCode>#,##0</c:formatCode>
                <c:ptCount val="1"/>
                <c:pt idx="0">
                  <c:v>8060892.5999999996</c:v>
                </c:pt>
              </c:numCache>
            </c:numRef>
          </c:cat>
          <c:val>
            <c:numRef>
              <c:f>'УПФ - I-во тримесечие 2025 г.'!$Z$14</c:f>
              <c:numCache>
                <c:formatCode>#,##0</c:formatCode>
                <c:ptCount val="1"/>
                <c:pt idx="0">
                  <c:v>-3966283.6100000031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'УПФ - I-во тримесечие 2025 г.'!$B$15</c:f>
              <c:strCache>
                <c:ptCount val="1"/>
                <c:pt idx="0">
                  <c:v>УПФ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2025 г.'!$X$15</c:f>
              <c:numCache>
                <c:formatCode>#,##0</c:formatCode>
                <c:ptCount val="1"/>
                <c:pt idx="0">
                  <c:v>8060892.5999999996</c:v>
                </c:pt>
              </c:numCache>
            </c:numRef>
          </c:cat>
          <c:val>
            <c:numRef>
              <c:f>'УПФ - I-во тримесечие 2025 г.'!$Z$15</c:f>
              <c:numCache>
                <c:formatCode>#,##0</c:formatCode>
                <c:ptCount val="1"/>
                <c:pt idx="0">
                  <c:v>-826980.0700000003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'УПФ - I-во тримесечие 2025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I-во тримесечие 2025 г.'!$X$15</c:f>
              <c:numCache>
                <c:formatCode>#,##0</c:formatCode>
                <c:ptCount val="1"/>
                <c:pt idx="0">
                  <c:v>8060892.5999999996</c:v>
                </c:pt>
              </c:numCache>
            </c:numRef>
          </c:cat>
          <c:val>
            <c:numRef>
              <c:f>'УПФ - I-во тримесечие 2025 г.'!$Z$16</c:f>
              <c:numCache>
                <c:formatCode>#,##0</c:formatCode>
                <c:ptCount val="1"/>
                <c:pt idx="0">
                  <c:v>15075054.810000002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тримесечие 2025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2025 г.'!$Y$16</c:f>
              <c:numCache>
                <c:formatCode>#,##0</c:formatCode>
                <c:ptCount val="1"/>
                <c:pt idx="0">
                  <c:v>2722</c:v>
                </c:pt>
              </c:numCache>
            </c:numRef>
          </c:cat>
          <c:val>
            <c:numRef>
              <c:f>'УПФ - I-во тримесечие 2025 г.'!$Y$7</c:f>
              <c:numCache>
                <c:formatCode>#,##0</c:formatCode>
                <c:ptCount val="1"/>
                <c:pt idx="0">
                  <c:v>-1726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'УПФ - I-во тримесечие 2025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I-во тримесечие 2025 г.'!$Y$16</c:f>
              <c:numCache>
                <c:formatCode>#,##0</c:formatCode>
                <c:ptCount val="1"/>
                <c:pt idx="0">
                  <c:v>2722</c:v>
                </c:pt>
              </c:numCache>
            </c:numRef>
          </c:cat>
          <c:val>
            <c:numRef>
              <c:f>'УПФ - I-во тримесечие 2025 г.'!$Y$8</c:f>
              <c:numCache>
                <c:formatCode>#,##0</c:formatCode>
                <c:ptCount val="1"/>
                <c:pt idx="0">
                  <c:v>-3932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'УПФ - I-во тримесечие 2025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2025 г.'!$Y$16</c:f>
              <c:numCache>
                <c:formatCode>#,##0</c:formatCode>
                <c:ptCount val="1"/>
                <c:pt idx="0">
                  <c:v>2722</c:v>
                </c:pt>
              </c:numCache>
            </c:numRef>
          </c:cat>
          <c:val>
            <c:numRef>
              <c:f>'УПФ - I-во тримесечие 2025 г.'!$Y$9</c:f>
              <c:numCache>
                <c:formatCode>#,##0</c:formatCode>
                <c:ptCount val="1"/>
                <c:pt idx="0">
                  <c:v>2783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'УПФ - I-во тримесечие 2025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2025 г.'!$Y$16</c:f>
              <c:numCache>
                <c:formatCode>#,##0</c:formatCode>
                <c:ptCount val="1"/>
                <c:pt idx="0">
                  <c:v>2722</c:v>
                </c:pt>
              </c:numCache>
            </c:numRef>
          </c:cat>
          <c:val>
            <c:numRef>
              <c:f>'УПФ - I-во тримесечие 2025 г.'!$Y$10</c:f>
              <c:numCache>
                <c:formatCode>#,##0</c:formatCode>
                <c:ptCount val="1"/>
                <c:pt idx="0">
                  <c:v>2669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'УПФ - I-во тримесечие 2025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2025 г.'!$Y$16</c:f>
              <c:numCache>
                <c:formatCode>#,##0</c:formatCode>
                <c:ptCount val="1"/>
                <c:pt idx="0">
                  <c:v>2722</c:v>
                </c:pt>
              </c:numCache>
            </c:numRef>
          </c:cat>
          <c:val>
            <c:numRef>
              <c:f>'УПФ - I-во тримесечие 2025 г.'!$Y$11</c:f>
              <c:numCache>
                <c:formatCode>#,##0</c:formatCode>
                <c:ptCount val="1"/>
                <c:pt idx="0">
                  <c:v>7017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'УПФ - I-во тримесечие 2025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2025 г.'!$Y$16</c:f>
              <c:numCache>
                <c:formatCode>#,##0</c:formatCode>
                <c:ptCount val="1"/>
                <c:pt idx="0">
                  <c:v>2722</c:v>
                </c:pt>
              </c:numCache>
            </c:numRef>
          </c:cat>
          <c:val>
            <c:numRef>
              <c:f>'УПФ - I-во тримесечие 2025 г.'!$Y$12</c:f>
              <c:numCache>
                <c:formatCode>#,##0</c:formatCode>
                <c:ptCount val="1"/>
                <c:pt idx="0">
                  <c:v>-2646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'УПФ - I-во тримесечие 2025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2025 г.'!$Y$16</c:f>
              <c:numCache>
                <c:formatCode>#,##0</c:formatCode>
                <c:ptCount val="1"/>
                <c:pt idx="0">
                  <c:v>2722</c:v>
                </c:pt>
              </c:numCache>
            </c:numRef>
          </c:cat>
          <c:val>
            <c:numRef>
              <c:f>'УПФ - I-во тримесечие 2025 г.'!$Y$13</c:f>
              <c:numCache>
                <c:formatCode>#,##0</c:formatCode>
                <c:ptCount val="1"/>
                <c:pt idx="0">
                  <c:v>-3788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'УПФ - I-во тримесечие 2025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2025 г.'!$Y$16</c:f>
              <c:numCache>
                <c:formatCode>#,##0</c:formatCode>
                <c:ptCount val="1"/>
                <c:pt idx="0">
                  <c:v>2722</c:v>
                </c:pt>
              </c:numCache>
            </c:numRef>
          </c:cat>
          <c:val>
            <c:numRef>
              <c:f>'УПФ - I-во тримесечие 2025 г.'!$Y$14</c:f>
              <c:numCache>
                <c:formatCode>#,##0</c:formatCode>
                <c:ptCount val="1"/>
                <c:pt idx="0">
                  <c:v>-1846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'УПФ - I-во тримесечие 2025 г.'!$B$15</c:f>
              <c:strCache>
                <c:ptCount val="1"/>
                <c:pt idx="0">
                  <c:v>УПФ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2025 г.'!$Y$16</c:f>
              <c:numCache>
                <c:formatCode>#,##0</c:formatCode>
                <c:ptCount val="1"/>
                <c:pt idx="0">
                  <c:v>2722</c:v>
                </c:pt>
              </c:numCache>
            </c:numRef>
          </c:cat>
          <c:val>
            <c:numRef>
              <c:f>'УПФ - I-во тримесечие 2025 г.'!$Y$15</c:f>
              <c:numCache>
                <c:formatCode>#,##0</c:formatCode>
                <c:ptCount val="1"/>
                <c:pt idx="0">
                  <c:v>-1253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'УПФ - I-во тримесечие 2025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I-во тримесечие 2025 г.'!$Y$16</c:f>
              <c:numCache>
                <c:formatCode>#,##0</c:formatCode>
                <c:ptCount val="1"/>
                <c:pt idx="0">
                  <c:v>2722</c:v>
                </c:pt>
              </c:numCache>
            </c:numRef>
          </c:cat>
          <c:val>
            <c:numRef>
              <c:f>'УПФ - I-во тримесечие 2025 г.'!$Y$16</c:f>
              <c:numCache>
                <c:formatCode>#,##0</c:formatCode>
                <c:ptCount val="1"/>
                <c:pt idx="0">
                  <c:v>2722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523365171896825E-3"/>
          <c:y val="0.81150950890824358"/>
          <c:w val="0.9750220703104524"/>
          <c:h val="0.15733318286251913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- 2024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г.'!$X$15</c:f>
              <c:numCache>
                <c:formatCode>#,##0</c:formatCode>
                <c:ptCount val="1"/>
                <c:pt idx="0">
                  <c:v>27853155.100000001</c:v>
                </c:pt>
              </c:numCache>
            </c:numRef>
          </c:cat>
          <c:val>
            <c:numRef>
              <c:f>'УПФ - 2024 г.'!$Z$7</c:f>
              <c:numCache>
                <c:formatCode>#,##0</c:formatCode>
                <c:ptCount val="1"/>
                <c:pt idx="0">
                  <c:v>-103565895.84999996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B5-4C53-AEDF-C2825371798E}"/>
            </c:ext>
          </c:extLst>
        </c:ser>
        <c:ser>
          <c:idx val="1"/>
          <c:order val="1"/>
          <c:tx>
            <c:strRef>
              <c:f>'УПФ - 2024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г.'!$X$15</c:f>
              <c:numCache>
                <c:formatCode>#,##0</c:formatCode>
                <c:ptCount val="1"/>
                <c:pt idx="0">
                  <c:v>27853155.100000001</c:v>
                </c:pt>
              </c:numCache>
            </c:numRef>
          </c:cat>
          <c:val>
            <c:numRef>
              <c:f>'УПФ - 2024 г.'!$Z$8</c:f>
              <c:numCache>
                <c:formatCode>#,##0</c:formatCode>
                <c:ptCount val="1"/>
                <c:pt idx="0">
                  <c:v>-81163620.930000007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B5-4C53-AEDF-C2825371798E}"/>
            </c:ext>
          </c:extLst>
        </c:ser>
        <c:ser>
          <c:idx val="2"/>
          <c:order val="2"/>
          <c:tx>
            <c:strRef>
              <c:f>'УПФ - 2024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977334557176E-3"/>
                  <c:y val="5.2185786808893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3B5-4C53-AEDF-C2825371798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- 2024 г.'!$X$15</c:f>
              <c:numCache>
                <c:formatCode>#,##0</c:formatCode>
                <c:ptCount val="1"/>
                <c:pt idx="0">
                  <c:v>27853155.100000001</c:v>
                </c:pt>
              </c:numCache>
            </c:numRef>
          </c:cat>
          <c:val>
            <c:numRef>
              <c:f>'УПФ - 2024 г.'!$Z$9</c:f>
              <c:numCache>
                <c:formatCode>#,##0</c:formatCode>
                <c:ptCount val="1"/>
                <c:pt idx="0">
                  <c:v>-20862864.74000001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B5-4C53-AEDF-C2825371798E}"/>
            </c:ext>
          </c:extLst>
        </c:ser>
        <c:ser>
          <c:idx val="3"/>
          <c:order val="3"/>
          <c:tx>
            <c:strRef>
              <c:f>'УПФ - 2024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г.'!$X$15</c:f>
              <c:numCache>
                <c:formatCode>#,##0</c:formatCode>
                <c:ptCount val="1"/>
                <c:pt idx="0">
                  <c:v>27853155.100000001</c:v>
                </c:pt>
              </c:numCache>
            </c:numRef>
          </c:cat>
          <c:val>
            <c:numRef>
              <c:f>'УПФ - 2024 г.'!$Z$10</c:f>
              <c:numCache>
                <c:formatCode>#,##0</c:formatCode>
                <c:ptCount val="1"/>
                <c:pt idx="0">
                  <c:v>25471543.980000019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3B5-4C53-AEDF-C2825371798E}"/>
            </c:ext>
          </c:extLst>
        </c:ser>
        <c:ser>
          <c:idx val="4"/>
          <c:order val="4"/>
          <c:tx>
            <c:strRef>
              <c:f>'УПФ - 2024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г.'!$X$15</c:f>
              <c:numCache>
                <c:formatCode>#,##0</c:formatCode>
                <c:ptCount val="1"/>
                <c:pt idx="0">
                  <c:v>27853155.100000001</c:v>
                </c:pt>
              </c:numCache>
            </c:numRef>
          </c:cat>
          <c:val>
            <c:numRef>
              <c:f>'УПФ - 2024 г.'!$Z$11</c:f>
              <c:numCache>
                <c:formatCode>#,##0</c:formatCode>
                <c:ptCount val="1"/>
                <c:pt idx="0">
                  <c:v>202121980.59000003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3B5-4C53-AEDF-C2825371798E}"/>
            </c:ext>
          </c:extLst>
        </c:ser>
        <c:ser>
          <c:idx val="5"/>
          <c:order val="5"/>
          <c:tx>
            <c:strRef>
              <c:f>'УПФ - 2024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г.'!$X$15</c:f>
              <c:numCache>
                <c:formatCode>#,##0</c:formatCode>
                <c:ptCount val="1"/>
                <c:pt idx="0">
                  <c:v>27853155.100000001</c:v>
                </c:pt>
              </c:numCache>
            </c:numRef>
          </c:cat>
          <c:val>
            <c:numRef>
              <c:f>'УПФ - 2024 г.'!$Z$12</c:f>
              <c:numCache>
                <c:formatCode>#,##0</c:formatCode>
                <c:ptCount val="1"/>
                <c:pt idx="0">
                  <c:v>1816820.9700000137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3B5-4C53-AEDF-C2825371798E}"/>
            </c:ext>
          </c:extLst>
        </c:ser>
        <c:ser>
          <c:idx val="7"/>
          <c:order val="6"/>
          <c:tx>
            <c:strRef>
              <c:f>'УПФ - 2024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г.'!$X$15</c:f>
              <c:numCache>
                <c:formatCode>#,##0</c:formatCode>
                <c:ptCount val="1"/>
                <c:pt idx="0">
                  <c:v>27853155.100000001</c:v>
                </c:pt>
              </c:numCache>
            </c:numRef>
          </c:cat>
          <c:val>
            <c:numRef>
              <c:f>'УПФ - 2024 г.'!$Z$13</c:f>
              <c:numCache>
                <c:formatCode>#,##0</c:formatCode>
                <c:ptCount val="1"/>
                <c:pt idx="0">
                  <c:v>-48250775.710000008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3B5-4C53-AEDF-C2825371798E}"/>
            </c:ext>
          </c:extLst>
        </c:ser>
        <c:ser>
          <c:idx val="8"/>
          <c:order val="7"/>
          <c:tx>
            <c:strRef>
              <c:f>'УПФ - 2024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г.'!$X$15</c:f>
              <c:numCache>
                <c:formatCode>#,##0</c:formatCode>
                <c:ptCount val="1"/>
                <c:pt idx="0">
                  <c:v>27853155.100000001</c:v>
                </c:pt>
              </c:numCache>
            </c:numRef>
          </c:cat>
          <c:val>
            <c:numRef>
              <c:f>'УПФ - 2024 г.'!$Z$14</c:f>
              <c:numCache>
                <c:formatCode>#,##0</c:formatCode>
                <c:ptCount val="1"/>
                <c:pt idx="0">
                  <c:v>-11753206.969999999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3B5-4C53-AEDF-C2825371798E}"/>
            </c:ext>
          </c:extLst>
        </c:ser>
        <c:ser>
          <c:idx val="9"/>
          <c:order val="8"/>
          <c:tx>
            <c:strRef>
              <c:f>'УПФ - 2024 г.'!$B$15</c:f>
              <c:strCache>
                <c:ptCount val="1"/>
                <c:pt idx="0">
                  <c:v>УПФ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г.'!$X$15</c:f>
              <c:numCache>
                <c:formatCode>#,##0</c:formatCode>
                <c:ptCount val="1"/>
                <c:pt idx="0">
                  <c:v>27853155.100000001</c:v>
                </c:pt>
              </c:numCache>
            </c:numRef>
          </c:cat>
          <c:val>
            <c:numRef>
              <c:f>'УПФ - 2024 г.'!$Z$15</c:f>
              <c:numCache>
                <c:formatCode>#,##0</c:formatCode>
                <c:ptCount val="1"/>
                <c:pt idx="0">
                  <c:v>-12244649.34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3B5-4C53-AEDF-C2825371798E}"/>
            </c:ext>
          </c:extLst>
        </c:ser>
        <c:ser>
          <c:idx val="6"/>
          <c:order val="9"/>
          <c:tx>
            <c:strRef>
              <c:f>'УПФ - 2024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- 2024 г.'!$X$15</c:f>
              <c:numCache>
                <c:formatCode>#,##0</c:formatCode>
                <c:ptCount val="1"/>
                <c:pt idx="0">
                  <c:v>27853155.100000001</c:v>
                </c:pt>
              </c:numCache>
            </c:numRef>
          </c:cat>
          <c:val>
            <c:numRef>
              <c:f>'УПФ - 2024 г.'!$Z$16</c:f>
              <c:numCache>
                <c:formatCode>#,##0</c:formatCode>
                <c:ptCount val="1"/>
                <c:pt idx="0">
                  <c:v>48430667.999999985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3B5-4C53-AEDF-C2825371798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- 2024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г.'!$Y$16</c:f>
              <c:numCache>
                <c:formatCode>#,##0</c:formatCode>
                <c:ptCount val="1"/>
                <c:pt idx="0">
                  <c:v>9425</c:v>
                </c:pt>
              </c:numCache>
            </c:numRef>
          </c:cat>
          <c:val>
            <c:numRef>
              <c:f>'УПФ - 2024 г.'!$Y$7</c:f>
              <c:numCache>
                <c:formatCode>#,##0</c:formatCode>
                <c:ptCount val="1"/>
                <c:pt idx="0">
                  <c:v>-23573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37-4078-B484-BB0EF02B748C}"/>
            </c:ext>
          </c:extLst>
        </c:ser>
        <c:ser>
          <c:idx val="1"/>
          <c:order val="1"/>
          <c:tx>
            <c:strRef>
              <c:f>'УПФ - 2024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837-4078-B484-BB0EF02B748C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- 2024 г.'!$Y$16</c:f>
              <c:numCache>
                <c:formatCode>#,##0</c:formatCode>
                <c:ptCount val="1"/>
                <c:pt idx="0">
                  <c:v>9425</c:v>
                </c:pt>
              </c:numCache>
            </c:numRef>
          </c:cat>
          <c:val>
            <c:numRef>
              <c:f>'УПФ - 2024 г.'!$Y$8</c:f>
              <c:numCache>
                <c:formatCode>#,##0</c:formatCode>
                <c:ptCount val="1"/>
                <c:pt idx="0">
                  <c:v>-16668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37-4078-B484-BB0EF02B748C}"/>
            </c:ext>
          </c:extLst>
        </c:ser>
        <c:ser>
          <c:idx val="2"/>
          <c:order val="2"/>
          <c:tx>
            <c:strRef>
              <c:f>'УПФ - 2024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г.'!$Y$16</c:f>
              <c:numCache>
                <c:formatCode>#,##0</c:formatCode>
                <c:ptCount val="1"/>
                <c:pt idx="0">
                  <c:v>9425</c:v>
                </c:pt>
              </c:numCache>
            </c:numRef>
          </c:cat>
          <c:val>
            <c:numRef>
              <c:f>'УПФ - 2024 г.'!$Y$9</c:f>
              <c:numCache>
                <c:formatCode>#,##0</c:formatCode>
                <c:ptCount val="1"/>
                <c:pt idx="0">
                  <c:v>18198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37-4078-B484-BB0EF02B748C}"/>
            </c:ext>
          </c:extLst>
        </c:ser>
        <c:ser>
          <c:idx val="3"/>
          <c:order val="3"/>
          <c:tx>
            <c:strRef>
              <c:f>'УПФ - 2024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г.'!$Y$16</c:f>
              <c:numCache>
                <c:formatCode>#,##0</c:formatCode>
                <c:ptCount val="1"/>
                <c:pt idx="0">
                  <c:v>9425</c:v>
                </c:pt>
              </c:numCache>
            </c:numRef>
          </c:cat>
          <c:val>
            <c:numRef>
              <c:f>'УПФ - 2024 г.'!$Y$10</c:f>
              <c:numCache>
                <c:formatCode>#,##0</c:formatCode>
                <c:ptCount val="1"/>
                <c:pt idx="0">
                  <c:v>23013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37-4078-B484-BB0EF02B748C}"/>
            </c:ext>
          </c:extLst>
        </c:ser>
        <c:ser>
          <c:idx val="4"/>
          <c:order val="4"/>
          <c:tx>
            <c:strRef>
              <c:f>'УПФ - 2024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г.'!$Y$16</c:f>
              <c:numCache>
                <c:formatCode>#,##0</c:formatCode>
                <c:ptCount val="1"/>
                <c:pt idx="0">
                  <c:v>9425</c:v>
                </c:pt>
              </c:numCache>
            </c:numRef>
          </c:cat>
          <c:val>
            <c:numRef>
              <c:f>'УПФ - 2024 г.'!$Y$11</c:f>
              <c:numCache>
                <c:formatCode>#,##0</c:formatCode>
                <c:ptCount val="1"/>
                <c:pt idx="0">
                  <c:v>24323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37-4078-B484-BB0EF02B748C}"/>
            </c:ext>
          </c:extLst>
        </c:ser>
        <c:ser>
          <c:idx val="5"/>
          <c:order val="5"/>
          <c:tx>
            <c:strRef>
              <c:f>'УПФ - 2024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г.'!$Y$16</c:f>
              <c:numCache>
                <c:formatCode>#,##0</c:formatCode>
                <c:ptCount val="1"/>
                <c:pt idx="0">
                  <c:v>9425</c:v>
                </c:pt>
              </c:numCache>
            </c:numRef>
          </c:cat>
          <c:val>
            <c:numRef>
              <c:f>'УПФ - 2024 г.'!$Y$12</c:f>
              <c:numCache>
                <c:formatCode>#,##0</c:formatCode>
                <c:ptCount val="1"/>
                <c:pt idx="0">
                  <c:v>-6585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37-4078-B484-BB0EF02B748C}"/>
            </c:ext>
          </c:extLst>
        </c:ser>
        <c:ser>
          <c:idx val="7"/>
          <c:order val="6"/>
          <c:tx>
            <c:strRef>
              <c:f>'УПФ - 2024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г.'!$Y$16</c:f>
              <c:numCache>
                <c:formatCode>#,##0</c:formatCode>
                <c:ptCount val="1"/>
                <c:pt idx="0">
                  <c:v>9425</c:v>
                </c:pt>
              </c:numCache>
            </c:numRef>
          </c:cat>
          <c:val>
            <c:numRef>
              <c:f>'УПФ - 2024 г.'!$Y$13</c:f>
              <c:numCache>
                <c:formatCode>#,##0</c:formatCode>
                <c:ptCount val="1"/>
                <c:pt idx="0">
                  <c:v>-17667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37-4078-B484-BB0EF02B748C}"/>
            </c:ext>
          </c:extLst>
        </c:ser>
        <c:ser>
          <c:idx val="8"/>
          <c:order val="7"/>
          <c:tx>
            <c:strRef>
              <c:f>'УПФ - 2024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г.'!$Y$16</c:f>
              <c:numCache>
                <c:formatCode>#,##0</c:formatCode>
                <c:ptCount val="1"/>
                <c:pt idx="0">
                  <c:v>9425</c:v>
                </c:pt>
              </c:numCache>
            </c:numRef>
          </c:cat>
          <c:val>
            <c:numRef>
              <c:f>'УПФ - 2024 г.'!$Y$14</c:f>
              <c:numCache>
                <c:formatCode>#,##0</c:formatCode>
                <c:ptCount val="1"/>
                <c:pt idx="0">
                  <c:v>-4990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37-4078-B484-BB0EF02B748C}"/>
            </c:ext>
          </c:extLst>
        </c:ser>
        <c:ser>
          <c:idx val="9"/>
          <c:order val="8"/>
          <c:tx>
            <c:strRef>
              <c:f>'УПФ - 2024 г.'!$B$15</c:f>
              <c:strCache>
                <c:ptCount val="1"/>
                <c:pt idx="0">
                  <c:v>УПФ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г.'!$Y$16</c:f>
              <c:numCache>
                <c:formatCode>#,##0</c:formatCode>
                <c:ptCount val="1"/>
                <c:pt idx="0">
                  <c:v>9425</c:v>
                </c:pt>
              </c:numCache>
            </c:numRef>
          </c:cat>
          <c:val>
            <c:numRef>
              <c:f>'УПФ - 2024 г.'!$Y$15</c:f>
              <c:numCache>
                <c:formatCode>#,##0</c:formatCode>
                <c:ptCount val="1"/>
                <c:pt idx="0">
                  <c:v>-5476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37-4078-B484-BB0EF02B748C}"/>
            </c:ext>
          </c:extLst>
        </c:ser>
        <c:ser>
          <c:idx val="6"/>
          <c:order val="9"/>
          <c:tx>
            <c:strRef>
              <c:f>'УПФ - 2024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- 2024 г.'!$Y$16</c:f>
              <c:numCache>
                <c:formatCode>#,##0</c:formatCode>
                <c:ptCount val="1"/>
                <c:pt idx="0">
                  <c:v>9425</c:v>
                </c:pt>
              </c:numCache>
            </c:numRef>
          </c:cat>
          <c:val>
            <c:numRef>
              <c:f>'УПФ - 2024 г.'!$Y$16</c:f>
              <c:numCache>
                <c:formatCode>#,##0</c:formatCode>
                <c:ptCount val="1"/>
                <c:pt idx="0">
                  <c:v>9425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837-4078-B484-BB0EF02B748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523365171896825E-3"/>
          <c:y val="0.81150950890824358"/>
          <c:w val="0.9750220703104524"/>
          <c:h val="0.15733318286251913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18</xdr:row>
      <xdr:rowOff>1361</xdr:rowOff>
    </xdr:from>
    <xdr:to>
      <xdr:col>26</xdr:col>
      <xdr:colOff>57150</xdr:colOff>
      <xdr:row>41</xdr:row>
      <xdr:rowOff>107043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108857</xdr:colOff>
      <xdr:row>17</xdr:row>
      <xdr:rowOff>195943</xdr:rowOff>
    </xdr:from>
    <xdr:to>
      <xdr:col>12</xdr:col>
      <xdr:colOff>557893</xdr:colOff>
      <xdr:row>41</xdr:row>
      <xdr:rowOff>107042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18</xdr:row>
      <xdr:rowOff>1361</xdr:rowOff>
    </xdr:from>
    <xdr:to>
      <xdr:col>26</xdr:col>
      <xdr:colOff>57150</xdr:colOff>
      <xdr:row>41</xdr:row>
      <xdr:rowOff>107043</xdr:rowOff>
    </xdr:to>
    <xdr:graphicFrame macro="">
      <xdr:nvGraphicFramePr>
        <xdr:cNvPr id="2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108857</xdr:colOff>
      <xdr:row>17</xdr:row>
      <xdr:rowOff>195943</xdr:rowOff>
    </xdr:from>
    <xdr:to>
      <xdr:col>12</xdr:col>
      <xdr:colOff>557893</xdr:colOff>
      <xdr:row>41</xdr:row>
      <xdr:rowOff>107042</xdr:rowOff>
    </xdr:to>
    <xdr:graphicFrame macro="">
      <xdr:nvGraphicFramePr>
        <xdr:cNvPr id="3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tabSelected="1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32.28515625" style="2" customWidth="1"/>
    <col min="3" max="3" width="9.85546875" style="2" customWidth="1"/>
    <col min="4" max="4" width="13.5703125" style="2" customWidth="1"/>
    <col min="5" max="5" width="9.85546875" style="2" customWidth="1"/>
    <col min="6" max="6" width="13.5703125" style="2" customWidth="1"/>
    <col min="7" max="7" width="9.85546875" style="2" customWidth="1"/>
    <col min="8" max="8" width="13.5703125" style="2" customWidth="1"/>
    <col min="9" max="9" width="9.85546875" style="2" customWidth="1"/>
    <col min="10" max="10" width="13.5703125" style="2" customWidth="1"/>
    <col min="11" max="11" width="9.85546875" style="2" customWidth="1"/>
    <col min="12" max="12" width="13.5703125" style="2" customWidth="1"/>
    <col min="13" max="13" width="9.85546875" style="2" customWidth="1"/>
    <col min="14" max="14" width="13.5703125" style="2" customWidth="1"/>
    <col min="15" max="15" width="9.85546875" style="2" customWidth="1"/>
    <col min="16" max="16" width="13.5703125" style="2" customWidth="1"/>
    <col min="17" max="17" width="9.85546875" style="2" customWidth="1"/>
    <col min="18" max="18" width="13.5703125" style="2" customWidth="1"/>
    <col min="19" max="19" width="9.85546875" style="2" customWidth="1"/>
    <col min="20" max="20" width="13.5703125" style="2" customWidth="1"/>
    <col min="21" max="21" width="9.85546875" style="2" customWidth="1"/>
    <col min="22" max="22" width="13.5703125" style="2" customWidth="1"/>
    <col min="23" max="23" width="10" style="3" customWidth="1"/>
    <col min="24" max="24" width="13.5703125" style="3" customWidth="1"/>
    <col min="25" max="25" width="10" style="2" customWidth="1"/>
    <col min="26" max="26" width="13.5703125" style="2" customWidth="1"/>
    <col min="27" max="27" width="3.140625" style="2" customWidth="1"/>
    <col min="28" max="16384" width="9.140625" style="2"/>
  </cols>
  <sheetData>
    <row r="1" spans="1:96" ht="18.75" x14ac:dyDescent="0.3">
      <c r="A1" s="42" t="s">
        <v>22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</row>
    <row r="2" spans="1:96" ht="18.75" x14ac:dyDescent="0.3">
      <c r="A2" s="42" t="s">
        <v>23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39" t="s">
        <v>4</v>
      </c>
      <c r="B4" s="39"/>
      <c r="C4" s="44" t="s">
        <v>5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39"/>
      <c r="B5" s="39"/>
      <c r="C5" s="39" t="s">
        <v>7</v>
      </c>
      <c r="D5" s="39"/>
      <c r="E5" s="39" t="s">
        <v>8</v>
      </c>
      <c r="F5" s="39"/>
      <c r="G5" s="39" t="s">
        <v>14</v>
      </c>
      <c r="H5" s="39"/>
      <c r="I5" s="39" t="s">
        <v>9</v>
      </c>
      <c r="J5" s="39"/>
      <c r="K5" s="39" t="s">
        <v>16</v>
      </c>
      <c r="L5" s="39"/>
      <c r="M5" s="39" t="s">
        <v>10</v>
      </c>
      <c r="N5" s="39"/>
      <c r="O5" s="39" t="s">
        <v>11</v>
      </c>
      <c r="P5" s="39"/>
      <c r="Q5" s="39" t="s">
        <v>13</v>
      </c>
      <c r="R5" s="39"/>
      <c r="S5" s="40" t="s">
        <v>20</v>
      </c>
      <c r="T5" s="40"/>
      <c r="U5" s="40" t="s">
        <v>17</v>
      </c>
      <c r="V5" s="40"/>
      <c r="W5" s="45" t="s">
        <v>0</v>
      </c>
      <c r="X5" s="45"/>
      <c r="Y5" s="43" t="s">
        <v>6</v>
      </c>
      <c r="Z5" s="43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39"/>
      <c r="B6" s="39"/>
      <c r="C6" s="33" t="s">
        <v>2</v>
      </c>
      <c r="D6" s="33" t="s">
        <v>3</v>
      </c>
      <c r="E6" s="33" t="s">
        <v>2</v>
      </c>
      <c r="F6" s="33" t="s">
        <v>3</v>
      </c>
      <c r="G6" s="33" t="s">
        <v>2</v>
      </c>
      <c r="H6" s="33" t="s">
        <v>3</v>
      </c>
      <c r="I6" s="33" t="s">
        <v>2</v>
      </c>
      <c r="J6" s="33" t="s">
        <v>3</v>
      </c>
      <c r="K6" s="33" t="s">
        <v>2</v>
      </c>
      <c r="L6" s="33" t="s">
        <v>3</v>
      </c>
      <c r="M6" s="33" t="s">
        <v>2</v>
      </c>
      <c r="N6" s="33" t="s">
        <v>3</v>
      </c>
      <c r="O6" s="33" t="s">
        <v>2</v>
      </c>
      <c r="P6" s="33" t="s">
        <v>3</v>
      </c>
      <c r="Q6" s="33" t="s">
        <v>2</v>
      </c>
      <c r="R6" s="33" t="s">
        <v>3</v>
      </c>
      <c r="S6" s="33" t="s">
        <v>2</v>
      </c>
      <c r="T6" s="33" t="s">
        <v>3</v>
      </c>
      <c r="U6" s="33" t="s">
        <v>2</v>
      </c>
      <c r="V6" s="33" t="s">
        <v>3</v>
      </c>
      <c r="W6" s="32" t="s">
        <v>2</v>
      </c>
      <c r="X6" s="32" t="s">
        <v>3</v>
      </c>
      <c r="Y6" s="31" t="s">
        <v>2</v>
      </c>
      <c r="Z6" s="31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41" t="s">
        <v>1</v>
      </c>
      <c r="B7" s="19" t="s">
        <v>7</v>
      </c>
      <c r="C7" s="30"/>
      <c r="D7" s="30"/>
      <c r="E7" s="20">
        <v>1003</v>
      </c>
      <c r="F7" s="20">
        <v>6593511.5499999998</v>
      </c>
      <c r="G7" s="20">
        <v>6464</v>
      </c>
      <c r="H7" s="20">
        <v>29680515.739999998</v>
      </c>
      <c r="I7" s="20">
        <v>6342</v>
      </c>
      <c r="J7" s="20">
        <v>30847983.489999998</v>
      </c>
      <c r="K7" s="20">
        <v>4935</v>
      </c>
      <c r="L7" s="20">
        <v>35129626.329999998</v>
      </c>
      <c r="M7" s="20">
        <v>1197</v>
      </c>
      <c r="N7" s="20">
        <v>9043538.0500000007</v>
      </c>
      <c r="O7" s="20">
        <v>246</v>
      </c>
      <c r="P7" s="20">
        <v>1257251.0900000001</v>
      </c>
      <c r="Q7" s="20">
        <v>418</v>
      </c>
      <c r="R7" s="20">
        <v>1886501.3</v>
      </c>
      <c r="S7" s="20">
        <v>262</v>
      </c>
      <c r="T7" s="20">
        <v>1705484.97</v>
      </c>
      <c r="U7" s="20">
        <v>816</v>
      </c>
      <c r="V7" s="20">
        <v>4516508.24</v>
      </c>
      <c r="W7" s="26">
        <f>C7+E7+G7+I7+K7+M7+O7+Q7+S7+U7</f>
        <v>21683</v>
      </c>
      <c r="X7" s="26">
        <f>D7+F7+H7+J7+L7+N7+P7+R7+T7+V7</f>
        <v>120660920.75999999</v>
      </c>
      <c r="Y7" s="27">
        <f>C17-W7</f>
        <v>-1726</v>
      </c>
      <c r="Z7" s="27">
        <f>D17-X7</f>
        <v>-8705559.8899999857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41"/>
      <c r="B8" s="19" t="s">
        <v>8</v>
      </c>
      <c r="C8" s="20">
        <v>1964</v>
      </c>
      <c r="D8" s="20">
        <v>12219481.220000001</v>
      </c>
      <c r="E8" s="30"/>
      <c r="F8" s="30"/>
      <c r="G8" s="20">
        <v>2004</v>
      </c>
      <c r="H8" s="20">
        <v>8548503.9299999997</v>
      </c>
      <c r="I8" s="20">
        <v>1559</v>
      </c>
      <c r="J8" s="20">
        <v>6372479.04</v>
      </c>
      <c r="K8" s="20">
        <v>1424</v>
      </c>
      <c r="L8" s="20">
        <v>10217027.58</v>
      </c>
      <c r="M8" s="20">
        <v>213</v>
      </c>
      <c r="N8" s="20">
        <v>1923210.31</v>
      </c>
      <c r="O8" s="20">
        <v>91</v>
      </c>
      <c r="P8" s="20">
        <v>589656.38</v>
      </c>
      <c r="Q8" s="21">
        <v>121</v>
      </c>
      <c r="R8" s="20">
        <v>527286.15</v>
      </c>
      <c r="S8" s="20">
        <v>95</v>
      </c>
      <c r="T8" s="20">
        <v>712843.5</v>
      </c>
      <c r="U8" s="20">
        <v>220</v>
      </c>
      <c r="V8" s="20">
        <v>1306198.21</v>
      </c>
      <c r="W8" s="26">
        <f t="shared" ref="W8:W14" si="0">C8+E8+G8+I8+K8+M8+O8+Q8+S8+U8</f>
        <v>7691</v>
      </c>
      <c r="X8" s="26">
        <f t="shared" ref="X8:X14" si="1">D8+F8+H8+J8+L8+N8+P8+R8+T8+V8</f>
        <v>42416686.32</v>
      </c>
      <c r="Y8" s="27">
        <f>E17-W8</f>
        <v>-3932</v>
      </c>
      <c r="Z8" s="27">
        <f>F17-X8</f>
        <v>-20064499.100000001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41"/>
      <c r="B9" s="19" t="s">
        <v>15</v>
      </c>
      <c r="C9" s="20">
        <v>6181</v>
      </c>
      <c r="D9" s="20">
        <v>35951213.049999997</v>
      </c>
      <c r="E9" s="20">
        <v>951</v>
      </c>
      <c r="F9" s="20">
        <v>5665184.75</v>
      </c>
      <c r="G9" s="30"/>
      <c r="H9" s="30"/>
      <c r="I9" s="20">
        <v>5336</v>
      </c>
      <c r="J9" s="20">
        <v>22936665.719999999</v>
      </c>
      <c r="K9" s="20">
        <v>3390</v>
      </c>
      <c r="L9" s="20">
        <v>24017457.710000001</v>
      </c>
      <c r="M9" s="20">
        <v>937</v>
      </c>
      <c r="N9" s="20">
        <v>6960518.5499999998</v>
      </c>
      <c r="O9" s="20">
        <v>282</v>
      </c>
      <c r="P9" s="20">
        <v>1643133.02</v>
      </c>
      <c r="Q9" s="21">
        <v>358</v>
      </c>
      <c r="R9" s="20">
        <v>1501967.44</v>
      </c>
      <c r="S9" s="20">
        <v>186</v>
      </c>
      <c r="T9" s="20">
        <v>1162585.01</v>
      </c>
      <c r="U9" s="20">
        <v>824</v>
      </c>
      <c r="V9" s="20">
        <v>3881299.2</v>
      </c>
      <c r="W9" s="26">
        <f t="shared" si="0"/>
        <v>18445</v>
      </c>
      <c r="X9" s="26">
        <f t="shared" si="1"/>
        <v>103720024.44999999</v>
      </c>
      <c r="Y9" s="27">
        <f>G17-W9</f>
        <v>2783</v>
      </c>
      <c r="Z9" s="27">
        <f>H17-X9</f>
        <v>-16895253.569999993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41"/>
      <c r="B10" s="22" t="s">
        <v>9</v>
      </c>
      <c r="C10" s="20">
        <v>4944</v>
      </c>
      <c r="D10" s="20">
        <v>27310449.420000002</v>
      </c>
      <c r="E10" s="20">
        <v>863</v>
      </c>
      <c r="F10" s="20">
        <v>4997675.95</v>
      </c>
      <c r="G10" s="20">
        <v>5230</v>
      </c>
      <c r="H10" s="20">
        <v>19985432.91</v>
      </c>
      <c r="I10" s="30"/>
      <c r="J10" s="30"/>
      <c r="K10" s="20">
        <v>3328</v>
      </c>
      <c r="L10" s="20">
        <v>23241841.5</v>
      </c>
      <c r="M10" s="20">
        <v>807</v>
      </c>
      <c r="N10" s="20">
        <v>5970784.3899999997</v>
      </c>
      <c r="O10" s="20">
        <v>276</v>
      </c>
      <c r="P10" s="20">
        <v>1418133.23</v>
      </c>
      <c r="Q10" s="21">
        <v>402</v>
      </c>
      <c r="R10" s="20">
        <v>1329798.3799999999</v>
      </c>
      <c r="S10" s="20">
        <v>258</v>
      </c>
      <c r="T10" s="20">
        <v>1239051.17</v>
      </c>
      <c r="U10" s="20">
        <v>753</v>
      </c>
      <c r="V10" s="20">
        <v>3330578.82</v>
      </c>
      <c r="W10" s="26">
        <f t="shared" si="0"/>
        <v>16861</v>
      </c>
      <c r="X10" s="26">
        <f t="shared" si="1"/>
        <v>88823745.769999996</v>
      </c>
      <c r="Y10" s="27">
        <f>I17-W10</f>
        <v>2669</v>
      </c>
      <c r="Z10" s="27">
        <f>J17-X10</f>
        <v>-4744703.8699999899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41"/>
      <c r="B11" s="23" t="s">
        <v>16</v>
      </c>
      <c r="C11" s="20">
        <v>2736</v>
      </c>
      <c r="D11" s="20">
        <v>17128165.550000001</v>
      </c>
      <c r="E11" s="20">
        <v>436</v>
      </c>
      <c r="F11" s="20">
        <v>2767307.97</v>
      </c>
      <c r="G11" s="20">
        <v>2455</v>
      </c>
      <c r="H11" s="24">
        <v>12896317.189999999</v>
      </c>
      <c r="I11" s="20">
        <v>2125</v>
      </c>
      <c r="J11" s="20">
        <v>10572414.439999999</v>
      </c>
      <c r="K11" s="30"/>
      <c r="L11" s="30"/>
      <c r="M11" s="20">
        <v>426</v>
      </c>
      <c r="N11" s="20">
        <v>3683768.55</v>
      </c>
      <c r="O11" s="20">
        <v>111</v>
      </c>
      <c r="P11" s="20">
        <v>614646.31000000006</v>
      </c>
      <c r="Q11" s="21">
        <v>155</v>
      </c>
      <c r="R11" s="20">
        <v>622910.67000000004</v>
      </c>
      <c r="S11" s="20">
        <v>148</v>
      </c>
      <c r="T11" s="20">
        <v>1439326.34</v>
      </c>
      <c r="U11" s="20">
        <v>326</v>
      </c>
      <c r="V11" s="20">
        <v>2055491</v>
      </c>
      <c r="W11" s="26">
        <f t="shared" si="0"/>
        <v>8918</v>
      </c>
      <c r="X11" s="26">
        <f t="shared" si="1"/>
        <v>51780348.020000003</v>
      </c>
      <c r="Y11" s="27">
        <f>K17-W11</f>
        <v>7017</v>
      </c>
      <c r="Z11" s="27">
        <f>L17-X11</f>
        <v>57445995.740000002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41"/>
      <c r="B12" s="19" t="s">
        <v>10</v>
      </c>
      <c r="C12" s="20">
        <v>1747</v>
      </c>
      <c r="D12" s="20">
        <v>10414826.869999999</v>
      </c>
      <c r="E12" s="20">
        <v>135</v>
      </c>
      <c r="F12" s="20">
        <v>890179.4</v>
      </c>
      <c r="G12" s="20">
        <v>1749</v>
      </c>
      <c r="H12" s="20">
        <v>7089297.5999999996</v>
      </c>
      <c r="I12" s="20">
        <v>1372</v>
      </c>
      <c r="J12" s="20">
        <v>6269851.0099999998</v>
      </c>
      <c r="K12" s="20">
        <v>1183</v>
      </c>
      <c r="L12" s="20">
        <v>9115807.3599999994</v>
      </c>
      <c r="M12" s="30"/>
      <c r="N12" s="30"/>
      <c r="O12" s="20">
        <v>54</v>
      </c>
      <c r="P12" s="20">
        <v>341572.3</v>
      </c>
      <c r="Q12" s="21">
        <v>117</v>
      </c>
      <c r="R12" s="20">
        <v>593757.15</v>
      </c>
      <c r="S12" s="20">
        <v>58</v>
      </c>
      <c r="T12" s="20">
        <v>412459.83</v>
      </c>
      <c r="U12" s="20">
        <v>211</v>
      </c>
      <c r="V12" s="20">
        <v>1075674.06</v>
      </c>
      <c r="W12" s="26">
        <f t="shared" si="0"/>
        <v>6626</v>
      </c>
      <c r="X12" s="26">
        <f t="shared" si="1"/>
        <v>36203425.579999991</v>
      </c>
      <c r="Y12" s="27">
        <f>M17-W12</f>
        <v>-2646</v>
      </c>
      <c r="Z12" s="27">
        <f>N17-X12</f>
        <v>-6726155.7499999888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41"/>
      <c r="B13" s="22" t="s">
        <v>11</v>
      </c>
      <c r="C13" s="20">
        <v>965</v>
      </c>
      <c r="D13" s="20">
        <v>3721400.79</v>
      </c>
      <c r="E13" s="20">
        <v>157</v>
      </c>
      <c r="F13" s="20">
        <v>564188.59</v>
      </c>
      <c r="G13" s="20">
        <v>1384</v>
      </c>
      <c r="H13" s="20">
        <v>3720326.92</v>
      </c>
      <c r="I13" s="20">
        <v>1254</v>
      </c>
      <c r="J13" s="20">
        <v>3154479.12</v>
      </c>
      <c r="K13" s="20">
        <v>810</v>
      </c>
      <c r="L13" s="20">
        <v>3893543.07</v>
      </c>
      <c r="M13" s="20">
        <v>180</v>
      </c>
      <c r="N13" s="20">
        <v>988480.99</v>
      </c>
      <c r="O13" s="30"/>
      <c r="P13" s="30"/>
      <c r="Q13" s="21">
        <v>57</v>
      </c>
      <c r="R13" s="20">
        <v>126948.51</v>
      </c>
      <c r="S13" s="20">
        <v>58</v>
      </c>
      <c r="T13" s="20">
        <v>373126.97</v>
      </c>
      <c r="U13" s="20">
        <v>93</v>
      </c>
      <c r="V13" s="20">
        <v>290288.40000000002</v>
      </c>
      <c r="W13" s="26">
        <f t="shared" si="0"/>
        <v>4958</v>
      </c>
      <c r="X13" s="26">
        <f t="shared" si="1"/>
        <v>16832783.359999999</v>
      </c>
      <c r="Y13" s="27">
        <f>O17-W13</f>
        <v>-3788</v>
      </c>
      <c r="Z13" s="27">
        <f>P17-X13</f>
        <v>-10591614.689999998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41"/>
      <c r="B14" s="19" t="s">
        <v>12</v>
      </c>
      <c r="C14" s="21">
        <v>723</v>
      </c>
      <c r="D14" s="20">
        <v>2714414.11</v>
      </c>
      <c r="E14" s="21">
        <v>126</v>
      </c>
      <c r="F14" s="20">
        <v>530184.93999999994</v>
      </c>
      <c r="G14" s="21">
        <v>1032</v>
      </c>
      <c r="H14" s="20">
        <v>2437859.4900000002</v>
      </c>
      <c r="I14" s="21">
        <v>890</v>
      </c>
      <c r="J14" s="20">
        <v>2119215.75</v>
      </c>
      <c r="K14" s="20">
        <v>450</v>
      </c>
      <c r="L14" s="20">
        <v>1897258.17</v>
      </c>
      <c r="M14" s="20">
        <v>100</v>
      </c>
      <c r="N14" s="20">
        <v>440617.21</v>
      </c>
      <c r="O14" s="21">
        <v>84</v>
      </c>
      <c r="P14" s="20">
        <v>249587.07</v>
      </c>
      <c r="Q14" s="30"/>
      <c r="R14" s="30"/>
      <c r="S14" s="20">
        <v>33</v>
      </c>
      <c r="T14" s="20">
        <v>148568.91</v>
      </c>
      <c r="U14" s="20">
        <v>81</v>
      </c>
      <c r="V14" s="20">
        <v>183297.08</v>
      </c>
      <c r="W14" s="26">
        <f t="shared" si="0"/>
        <v>3519</v>
      </c>
      <c r="X14" s="26">
        <f t="shared" si="1"/>
        <v>10721002.730000002</v>
      </c>
      <c r="Y14" s="27">
        <f>Q17-W14</f>
        <v>-1846</v>
      </c>
      <c r="Z14" s="27">
        <f>R17-X14</f>
        <v>-3966283.6100000031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41"/>
      <c r="B15" s="22" t="s">
        <v>19</v>
      </c>
      <c r="C15" s="21">
        <v>557</v>
      </c>
      <c r="D15" s="20">
        <v>2209287.4500000002</v>
      </c>
      <c r="E15" s="21">
        <v>70</v>
      </c>
      <c r="F15" s="20">
        <v>295590.82</v>
      </c>
      <c r="G15" s="21">
        <v>678</v>
      </c>
      <c r="H15" s="20">
        <v>1928116.26</v>
      </c>
      <c r="I15" s="21">
        <v>527</v>
      </c>
      <c r="J15" s="20">
        <v>1411871.74</v>
      </c>
      <c r="K15" s="20">
        <v>329</v>
      </c>
      <c r="L15" s="20">
        <v>1441090</v>
      </c>
      <c r="M15" s="20">
        <v>94</v>
      </c>
      <c r="N15" s="20">
        <v>380094.98</v>
      </c>
      <c r="O15" s="21">
        <v>14</v>
      </c>
      <c r="P15" s="20">
        <v>87557.26</v>
      </c>
      <c r="Q15" s="28">
        <v>38</v>
      </c>
      <c r="R15" s="29">
        <v>136634.67000000001</v>
      </c>
      <c r="S15" s="30"/>
      <c r="T15" s="30"/>
      <c r="U15" s="20">
        <v>50</v>
      </c>
      <c r="V15" s="20">
        <v>170649.42</v>
      </c>
      <c r="W15" s="26">
        <f t="shared" ref="W15:W16" si="2">C15+E15+G15+I15+K15+M15+O15+Q15+S15+U15</f>
        <v>2357</v>
      </c>
      <c r="X15" s="26">
        <f t="shared" ref="X15:X16" si="3">D15+F15+H15+J15+L15+N15+P15+R15+T15+V15</f>
        <v>8060892.5999999996</v>
      </c>
      <c r="Y15" s="27">
        <f>S17-W15</f>
        <v>-1253</v>
      </c>
      <c r="Z15" s="27">
        <f>T17-X15</f>
        <v>-826980.0700000003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x14ac:dyDescent="0.25">
      <c r="A16" s="41"/>
      <c r="B16" s="34" t="s">
        <v>17</v>
      </c>
      <c r="C16" s="21">
        <v>140</v>
      </c>
      <c r="D16" s="20">
        <v>286122.40999999997</v>
      </c>
      <c r="E16" s="21">
        <v>18</v>
      </c>
      <c r="F16" s="20">
        <v>48363.25</v>
      </c>
      <c r="G16" s="21">
        <v>232</v>
      </c>
      <c r="H16" s="20">
        <v>538400.84</v>
      </c>
      <c r="I16" s="21">
        <v>125</v>
      </c>
      <c r="J16" s="20">
        <v>394081.59</v>
      </c>
      <c r="K16" s="20">
        <v>86</v>
      </c>
      <c r="L16" s="20">
        <v>272692.03999999998</v>
      </c>
      <c r="M16" s="20">
        <v>26</v>
      </c>
      <c r="N16" s="20">
        <v>86256.8</v>
      </c>
      <c r="O16" s="21">
        <v>12</v>
      </c>
      <c r="P16" s="20">
        <v>39632.01</v>
      </c>
      <c r="Q16" s="21">
        <v>7</v>
      </c>
      <c r="R16" s="20">
        <v>28914.85</v>
      </c>
      <c r="S16" s="21">
        <v>6</v>
      </c>
      <c r="T16" s="20">
        <v>40465.83</v>
      </c>
      <c r="U16" s="30"/>
      <c r="V16" s="30"/>
      <c r="W16" s="27">
        <f t="shared" si="2"/>
        <v>652</v>
      </c>
      <c r="X16" s="27">
        <f t="shared" si="3"/>
        <v>1734929.6200000003</v>
      </c>
      <c r="Y16" s="27">
        <f>U17-W16</f>
        <v>2722</v>
      </c>
      <c r="Z16" s="27">
        <f>V17-X16</f>
        <v>15075054.810000002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x14ac:dyDescent="0.25">
      <c r="A17" s="25" t="s">
        <v>0</v>
      </c>
      <c r="B17" s="25"/>
      <c r="C17" s="25">
        <f t="shared" ref="C17:X17" si="4">SUM(C7:C16)</f>
        <v>19957</v>
      </c>
      <c r="D17" s="25">
        <f t="shared" si="4"/>
        <v>111955360.87</v>
      </c>
      <c r="E17" s="25">
        <f t="shared" si="4"/>
        <v>3759</v>
      </c>
      <c r="F17" s="25">
        <f t="shared" si="4"/>
        <v>22352187.219999999</v>
      </c>
      <c r="G17" s="25">
        <f t="shared" si="4"/>
        <v>21228</v>
      </c>
      <c r="H17" s="25">
        <f t="shared" si="4"/>
        <v>86824770.879999995</v>
      </c>
      <c r="I17" s="25">
        <f t="shared" si="4"/>
        <v>19530</v>
      </c>
      <c r="J17" s="25">
        <f t="shared" si="4"/>
        <v>84079041.900000006</v>
      </c>
      <c r="K17" s="25">
        <f t="shared" si="4"/>
        <v>15935</v>
      </c>
      <c r="L17" s="25">
        <f t="shared" si="4"/>
        <v>109226343.76000001</v>
      </c>
      <c r="M17" s="25">
        <f t="shared" si="4"/>
        <v>3980</v>
      </c>
      <c r="N17" s="25">
        <f t="shared" si="4"/>
        <v>29477269.830000002</v>
      </c>
      <c r="O17" s="25">
        <f t="shared" si="4"/>
        <v>1170</v>
      </c>
      <c r="P17" s="25">
        <f t="shared" si="4"/>
        <v>6241168.6700000009</v>
      </c>
      <c r="Q17" s="25">
        <f t="shared" si="4"/>
        <v>1673</v>
      </c>
      <c r="R17" s="25">
        <f t="shared" si="4"/>
        <v>6754719.1199999992</v>
      </c>
      <c r="S17" s="25">
        <f t="shared" si="4"/>
        <v>1104</v>
      </c>
      <c r="T17" s="25">
        <f t="shared" si="4"/>
        <v>7233912.5299999993</v>
      </c>
      <c r="U17" s="25">
        <f t="shared" si="4"/>
        <v>3374</v>
      </c>
      <c r="V17" s="25">
        <f t="shared" si="4"/>
        <v>16809984.430000003</v>
      </c>
      <c r="W17" s="25">
        <f t="shared" si="4"/>
        <v>91710</v>
      </c>
      <c r="X17" s="25">
        <f t="shared" si="4"/>
        <v>480954759.20999998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:Z1"/>
    <mergeCell ref="A2:Z2"/>
    <mergeCell ref="Y5:Z5"/>
    <mergeCell ref="C4:Z4"/>
    <mergeCell ref="W5:X5"/>
    <mergeCell ref="O5:P5"/>
    <mergeCell ref="G5:H5"/>
    <mergeCell ref="I5:J5"/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6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CR44"/>
  <sheetViews>
    <sheetView showGridLines="0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32.28515625" style="2" customWidth="1"/>
    <col min="3" max="3" width="9.85546875" style="2" customWidth="1"/>
    <col min="4" max="4" width="13.5703125" style="2" customWidth="1"/>
    <col min="5" max="5" width="9.85546875" style="2" customWidth="1"/>
    <col min="6" max="6" width="13.5703125" style="2" customWidth="1"/>
    <col min="7" max="7" width="9.85546875" style="2" customWidth="1"/>
    <col min="8" max="8" width="13.5703125" style="2" customWidth="1"/>
    <col min="9" max="9" width="9.85546875" style="2" customWidth="1"/>
    <col min="10" max="10" width="13.5703125" style="2" customWidth="1"/>
    <col min="11" max="11" width="9.85546875" style="2" customWidth="1"/>
    <col min="12" max="12" width="13.5703125" style="2" customWidth="1"/>
    <col min="13" max="13" width="9.85546875" style="2" customWidth="1"/>
    <col min="14" max="14" width="13.5703125" style="2" customWidth="1"/>
    <col min="15" max="15" width="9.85546875" style="2" customWidth="1"/>
    <col min="16" max="16" width="13.5703125" style="2" customWidth="1"/>
    <col min="17" max="17" width="9.85546875" style="2" customWidth="1"/>
    <col min="18" max="18" width="13.5703125" style="2" customWidth="1"/>
    <col min="19" max="19" width="9.85546875" style="2" customWidth="1"/>
    <col min="20" max="20" width="13.5703125" style="2" customWidth="1"/>
    <col min="21" max="21" width="9.85546875" style="2" customWidth="1"/>
    <col min="22" max="22" width="13.5703125" style="2" customWidth="1"/>
    <col min="23" max="23" width="10" style="3" customWidth="1"/>
    <col min="24" max="24" width="16.42578125" style="3" bestFit="1" customWidth="1"/>
    <col min="25" max="25" width="10" style="2" customWidth="1"/>
    <col min="26" max="26" width="13.5703125" style="2" customWidth="1"/>
    <col min="27" max="27" width="3.140625" style="2" customWidth="1"/>
    <col min="28" max="16384" width="9.140625" style="2"/>
  </cols>
  <sheetData>
    <row r="1" spans="1:96" ht="18.75" x14ac:dyDescent="0.3">
      <c r="A1" s="42" t="s">
        <v>21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</row>
    <row r="2" spans="1:96" ht="18.75" x14ac:dyDescent="0.3">
      <c r="A2" s="42" t="s">
        <v>18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39" t="s">
        <v>4</v>
      </c>
      <c r="B4" s="39"/>
      <c r="C4" s="44" t="s">
        <v>5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39"/>
      <c r="B5" s="39"/>
      <c r="C5" s="39" t="s">
        <v>7</v>
      </c>
      <c r="D5" s="39"/>
      <c r="E5" s="39" t="s">
        <v>8</v>
      </c>
      <c r="F5" s="39"/>
      <c r="G5" s="39" t="s">
        <v>14</v>
      </c>
      <c r="H5" s="39"/>
      <c r="I5" s="39" t="s">
        <v>9</v>
      </c>
      <c r="J5" s="39"/>
      <c r="K5" s="39" t="s">
        <v>16</v>
      </c>
      <c r="L5" s="39"/>
      <c r="M5" s="39" t="s">
        <v>10</v>
      </c>
      <c r="N5" s="39"/>
      <c r="O5" s="39" t="s">
        <v>11</v>
      </c>
      <c r="P5" s="39"/>
      <c r="Q5" s="39" t="s">
        <v>13</v>
      </c>
      <c r="R5" s="39"/>
      <c r="S5" s="40" t="s">
        <v>20</v>
      </c>
      <c r="T5" s="40"/>
      <c r="U5" s="40" t="s">
        <v>17</v>
      </c>
      <c r="V5" s="40"/>
      <c r="W5" s="45" t="s">
        <v>0</v>
      </c>
      <c r="X5" s="45"/>
      <c r="Y5" s="43" t="s">
        <v>6</v>
      </c>
      <c r="Z5" s="43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39"/>
      <c r="B6" s="39"/>
      <c r="C6" s="35" t="s">
        <v>2</v>
      </c>
      <c r="D6" s="35" t="s">
        <v>3</v>
      </c>
      <c r="E6" s="35" t="s">
        <v>2</v>
      </c>
      <c r="F6" s="35" t="s">
        <v>3</v>
      </c>
      <c r="G6" s="35" t="s">
        <v>2</v>
      </c>
      <c r="H6" s="35" t="s">
        <v>3</v>
      </c>
      <c r="I6" s="35" t="s">
        <v>2</v>
      </c>
      <c r="J6" s="35" t="s">
        <v>3</v>
      </c>
      <c r="K6" s="35" t="s">
        <v>2</v>
      </c>
      <c r="L6" s="35" t="s">
        <v>3</v>
      </c>
      <c r="M6" s="35" t="s">
        <v>2</v>
      </c>
      <c r="N6" s="35" t="s">
        <v>3</v>
      </c>
      <c r="O6" s="35" t="s">
        <v>2</v>
      </c>
      <c r="P6" s="35" t="s">
        <v>3</v>
      </c>
      <c r="Q6" s="35" t="s">
        <v>2</v>
      </c>
      <c r="R6" s="35" t="s">
        <v>3</v>
      </c>
      <c r="S6" s="35" t="s">
        <v>2</v>
      </c>
      <c r="T6" s="35" t="s">
        <v>3</v>
      </c>
      <c r="U6" s="35" t="s">
        <v>2</v>
      </c>
      <c r="V6" s="35" t="s">
        <v>3</v>
      </c>
      <c r="W6" s="37" t="s">
        <v>2</v>
      </c>
      <c r="X6" s="37" t="s">
        <v>3</v>
      </c>
      <c r="Y6" s="36" t="s">
        <v>2</v>
      </c>
      <c r="Z6" s="36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41" t="s">
        <v>1</v>
      </c>
      <c r="B7" s="19" t="s">
        <v>7</v>
      </c>
      <c r="C7" s="30"/>
      <c r="D7" s="30"/>
      <c r="E7" s="20">
        <v>3751</v>
      </c>
      <c r="F7" s="20">
        <v>22391074.43</v>
      </c>
      <c r="G7" s="20">
        <v>26492</v>
      </c>
      <c r="H7" s="20">
        <v>112339207.56</v>
      </c>
      <c r="I7" s="20">
        <v>27942</v>
      </c>
      <c r="J7" s="20">
        <v>123676211.94999999</v>
      </c>
      <c r="K7" s="20">
        <v>18344</v>
      </c>
      <c r="L7" s="20">
        <v>124240260.24000001</v>
      </c>
      <c r="M7" s="20">
        <v>5594</v>
      </c>
      <c r="N7" s="20">
        <v>39259144.489999995</v>
      </c>
      <c r="O7" s="20">
        <v>1084</v>
      </c>
      <c r="P7" s="20">
        <v>5619969.0899999999</v>
      </c>
      <c r="Q7" s="20">
        <v>1948</v>
      </c>
      <c r="R7" s="20">
        <v>7712213.7400000002</v>
      </c>
      <c r="S7" s="20">
        <v>515</v>
      </c>
      <c r="T7" s="20">
        <v>2591073.83</v>
      </c>
      <c r="U7" s="20">
        <v>2805</v>
      </c>
      <c r="V7" s="20">
        <v>14335265.58</v>
      </c>
      <c r="W7" s="26">
        <f>C7+E7+G7+I7+K7+M7+O7+Q7+S7+U7</f>
        <v>88475</v>
      </c>
      <c r="X7" s="26">
        <f>D7+F7+H7+J7+L7+N7+P7+R7+T7+V7</f>
        <v>452164420.90999997</v>
      </c>
      <c r="Y7" s="27">
        <f>C17-W7</f>
        <v>-23573</v>
      </c>
      <c r="Z7" s="27">
        <f>D17-X7</f>
        <v>-103565895.84999996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41"/>
      <c r="B8" s="19" t="s">
        <v>8</v>
      </c>
      <c r="C8" s="20">
        <v>6495</v>
      </c>
      <c r="D8" s="20">
        <v>38732428.920000002</v>
      </c>
      <c r="E8" s="30"/>
      <c r="F8" s="30"/>
      <c r="G8" s="20">
        <v>8313</v>
      </c>
      <c r="H8" s="20">
        <v>33339075.110000003</v>
      </c>
      <c r="I8" s="20">
        <v>6934</v>
      </c>
      <c r="J8" s="20">
        <v>26672725.940000001</v>
      </c>
      <c r="K8" s="20">
        <v>5004</v>
      </c>
      <c r="L8" s="20">
        <v>36313424.140000001</v>
      </c>
      <c r="M8" s="20">
        <v>1040</v>
      </c>
      <c r="N8" s="20">
        <v>8640763.7000000011</v>
      </c>
      <c r="O8" s="20">
        <v>390</v>
      </c>
      <c r="P8" s="20">
        <v>2257518.48</v>
      </c>
      <c r="Q8" s="21">
        <v>556</v>
      </c>
      <c r="R8" s="20">
        <v>2386926.08</v>
      </c>
      <c r="S8" s="20">
        <v>191</v>
      </c>
      <c r="T8" s="20">
        <v>967082.79</v>
      </c>
      <c r="U8" s="20">
        <v>787</v>
      </c>
      <c r="V8" s="20">
        <v>4108001.3099999996</v>
      </c>
      <c r="W8" s="26">
        <f t="shared" ref="W8:X16" si="0">C8+E8+G8+I8+K8+M8+O8+Q8+S8+U8</f>
        <v>29710</v>
      </c>
      <c r="X8" s="26">
        <f t="shared" si="0"/>
        <v>153417946.47</v>
      </c>
      <c r="Y8" s="27">
        <f>E17-W8</f>
        <v>-16668</v>
      </c>
      <c r="Z8" s="27">
        <f>F17-X8</f>
        <v>-81163620.930000007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41"/>
      <c r="B9" s="19" t="s">
        <v>15</v>
      </c>
      <c r="C9" s="20">
        <v>20063</v>
      </c>
      <c r="D9" s="20">
        <v>110106740.14999999</v>
      </c>
      <c r="E9" s="20">
        <v>3262</v>
      </c>
      <c r="F9" s="20">
        <v>18264727.699999999</v>
      </c>
      <c r="G9" s="30"/>
      <c r="H9" s="30"/>
      <c r="I9" s="20">
        <v>21322</v>
      </c>
      <c r="J9" s="20">
        <v>85242834.590000004</v>
      </c>
      <c r="K9" s="20">
        <v>11982</v>
      </c>
      <c r="L9" s="20">
        <v>81843101.189999998</v>
      </c>
      <c r="M9" s="20">
        <v>4163</v>
      </c>
      <c r="N9" s="20">
        <v>29405470.039999999</v>
      </c>
      <c r="O9" s="20">
        <v>932</v>
      </c>
      <c r="P9" s="20">
        <v>4600242.49</v>
      </c>
      <c r="Q9" s="21">
        <v>1681</v>
      </c>
      <c r="R9" s="20">
        <v>5722262.2999999998</v>
      </c>
      <c r="S9" s="20">
        <v>554</v>
      </c>
      <c r="T9" s="20">
        <v>2736350.21</v>
      </c>
      <c r="U9" s="20">
        <v>2701</v>
      </c>
      <c r="V9" s="20">
        <v>13167959.180000002</v>
      </c>
      <c r="W9" s="26">
        <f t="shared" si="0"/>
        <v>66660</v>
      </c>
      <c r="X9" s="26">
        <f t="shared" si="0"/>
        <v>351089687.85000002</v>
      </c>
      <c r="Y9" s="27">
        <f>G17-W9</f>
        <v>18198</v>
      </c>
      <c r="Z9" s="27">
        <f>H17-X9</f>
        <v>-20862864.74000001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41"/>
      <c r="B10" s="22" t="s">
        <v>9</v>
      </c>
      <c r="C10" s="20">
        <v>15921</v>
      </c>
      <c r="D10" s="20">
        <v>85521965.950000003</v>
      </c>
      <c r="E10" s="20">
        <v>2727</v>
      </c>
      <c r="F10" s="20">
        <v>14762645.500000002</v>
      </c>
      <c r="G10" s="20">
        <v>20847</v>
      </c>
      <c r="H10" s="20">
        <v>78170475.120000005</v>
      </c>
      <c r="I10" s="30"/>
      <c r="J10" s="30"/>
      <c r="K10" s="20">
        <v>11599</v>
      </c>
      <c r="L10" s="20">
        <v>79444069.780000001</v>
      </c>
      <c r="M10" s="20">
        <v>3878</v>
      </c>
      <c r="N10" s="20">
        <v>26842952.580000002</v>
      </c>
      <c r="O10" s="20">
        <v>920</v>
      </c>
      <c r="P10" s="20">
        <v>3583939.2399999998</v>
      </c>
      <c r="Q10" s="21">
        <v>1887</v>
      </c>
      <c r="R10" s="20">
        <v>5212193.5299999993</v>
      </c>
      <c r="S10" s="20">
        <v>639</v>
      </c>
      <c r="T10" s="20">
        <v>2686923.4899999998</v>
      </c>
      <c r="U10" s="20">
        <v>2371</v>
      </c>
      <c r="V10" s="20">
        <v>10063805.9</v>
      </c>
      <c r="W10" s="26">
        <f t="shared" si="0"/>
        <v>60789</v>
      </c>
      <c r="X10" s="26">
        <f t="shared" si="0"/>
        <v>306288971.08999997</v>
      </c>
      <c r="Y10" s="27">
        <f>I17-W10</f>
        <v>23013</v>
      </c>
      <c r="Z10" s="27">
        <f>J17-X10</f>
        <v>25471543.980000019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41"/>
      <c r="B11" s="23" t="s">
        <v>16</v>
      </c>
      <c r="C11" s="20">
        <v>8783</v>
      </c>
      <c r="D11" s="20">
        <v>52856679.579999998</v>
      </c>
      <c r="E11" s="20">
        <v>1429</v>
      </c>
      <c r="F11" s="20">
        <v>9087900.5199999996</v>
      </c>
      <c r="G11" s="20">
        <v>9327</v>
      </c>
      <c r="H11" s="24">
        <v>44804936.859999999</v>
      </c>
      <c r="I11" s="20">
        <v>8998</v>
      </c>
      <c r="J11" s="20">
        <v>42808113.829999998</v>
      </c>
      <c r="K11" s="30"/>
      <c r="L11" s="30"/>
      <c r="M11" s="20">
        <v>1910</v>
      </c>
      <c r="N11" s="20">
        <v>15973387.039999999</v>
      </c>
      <c r="O11" s="20">
        <v>378</v>
      </c>
      <c r="P11" s="20">
        <v>1941174.98</v>
      </c>
      <c r="Q11" s="21">
        <v>649</v>
      </c>
      <c r="R11" s="20">
        <v>2574180.81</v>
      </c>
      <c r="S11" s="20">
        <v>375</v>
      </c>
      <c r="T11" s="20">
        <v>3369253.72</v>
      </c>
      <c r="U11" s="20">
        <v>1074</v>
      </c>
      <c r="V11" s="20">
        <v>6340340.3700000001</v>
      </c>
      <c r="W11" s="26">
        <f t="shared" si="0"/>
        <v>32923</v>
      </c>
      <c r="X11" s="26">
        <f t="shared" si="0"/>
        <v>179755967.70999998</v>
      </c>
      <c r="Y11" s="27">
        <f>K17-W11</f>
        <v>24323</v>
      </c>
      <c r="Z11" s="27">
        <f>L17-X11</f>
        <v>202121980.59000003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41"/>
      <c r="B12" s="19" t="s">
        <v>10</v>
      </c>
      <c r="C12" s="20">
        <v>5425</v>
      </c>
      <c r="D12" s="20">
        <v>31522307.670000002</v>
      </c>
      <c r="E12" s="20">
        <v>517</v>
      </c>
      <c r="F12" s="20">
        <v>2642353.25</v>
      </c>
      <c r="G12" s="20">
        <v>7030</v>
      </c>
      <c r="H12" s="20">
        <v>29012752.379999999</v>
      </c>
      <c r="I12" s="20">
        <v>6079</v>
      </c>
      <c r="J12" s="20">
        <v>24253888.670000002</v>
      </c>
      <c r="K12" s="20">
        <v>4328</v>
      </c>
      <c r="L12" s="20">
        <v>31675211.310000002</v>
      </c>
      <c r="M12" s="30"/>
      <c r="N12" s="30"/>
      <c r="O12" s="20">
        <v>218</v>
      </c>
      <c r="P12" s="20">
        <v>1004982.1900000001</v>
      </c>
      <c r="Q12" s="21">
        <v>385</v>
      </c>
      <c r="R12" s="20">
        <v>1413637.7399999998</v>
      </c>
      <c r="S12" s="20">
        <v>141</v>
      </c>
      <c r="T12" s="20">
        <v>757471.63</v>
      </c>
      <c r="U12" s="20">
        <v>777</v>
      </c>
      <c r="V12" s="20">
        <v>4076943.33</v>
      </c>
      <c r="W12" s="26">
        <f t="shared" si="0"/>
        <v>24900</v>
      </c>
      <c r="X12" s="26">
        <f t="shared" si="0"/>
        <v>126359548.16999999</v>
      </c>
      <c r="Y12" s="27">
        <f>M17-W12</f>
        <v>-6585</v>
      </c>
      <c r="Z12" s="27">
        <f>N17-X12</f>
        <v>1816820.9700000137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41"/>
      <c r="B13" s="22" t="s">
        <v>11</v>
      </c>
      <c r="C13" s="20">
        <v>3820</v>
      </c>
      <c r="D13" s="20">
        <v>13728276.940000001</v>
      </c>
      <c r="E13" s="20">
        <v>593</v>
      </c>
      <c r="F13" s="20">
        <v>2054343.9100000001</v>
      </c>
      <c r="G13" s="20">
        <v>5745</v>
      </c>
      <c r="H13" s="20">
        <v>14962648.59</v>
      </c>
      <c r="I13" s="20">
        <v>6931</v>
      </c>
      <c r="J13" s="20">
        <v>16123609.370000001</v>
      </c>
      <c r="K13" s="20">
        <v>3001</v>
      </c>
      <c r="L13" s="20">
        <v>14557377.58</v>
      </c>
      <c r="M13" s="20">
        <v>805</v>
      </c>
      <c r="N13" s="20">
        <v>3870910.17</v>
      </c>
      <c r="O13" s="30"/>
      <c r="P13" s="30"/>
      <c r="Q13" s="21">
        <v>399</v>
      </c>
      <c r="R13" s="20">
        <v>838371.80999999994</v>
      </c>
      <c r="S13" s="20">
        <v>127</v>
      </c>
      <c r="T13" s="20">
        <v>564711.44999999995</v>
      </c>
      <c r="U13" s="20">
        <v>498</v>
      </c>
      <c r="V13" s="20">
        <v>1960035.01</v>
      </c>
      <c r="W13" s="26">
        <f t="shared" si="0"/>
        <v>21919</v>
      </c>
      <c r="X13" s="26">
        <f t="shared" si="0"/>
        <v>68660284.830000013</v>
      </c>
      <c r="Y13" s="27">
        <f>O17-W13</f>
        <v>-17667</v>
      </c>
      <c r="Z13" s="27">
        <f>P17-X13</f>
        <v>-48250775.710000008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41"/>
      <c r="B14" s="19" t="s">
        <v>12</v>
      </c>
      <c r="C14" s="21">
        <v>2369</v>
      </c>
      <c r="D14" s="20">
        <v>8598138.8000000007</v>
      </c>
      <c r="E14" s="21">
        <v>447</v>
      </c>
      <c r="F14" s="20">
        <v>1542647.83</v>
      </c>
      <c r="G14" s="21">
        <v>3845</v>
      </c>
      <c r="H14" s="20">
        <v>9479985.4400000013</v>
      </c>
      <c r="I14" s="21">
        <v>3426</v>
      </c>
      <c r="J14" s="20">
        <v>7763020.2699999996</v>
      </c>
      <c r="K14" s="20">
        <v>1543</v>
      </c>
      <c r="L14" s="20">
        <v>6677375.4500000002</v>
      </c>
      <c r="M14" s="20">
        <v>488</v>
      </c>
      <c r="N14" s="20">
        <v>2010940.5</v>
      </c>
      <c r="O14" s="21">
        <v>204</v>
      </c>
      <c r="P14" s="20">
        <v>811069.37</v>
      </c>
      <c r="Q14" s="30"/>
      <c r="R14" s="30"/>
      <c r="S14" s="20">
        <v>66</v>
      </c>
      <c r="T14" s="20">
        <v>194167.22</v>
      </c>
      <c r="U14" s="20">
        <v>288</v>
      </c>
      <c r="V14" s="20">
        <v>989921.15000000014</v>
      </c>
      <c r="W14" s="26">
        <f t="shared" si="0"/>
        <v>12676</v>
      </c>
      <c r="X14" s="26">
        <f t="shared" si="0"/>
        <v>38067266.029999994</v>
      </c>
      <c r="Y14" s="27">
        <f>Q17-W14</f>
        <v>-4990</v>
      </c>
      <c r="Z14" s="27">
        <f>R17-X14</f>
        <v>-11753206.969999999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41"/>
      <c r="B15" s="22" t="s">
        <v>19</v>
      </c>
      <c r="C15" s="21">
        <v>1626</v>
      </c>
      <c r="D15" s="20">
        <v>6301532.3800000008</v>
      </c>
      <c r="E15" s="21">
        <v>251</v>
      </c>
      <c r="F15" s="20">
        <v>1138088.22</v>
      </c>
      <c r="G15" s="21">
        <v>2550</v>
      </c>
      <c r="H15" s="20">
        <v>6639681.1699999999</v>
      </c>
      <c r="I15" s="21">
        <v>1785</v>
      </c>
      <c r="J15" s="20">
        <v>4272406.8</v>
      </c>
      <c r="K15" s="20">
        <v>1214</v>
      </c>
      <c r="L15" s="20">
        <v>6302516.8799999999</v>
      </c>
      <c r="M15" s="20">
        <v>357</v>
      </c>
      <c r="N15" s="20">
        <v>1815888.54</v>
      </c>
      <c r="O15" s="21">
        <v>99</v>
      </c>
      <c r="P15" s="20">
        <v>384782.17000000004</v>
      </c>
      <c r="Q15" s="28">
        <v>152</v>
      </c>
      <c r="R15" s="29">
        <v>382838.36</v>
      </c>
      <c r="S15" s="30"/>
      <c r="T15" s="30"/>
      <c r="U15" s="20">
        <v>183</v>
      </c>
      <c r="V15" s="20">
        <v>615420.58000000007</v>
      </c>
      <c r="W15" s="26">
        <f t="shared" si="0"/>
        <v>8217</v>
      </c>
      <c r="X15" s="26">
        <f t="shared" si="0"/>
        <v>27853155.100000001</v>
      </c>
      <c r="Y15" s="27">
        <f>S17-W15</f>
        <v>-5476</v>
      </c>
      <c r="Z15" s="27">
        <f>T17-X15</f>
        <v>-12244649.34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x14ac:dyDescent="0.25">
      <c r="A16" s="41"/>
      <c r="B16" s="34" t="s">
        <v>17</v>
      </c>
      <c r="C16" s="21">
        <v>400</v>
      </c>
      <c r="D16" s="20">
        <v>1230454.67</v>
      </c>
      <c r="E16" s="21">
        <v>65</v>
      </c>
      <c r="F16" s="20">
        <v>370544.18</v>
      </c>
      <c r="G16" s="21">
        <v>709</v>
      </c>
      <c r="H16" s="20">
        <v>1478060.88</v>
      </c>
      <c r="I16" s="21">
        <v>385</v>
      </c>
      <c r="J16" s="20">
        <v>947703.65</v>
      </c>
      <c r="K16" s="20">
        <v>231</v>
      </c>
      <c r="L16" s="20">
        <v>824611.73</v>
      </c>
      <c r="M16" s="20">
        <v>80</v>
      </c>
      <c r="N16" s="20">
        <v>356912.08</v>
      </c>
      <c r="O16" s="21">
        <v>27</v>
      </c>
      <c r="P16" s="20">
        <v>205831.11</v>
      </c>
      <c r="Q16" s="21">
        <v>29</v>
      </c>
      <c r="R16" s="20">
        <v>71434.69</v>
      </c>
      <c r="S16" s="21">
        <v>133</v>
      </c>
      <c r="T16" s="20">
        <v>1741471.4200000002</v>
      </c>
      <c r="U16" s="30"/>
      <c r="V16" s="30"/>
      <c r="W16" s="27">
        <f t="shared" si="0"/>
        <v>2059</v>
      </c>
      <c r="X16" s="27">
        <f t="shared" si="0"/>
        <v>7227024.4100000001</v>
      </c>
      <c r="Y16" s="27">
        <f>U17-W16</f>
        <v>9425</v>
      </c>
      <c r="Z16" s="27">
        <f>V17-X16</f>
        <v>48430667.999999985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x14ac:dyDescent="0.25">
      <c r="A17" s="25" t="s">
        <v>0</v>
      </c>
      <c r="B17" s="25"/>
      <c r="C17" s="25">
        <f t="shared" ref="C17:X17" si="1">SUM(C7:C16)</f>
        <v>64902</v>
      </c>
      <c r="D17" s="25">
        <f t="shared" si="1"/>
        <v>348598525.06</v>
      </c>
      <c r="E17" s="25">
        <f t="shared" si="1"/>
        <v>13042</v>
      </c>
      <c r="F17" s="25">
        <f t="shared" si="1"/>
        <v>72254325.539999992</v>
      </c>
      <c r="G17" s="25">
        <f t="shared" si="1"/>
        <v>84858</v>
      </c>
      <c r="H17" s="25">
        <f t="shared" si="1"/>
        <v>330226823.11000001</v>
      </c>
      <c r="I17" s="25">
        <f t="shared" si="1"/>
        <v>83802</v>
      </c>
      <c r="J17" s="25">
        <f t="shared" si="1"/>
        <v>331760515.06999999</v>
      </c>
      <c r="K17" s="25">
        <f t="shared" si="1"/>
        <v>57246</v>
      </c>
      <c r="L17" s="25">
        <f t="shared" si="1"/>
        <v>381877948.30000001</v>
      </c>
      <c r="M17" s="25">
        <f t="shared" si="1"/>
        <v>18315</v>
      </c>
      <c r="N17" s="25">
        <f t="shared" si="1"/>
        <v>128176369.14</v>
      </c>
      <c r="O17" s="25">
        <f t="shared" si="1"/>
        <v>4252</v>
      </c>
      <c r="P17" s="25">
        <f t="shared" si="1"/>
        <v>20409509.120000005</v>
      </c>
      <c r="Q17" s="25">
        <f t="shared" si="1"/>
        <v>7686</v>
      </c>
      <c r="R17" s="25">
        <f t="shared" si="1"/>
        <v>26314059.059999995</v>
      </c>
      <c r="S17" s="25">
        <f t="shared" si="1"/>
        <v>2741</v>
      </c>
      <c r="T17" s="25">
        <f t="shared" si="1"/>
        <v>15608505.760000002</v>
      </c>
      <c r="U17" s="25">
        <f t="shared" si="1"/>
        <v>11484</v>
      </c>
      <c r="V17" s="25">
        <f t="shared" si="1"/>
        <v>55657692.409999989</v>
      </c>
      <c r="W17" s="25">
        <f t="shared" si="1"/>
        <v>348328</v>
      </c>
      <c r="X17" s="25">
        <f t="shared" si="1"/>
        <v>1710884272.5699999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  <mergeCell ref="A7:A16"/>
    <mergeCell ref="A19:Z19"/>
    <mergeCell ref="O5:P5"/>
    <mergeCell ref="Q5:R5"/>
    <mergeCell ref="S5:T5"/>
    <mergeCell ref="U5:V5"/>
    <mergeCell ref="W5:X5"/>
    <mergeCell ref="Y5:Z5"/>
  </mergeCells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6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УПФ - I-во тримесечие 2025 г.</vt:lpstr>
      <vt:lpstr>'УПФ - 2024 г.'!Print_Area</vt:lpstr>
      <vt:lpstr>'УПФ - I-во тримесечие 2025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Valentina Lilova</cp:lastModifiedBy>
  <cp:lastPrinted>2024-08-21T11:26:55Z</cp:lastPrinted>
  <dcterms:created xsi:type="dcterms:W3CDTF">2004-05-22T18:25:26Z</dcterms:created>
  <dcterms:modified xsi:type="dcterms:W3CDTF">2025-05-23T11:45:50Z</dcterms:modified>
</cp:coreProperties>
</file>