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4\EN\"/>
    </mc:Choice>
  </mc:AlternateContent>
  <bookViews>
    <workbookView xWindow="0" yWindow="0" windowWidth="14130" windowHeight="7830" tabRatio="798"/>
  </bookViews>
  <sheets>
    <sheet name="LPPF-pensioners" sheetId="1" r:id="rId1"/>
    <sheet name="LPPF-% pensioners" sheetId="5" r:id="rId2"/>
    <sheet name="LPPF-net assets" sheetId="2" r:id="rId3"/>
    <sheet name="LPPF-% net assets" sheetId="6" r:id="rId4"/>
    <sheet name="LPPF-investments" sheetId="3" r:id="rId5"/>
    <sheet name="LPPF-portfolio" sheetId="4" r:id="rId6"/>
    <sheet name="Chart №1-LPPF" sheetId="10" r:id="rId7"/>
    <sheet name="Chart №2-LPPF" sheetId="11" r:id="rId8"/>
    <sheet name="Chart №3-LPPF" sheetId="12" r:id="rId9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3" l="1"/>
  <c r="M10" i="3"/>
  <c r="M6" i="3"/>
  <c r="M16" i="3" l="1"/>
  <c r="M17" i="3"/>
  <c r="M15" i="3"/>
  <c r="B15" i="6"/>
  <c r="B14" i="6"/>
  <c r="B13" i="6"/>
  <c r="M14" i="3" l="1"/>
  <c r="D15" i="4"/>
  <c r="E15" i="4"/>
  <c r="F15" i="4"/>
  <c r="F14" i="4" s="1"/>
  <c r="G15" i="4"/>
  <c r="H15" i="4"/>
  <c r="H14" i="4" s="1"/>
  <c r="I15" i="4"/>
  <c r="J15" i="4"/>
  <c r="K15" i="4"/>
  <c r="K14" i="4" s="1"/>
  <c r="M15" i="4"/>
  <c r="D16" i="4"/>
  <c r="E16" i="4"/>
  <c r="E14" i="4" s="1"/>
  <c r="F16" i="4"/>
  <c r="G16" i="4"/>
  <c r="H16" i="4"/>
  <c r="I16" i="4"/>
  <c r="I14" i="4" s="1"/>
  <c r="J16" i="4"/>
  <c r="K16" i="4"/>
  <c r="M16" i="4"/>
  <c r="D17" i="4"/>
  <c r="E17" i="4"/>
  <c r="F17" i="4"/>
  <c r="G17" i="4"/>
  <c r="H17" i="4"/>
  <c r="I17" i="4"/>
  <c r="J17" i="4"/>
  <c r="K17" i="4"/>
  <c r="M17" i="4"/>
  <c r="C16" i="4"/>
  <c r="C17" i="4"/>
  <c r="C15" i="4"/>
  <c r="D6" i="4"/>
  <c r="E6" i="4"/>
  <c r="F6" i="4"/>
  <c r="F5" i="4" s="1"/>
  <c r="G6" i="4"/>
  <c r="H6" i="4"/>
  <c r="J6" i="4"/>
  <c r="J5" i="4" s="1"/>
  <c r="K6" i="4"/>
  <c r="K5" i="4" s="1"/>
  <c r="D7" i="4"/>
  <c r="E7" i="4"/>
  <c r="F7" i="4"/>
  <c r="G7" i="4"/>
  <c r="H7" i="4"/>
  <c r="J7" i="4"/>
  <c r="K7" i="4"/>
  <c r="D8" i="4"/>
  <c r="E8" i="4"/>
  <c r="F8" i="4"/>
  <c r="G8" i="4"/>
  <c r="H8" i="4"/>
  <c r="J8" i="4"/>
  <c r="K8" i="4"/>
  <c r="D9" i="4"/>
  <c r="E9" i="4"/>
  <c r="F9" i="4"/>
  <c r="G9" i="4"/>
  <c r="H9" i="4"/>
  <c r="J9" i="4"/>
  <c r="K9" i="4"/>
  <c r="D10" i="4"/>
  <c r="E10" i="4"/>
  <c r="F10" i="4"/>
  <c r="G10" i="4"/>
  <c r="H10" i="4"/>
  <c r="J10" i="4"/>
  <c r="K10" i="4"/>
  <c r="D11" i="4"/>
  <c r="E11" i="4"/>
  <c r="F11" i="4"/>
  <c r="G11" i="4"/>
  <c r="H11" i="4"/>
  <c r="J11" i="4"/>
  <c r="K11" i="4"/>
  <c r="D12" i="4"/>
  <c r="E12" i="4"/>
  <c r="F12" i="4"/>
  <c r="G12" i="4"/>
  <c r="H12" i="4"/>
  <c r="J12" i="4"/>
  <c r="K12" i="4"/>
  <c r="D13" i="4"/>
  <c r="E13" i="4"/>
  <c r="F13" i="4"/>
  <c r="G13" i="4"/>
  <c r="H13" i="4"/>
  <c r="H5" i="4" s="1"/>
  <c r="J13" i="4"/>
  <c r="K13" i="4"/>
  <c r="C7" i="4"/>
  <c r="C8" i="4"/>
  <c r="C9" i="4"/>
  <c r="C10" i="4"/>
  <c r="C11" i="4"/>
  <c r="C12" i="4"/>
  <c r="C13" i="4"/>
  <c r="C6" i="4"/>
  <c r="J14" i="4"/>
  <c r="D14" i="4"/>
  <c r="M14" i="4" l="1"/>
  <c r="G14" i="4"/>
  <c r="G5" i="4"/>
  <c r="E5" i="4"/>
  <c r="D5" i="4"/>
  <c r="C5" i="4"/>
  <c r="C14" i="4"/>
  <c r="L14" i="3"/>
  <c r="M13" i="3"/>
  <c r="M12" i="3"/>
  <c r="L10" i="3"/>
  <c r="M9" i="3"/>
  <c r="M8" i="3"/>
  <c r="M7" i="3"/>
  <c r="L6" i="3"/>
  <c r="L5" i="3" s="1"/>
  <c r="L17" i="4" l="1"/>
  <c r="L16" i="4"/>
  <c r="L15" i="4"/>
  <c r="L14" i="4" s="1"/>
  <c r="M5" i="3" l="1"/>
  <c r="M6" i="4" s="1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6" i="2"/>
  <c r="M7" i="4" l="1"/>
  <c r="M9" i="4"/>
  <c r="M11" i="4"/>
  <c r="M8" i="4"/>
  <c r="M13" i="4"/>
  <c r="M12" i="4"/>
  <c r="M10" i="4"/>
  <c r="M27" i="2"/>
  <c r="M6" i="1"/>
  <c r="M7" i="1"/>
  <c r="M8" i="1"/>
  <c r="M9" i="1"/>
  <c r="M10" i="1"/>
  <c r="M11" i="1"/>
  <c r="M12" i="1"/>
  <c r="M13" i="1"/>
  <c r="M14" i="1"/>
  <c r="M18" i="1" s="1"/>
  <c r="M15" i="1"/>
  <c r="M19" i="1" s="1"/>
  <c r="M16" i="1"/>
  <c r="M20" i="1" s="1"/>
  <c r="M17" i="1"/>
  <c r="M21" i="1" s="1"/>
  <c r="B14" i="5" l="1"/>
  <c r="B10" i="5"/>
  <c r="B6" i="5"/>
  <c r="B13" i="5"/>
  <c r="B9" i="5"/>
  <c r="B12" i="5"/>
  <c r="B8" i="5"/>
  <c r="B15" i="5"/>
  <c r="B11" i="5"/>
  <c r="B7" i="5"/>
  <c r="M5" i="4"/>
  <c r="B9" i="6"/>
  <c r="B12" i="6"/>
  <c r="B8" i="6"/>
  <c r="B11" i="6"/>
  <c r="B7" i="6"/>
  <c r="B10" i="6"/>
  <c r="B6" i="6"/>
  <c r="B16" i="5" l="1"/>
  <c r="B16" i="6"/>
</calcChain>
</file>

<file path=xl/sharedStrings.xml><?xml version="1.0" encoding="utf-8"?>
<sst xmlns="http://schemas.openxmlformats.org/spreadsheetml/2006/main" count="171" uniqueCount="87">
  <si>
    <t>1.1.</t>
  </si>
  <si>
    <t>1.2.</t>
  </si>
  <si>
    <t>1.3.</t>
  </si>
  <si>
    <t>2.1.</t>
  </si>
  <si>
    <t>2.2.</t>
  </si>
  <si>
    <t>2.3.</t>
  </si>
  <si>
    <t>3.1.</t>
  </si>
  <si>
    <t>3.2.</t>
  </si>
  <si>
    <t>5.1.</t>
  </si>
  <si>
    <t>5.2.</t>
  </si>
  <si>
    <t>3.3.</t>
  </si>
  <si>
    <t>4.1.</t>
  </si>
  <si>
    <t>4.2.</t>
  </si>
  <si>
    <t>4.3.</t>
  </si>
  <si>
    <t xml:space="preserve">№ </t>
  </si>
  <si>
    <t>І.</t>
  </si>
  <si>
    <t>( %)</t>
  </si>
  <si>
    <t>(%)</t>
  </si>
  <si>
    <t>Lifelong pension payment funds (LPPF)</t>
  </si>
  <si>
    <t>Persons with newly granted pensions</t>
  </si>
  <si>
    <t>incl. with a lifetime pension without additional conditions</t>
  </si>
  <si>
    <t>incl. with a lifetime pension with a period of guaranteed payment</t>
  </si>
  <si>
    <t>incl. with a lifetime pension, including term payment</t>
  </si>
  <si>
    <t>Pensioners at the end of the period</t>
  </si>
  <si>
    <t>Number of pensions paid during the period</t>
  </si>
  <si>
    <t>incl. lifetime pension without additional conditions</t>
  </si>
  <si>
    <t>incl. lifetime pension with a period of guaranteed payment</t>
  </si>
  <si>
    <t>incl. lifetime pension, including term payment</t>
  </si>
  <si>
    <t>Average monthly pension</t>
  </si>
  <si>
    <t>LPPF "Doverie"</t>
  </si>
  <si>
    <t>LPPF "Saglasie"</t>
  </si>
  <si>
    <t>LPPF "DSK-Rodina"</t>
  </si>
  <si>
    <t>LPPF Allianz Bulgaria</t>
  </si>
  <si>
    <t>LPPF     UBB</t>
  </si>
  <si>
    <t>LPPF   "CCB-Sila"</t>
  </si>
  <si>
    <t>LPPF-Future</t>
  </si>
  <si>
    <t>LPPF "Toplina"</t>
  </si>
  <si>
    <t>LPPF "Pension insurance institute"</t>
  </si>
  <si>
    <t>"LPPF DallBogg: Life and Helth"</t>
  </si>
  <si>
    <t>Total</t>
  </si>
  <si>
    <t>Pensioners and pensions paid by the lifelong pension payment funds</t>
  </si>
  <si>
    <t>in the period 01.01.2024 - 31.12.2024</t>
  </si>
  <si>
    <t>LPPF</t>
  </si>
  <si>
    <t>Market share of LPPF by number of pensioners</t>
  </si>
  <si>
    <t xml:space="preserve">Year, month  </t>
  </si>
  <si>
    <t>as of 31.12.2024</t>
  </si>
  <si>
    <t>Net assets in lifelong pension payment funds</t>
  </si>
  <si>
    <t>Net assets`s value at the beginning of the period:</t>
  </si>
  <si>
    <t>Total funds transferred to LPF:</t>
  </si>
  <si>
    <t>Funds transferred from UPF for payment of persons with newly granted pensions</t>
  </si>
  <si>
    <t>Funds transferred from UPF belonging to deceased insured persons without heirs</t>
  </si>
  <si>
    <t>Funds transferred from UPF for recalculation of pensions</t>
  </si>
  <si>
    <t>Funds transferred from the TPF belonging to deceased persons without heirs</t>
  </si>
  <si>
    <t>Funds transferred from the PIC to supplement the deficit</t>
  </si>
  <si>
    <t xml:space="preserve">       - from the reserve for guaranteeing the payment of lifelong pensions</t>
  </si>
  <si>
    <t xml:space="preserve">       - from own funds</t>
  </si>
  <si>
    <t>Reimbursed funds from the PIC for overpaid expenses for payment of pensions and funds to heirs</t>
  </si>
  <si>
    <t>Positive income from investing the fund's assets</t>
  </si>
  <si>
    <t>Others</t>
  </si>
  <si>
    <t xml:space="preserve">Reduction of funds (total): </t>
  </si>
  <si>
    <t>Payment of pensions</t>
  </si>
  <si>
    <t>Funds for payment of heirs of deceased pensioners</t>
  </si>
  <si>
    <t>Expenses for payment of lifelong pensions and funds to heirs</t>
  </si>
  <si>
    <t>Funds transferred to the reserve for guaranteeing the payment of lifelong pensions under Art. 192a, para. 15, item 1 of the Social Insurance Code</t>
  </si>
  <si>
    <t>Funds transferred to the reserve for guaranteeing the payment of lifelong pensions under Art. 192a, para. 17 of the SIC</t>
  </si>
  <si>
    <t>Negative income from investing the fund's assets</t>
  </si>
  <si>
    <t>Accrued fee for the pension insurance company</t>
  </si>
  <si>
    <t>Net assets`s value at the end of the period:</t>
  </si>
  <si>
    <t>Market share of LPPF by amount of net assets</t>
  </si>
  <si>
    <t>LPPF's investment portfolio and balance assets as of 31.12.2024</t>
  </si>
  <si>
    <t>Total investments, incl.</t>
  </si>
  <si>
    <t>Debt securities</t>
  </si>
  <si>
    <t>Debt securities issued or guaranteed by States or by their central banks, the ECB, the EIB or international financial organizations</t>
  </si>
  <si>
    <t>Corporate bonds</t>
  </si>
  <si>
    <t>Municipal bonds</t>
  </si>
  <si>
    <t>Equities</t>
  </si>
  <si>
    <t>Shares, rights and warrants</t>
  </si>
  <si>
    <t xml:space="preserve">Shares and units, issued by collective investment schemes </t>
  </si>
  <si>
    <t>Bank deposits</t>
  </si>
  <si>
    <t xml:space="preserve">ІІ. </t>
  </si>
  <si>
    <t>Balance assets, incl.</t>
  </si>
  <si>
    <t>Total investments</t>
  </si>
  <si>
    <t>Cash</t>
  </si>
  <si>
    <t>Short-term receivables</t>
  </si>
  <si>
    <t xml:space="preserve">                                                   LPPF                           Investment instruments </t>
  </si>
  <si>
    <t>(thousands of BGN)</t>
  </si>
  <si>
    <t>Structure of LPPFs' investment portfolio and balance assets as of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</si>
</sst>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л_в_-;\-* #,##0.00\ _л_в_-;_-* &quot;-&quot;??\ _л_в_-;_-@_-"/>
    <numFmt numFmtId="165" formatCode="_-* #,##0\ _л_в_-;\-* #,##0\ _л_в_-;_-* &quot;-&quot;\ _л_в_-;_-@_-"/>
    <numFmt numFmtId="166" formatCode="_-* #,##0.00\ _л_в_-;\-* #,##0.00\ _л_в_-;_-* &quot;-&quot;\ _л_в_-;_-@_-"/>
    <numFmt numFmtId="167" formatCode="_-* #,##0.00\ _л_в_._-;\-* #,##0.00\ _л_в_._-;_-* &quot;-&quot;??\ _л_в_._-;_-@_-"/>
    <numFmt numFmtId="168" formatCode="_-* #,##0.000\ _л_в_-;\-* #,##0.000\ _л_в_-;_-* &quot;-&quot;\ _л_в_-;_-@_-"/>
  </numFmts>
  <fonts count="1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9" fontId="3" fillId="0" borderId="0" applyFont="0" applyFill="0" applyBorder="0" applyAlignment="0" applyProtection="0"/>
    <xf numFmtId="0" fontId="6" fillId="0" borderId="0"/>
    <xf numFmtId="0" fontId="8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70">
    <xf numFmtId="0" fontId="0" fillId="0" borderId="0" xfId="0"/>
    <xf numFmtId="3" fontId="2" fillId="0" borderId="1" xfId="0" applyNumberFormat="1" applyFont="1" applyFill="1" applyBorder="1"/>
    <xf numFmtId="3" fontId="1" fillId="0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" fillId="0" borderId="0" xfId="0" applyFont="1" applyFill="1"/>
    <xf numFmtId="0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wrapText="1"/>
    </xf>
    <xf numFmtId="3" fontId="4" fillId="0" borderId="0" xfId="0" applyNumberFormat="1" applyFont="1" applyFill="1"/>
    <xf numFmtId="10" fontId="4" fillId="0" borderId="0" xfId="1" applyNumberFormat="1" applyFont="1" applyFill="1"/>
    <xf numFmtId="3" fontId="2" fillId="0" borderId="3" xfId="0" applyNumberFormat="1" applyFont="1" applyFill="1" applyBorder="1" applyAlignment="1">
      <alignment horizontal="center" vertical="center"/>
    </xf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7" fillId="0" borderId="0" xfId="3" applyFont="1" applyFill="1" applyAlignment="1">
      <alignment horizontal="center" vertical="center"/>
    </xf>
    <xf numFmtId="0" fontId="7" fillId="0" borderId="4" xfId="2" applyFont="1" applyFill="1" applyBorder="1" applyAlignment="1">
      <alignment horizontal="center"/>
    </xf>
    <xf numFmtId="0" fontId="9" fillId="0" borderId="2" xfId="2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right" vertical="center" wrapText="1"/>
    </xf>
    <xf numFmtId="3" fontId="7" fillId="0" borderId="0" xfId="3" applyNumberFormat="1" applyFont="1" applyFill="1" applyBorder="1" applyAlignment="1">
      <alignment vertical="center"/>
    </xf>
    <xf numFmtId="165" fontId="7" fillId="0" borderId="0" xfId="3" applyNumberFormat="1" applyFont="1" applyFill="1" applyBorder="1" applyAlignment="1">
      <alignment vertical="center"/>
    </xf>
    <xf numFmtId="165" fontId="7" fillId="0" borderId="1" xfId="3" applyNumberFormat="1" applyFont="1" applyFill="1" applyBorder="1" applyAlignment="1">
      <alignment horizontal="right" vertical="center" wrapText="1"/>
    </xf>
    <xf numFmtId="165" fontId="1" fillId="0" borderId="1" xfId="3" applyNumberFormat="1" applyFont="1" applyFill="1" applyBorder="1" applyAlignment="1">
      <alignment horizontal="right" vertical="center" wrapText="1"/>
    </xf>
    <xf numFmtId="10" fontId="7" fillId="0" borderId="0" xfId="5" applyNumberFormat="1" applyFont="1" applyFill="1" applyBorder="1" applyAlignment="1">
      <alignment vertical="center"/>
    </xf>
    <xf numFmtId="166" fontId="2" fillId="2" borderId="1" xfId="2" applyNumberFormat="1" applyFont="1" applyFill="1" applyBorder="1" applyAlignment="1">
      <alignment horizontal="right" vertical="center" wrapText="1"/>
    </xf>
    <xf numFmtId="167" fontId="7" fillId="0" borderId="0" xfId="3" applyNumberFormat="1" applyFont="1" applyFill="1" applyBorder="1" applyAlignment="1">
      <alignment vertical="center"/>
    </xf>
    <xf numFmtId="166" fontId="1" fillId="2" borderId="1" xfId="2" applyNumberFormat="1" applyFont="1" applyFill="1" applyBorder="1" applyAlignment="1">
      <alignment horizontal="right" vertical="center" wrapText="1"/>
    </xf>
    <xf numFmtId="168" fontId="7" fillId="0" borderId="0" xfId="3" applyNumberFormat="1" applyFont="1" applyFill="1" applyBorder="1" applyAlignment="1">
      <alignment vertical="center"/>
    </xf>
    <xf numFmtId="0" fontId="1" fillId="0" borderId="1" xfId="3" quotePrefix="1" applyNumberFormat="1" applyFont="1" applyFill="1" applyBorder="1" applyAlignment="1">
      <alignment horizontal="right" vertical="center" wrapText="1" indent="1"/>
    </xf>
    <xf numFmtId="166" fontId="7" fillId="0" borderId="0" xfId="3" applyNumberFormat="1" applyFont="1" applyFill="1" applyBorder="1" applyAlignment="1">
      <alignment vertical="center"/>
    </xf>
    <xf numFmtId="166" fontId="10" fillId="2" borderId="1" xfId="2" applyNumberFormat="1" applyFont="1" applyFill="1" applyBorder="1" applyAlignment="1">
      <alignment horizontal="right" vertical="center" wrapText="1"/>
    </xf>
    <xf numFmtId="167" fontId="7" fillId="0" borderId="0" xfId="3" applyNumberFormat="1" applyFont="1" applyFill="1" applyAlignment="1">
      <alignment vertical="center"/>
    </xf>
    <xf numFmtId="0" fontId="7" fillId="0" borderId="0" xfId="0" applyFont="1"/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164" fontId="7" fillId="0" borderId="1" xfId="4" applyFont="1" applyFill="1" applyBorder="1" applyAlignment="1">
      <alignment wrapText="1"/>
    </xf>
    <xf numFmtId="0" fontId="7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justify" wrapText="1"/>
    </xf>
    <xf numFmtId="0" fontId="2" fillId="0" borderId="7" xfId="0" applyFont="1" applyBorder="1" applyAlignment="1">
      <alignment vertical="justify"/>
    </xf>
    <xf numFmtId="3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2" fontId="7" fillId="0" borderId="1" xfId="1" applyNumberFormat="1" applyFont="1" applyFill="1" applyBorder="1"/>
    <xf numFmtId="3" fontId="1" fillId="0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/>
    <xf numFmtId="0" fontId="14" fillId="0" borderId="5" xfId="2" applyFont="1" applyFill="1" applyBorder="1" applyAlignment="1">
      <alignment horizontal="justify" vertical="justify" wrapText="1"/>
    </xf>
    <xf numFmtId="0" fontId="2" fillId="0" borderId="1" xfId="3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quotePrefix="1" applyNumberFormat="1" applyFont="1" applyBorder="1" applyAlignment="1">
      <alignment horizontal="right" vertical="center" wrapText="1" inden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1" fontId="1" fillId="0" borderId="1" xfId="0" quotePrefix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right"/>
    </xf>
    <xf numFmtId="3" fontId="2" fillId="2" borderId="2" xfId="0" applyNumberFormat="1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right" vertical="center"/>
    </xf>
  </cellXfs>
  <cellStyles count="6">
    <cellStyle name="Comma 2" xfId="4"/>
    <cellStyle name="Normal" xfId="0" builtinId="0"/>
    <cellStyle name="Normal 2" xfId="2"/>
    <cellStyle name="Normal_Spr_06_04" xfId="3"/>
    <cellStyle name="Percent" xfId="1" builtinId="5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sz="1200"/>
              <a:t>Market share of LPPF by number of pensioners as of 31.12.2024</a:t>
            </a:r>
            <a:endParaRPr lang="bg-BG" sz="1200"/>
          </a:p>
        </c:rich>
      </c:tx>
      <c:layout>
        <c:manualLayout>
          <c:xMode val="edge"/>
          <c:yMode val="edge"/>
          <c:x val="0.26335746294381246"/>
          <c:y val="2.5423700210062575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8.3721225643071759E-2"/>
                  <c:y val="3.47877835067570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75D-41F1-8965-C692411D455C}"/>
                </c:ext>
              </c:extLst>
            </c:dLbl>
            <c:dLbl>
              <c:idx val="2"/>
              <c:layout>
                <c:manualLayout>
                  <c:x val="-9.6079403118088505E-2"/>
                  <c:y val="8.3892330717543553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9-275D-41F1-8965-C692411D455C}"/>
                </c:ext>
              </c:extLst>
            </c:dLbl>
            <c:dLbl>
              <c:idx val="3"/>
              <c:layout>
                <c:manualLayout>
                  <c:x val="-3.3549332703629205E-2"/>
                  <c:y val="8.3449644936514911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8-275D-41F1-8965-C692411D455C}"/>
                </c:ext>
              </c:extLst>
            </c:dLbl>
            <c:dLbl>
              <c:idx val="4"/>
              <c:layout>
                <c:manualLayout>
                  <c:x val="-4.8029813233014952E-2"/>
                  <c:y val="6.5889657193865997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7-275D-41F1-8965-C692411D455C}"/>
                </c:ext>
              </c:extLst>
            </c:dLbl>
            <c:dLbl>
              <c:idx val="5"/>
              <c:layout>
                <c:manualLayout>
                  <c:x val="-6.2494768298740323E-2"/>
                  <c:y val="-2.0548827335669376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6-275D-41F1-8965-C692411D455C}"/>
                </c:ext>
              </c:extLst>
            </c:dLbl>
            <c:dLbl>
              <c:idx val="6"/>
              <c:layout>
                <c:manualLayout>
                  <c:x val="-0.1002528044904418"/>
                  <c:y val="-8.880699557225398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5-275D-41F1-8965-C692411D455C}"/>
                </c:ext>
              </c:extLst>
            </c:dLbl>
            <c:dLbl>
              <c:idx val="7"/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4-275D-41F1-8965-C692411D455C}"/>
                </c:ext>
              </c:extLst>
            </c:dLbl>
            <c:dLbl>
              <c:idx val="8"/>
              <c:layout>
                <c:manualLayout>
                  <c:x val="0.16189953505036275"/>
                  <c:y val="-9.5632563696035483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58B4F68B-E3D9-4E17-AC1A-7A585246B35E}" type="CATEGORYNAME">
                      <a:rPr lang="en-US" sz="12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AF648127-BAE3-4B6D-A4A2-EBD9CE9E4D0B}" type="PERCENTAGE"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en-US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75D-41F1-8965-C692411D455C}"/>
                </c:ext>
              </c:extLst>
            </c:dLbl>
            <c:dLbl>
              <c:idx val="9"/>
              <c:layout>
                <c:manualLayout>
                  <c:x val="0.25504124290565022"/>
                  <c:y val="-8.463434456479741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991-407F-94F7-03056544B9E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borderCallout2">
                    <a:avLst/>
                  </a:prstGeom>
                </c15:spPr>
                <c15:layout/>
              </c:ext>
            </c:extLst>
          </c:dLbls>
          <c:cat>
            <c:strRef>
              <c:f>'LPPF-% pensioners'!$A$6:$A$15</c:f>
              <c:strCache>
                <c:ptCount val="10"/>
                <c:pt idx="0">
                  <c:v>LPPF "Doverie"</c:v>
                </c:pt>
                <c:pt idx="1">
                  <c:v>LPPF "Saglasie"</c:v>
                </c:pt>
                <c:pt idx="2">
                  <c:v>LPPF "DSK-Rodina"</c:v>
                </c:pt>
                <c:pt idx="3">
                  <c:v>LPPF Allianz Bulgaria</c:v>
                </c:pt>
                <c:pt idx="4">
                  <c:v>LPPF     UBB</c:v>
                </c:pt>
                <c:pt idx="5">
                  <c:v>LPPF   "CCB-Sila"</c:v>
                </c:pt>
                <c:pt idx="6">
                  <c:v>LPPF-Future</c:v>
                </c:pt>
                <c:pt idx="7">
                  <c:v>LPPF "Toplina"</c:v>
                </c:pt>
                <c:pt idx="8">
                  <c:v>LPPF "Pension insurance institute"</c:v>
                </c:pt>
                <c:pt idx="9">
                  <c:v>"LPPF DallBogg: Life and Helth"</c:v>
                </c:pt>
              </c:strCache>
            </c:strRef>
          </c:cat>
          <c:val>
            <c:numRef>
              <c:f>'LPPF-% pensioners'!$B$6:$B$15</c:f>
              <c:numCache>
                <c:formatCode>0.00</c:formatCode>
                <c:ptCount val="10"/>
                <c:pt idx="0">
                  <c:v>24.872198191112858</c:v>
                </c:pt>
                <c:pt idx="1">
                  <c:v>10.420762878489972</c:v>
                </c:pt>
                <c:pt idx="2">
                  <c:v>19.897758552890288</c:v>
                </c:pt>
                <c:pt idx="3">
                  <c:v>20.998820290994889</c:v>
                </c:pt>
                <c:pt idx="4">
                  <c:v>11.521824616594573</c:v>
                </c:pt>
                <c:pt idx="5">
                  <c:v>11.030279197797876</c:v>
                </c:pt>
                <c:pt idx="6">
                  <c:v>0.43255996854109324</c:v>
                </c:pt>
                <c:pt idx="7">
                  <c:v>0.45222178529296109</c:v>
                </c:pt>
                <c:pt idx="8">
                  <c:v>0.31458906802988595</c:v>
                </c:pt>
                <c:pt idx="9">
                  <c:v>5.8985450255603616E-2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19E-4FDD-A313-8FE44238E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en-US" sz="1200">
                <a:latin typeface="Times New Roman" pitchFamily="18" charset="0"/>
                <a:cs typeface="Times New Roman" pitchFamily="18" charset="0"/>
              </a:rPr>
              <a:t>Market share of LPPF by amount of net assets as</a:t>
            </a:r>
            <a:r>
              <a:rPr lang="en-US" sz="1200" baseline="0">
                <a:latin typeface="Times New Roman" pitchFamily="18" charset="0"/>
                <a:cs typeface="Times New Roman" pitchFamily="18" charset="0"/>
              </a:rPr>
              <a:t> of 31.12.2024</a:t>
            </a:r>
            <a:endParaRPr lang="bg-BG" sz="12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27921406411582211"/>
          <c:y val="3.161934707400154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8.2426097978703955E-2"/>
                  <c:y val="4.0234310812671259E-3"/>
                </c:manualLayout>
              </c:layout>
              <c:tx>
                <c:rich>
                  <a:bodyPr/>
                  <a:lstStyle/>
                  <a:p>
                    <a:fld id="{7D36C79F-ED79-4DEC-940B-4B3BC8A82441}" type="CATEGORYNAME">
                      <a:rPr lang="en-US"/>
                      <a:pPr/>
                      <a:t>[CATEGORY NAME]</a:t>
                    </a:fld>
                    <a:r>
                      <a:rPr lang="en-US" baseline="0"/>
                      <a:t>
</a:t>
                    </a:r>
                    <a:fld id="{2F5FBCF2-4920-4F40-AB93-710DC62EEFD6}" type="PERCENTAGE">
                      <a:rPr lang="en-US" sz="1000" b="0" i="0" u="none" strike="noStrike" kern="1200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rPr>
                      <a:pPr/>
                      <a:t>[PERCENTAGE]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CB59-44DE-84C3-ED02A30DC1A0}"/>
                </c:ext>
              </c:extLst>
            </c:dLbl>
            <c:dLbl>
              <c:idx val="1"/>
              <c:layout>
                <c:manualLayout>
                  <c:x val="8.1960407123023681E-3"/>
                  <c:y val="9.802967522460708E-2"/>
                </c:manualLayout>
              </c:layout>
              <c:tx>
                <c:rich>
                  <a:bodyPr/>
                  <a:lstStyle/>
                  <a:p>
                    <a:fld id="{6779D305-5B0D-4D62-A685-D90C304160F4}" type="CATEGORYNAME">
                      <a:rPr lang="en-US" sz="1000" b="0" i="0" u="none" strike="noStrike" kern="1200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rPr>
                      <a:pPr/>
                      <a:t>[CATEGORY NAME]</a:t>
                    </a:fld>
                    <a:r>
                      <a:rPr lang="en-US" baseline="0"/>
                      <a:t>
</a:t>
                    </a:r>
                    <a:fld id="{78D3ABCF-BFE1-461F-BB12-5BC8AB4A78A4}" type="PERCENTAGE">
                      <a:rPr lang="en-US" baseline="0"/>
                      <a:pPr/>
                      <a:t>[PERCENTAGE]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B59-44DE-84C3-ED02A30DC1A0}"/>
                </c:ext>
              </c:extLst>
            </c:dLbl>
            <c:dLbl>
              <c:idx val="2"/>
              <c:layout>
                <c:manualLayout>
                  <c:x val="-4.6062177010482389E-2"/>
                  <c:y val="8.17533341327258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1E1DDAE5-DE85-4502-8C45-F7ECE72C4B7B}" type="CATEGORYNAME">
                      <a:rPr lang="en-US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CA004E51-3C6D-4C22-A32F-F583919CD099}" type="PERCENTAGE"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en-US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18750"/>
                        <a:gd name="adj2" fmla="val -8333"/>
                        <a:gd name="adj3" fmla="val -120647"/>
                        <a:gd name="adj4" fmla="val -8789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CB59-44DE-84C3-ED02A30DC1A0}"/>
                </c:ext>
              </c:extLst>
            </c:dLbl>
            <c:dLbl>
              <c:idx val="3"/>
              <c:layout>
                <c:manualLayout>
                  <c:x val="-6.2201087325304605E-2"/>
                  <c:y val="6.8673497031145142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56376E92-9FAA-4C4C-8E35-16CF4FA38F48}" type="CATEGORYNAME">
                      <a:rPr lang="en-US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CF930292-BA4A-4C2F-930C-ECEB89B9E48B}" type="PERCENTAGE"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en-US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-2928"/>
                        <a:gd name="adj2" fmla="val 66141"/>
                        <a:gd name="adj3" fmla="val -108632"/>
                        <a:gd name="adj4" fmla="val 88336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CB59-44DE-84C3-ED02A30DC1A0}"/>
                </c:ext>
              </c:extLst>
            </c:dLbl>
            <c:dLbl>
              <c:idx val="4"/>
              <c:layout>
                <c:manualLayout>
                  <c:x val="-4.8600889728494384E-2"/>
                  <c:y val="7.564402165465349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D38407F0-1D7E-46A3-AF59-DF09A2BC1465}" type="CATEGORYNAME">
                      <a:rPr lang="en-US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356A0461-9488-4CEE-AEA6-18EEBBC3661C}" type="PERCENTAGE"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en-US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56687"/>
                        <a:gd name="adj2" fmla="val 104072"/>
                        <a:gd name="adj3" fmla="val 20694"/>
                        <a:gd name="adj4" fmla="val 198763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CB59-44DE-84C3-ED02A30DC1A0}"/>
                </c:ext>
              </c:extLst>
            </c:dLbl>
            <c:dLbl>
              <c:idx val="5"/>
              <c:layout>
                <c:manualLayout>
                  <c:x val="-0.13325092894928983"/>
                  <c:y val="1.8443938162552017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66915F3D-25D4-4228-AFE9-14CFB0CB6426}" type="CATEGORYNAME">
                      <a:rPr lang="en-US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7B231B7E-C314-41D1-8C75-BD7E22490573}" type="PERCENTAGE"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en-US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35009"/>
                        <a:gd name="adj2" fmla="val 98183"/>
                        <a:gd name="adj3" fmla="val 109294"/>
                        <a:gd name="adj4" fmla="val 247401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CB59-44DE-84C3-ED02A30DC1A0}"/>
                </c:ext>
              </c:extLst>
            </c:dLbl>
            <c:dLbl>
              <c:idx val="6"/>
              <c:layout>
                <c:manualLayout>
                  <c:x val="-0.1918457659183502"/>
                  <c:y val="-4.9058182448006221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ABEC54F8-BC3E-41BB-82CF-D71FFD2786A4}" type="CATEGORYNAME">
                      <a:rPr lang="en-US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5D05578C-A8E2-4CD9-9901-F49D64D1235D}" type="PERCENTAGE"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en-US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75655"/>
                        <a:gd name="adj2" fmla="val 100189"/>
                        <a:gd name="adj3" fmla="val 218173"/>
                        <a:gd name="adj4" fmla="val 305751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CB59-44DE-84C3-ED02A30DC1A0}"/>
                </c:ext>
              </c:extLst>
            </c:dLbl>
            <c:dLbl>
              <c:idx val="7"/>
              <c:layout>
                <c:manualLayout>
                  <c:x val="-7.9673096705724603E-2"/>
                  <c:y val="-0.1195601565032797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4593092B-F9C5-4F05-A4A6-7B766277641A}" type="CATEGORYNAME">
                      <a:rPr lang="en-US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C05AB2D4-20BB-40A3-A604-47E8D5CD01BA}" type="PERCENTAGE"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en-US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110882"/>
                        <a:gd name="adj2" fmla="val 86769"/>
                        <a:gd name="adj3" fmla="val 294046"/>
                        <a:gd name="adj4" fmla="val 165820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B59-44DE-84C3-ED02A30DC1A0}"/>
                </c:ext>
              </c:extLst>
            </c:dLbl>
            <c:dLbl>
              <c:idx val="8"/>
              <c:layout>
                <c:manualLayout>
                  <c:x val="6.6932445233384083E-2"/>
                  <c:y val="-0.15909828530316958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4E679C73-08E2-4472-AC2C-59680373CA75}" type="CATEGORYNAME">
                      <a:rPr lang="en-US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B15C7D18-0E3E-4A08-98F6-05CBCC5EB9DA}" type="PERCENTAGE"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en-US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106871"/>
                        <a:gd name="adj2" fmla="val 39345"/>
                        <a:gd name="adj3" fmla="val 296759"/>
                        <a:gd name="adj4" fmla="val 33405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CB59-44DE-84C3-ED02A30DC1A0}"/>
                </c:ext>
              </c:extLst>
            </c:dLbl>
            <c:dLbl>
              <c:idx val="9"/>
              <c:layout>
                <c:manualLayout>
                  <c:x val="0.2166280972892865"/>
                  <c:y val="-1.8911671574048126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A1E23CA5-62FF-488D-A782-F0F1F6882F19}" type="CATEGORYNAME">
                      <a:rPr lang="en-US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A7797570-F3CD-4A54-8CCE-5D18CAB3097E}" type="PERCENTAGE"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en-US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52499"/>
                        <a:gd name="adj2" fmla="val -1485"/>
                        <a:gd name="adj3" fmla="val 161766"/>
                        <a:gd name="adj4" fmla="val -86957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CB59-44DE-84C3-ED02A30DC1A0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aseline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borderCallout1">
                    <a:avLst/>
                  </a:prstGeom>
                </c15:spPr>
              </c:ext>
            </c:extLst>
          </c:dLbls>
          <c:cat>
            <c:strRef>
              <c:f>'LPPF-% net assets'!$A$6:$A$15</c:f>
              <c:strCache>
                <c:ptCount val="10"/>
                <c:pt idx="0">
                  <c:v>LPPF "Doverie"</c:v>
                </c:pt>
                <c:pt idx="1">
                  <c:v>LPPF "Saglasie"</c:v>
                </c:pt>
                <c:pt idx="2">
                  <c:v>LPPF "DSK-Rodina"</c:v>
                </c:pt>
                <c:pt idx="3">
                  <c:v>LPPF Allianz Bulgaria</c:v>
                </c:pt>
                <c:pt idx="4">
                  <c:v>LPPF     UBB</c:v>
                </c:pt>
                <c:pt idx="5">
                  <c:v>LPPF   "CCB-Sila"</c:v>
                </c:pt>
                <c:pt idx="6">
                  <c:v>LPPF-Future</c:v>
                </c:pt>
                <c:pt idx="7">
                  <c:v>LPPF "Toplina"</c:v>
                </c:pt>
                <c:pt idx="8">
                  <c:v>LPPF "Pension insurance institute"</c:v>
                </c:pt>
                <c:pt idx="9">
                  <c:v>"LPPF DallBogg: Life and Helth"</c:v>
                </c:pt>
              </c:strCache>
            </c:strRef>
          </c:cat>
          <c:val>
            <c:numRef>
              <c:f>'LPPF-% net assets'!$B$6:$B$15</c:f>
              <c:numCache>
                <c:formatCode>#,##0.00</c:formatCode>
                <c:ptCount val="10"/>
                <c:pt idx="0">
                  <c:v>25.976528288667016</c:v>
                </c:pt>
                <c:pt idx="1">
                  <c:v>10.684883517253461</c:v>
                </c:pt>
                <c:pt idx="2">
                  <c:v>19.26782273603083</c:v>
                </c:pt>
                <c:pt idx="3">
                  <c:v>20.290975034259631</c:v>
                </c:pt>
                <c:pt idx="4">
                  <c:v>11.517418317826342</c:v>
                </c:pt>
                <c:pt idx="5">
                  <c:v>11.020782459068757</c:v>
                </c:pt>
                <c:pt idx="6">
                  <c:v>0.42760141366057719</c:v>
                </c:pt>
                <c:pt idx="7">
                  <c:v>0.45026944040884881</c:v>
                </c:pt>
                <c:pt idx="8">
                  <c:v>0.29262361802314202</c:v>
                </c:pt>
                <c:pt idx="9">
                  <c:v>7.1095174801397182E-2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4D6-4964-AC5F-7B139EB8168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en-US" sz="1200" b="1" i="0" baseline="0">
                <a:effectLst/>
              </a:rPr>
              <a:t>LPPF investment portfolio as of</a:t>
            </a:r>
            <a:r>
              <a:rPr lang="bg-BG" sz="1200" b="1" i="0" baseline="0">
                <a:effectLst/>
              </a:rPr>
              <a:t> 31.12.20</a:t>
            </a:r>
            <a:r>
              <a:rPr lang="en-US" sz="1200" b="1" i="0" baseline="0">
                <a:effectLst/>
              </a:rPr>
              <a:t>24</a:t>
            </a:r>
            <a:endParaRPr lang="en-US" sz="1200">
              <a:effectLst/>
            </a:endParaRPr>
          </a:p>
        </c:rich>
      </c:tx>
      <c:layout>
        <c:manualLayout>
          <c:xMode val="edge"/>
          <c:yMode val="edge"/>
          <c:x val="0.3557023779473274"/>
          <c:y val="4.1231419676601336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5-CDB3-4058-B735-7E17AD45CC28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0BE7-4F41-BC85-6954AB6C25EB}"/>
              </c:ext>
            </c:extLst>
          </c:dPt>
          <c:dLbls>
            <c:dLbl>
              <c:idx val="0"/>
              <c:layout>
                <c:manualLayout>
                  <c:x val="0.22621327969991342"/>
                  <c:y val="-5.8858911671574046E-2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DB3-4058-B735-7E17AD45CC28}"/>
                </c:ext>
              </c:extLst>
            </c:dLbl>
            <c:dLbl>
              <c:idx val="1"/>
              <c:layout>
                <c:manualLayout>
                  <c:x val="-0.11169712481591977"/>
                  <c:y val="1.6248628819874631E-2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DB3-4058-B735-7E17AD45CC28}"/>
                </c:ext>
              </c:extLst>
            </c:dLbl>
            <c:dLbl>
              <c:idx val="2"/>
              <c:layout>
                <c:manualLayout>
                  <c:x val="-5.7418158821150485E-2"/>
                  <c:y val="-0.11150352398843545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BE7-4F41-BC85-6954AB6C25EB}"/>
                </c:ext>
              </c:extLst>
            </c:dLbl>
            <c:dLbl>
              <c:idx val="3"/>
              <c:layout>
                <c:manualLayout>
                  <c:x val="0.13977564076465623"/>
                  <c:y val="-4.8906120237508427E-2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DB3-4058-B735-7E17AD45CC28}"/>
                </c:ext>
              </c:extLst>
            </c:dLbl>
            <c:dLbl>
              <c:idx val="7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B3-4058-B735-7E17AD45CC28}"/>
                </c:ext>
              </c:extLst>
            </c:dLbl>
            <c:dLbl>
              <c:idx val="8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DB3-4058-B735-7E17AD45CC28}"/>
                </c:ext>
              </c:extLst>
            </c:dLbl>
            <c:dLbl>
              <c:idx val="9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B3-4058-B735-7E17AD45CC28}"/>
                </c:ext>
              </c:extLst>
            </c:dLbl>
            <c:dLbl>
              <c:idx val="11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DB3-4058-B735-7E17AD45CC28}"/>
                </c:ext>
              </c:extLst>
            </c:dLbl>
            <c:dLbl>
              <c:idx val="12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DB3-4058-B735-7E17AD45CC28}"/>
                </c:ext>
              </c:extLst>
            </c:dLbl>
            <c:dLbl>
              <c:idx val="13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DB3-4058-B735-7E17AD45CC28}"/>
                </c:ext>
              </c:extLst>
            </c:dLbl>
            <c:numFmt formatCode="0.00%" sourceLinked="0"/>
            <c:spPr>
              <a:noFill/>
              <a:ln w="25400">
                <a:noFill/>
              </a:ln>
              <a:effectLst>
                <a:glow rad="127000">
                  <a:schemeClr val="accent1">
                    <a:alpha val="99000"/>
                  </a:schemeClr>
                </a:glow>
              </a:effectLst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('LPPF-portfolio'!$B$7:$B$8,'LPPF-portfolio'!$B$11,'LPPF-portfolio'!$B$13)</c:f>
              <c:strCache>
                <c:ptCount val="4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warrants</c:v>
                </c:pt>
                <c:pt idx="3">
                  <c:v>Bank deposits</c:v>
                </c:pt>
              </c:strCache>
            </c:strRef>
          </c:cat>
          <c:val>
            <c:numRef>
              <c:f>('LPPF-portfolio'!$M$7:$M$8,'LPPF-portfolio'!$M$11,'LPPF-portfolio'!$M$13)</c:f>
              <c:numCache>
                <c:formatCode>_-* #\ ##0.00\ _л_в_-;\-* #\ ##0.00\ _л_в_-;_-* "-"\ _л_в_-;_-@_-</c:formatCode>
                <c:ptCount val="4"/>
                <c:pt idx="0">
                  <c:v>95.879288179173145</c:v>
                </c:pt>
                <c:pt idx="1">
                  <c:v>2.6483523919074363</c:v>
                </c:pt>
                <c:pt idx="2">
                  <c:v>0.57920021652344544</c:v>
                </c:pt>
                <c:pt idx="3">
                  <c:v>0.89315921239596729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DB3-4058-B735-7E17AD45C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37338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37719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9525" y="600075"/>
          <a:ext cx="37719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eme1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1"/>
  <sheetViews>
    <sheetView tabSelected="1" zoomScaleNormal="100" workbookViewId="0">
      <selection activeCell="A2" sqref="A2:M2"/>
    </sheetView>
  </sheetViews>
  <sheetFormatPr defaultRowHeight="15"/>
  <cols>
    <col min="1" max="1" width="6.28515625" style="5" customWidth="1"/>
    <col min="2" max="2" width="61.140625" style="5" customWidth="1"/>
    <col min="3" max="3" width="15" style="5" customWidth="1"/>
    <col min="4" max="4" width="14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9" width="12.42578125" style="5" customWidth="1"/>
    <col min="10" max="10" width="13" style="5" customWidth="1"/>
    <col min="11" max="11" width="21.140625" style="5" customWidth="1"/>
    <col min="12" max="12" width="13" style="5" customWidth="1"/>
    <col min="13" max="13" width="13.28515625" style="5" customWidth="1"/>
    <col min="14" max="16384" width="9.140625" style="5"/>
  </cols>
  <sheetData>
    <row r="2" spans="1:13" ht="18.75">
      <c r="A2" s="64" t="s">
        <v>40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13" ht="18.75">
      <c r="A3" s="64" t="s">
        <v>41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</row>
    <row r="4" spans="1:13" ht="15.7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64.5" customHeight="1">
      <c r="A5" s="62" t="s">
        <v>18</v>
      </c>
      <c r="B5" s="63"/>
      <c r="C5" s="3" t="s">
        <v>29</v>
      </c>
      <c r="D5" s="3" t="s">
        <v>30</v>
      </c>
      <c r="E5" s="3" t="s">
        <v>31</v>
      </c>
      <c r="F5" s="3" t="s">
        <v>32</v>
      </c>
      <c r="G5" s="3" t="s">
        <v>33</v>
      </c>
      <c r="H5" s="3" t="s">
        <v>34</v>
      </c>
      <c r="I5" s="3" t="s">
        <v>35</v>
      </c>
      <c r="J5" s="3" t="s">
        <v>36</v>
      </c>
      <c r="K5" s="3" t="s">
        <v>37</v>
      </c>
      <c r="L5" s="3" t="s">
        <v>38</v>
      </c>
      <c r="M5" s="3" t="s">
        <v>39</v>
      </c>
    </row>
    <row r="6" spans="1:13" ht="13.5" customHeight="1">
      <c r="A6" s="4">
        <v>1</v>
      </c>
      <c r="B6" s="1" t="s">
        <v>19</v>
      </c>
      <c r="C6" s="1">
        <v>626</v>
      </c>
      <c r="D6" s="1">
        <v>260</v>
      </c>
      <c r="E6" s="1">
        <v>501</v>
      </c>
      <c r="F6" s="1">
        <v>498</v>
      </c>
      <c r="G6" s="1">
        <v>285</v>
      </c>
      <c r="H6" s="1">
        <v>261</v>
      </c>
      <c r="I6" s="1">
        <v>13</v>
      </c>
      <c r="J6" s="1">
        <v>16</v>
      </c>
      <c r="K6" s="1">
        <v>9</v>
      </c>
      <c r="L6" s="1">
        <v>2</v>
      </c>
      <c r="M6" s="1">
        <f>SUM(C6:L6)</f>
        <v>2471</v>
      </c>
    </row>
    <row r="7" spans="1:13" ht="13.5" customHeight="1">
      <c r="A7" s="4" t="s">
        <v>0</v>
      </c>
      <c r="B7" s="2" t="s">
        <v>20</v>
      </c>
      <c r="C7" s="2">
        <v>23</v>
      </c>
      <c r="D7" s="2">
        <v>12</v>
      </c>
      <c r="E7" s="2">
        <v>2</v>
      </c>
      <c r="F7" s="2">
        <v>16</v>
      </c>
      <c r="G7" s="2">
        <v>6</v>
      </c>
      <c r="H7" s="2">
        <v>3</v>
      </c>
      <c r="I7" s="2">
        <v>0</v>
      </c>
      <c r="J7" s="2">
        <v>0</v>
      </c>
      <c r="K7" s="2">
        <v>1</v>
      </c>
      <c r="L7" s="2">
        <v>0</v>
      </c>
      <c r="M7" s="2">
        <f t="shared" ref="M7:M16" si="0">SUM(C7:L7)</f>
        <v>63</v>
      </c>
    </row>
    <row r="8" spans="1:13" ht="13.5" customHeight="1">
      <c r="A8" s="4" t="s">
        <v>1</v>
      </c>
      <c r="B8" s="2" t="s">
        <v>21</v>
      </c>
      <c r="C8" s="2">
        <v>107</v>
      </c>
      <c r="D8" s="2">
        <v>28</v>
      </c>
      <c r="E8" s="2">
        <v>58</v>
      </c>
      <c r="F8" s="2">
        <v>56</v>
      </c>
      <c r="G8" s="2">
        <v>22</v>
      </c>
      <c r="H8" s="2">
        <v>8</v>
      </c>
      <c r="I8" s="2">
        <v>1</v>
      </c>
      <c r="J8" s="2">
        <v>2</v>
      </c>
      <c r="K8" s="2">
        <v>1</v>
      </c>
      <c r="L8" s="2">
        <v>0</v>
      </c>
      <c r="M8" s="2">
        <f t="shared" si="0"/>
        <v>283</v>
      </c>
    </row>
    <row r="9" spans="1:13" ht="13.5" customHeight="1">
      <c r="A9" s="4" t="s">
        <v>2</v>
      </c>
      <c r="B9" s="2" t="s">
        <v>22</v>
      </c>
      <c r="C9" s="2">
        <v>496</v>
      </c>
      <c r="D9" s="2">
        <v>220</v>
      </c>
      <c r="E9" s="2">
        <v>441</v>
      </c>
      <c r="F9" s="2">
        <v>426</v>
      </c>
      <c r="G9" s="2">
        <v>257</v>
      </c>
      <c r="H9" s="2">
        <v>250</v>
      </c>
      <c r="I9" s="2">
        <v>12</v>
      </c>
      <c r="J9" s="2">
        <v>14</v>
      </c>
      <c r="K9" s="2">
        <v>7</v>
      </c>
      <c r="L9" s="2">
        <v>2</v>
      </c>
      <c r="M9" s="2">
        <f t="shared" si="0"/>
        <v>2125</v>
      </c>
    </row>
    <row r="10" spans="1:13" ht="13.5" customHeight="1">
      <c r="A10" s="4">
        <v>2</v>
      </c>
      <c r="B10" s="1" t="s">
        <v>23</v>
      </c>
      <c r="C10" s="1">
        <v>1265</v>
      </c>
      <c r="D10" s="1">
        <v>530</v>
      </c>
      <c r="E10" s="1">
        <v>1012</v>
      </c>
      <c r="F10" s="1">
        <v>1068</v>
      </c>
      <c r="G10" s="1">
        <v>586</v>
      </c>
      <c r="H10" s="1">
        <v>561</v>
      </c>
      <c r="I10" s="1">
        <v>22</v>
      </c>
      <c r="J10" s="1">
        <v>23</v>
      </c>
      <c r="K10" s="1">
        <v>16</v>
      </c>
      <c r="L10" s="1">
        <v>3</v>
      </c>
      <c r="M10" s="1">
        <f t="shared" si="0"/>
        <v>5086</v>
      </c>
    </row>
    <row r="11" spans="1:13" ht="13.5" customHeight="1">
      <c r="A11" s="4" t="s">
        <v>3</v>
      </c>
      <c r="B11" s="2" t="s">
        <v>20</v>
      </c>
      <c r="C11" s="2">
        <v>57</v>
      </c>
      <c r="D11" s="2">
        <v>22</v>
      </c>
      <c r="E11" s="2">
        <v>10</v>
      </c>
      <c r="F11" s="2">
        <v>23</v>
      </c>
      <c r="G11" s="2">
        <v>9</v>
      </c>
      <c r="H11" s="2">
        <v>5</v>
      </c>
      <c r="I11" s="2">
        <v>0</v>
      </c>
      <c r="J11" s="2">
        <v>0</v>
      </c>
      <c r="K11" s="2">
        <v>1</v>
      </c>
      <c r="L11" s="2">
        <v>0</v>
      </c>
      <c r="M11" s="2">
        <f t="shared" si="0"/>
        <v>127</v>
      </c>
    </row>
    <row r="12" spans="1:13" ht="13.5" customHeight="1">
      <c r="A12" s="4" t="s">
        <v>4</v>
      </c>
      <c r="B12" s="2" t="s">
        <v>21</v>
      </c>
      <c r="C12" s="2">
        <v>220</v>
      </c>
      <c r="D12" s="2">
        <v>70</v>
      </c>
      <c r="E12" s="2">
        <v>143</v>
      </c>
      <c r="F12" s="2">
        <v>121</v>
      </c>
      <c r="G12" s="2">
        <v>40</v>
      </c>
      <c r="H12" s="2">
        <v>22</v>
      </c>
      <c r="I12" s="2">
        <v>5</v>
      </c>
      <c r="J12" s="2">
        <v>2</v>
      </c>
      <c r="K12" s="2">
        <v>1</v>
      </c>
      <c r="L12" s="2">
        <v>0</v>
      </c>
      <c r="M12" s="2">
        <f t="shared" si="0"/>
        <v>624</v>
      </c>
    </row>
    <row r="13" spans="1:13" ht="13.5" customHeight="1">
      <c r="A13" s="4" t="s">
        <v>5</v>
      </c>
      <c r="B13" s="2" t="s">
        <v>22</v>
      </c>
      <c r="C13" s="2">
        <v>988</v>
      </c>
      <c r="D13" s="2">
        <v>438</v>
      </c>
      <c r="E13" s="2">
        <v>859</v>
      </c>
      <c r="F13" s="2">
        <v>924</v>
      </c>
      <c r="G13" s="2">
        <v>537</v>
      </c>
      <c r="H13" s="2">
        <v>534</v>
      </c>
      <c r="I13" s="2">
        <v>17</v>
      </c>
      <c r="J13" s="2">
        <v>21</v>
      </c>
      <c r="K13" s="2">
        <v>14</v>
      </c>
      <c r="L13" s="2">
        <v>3</v>
      </c>
      <c r="M13" s="2">
        <f t="shared" si="0"/>
        <v>4335</v>
      </c>
    </row>
    <row r="14" spans="1:13" ht="13.5" customHeight="1">
      <c r="A14" s="4">
        <v>3</v>
      </c>
      <c r="B14" s="1" t="s">
        <v>24</v>
      </c>
      <c r="C14" s="1">
        <v>10152</v>
      </c>
      <c r="D14" s="1">
        <v>4353</v>
      </c>
      <c r="E14" s="1">
        <v>8465</v>
      </c>
      <c r="F14" s="1">
        <v>9119</v>
      </c>
      <c r="G14" s="1">
        <v>4849</v>
      </c>
      <c r="H14" s="1">
        <v>4806</v>
      </c>
      <c r="I14" s="1">
        <v>158</v>
      </c>
      <c r="J14" s="1">
        <v>155</v>
      </c>
      <c r="K14" s="1">
        <v>110</v>
      </c>
      <c r="L14" s="1">
        <v>19</v>
      </c>
      <c r="M14" s="1">
        <f t="shared" si="0"/>
        <v>42186</v>
      </c>
    </row>
    <row r="15" spans="1:13" ht="13.5" customHeight="1">
      <c r="A15" s="4" t="s">
        <v>6</v>
      </c>
      <c r="B15" s="2" t="s">
        <v>25</v>
      </c>
      <c r="C15" s="43">
        <v>510</v>
      </c>
      <c r="D15" s="43">
        <v>172</v>
      </c>
      <c r="E15" s="43">
        <v>110</v>
      </c>
      <c r="F15" s="43">
        <v>137</v>
      </c>
      <c r="G15" s="43">
        <v>51</v>
      </c>
      <c r="H15" s="43">
        <v>43</v>
      </c>
      <c r="I15" s="43">
        <v>0</v>
      </c>
      <c r="J15" s="43">
        <v>0</v>
      </c>
      <c r="K15" s="43">
        <v>2</v>
      </c>
      <c r="L15" s="43">
        <v>0</v>
      </c>
      <c r="M15" s="2">
        <f t="shared" si="0"/>
        <v>1025</v>
      </c>
    </row>
    <row r="16" spans="1:13" ht="13.5" customHeight="1">
      <c r="A16" s="4" t="s">
        <v>7</v>
      </c>
      <c r="B16" s="2" t="s">
        <v>26</v>
      </c>
      <c r="C16" s="43">
        <v>1781</v>
      </c>
      <c r="D16" s="43">
        <v>627</v>
      </c>
      <c r="E16" s="43">
        <v>1248</v>
      </c>
      <c r="F16" s="43">
        <v>1055</v>
      </c>
      <c r="G16" s="43">
        <v>300</v>
      </c>
      <c r="H16" s="43">
        <v>199</v>
      </c>
      <c r="I16" s="43">
        <v>49</v>
      </c>
      <c r="J16" s="43">
        <v>12</v>
      </c>
      <c r="K16" s="43">
        <v>2</v>
      </c>
      <c r="L16" s="43">
        <v>0</v>
      </c>
      <c r="M16" s="2">
        <f t="shared" si="0"/>
        <v>5273</v>
      </c>
    </row>
    <row r="17" spans="1:13" ht="13.5" customHeight="1">
      <c r="A17" s="4" t="s">
        <v>10</v>
      </c>
      <c r="B17" s="2" t="s">
        <v>27</v>
      </c>
      <c r="C17" s="43">
        <v>7861</v>
      </c>
      <c r="D17" s="43">
        <v>3554</v>
      </c>
      <c r="E17" s="43">
        <v>7107</v>
      </c>
      <c r="F17" s="43">
        <v>7927</v>
      </c>
      <c r="G17" s="43">
        <v>4498</v>
      </c>
      <c r="H17" s="43">
        <v>4564</v>
      </c>
      <c r="I17" s="43">
        <v>109</v>
      </c>
      <c r="J17" s="43">
        <v>143</v>
      </c>
      <c r="K17" s="43">
        <v>106</v>
      </c>
      <c r="L17" s="43">
        <v>19</v>
      </c>
      <c r="M17" s="2">
        <f>SUM(C17:L17)</f>
        <v>35888</v>
      </c>
    </row>
    <row r="18" spans="1:13" ht="13.5" customHeight="1">
      <c r="A18" s="4">
        <v>4</v>
      </c>
      <c r="B18" s="1" t="s">
        <v>28</v>
      </c>
      <c r="C18" s="44">
        <v>194.47451340000001</v>
      </c>
      <c r="D18" s="44">
        <v>186.38016540000001</v>
      </c>
      <c r="E18" s="44">
        <v>219.0612912</v>
      </c>
      <c r="F18" s="44">
        <v>279.10742190000002</v>
      </c>
      <c r="G18" s="44">
        <v>279.85385230000003</v>
      </c>
      <c r="H18" s="44">
        <v>216.59966499999999</v>
      </c>
      <c r="I18" s="44">
        <v>230.64829109999999</v>
      </c>
      <c r="J18" s="44">
        <v>333.63277419999997</v>
      </c>
      <c r="K18" s="44">
        <v>310.06509089999997</v>
      </c>
      <c r="L18" s="44">
        <v>257.99</v>
      </c>
      <c r="M18" s="44">
        <f>(C14*C18+D14*D18+E14*E18+F14*F18+G14*G18+H14*H18+I14*I18+J14*J18+K14*K18+L14*L18)/M14</f>
        <v>230.1784082426303</v>
      </c>
    </row>
    <row r="19" spans="1:13" ht="13.5" customHeight="1">
      <c r="A19" s="4" t="s">
        <v>11</v>
      </c>
      <c r="B19" s="2" t="s">
        <v>25</v>
      </c>
      <c r="C19" s="45">
        <v>93.29</v>
      </c>
      <c r="D19" s="45">
        <v>98.51</v>
      </c>
      <c r="E19" s="45">
        <v>83.75</v>
      </c>
      <c r="F19" s="45">
        <v>101.16</v>
      </c>
      <c r="G19" s="45">
        <v>99.97</v>
      </c>
      <c r="H19" s="45">
        <v>93.15</v>
      </c>
      <c r="I19" s="45">
        <v>0</v>
      </c>
      <c r="J19" s="45">
        <v>0</v>
      </c>
      <c r="K19" s="45">
        <v>124.12</v>
      </c>
      <c r="L19" s="45">
        <v>0</v>
      </c>
      <c r="M19" s="45">
        <f t="shared" ref="M19:M21" si="1">(C15*C19+D15*D19+E15*E19+F15*F19+G15*G19+H15*H19+I15*I19+J15*J19+K15*K19+L15*L19)/M15</f>
        <v>94.580682926829269</v>
      </c>
    </row>
    <row r="20" spans="1:13" ht="13.5" customHeight="1">
      <c r="A20" s="4" t="s">
        <v>12</v>
      </c>
      <c r="B20" s="2" t="s">
        <v>26</v>
      </c>
      <c r="C20" s="45">
        <v>85.67</v>
      </c>
      <c r="D20" s="45">
        <v>83.12</v>
      </c>
      <c r="E20" s="45">
        <v>80.37</v>
      </c>
      <c r="F20" s="45">
        <v>83.02</v>
      </c>
      <c r="G20" s="45">
        <v>89.79</v>
      </c>
      <c r="H20" s="45">
        <v>77.22</v>
      </c>
      <c r="I20" s="45">
        <v>83.45</v>
      </c>
      <c r="J20" s="45">
        <v>82.82</v>
      </c>
      <c r="K20" s="45">
        <v>95.07</v>
      </c>
      <c r="L20" s="45">
        <v>0</v>
      </c>
      <c r="M20" s="45">
        <f t="shared" si="1"/>
        <v>83.47414754409256</v>
      </c>
    </row>
    <row r="21" spans="1:13" ht="13.5" customHeight="1">
      <c r="A21" s="4" t="s">
        <v>13</v>
      </c>
      <c r="B21" s="2" t="s">
        <v>27</v>
      </c>
      <c r="C21" s="45">
        <v>225.69</v>
      </c>
      <c r="D21" s="45">
        <v>208.85</v>
      </c>
      <c r="E21" s="45">
        <v>245.51</v>
      </c>
      <c r="F21" s="45">
        <v>308.27999999999997</v>
      </c>
      <c r="G21" s="45">
        <v>294.57</v>
      </c>
      <c r="H21" s="45">
        <v>223.84</v>
      </c>
      <c r="I21" s="45">
        <v>296.82</v>
      </c>
      <c r="J21" s="45">
        <v>354.68</v>
      </c>
      <c r="K21" s="45">
        <v>317.63</v>
      </c>
      <c r="L21" s="45">
        <v>257.99</v>
      </c>
      <c r="M21" s="45">
        <f t="shared" si="1"/>
        <v>255.60638514266611</v>
      </c>
    </row>
  </sheetData>
  <mergeCells count="3">
    <mergeCell ref="A5:B5"/>
    <mergeCell ref="A2:M2"/>
    <mergeCell ref="A3:M3"/>
  </mergeCells>
  <pageMargins left="0.70866141732283472" right="0.70866141732283472" top="1.5354330708661419" bottom="0.74803149606299213" header="0.31496062992125984" footer="0.31496062992125984"/>
  <pageSetup paperSize="9" scale="60" orientation="landscape" r:id="rId1"/>
  <headerFooter>
    <oddHeader>&amp;R&amp;"Times,Regular"&amp;12&amp;A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workbookViewId="0">
      <selection activeCell="A2" sqref="A2:B2"/>
    </sheetView>
  </sheetViews>
  <sheetFormatPr defaultColWidth="10.85546875" defaultRowHeight="15.75"/>
  <cols>
    <col min="1" max="1" width="56.7109375" style="34" customWidth="1"/>
    <col min="2" max="16384" width="10.85546875" style="34"/>
  </cols>
  <sheetData>
    <row r="2" spans="1:2" ht="15.75" customHeight="1">
      <c r="A2" s="65" t="s">
        <v>43</v>
      </c>
      <c r="B2" s="65"/>
    </row>
    <row r="3" spans="1:2" ht="15.75" customHeight="1">
      <c r="A3" s="35"/>
      <c r="B3" s="35" t="s">
        <v>17</v>
      </c>
    </row>
    <row r="4" spans="1:2">
      <c r="A4" s="41" t="s">
        <v>44</v>
      </c>
      <c r="B4" s="40">
        <v>2024</v>
      </c>
    </row>
    <row r="5" spans="1:2" ht="15.75" customHeight="1">
      <c r="A5" s="42" t="s">
        <v>42</v>
      </c>
      <c r="B5" s="36">
        <v>12</v>
      </c>
    </row>
    <row r="6" spans="1:2">
      <c r="A6" s="37" t="s">
        <v>29</v>
      </c>
      <c r="B6" s="46">
        <f>'LPPF-pensioners'!C10/'LPPF-pensioners'!M$10*100</f>
        <v>24.872198191112858</v>
      </c>
    </row>
    <row r="7" spans="1:2">
      <c r="A7" s="37" t="s">
        <v>30</v>
      </c>
      <c r="B7" s="46">
        <f>'LPPF-pensioners'!D10/'LPPF-pensioners'!M$10*100</f>
        <v>10.420762878489972</v>
      </c>
    </row>
    <row r="8" spans="1:2">
      <c r="A8" s="37" t="s">
        <v>31</v>
      </c>
      <c r="B8" s="46">
        <f>'LPPF-pensioners'!E10/'LPPF-pensioners'!M$10*100</f>
        <v>19.897758552890288</v>
      </c>
    </row>
    <row r="9" spans="1:2">
      <c r="A9" s="37" t="s">
        <v>32</v>
      </c>
      <c r="B9" s="46">
        <f>'LPPF-pensioners'!F10/'LPPF-pensioners'!M$10*100</f>
        <v>20.998820290994889</v>
      </c>
    </row>
    <row r="10" spans="1:2">
      <c r="A10" s="38" t="s">
        <v>33</v>
      </c>
      <c r="B10" s="46">
        <f>'LPPF-pensioners'!G10/'LPPF-pensioners'!M$10*100</f>
        <v>11.521824616594573</v>
      </c>
    </row>
    <row r="11" spans="1:2">
      <c r="A11" s="37" t="s">
        <v>34</v>
      </c>
      <c r="B11" s="46">
        <f>'LPPF-pensioners'!H10/'LPPF-pensioners'!M$10*100</f>
        <v>11.030279197797876</v>
      </c>
    </row>
    <row r="12" spans="1:2">
      <c r="A12" s="37" t="s">
        <v>35</v>
      </c>
      <c r="B12" s="46">
        <f>'LPPF-pensioners'!I10/'LPPF-pensioners'!M$10*100</f>
        <v>0.43255996854109324</v>
      </c>
    </row>
    <row r="13" spans="1:2">
      <c r="A13" s="37" t="s">
        <v>36</v>
      </c>
      <c r="B13" s="46">
        <f>'LPPF-pensioners'!J10/'LPPF-pensioners'!M$10*100</f>
        <v>0.45222178529296109</v>
      </c>
    </row>
    <row r="14" spans="1:2">
      <c r="A14" s="37" t="s">
        <v>37</v>
      </c>
      <c r="B14" s="46">
        <f>'LPPF-pensioners'!K10/'LPPF-pensioners'!M$10*100</f>
        <v>0.31458906802988595</v>
      </c>
    </row>
    <row r="15" spans="1:2">
      <c r="A15" s="38" t="s">
        <v>38</v>
      </c>
      <c r="B15" s="46">
        <f>'LPPF-pensioners'!L10/'LPPF-pensioners'!M$10*100</f>
        <v>5.8985450255603616E-2</v>
      </c>
    </row>
    <row r="16" spans="1:2" ht="15.75" customHeight="1">
      <c r="A16" s="39" t="s">
        <v>39</v>
      </c>
      <c r="B16" s="46">
        <f>SUM(B6:B15)</f>
        <v>100.00000000000001</v>
      </c>
    </row>
    <row r="17" ht="15.75" customHeight="1"/>
  </sheetData>
  <mergeCells count="1"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zoomScaleNormal="100" workbookViewId="0">
      <selection activeCell="A2" sqref="A2:M2"/>
    </sheetView>
  </sheetViews>
  <sheetFormatPr defaultRowHeight="15"/>
  <cols>
    <col min="1" max="1" width="6.28515625" style="5" customWidth="1"/>
    <col min="2" max="2" width="85.7109375" style="5" customWidth="1"/>
    <col min="3" max="3" width="15" style="5" customWidth="1"/>
    <col min="4" max="4" width="14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10" width="12.42578125" style="5" customWidth="1"/>
    <col min="11" max="11" width="17" style="5" customWidth="1"/>
    <col min="12" max="12" width="13.28515625" style="5" customWidth="1"/>
    <col min="13" max="13" width="13.140625" style="5" customWidth="1"/>
    <col min="14" max="14" width="9.140625" style="5"/>
    <col min="15" max="15" width="9.140625" style="5" customWidth="1"/>
    <col min="16" max="16384" width="9.140625" style="5"/>
  </cols>
  <sheetData>
    <row r="1" spans="1:18" ht="23.25" customHeight="1"/>
    <row r="2" spans="1:18" ht="18.75">
      <c r="A2" s="66" t="s">
        <v>46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</row>
    <row r="3" spans="1:18" ht="18.75">
      <c r="A3" s="66" t="s">
        <v>45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</row>
    <row r="4" spans="1:18" ht="15.7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1" t="s">
        <v>85</v>
      </c>
    </row>
    <row r="5" spans="1:18" ht="65.25" customHeight="1">
      <c r="A5" s="62" t="s">
        <v>18</v>
      </c>
      <c r="B5" s="63"/>
      <c r="C5" s="3" t="s">
        <v>29</v>
      </c>
      <c r="D5" s="3" t="s">
        <v>30</v>
      </c>
      <c r="E5" s="3" t="s">
        <v>31</v>
      </c>
      <c r="F5" s="3" t="s">
        <v>32</v>
      </c>
      <c r="G5" s="3" t="s">
        <v>33</v>
      </c>
      <c r="H5" s="3" t="s">
        <v>34</v>
      </c>
      <c r="I5" s="3" t="s">
        <v>35</v>
      </c>
      <c r="J5" s="3" t="s">
        <v>36</v>
      </c>
      <c r="K5" s="3" t="s">
        <v>37</v>
      </c>
      <c r="L5" s="3" t="s">
        <v>38</v>
      </c>
      <c r="M5" s="3" t="s">
        <v>39</v>
      </c>
    </row>
    <row r="6" spans="1:18" ht="15.75" customHeight="1">
      <c r="A6" s="1" t="s">
        <v>47</v>
      </c>
      <c r="B6" s="13"/>
      <c r="C6" s="1">
        <v>12373</v>
      </c>
      <c r="D6" s="1">
        <v>5165</v>
      </c>
      <c r="E6" s="1">
        <v>8766</v>
      </c>
      <c r="F6" s="1">
        <v>10182</v>
      </c>
      <c r="G6" s="1">
        <v>5581</v>
      </c>
      <c r="H6" s="1">
        <v>5509</v>
      </c>
      <c r="I6" s="1">
        <v>167</v>
      </c>
      <c r="J6" s="1">
        <v>115</v>
      </c>
      <c r="K6" s="1">
        <v>111</v>
      </c>
      <c r="L6" s="1">
        <v>20</v>
      </c>
      <c r="M6" s="1">
        <f>SUM(C6:L6)</f>
        <v>47989</v>
      </c>
      <c r="O6" s="11"/>
      <c r="P6" s="11"/>
    </row>
    <row r="7" spans="1:18" ht="18.75" customHeight="1">
      <c r="A7" s="1" t="s">
        <v>48</v>
      </c>
      <c r="B7" s="1"/>
      <c r="C7" s="1">
        <v>14917</v>
      </c>
      <c r="D7" s="1">
        <v>6077</v>
      </c>
      <c r="E7" s="1">
        <v>11814</v>
      </c>
      <c r="F7" s="1">
        <v>12147</v>
      </c>
      <c r="G7" s="1">
        <v>6995</v>
      </c>
      <c r="H7" s="1">
        <v>6277</v>
      </c>
      <c r="I7" s="1">
        <v>285</v>
      </c>
      <c r="J7" s="1">
        <v>373</v>
      </c>
      <c r="K7" s="1">
        <v>212</v>
      </c>
      <c r="L7" s="1">
        <v>54</v>
      </c>
      <c r="M7" s="1">
        <f t="shared" ref="M7:M26" si="0">SUM(C7:L7)</f>
        <v>59151</v>
      </c>
      <c r="O7" s="11"/>
      <c r="P7" s="11"/>
    </row>
    <row r="8" spans="1:18" ht="13.5" customHeight="1">
      <c r="A8" s="7">
        <v>1</v>
      </c>
      <c r="B8" s="1" t="s">
        <v>49</v>
      </c>
      <c r="C8" s="1">
        <v>13448</v>
      </c>
      <c r="D8" s="1">
        <v>5843</v>
      </c>
      <c r="E8" s="1">
        <v>11351</v>
      </c>
      <c r="F8" s="1">
        <v>11791</v>
      </c>
      <c r="G8" s="1">
        <v>6733</v>
      </c>
      <c r="H8" s="1">
        <v>6004</v>
      </c>
      <c r="I8" s="1">
        <v>284</v>
      </c>
      <c r="J8" s="1">
        <v>369</v>
      </c>
      <c r="K8" s="1">
        <v>206</v>
      </c>
      <c r="L8" s="1">
        <v>54</v>
      </c>
      <c r="M8" s="1">
        <f t="shared" si="0"/>
        <v>56083</v>
      </c>
      <c r="N8" s="11"/>
      <c r="O8" s="11"/>
      <c r="P8" s="11"/>
      <c r="Q8" s="11"/>
      <c r="R8" s="12"/>
    </row>
    <row r="9" spans="1:18" ht="13.5" customHeight="1">
      <c r="A9" s="7">
        <v>2</v>
      </c>
      <c r="B9" s="2" t="s">
        <v>50</v>
      </c>
      <c r="C9" s="2">
        <v>62</v>
      </c>
      <c r="D9" s="2">
        <v>1</v>
      </c>
      <c r="E9" s="2">
        <v>19</v>
      </c>
      <c r="F9" s="2">
        <v>42</v>
      </c>
      <c r="G9" s="2">
        <v>10</v>
      </c>
      <c r="H9" s="2">
        <v>3</v>
      </c>
      <c r="I9" s="2">
        <v>0</v>
      </c>
      <c r="J9" s="2">
        <v>0</v>
      </c>
      <c r="K9" s="2">
        <v>6</v>
      </c>
      <c r="L9" s="2">
        <v>0</v>
      </c>
      <c r="M9" s="2">
        <f t="shared" si="0"/>
        <v>143</v>
      </c>
      <c r="O9" s="11"/>
      <c r="P9" s="11"/>
    </row>
    <row r="10" spans="1:18" ht="13.5" customHeight="1">
      <c r="A10" s="7">
        <v>3</v>
      </c>
      <c r="B10" s="2" t="s">
        <v>51</v>
      </c>
      <c r="C10" s="2">
        <v>0</v>
      </c>
      <c r="D10" s="2">
        <v>0</v>
      </c>
      <c r="E10" s="2">
        <v>2</v>
      </c>
      <c r="F10" s="2">
        <v>0</v>
      </c>
      <c r="G10" s="2">
        <v>3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f t="shared" si="0"/>
        <v>5</v>
      </c>
      <c r="O10" s="11"/>
      <c r="P10" s="11"/>
    </row>
    <row r="11" spans="1:18" ht="13.5" customHeight="1">
      <c r="A11" s="7">
        <v>4</v>
      </c>
      <c r="B11" s="2" t="s">
        <v>52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f t="shared" si="0"/>
        <v>0</v>
      </c>
      <c r="O11" s="11"/>
      <c r="P11" s="11"/>
    </row>
    <row r="12" spans="1:18" ht="13.5" customHeight="1">
      <c r="A12" s="7">
        <v>5</v>
      </c>
      <c r="B12" s="2" t="s">
        <v>53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f t="shared" si="0"/>
        <v>0</v>
      </c>
      <c r="O12" s="11"/>
      <c r="P12" s="11"/>
    </row>
    <row r="13" spans="1:18" ht="13.5" customHeight="1">
      <c r="A13" s="4" t="s">
        <v>8</v>
      </c>
      <c r="B13" s="2" t="s">
        <v>54</v>
      </c>
      <c r="C13" s="47">
        <v>0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7">
        <v>0</v>
      </c>
      <c r="M13" s="2">
        <f t="shared" si="0"/>
        <v>0</v>
      </c>
      <c r="O13" s="11"/>
      <c r="P13" s="11"/>
    </row>
    <row r="14" spans="1:18" ht="13.5" customHeight="1">
      <c r="A14" s="4" t="s">
        <v>9</v>
      </c>
      <c r="B14" s="2" t="s">
        <v>55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7">
        <v>0</v>
      </c>
      <c r="M14" s="2">
        <f t="shared" si="0"/>
        <v>0</v>
      </c>
      <c r="O14" s="11"/>
      <c r="P14" s="11"/>
    </row>
    <row r="15" spans="1:18" ht="30.75" customHeight="1">
      <c r="A15" s="8">
        <v>6</v>
      </c>
      <c r="B15" s="9" t="s">
        <v>56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7">
        <v>0</v>
      </c>
      <c r="M15" s="2">
        <f t="shared" si="0"/>
        <v>0</v>
      </c>
      <c r="O15" s="11"/>
      <c r="P15" s="11"/>
    </row>
    <row r="16" spans="1:18" ht="13.5" customHeight="1">
      <c r="A16" s="7">
        <v>7</v>
      </c>
      <c r="B16" s="2" t="s">
        <v>57</v>
      </c>
      <c r="C16" s="47">
        <v>1407</v>
      </c>
      <c r="D16" s="47">
        <v>233</v>
      </c>
      <c r="E16" s="47">
        <v>442</v>
      </c>
      <c r="F16" s="47">
        <v>314</v>
      </c>
      <c r="G16" s="47">
        <v>249</v>
      </c>
      <c r="H16" s="47">
        <v>270</v>
      </c>
      <c r="I16" s="47">
        <v>1</v>
      </c>
      <c r="J16" s="47">
        <v>4</v>
      </c>
      <c r="K16" s="47">
        <v>0</v>
      </c>
      <c r="L16" s="47">
        <v>0</v>
      </c>
      <c r="M16" s="2">
        <f t="shared" si="0"/>
        <v>2920</v>
      </c>
      <c r="O16" s="11"/>
      <c r="P16" s="11"/>
    </row>
    <row r="17" spans="1:16" ht="13.5" customHeight="1">
      <c r="A17" s="7">
        <v>8</v>
      </c>
      <c r="B17" s="2" t="s">
        <v>58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  <c r="H17" s="47">
        <v>0</v>
      </c>
      <c r="I17" s="47">
        <v>0</v>
      </c>
      <c r="J17" s="47">
        <v>0</v>
      </c>
      <c r="K17" s="47">
        <v>0</v>
      </c>
      <c r="L17" s="47">
        <v>0</v>
      </c>
      <c r="M17" s="2">
        <f t="shared" si="0"/>
        <v>0</v>
      </c>
      <c r="O17" s="11"/>
      <c r="P17" s="11"/>
    </row>
    <row r="18" spans="1:16" ht="15.75" customHeight="1">
      <c r="A18" s="1" t="s">
        <v>59</v>
      </c>
      <c r="B18" s="1"/>
      <c r="C18" s="1">
        <v>2079</v>
      </c>
      <c r="D18" s="1">
        <v>872</v>
      </c>
      <c r="E18" s="1">
        <v>1880</v>
      </c>
      <c r="F18" s="1">
        <v>2636</v>
      </c>
      <c r="G18" s="1">
        <v>1398</v>
      </c>
      <c r="H18" s="1">
        <v>1090</v>
      </c>
      <c r="I18" s="1">
        <v>37</v>
      </c>
      <c r="J18" s="1">
        <v>51</v>
      </c>
      <c r="K18" s="1">
        <v>39</v>
      </c>
      <c r="L18" s="1">
        <v>5</v>
      </c>
      <c r="M18" s="1">
        <f t="shared" si="0"/>
        <v>10087</v>
      </c>
      <c r="O18" s="11"/>
      <c r="P18" s="11"/>
    </row>
    <row r="19" spans="1:16" ht="15.75">
      <c r="A19" s="7">
        <v>1</v>
      </c>
      <c r="B19" s="1" t="s">
        <v>60</v>
      </c>
      <c r="C19" s="48">
        <v>1974</v>
      </c>
      <c r="D19" s="48">
        <v>811</v>
      </c>
      <c r="E19" s="48">
        <v>1854</v>
      </c>
      <c r="F19" s="48">
        <v>2540</v>
      </c>
      <c r="G19" s="48">
        <v>1357</v>
      </c>
      <c r="H19" s="48">
        <v>1041</v>
      </c>
      <c r="I19" s="48">
        <v>37</v>
      </c>
      <c r="J19" s="48">
        <v>51</v>
      </c>
      <c r="K19" s="48">
        <v>38</v>
      </c>
      <c r="L19" s="48">
        <v>5</v>
      </c>
      <c r="M19" s="1">
        <f t="shared" si="0"/>
        <v>9708</v>
      </c>
      <c r="O19" s="11"/>
      <c r="P19" s="11"/>
    </row>
    <row r="20" spans="1:16" ht="15.75">
      <c r="A20" s="7">
        <v>2</v>
      </c>
      <c r="B20" s="1" t="s">
        <v>61</v>
      </c>
      <c r="C20" s="48">
        <v>15</v>
      </c>
      <c r="D20" s="48">
        <v>23</v>
      </c>
      <c r="E20" s="48">
        <v>1</v>
      </c>
      <c r="F20" s="48">
        <v>23</v>
      </c>
      <c r="G20" s="48">
        <v>0</v>
      </c>
      <c r="H20" s="48">
        <v>11</v>
      </c>
      <c r="I20" s="48">
        <v>0</v>
      </c>
      <c r="J20" s="48">
        <v>0</v>
      </c>
      <c r="K20" s="48">
        <v>0</v>
      </c>
      <c r="L20" s="48">
        <v>0</v>
      </c>
      <c r="M20" s="1">
        <f t="shared" si="0"/>
        <v>73</v>
      </c>
      <c r="O20" s="11"/>
      <c r="P20" s="11"/>
    </row>
    <row r="21" spans="1:16" ht="15.75">
      <c r="A21" s="7">
        <v>3</v>
      </c>
      <c r="B21" s="2" t="s">
        <v>62</v>
      </c>
      <c r="C21" s="47">
        <v>3</v>
      </c>
      <c r="D21" s="47">
        <v>2</v>
      </c>
      <c r="E21" s="47">
        <v>6</v>
      </c>
      <c r="F21" s="47">
        <v>4</v>
      </c>
      <c r="G21" s="47">
        <v>3</v>
      </c>
      <c r="H21" s="47">
        <v>0</v>
      </c>
      <c r="I21" s="47">
        <v>0</v>
      </c>
      <c r="J21" s="47">
        <v>0</v>
      </c>
      <c r="K21" s="47">
        <v>0</v>
      </c>
      <c r="L21" s="47">
        <v>0</v>
      </c>
      <c r="M21" s="2">
        <f t="shared" si="0"/>
        <v>18</v>
      </c>
      <c r="O21" s="11"/>
      <c r="P21" s="11"/>
    </row>
    <row r="22" spans="1:16" ht="30.75" customHeight="1">
      <c r="A22" s="8">
        <v>4</v>
      </c>
      <c r="B22" s="10" t="s">
        <v>63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47">
        <v>0</v>
      </c>
      <c r="K22" s="47">
        <v>0</v>
      </c>
      <c r="L22" s="47">
        <v>0</v>
      </c>
      <c r="M22" s="2">
        <f t="shared" si="0"/>
        <v>0</v>
      </c>
      <c r="O22" s="11"/>
      <c r="P22" s="11"/>
    </row>
    <row r="23" spans="1:16" ht="30.75" customHeight="1">
      <c r="A23" s="8">
        <v>5</v>
      </c>
      <c r="B23" s="10" t="s">
        <v>64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47">
        <v>0</v>
      </c>
      <c r="K23" s="47">
        <v>0</v>
      </c>
      <c r="L23" s="47">
        <v>0</v>
      </c>
      <c r="M23" s="2">
        <f t="shared" si="0"/>
        <v>0</v>
      </c>
      <c r="O23" s="11"/>
      <c r="P23" s="11"/>
    </row>
    <row r="24" spans="1:16" ht="15.75">
      <c r="A24" s="7">
        <v>6</v>
      </c>
      <c r="B24" s="2" t="s">
        <v>65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47">
        <v>0</v>
      </c>
      <c r="K24" s="47">
        <v>0</v>
      </c>
      <c r="L24" s="47">
        <v>0</v>
      </c>
      <c r="M24" s="2">
        <f t="shared" si="0"/>
        <v>0</v>
      </c>
      <c r="O24" s="11"/>
      <c r="P24" s="11"/>
    </row>
    <row r="25" spans="1:16" ht="15.75">
      <c r="A25" s="7">
        <v>7</v>
      </c>
      <c r="B25" s="2" t="s">
        <v>66</v>
      </c>
      <c r="C25" s="47">
        <v>87</v>
      </c>
      <c r="D25" s="47">
        <v>36</v>
      </c>
      <c r="E25" s="47">
        <v>19</v>
      </c>
      <c r="F25" s="47">
        <v>69</v>
      </c>
      <c r="G25" s="47">
        <v>38</v>
      </c>
      <c r="H25" s="47">
        <v>38</v>
      </c>
      <c r="I25" s="47">
        <v>0</v>
      </c>
      <c r="J25" s="47">
        <v>0</v>
      </c>
      <c r="K25" s="47">
        <v>1</v>
      </c>
      <c r="L25" s="47">
        <v>0</v>
      </c>
      <c r="M25" s="2">
        <f t="shared" si="0"/>
        <v>288</v>
      </c>
      <c r="O25" s="11"/>
      <c r="P25" s="11"/>
    </row>
    <row r="26" spans="1:16" ht="15.75">
      <c r="A26" s="7">
        <v>8</v>
      </c>
      <c r="B26" s="2" t="s">
        <v>58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  <c r="H26" s="47">
        <v>0</v>
      </c>
      <c r="I26" s="47">
        <v>0</v>
      </c>
      <c r="J26" s="47">
        <v>0</v>
      </c>
      <c r="K26" s="47">
        <v>0</v>
      </c>
      <c r="L26" s="47">
        <v>0</v>
      </c>
      <c r="M26" s="1">
        <f t="shared" si="0"/>
        <v>0</v>
      </c>
      <c r="O26" s="11"/>
      <c r="P26" s="11"/>
    </row>
    <row r="27" spans="1:16" ht="15.75" customHeight="1">
      <c r="A27" s="1" t="s">
        <v>67</v>
      </c>
      <c r="B27" s="1"/>
      <c r="C27" s="1">
        <v>25211</v>
      </c>
      <c r="D27" s="1">
        <v>10370</v>
      </c>
      <c r="E27" s="1">
        <v>18700</v>
      </c>
      <c r="F27" s="1">
        <v>19693</v>
      </c>
      <c r="G27" s="1">
        <v>11178</v>
      </c>
      <c r="H27" s="1">
        <v>10696</v>
      </c>
      <c r="I27" s="1">
        <v>415</v>
      </c>
      <c r="J27" s="1">
        <v>437</v>
      </c>
      <c r="K27" s="1">
        <v>284</v>
      </c>
      <c r="L27" s="1">
        <v>69</v>
      </c>
      <c r="M27" s="1">
        <f t="shared" ref="M27" si="1">M6+M7-M18</f>
        <v>97053</v>
      </c>
      <c r="O27" s="11"/>
      <c r="P27" s="11"/>
    </row>
    <row r="28" spans="1:16">
      <c r="O28" s="11"/>
    </row>
  </sheetData>
  <mergeCells count="3">
    <mergeCell ref="A2:M2"/>
    <mergeCell ref="A3:M3"/>
    <mergeCell ref="A5:B5"/>
  </mergeCells>
  <pageMargins left="0.70866141732283472" right="0.70866141732283472" top="1.1417322834645669" bottom="0.74803149606299213" header="0.31496062992125984" footer="0.31496062992125984"/>
  <pageSetup paperSize="9" scale="55" orientation="landscape" r:id="rId1"/>
  <headerFooter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workbookViewId="0">
      <selection activeCell="A2" sqref="A2:B2"/>
    </sheetView>
  </sheetViews>
  <sheetFormatPr defaultColWidth="10.85546875" defaultRowHeight="15.75"/>
  <cols>
    <col min="1" max="1" width="56.7109375" style="34" customWidth="1"/>
    <col min="2" max="16384" width="10.85546875" style="34"/>
  </cols>
  <sheetData>
    <row r="2" spans="1:2" ht="15.75" customHeight="1">
      <c r="A2" s="65" t="s">
        <v>68</v>
      </c>
      <c r="B2" s="65"/>
    </row>
    <row r="3" spans="1:2" ht="15.75" customHeight="1">
      <c r="A3" s="35"/>
      <c r="B3" s="35" t="s">
        <v>17</v>
      </c>
    </row>
    <row r="4" spans="1:2">
      <c r="A4" s="41" t="s">
        <v>44</v>
      </c>
      <c r="B4" s="40">
        <v>2024</v>
      </c>
    </row>
    <row r="5" spans="1:2" ht="15.75" customHeight="1">
      <c r="A5" s="42" t="s">
        <v>42</v>
      </c>
      <c r="B5" s="36">
        <v>12</v>
      </c>
    </row>
    <row r="6" spans="1:2">
      <c r="A6" s="37" t="s">
        <v>29</v>
      </c>
      <c r="B6" s="49">
        <f>'LPPF-net assets'!C27/'LPPF-net assets'!M$27*100</f>
        <v>25.976528288667016</v>
      </c>
    </row>
    <row r="7" spans="1:2">
      <c r="A7" s="37" t="s">
        <v>30</v>
      </c>
      <c r="B7" s="49">
        <f>'LPPF-net assets'!D27/'LPPF-net assets'!M$27*100</f>
        <v>10.684883517253461</v>
      </c>
    </row>
    <row r="8" spans="1:2">
      <c r="A8" s="37" t="s">
        <v>31</v>
      </c>
      <c r="B8" s="49">
        <f>'LPPF-net assets'!E27/'LPPF-net assets'!M$27*100</f>
        <v>19.26782273603083</v>
      </c>
    </row>
    <row r="9" spans="1:2">
      <c r="A9" s="37" t="s">
        <v>32</v>
      </c>
      <c r="B9" s="49">
        <f>'LPPF-net assets'!F27/'LPPF-net assets'!M$27*100</f>
        <v>20.290975034259631</v>
      </c>
    </row>
    <row r="10" spans="1:2">
      <c r="A10" s="38" t="s">
        <v>33</v>
      </c>
      <c r="B10" s="49">
        <f>'LPPF-net assets'!G27/'LPPF-net assets'!M$27*100</f>
        <v>11.517418317826342</v>
      </c>
    </row>
    <row r="11" spans="1:2">
      <c r="A11" s="37" t="s">
        <v>34</v>
      </c>
      <c r="B11" s="49">
        <f>'LPPF-net assets'!H27/'LPPF-net assets'!M$27*100</f>
        <v>11.020782459068757</v>
      </c>
    </row>
    <row r="12" spans="1:2">
      <c r="A12" s="37" t="s">
        <v>35</v>
      </c>
      <c r="B12" s="49">
        <f>'LPPF-net assets'!I27/'LPPF-net assets'!M$27*100</f>
        <v>0.42760141366057719</v>
      </c>
    </row>
    <row r="13" spans="1:2">
      <c r="A13" s="37" t="s">
        <v>36</v>
      </c>
      <c r="B13" s="49">
        <f>'LPPF-net assets'!J27/'LPPF-net assets'!M$27*100</f>
        <v>0.45026944040884881</v>
      </c>
    </row>
    <row r="14" spans="1:2">
      <c r="A14" s="37" t="s">
        <v>37</v>
      </c>
      <c r="B14" s="49">
        <f>'LPPF-net assets'!K27/'LPPF-net assets'!M$27*100</f>
        <v>0.29262361802314202</v>
      </c>
    </row>
    <row r="15" spans="1:2">
      <c r="A15" s="38" t="s">
        <v>38</v>
      </c>
      <c r="B15" s="49">
        <f>'LPPF-net assets'!L27/'LPPF-net assets'!M$27*100</f>
        <v>7.1095174801397182E-2</v>
      </c>
    </row>
    <row r="16" spans="1:2" ht="15.75" customHeight="1">
      <c r="A16" s="39" t="s">
        <v>39</v>
      </c>
      <c r="B16" s="49">
        <f t="shared" ref="B16" si="0">SUM(B6:B15)</f>
        <v>100.00000000000001</v>
      </c>
    </row>
    <row r="17" ht="15.75" customHeight="1"/>
  </sheetData>
  <mergeCells count="1"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workbookViewId="0">
      <selection activeCell="A2" sqref="A2:M2"/>
    </sheetView>
  </sheetViews>
  <sheetFormatPr defaultColWidth="11.5703125" defaultRowHeight="48.75" customHeight="1"/>
  <cols>
    <col min="1" max="1" width="5.85546875" style="15" customWidth="1"/>
    <col min="2" max="2" width="51.140625" style="16" customWidth="1"/>
    <col min="3" max="4" width="13.85546875" style="16" customWidth="1"/>
    <col min="5" max="5" width="12.42578125" style="16" customWidth="1"/>
    <col min="6" max="6" width="12" style="16" customWidth="1"/>
    <col min="7" max="7" width="11.5703125" style="16" customWidth="1"/>
    <col min="8" max="8" width="13.7109375" style="16" customWidth="1"/>
    <col min="9" max="9" width="12.140625" style="16" customWidth="1"/>
    <col min="10" max="10" width="13.85546875" style="16" customWidth="1"/>
    <col min="11" max="11" width="16.7109375" style="16" customWidth="1"/>
    <col min="12" max="13" width="13.28515625" style="16" customWidth="1"/>
    <col min="14" max="14" width="15.42578125" style="14" bestFit="1" customWidth="1"/>
    <col min="15" max="15" width="13" style="14" bestFit="1" customWidth="1"/>
    <col min="16" max="16384" width="11.5703125" style="14"/>
  </cols>
  <sheetData>
    <row r="1" spans="1:15" ht="15.75" customHeight="1"/>
    <row r="2" spans="1:15" ht="15.75" customHeight="1">
      <c r="A2" s="67" t="s">
        <v>69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5" ht="15.75" customHeight="1">
      <c r="C3" s="17"/>
      <c r="D3" s="17"/>
      <c r="E3" s="17"/>
      <c r="F3" s="17"/>
      <c r="G3" s="17"/>
      <c r="H3" s="17"/>
      <c r="I3" s="17"/>
      <c r="J3" s="18"/>
      <c r="K3" s="18"/>
      <c r="L3" s="18"/>
      <c r="M3" s="61" t="s">
        <v>85</v>
      </c>
    </row>
    <row r="4" spans="1:15" ht="63.75" customHeight="1">
      <c r="A4" s="19" t="s">
        <v>14</v>
      </c>
      <c r="B4" s="50" t="s">
        <v>84</v>
      </c>
      <c r="C4" s="3" t="s">
        <v>29</v>
      </c>
      <c r="D4" s="3" t="s">
        <v>30</v>
      </c>
      <c r="E4" s="3" t="s">
        <v>31</v>
      </c>
      <c r="F4" s="3" t="s">
        <v>32</v>
      </c>
      <c r="G4" s="3" t="s">
        <v>33</v>
      </c>
      <c r="H4" s="3" t="s">
        <v>34</v>
      </c>
      <c r="I4" s="3" t="s">
        <v>35</v>
      </c>
      <c r="J4" s="3" t="s">
        <v>36</v>
      </c>
      <c r="K4" s="3" t="s">
        <v>37</v>
      </c>
      <c r="L4" s="3" t="s">
        <v>38</v>
      </c>
      <c r="M4" s="3" t="s">
        <v>39</v>
      </c>
    </row>
    <row r="5" spans="1:15" ht="15.75" customHeight="1">
      <c r="A5" s="51" t="s">
        <v>15</v>
      </c>
      <c r="B5" s="52" t="s">
        <v>70</v>
      </c>
      <c r="C5" s="20">
        <v>14698</v>
      </c>
      <c r="D5" s="20">
        <v>3083</v>
      </c>
      <c r="E5" s="20">
        <v>18063</v>
      </c>
      <c r="F5" s="20">
        <v>16801</v>
      </c>
      <c r="G5" s="20">
        <v>10770</v>
      </c>
      <c r="H5" s="20">
        <v>10355</v>
      </c>
      <c r="I5" s="20">
        <v>0</v>
      </c>
      <c r="J5" s="20">
        <v>116</v>
      </c>
      <c r="K5" s="20">
        <v>9</v>
      </c>
      <c r="L5" s="20">
        <f t="shared" ref="L5:M5" si="0">L6+L10+L13</f>
        <v>0</v>
      </c>
      <c r="M5" s="20">
        <f t="shared" si="0"/>
        <v>73895</v>
      </c>
      <c r="N5" s="21"/>
      <c r="O5" s="22"/>
    </row>
    <row r="6" spans="1:15" ht="15.75" customHeight="1">
      <c r="A6" s="51">
        <v>1</v>
      </c>
      <c r="B6" s="53" t="s">
        <v>71</v>
      </c>
      <c r="C6" s="23">
        <v>14497</v>
      </c>
      <c r="D6" s="23">
        <v>2205</v>
      </c>
      <c r="E6" s="23">
        <v>18063</v>
      </c>
      <c r="F6" s="23">
        <v>16801</v>
      </c>
      <c r="G6" s="23">
        <v>10770</v>
      </c>
      <c r="H6" s="23">
        <v>10355</v>
      </c>
      <c r="I6" s="23">
        <v>0</v>
      </c>
      <c r="J6" s="23">
        <v>116</v>
      </c>
      <c r="K6" s="23">
        <v>0</v>
      </c>
      <c r="L6" s="23">
        <f t="shared" ref="L6" si="1">SUM(L7:L9)</f>
        <v>0</v>
      </c>
      <c r="M6" s="24">
        <f t="shared" ref="M6:M13" si="2">SUM(C6:L6)</f>
        <v>72807</v>
      </c>
      <c r="N6" s="21"/>
      <c r="O6" s="22"/>
    </row>
    <row r="7" spans="1:15" ht="47.25" customHeight="1">
      <c r="A7" s="30">
        <v>1.1000000000000001</v>
      </c>
      <c r="B7" s="54" t="s">
        <v>72</v>
      </c>
      <c r="C7" s="23">
        <v>12569</v>
      </c>
      <c r="D7" s="23">
        <v>2176</v>
      </c>
      <c r="E7" s="23">
        <v>18063</v>
      </c>
      <c r="F7" s="23">
        <v>16801</v>
      </c>
      <c r="G7" s="23">
        <v>10770</v>
      </c>
      <c r="H7" s="23">
        <v>10355</v>
      </c>
      <c r="I7" s="23">
        <v>0</v>
      </c>
      <c r="J7" s="23">
        <v>116</v>
      </c>
      <c r="K7" s="23">
        <v>0</v>
      </c>
      <c r="L7" s="23">
        <v>0</v>
      </c>
      <c r="M7" s="24">
        <f t="shared" si="2"/>
        <v>70850</v>
      </c>
      <c r="N7" s="21"/>
      <c r="O7" s="22"/>
    </row>
    <row r="8" spans="1:15" ht="15.75" customHeight="1">
      <c r="A8" s="55">
        <v>1.2</v>
      </c>
      <c r="B8" s="54" t="s">
        <v>73</v>
      </c>
      <c r="C8" s="23">
        <v>1928</v>
      </c>
      <c r="D8" s="23">
        <v>29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/>
      <c r="M8" s="24">
        <f t="shared" si="2"/>
        <v>1957</v>
      </c>
      <c r="N8" s="21"/>
      <c r="O8" s="22"/>
    </row>
    <row r="9" spans="1:15" ht="15.75" customHeight="1">
      <c r="A9" s="55">
        <v>1.3</v>
      </c>
      <c r="B9" s="54" t="s">
        <v>74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/>
      <c r="M9" s="24">
        <f t="shared" si="2"/>
        <v>0</v>
      </c>
      <c r="N9" s="21"/>
      <c r="O9" s="22"/>
    </row>
    <row r="10" spans="1:15" ht="15.75" customHeight="1">
      <c r="A10" s="56">
        <v>2</v>
      </c>
      <c r="B10" s="54" t="s">
        <v>75</v>
      </c>
      <c r="C10" s="23">
        <v>0</v>
      </c>
      <c r="D10" s="23">
        <v>428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f t="shared" ref="L10" si="3">SUM(L11:L12)</f>
        <v>0</v>
      </c>
      <c r="M10" s="24">
        <f t="shared" si="2"/>
        <v>428</v>
      </c>
      <c r="N10" s="21"/>
      <c r="O10" s="22"/>
    </row>
    <row r="11" spans="1:15" ht="15.75" customHeight="1">
      <c r="A11" s="56">
        <v>2.1</v>
      </c>
      <c r="B11" s="54" t="s">
        <v>76</v>
      </c>
      <c r="C11" s="23">
        <v>0</v>
      </c>
      <c r="D11" s="23">
        <v>428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4">
        <f t="shared" si="2"/>
        <v>428</v>
      </c>
      <c r="N11" s="21"/>
    </row>
    <row r="12" spans="1:15" ht="15.75" customHeight="1">
      <c r="A12" s="57">
        <v>2.2000000000000002</v>
      </c>
      <c r="B12" s="54" t="s">
        <v>77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4">
        <f t="shared" si="2"/>
        <v>0</v>
      </c>
      <c r="N12" s="21"/>
      <c r="O12" s="22"/>
    </row>
    <row r="13" spans="1:15" ht="15.75" customHeight="1">
      <c r="A13" s="56">
        <v>3</v>
      </c>
      <c r="B13" s="54" t="s">
        <v>78</v>
      </c>
      <c r="C13" s="23">
        <v>201</v>
      </c>
      <c r="D13" s="23">
        <v>450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9</v>
      </c>
      <c r="L13" s="23">
        <v>0</v>
      </c>
      <c r="M13" s="24">
        <f t="shared" si="2"/>
        <v>660</v>
      </c>
      <c r="N13" s="21"/>
      <c r="O13" s="22"/>
    </row>
    <row r="14" spans="1:15" ht="15.75" customHeight="1">
      <c r="A14" s="58" t="s">
        <v>79</v>
      </c>
      <c r="B14" s="52" t="s">
        <v>80</v>
      </c>
      <c r="C14" s="20">
        <v>25221</v>
      </c>
      <c r="D14" s="20">
        <v>10374</v>
      </c>
      <c r="E14" s="20">
        <v>18702</v>
      </c>
      <c r="F14" s="20">
        <v>19701</v>
      </c>
      <c r="G14" s="20">
        <v>11183</v>
      </c>
      <c r="H14" s="20">
        <v>10700</v>
      </c>
      <c r="I14" s="20">
        <v>415</v>
      </c>
      <c r="J14" s="20">
        <v>437</v>
      </c>
      <c r="K14" s="20">
        <v>284</v>
      </c>
      <c r="L14" s="20">
        <f t="shared" ref="L14" si="4">SUM(L15:L17)</f>
        <v>69</v>
      </c>
      <c r="M14" s="20">
        <f>SUM(M15:M17)</f>
        <v>97086</v>
      </c>
      <c r="N14" s="21"/>
      <c r="O14" s="21"/>
    </row>
    <row r="15" spans="1:15" ht="15.75" customHeight="1">
      <c r="A15" s="59">
        <v>1</v>
      </c>
      <c r="B15" s="60" t="s">
        <v>81</v>
      </c>
      <c r="C15" s="23">
        <v>14698</v>
      </c>
      <c r="D15" s="23">
        <v>3083</v>
      </c>
      <c r="E15" s="23">
        <v>18063</v>
      </c>
      <c r="F15" s="23">
        <v>16801</v>
      </c>
      <c r="G15" s="23">
        <v>10770</v>
      </c>
      <c r="H15" s="23">
        <v>10355</v>
      </c>
      <c r="I15" s="23">
        <v>0</v>
      </c>
      <c r="J15" s="23">
        <v>116</v>
      </c>
      <c r="K15" s="23">
        <v>9</v>
      </c>
      <c r="L15" s="23"/>
      <c r="M15" s="24">
        <f>+SUM(C15:L15)</f>
        <v>73895</v>
      </c>
      <c r="N15" s="21"/>
    </row>
    <row r="16" spans="1:15" ht="15.75" customHeight="1">
      <c r="A16" s="59">
        <v>2</v>
      </c>
      <c r="B16" s="60" t="s">
        <v>82</v>
      </c>
      <c r="C16" s="23">
        <v>10523</v>
      </c>
      <c r="D16" s="23">
        <v>7291</v>
      </c>
      <c r="E16" s="23">
        <v>639</v>
      </c>
      <c r="F16" s="23">
        <v>2900</v>
      </c>
      <c r="G16" s="23">
        <v>413</v>
      </c>
      <c r="H16" s="23">
        <v>345</v>
      </c>
      <c r="I16" s="23">
        <v>415</v>
      </c>
      <c r="J16" s="23">
        <v>321</v>
      </c>
      <c r="K16" s="23">
        <v>275</v>
      </c>
      <c r="L16" s="23">
        <v>69</v>
      </c>
      <c r="M16" s="24">
        <f t="shared" ref="M16:M17" si="5">+SUM(C16:L16)</f>
        <v>23191</v>
      </c>
      <c r="N16" s="21"/>
    </row>
    <row r="17" spans="1:15" ht="15.75" customHeight="1">
      <c r="A17" s="59">
        <v>3</v>
      </c>
      <c r="B17" s="60" t="s">
        <v>83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4">
        <f t="shared" si="5"/>
        <v>0</v>
      </c>
      <c r="N17" s="21"/>
      <c r="O17" s="25"/>
    </row>
    <row r="18" spans="1:15" ht="16.7" customHeight="1"/>
  </sheetData>
  <mergeCells count="1">
    <mergeCell ref="A2:M2"/>
  </mergeCells>
  <printOptions horizontalCentered="1"/>
  <pageMargins left="0.31496062992125984" right="0.19685039370078741" top="0.98425196850393704" bottom="0.39370078740157483" header="0.51181102362204722" footer="0.51181102362204722"/>
  <pageSetup paperSize="9" scale="69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1"/>
  <sheetViews>
    <sheetView showGridLines="0" zoomScaleNormal="75" workbookViewId="0">
      <selection activeCell="A2" sqref="A2:M2"/>
    </sheetView>
  </sheetViews>
  <sheetFormatPr defaultColWidth="11.5703125" defaultRowHeight="48.75" customHeight="1"/>
  <cols>
    <col min="1" max="1" width="5.5703125" style="15" bestFit="1" customWidth="1"/>
    <col min="2" max="2" width="51.7109375" style="16" customWidth="1"/>
    <col min="3" max="3" width="11.85546875" style="16" customWidth="1"/>
    <col min="4" max="4" width="13.7109375" style="16" customWidth="1"/>
    <col min="5" max="6" width="11.5703125" style="16" customWidth="1"/>
    <col min="7" max="7" width="12" style="16" customWidth="1"/>
    <col min="8" max="8" width="11.5703125" style="16" customWidth="1"/>
    <col min="9" max="9" width="10.85546875" style="16" customWidth="1"/>
    <col min="10" max="10" width="11.42578125" style="16" customWidth="1"/>
    <col min="11" max="11" width="12.7109375" style="16" customWidth="1"/>
    <col min="12" max="13" width="12.85546875" style="16" customWidth="1"/>
    <col min="14" max="14" width="12.42578125" style="14" bestFit="1" customWidth="1"/>
    <col min="15" max="16384" width="11.5703125" style="14"/>
  </cols>
  <sheetData>
    <row r="1" spans="1:14" ht="15.75" customHeight="1"/>
    <row r="2" spans="1:14" ht="15.75" customHeight="1">
      <c r="A2" s="68" t="s">
        <v>86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4" ht="15.75">
      <c r="I3" s="69" t="s">
        <v>16</v>
      </c>
      <c r="J3" s="69"/>
      <c r="K3" s="69"/>
      <c r="L3" s="69"/>
      <c r="M3" s="69"/>
    </row>
    <row r="4" spans="1:14" ht="68.25" customHeight="1">
      <c r="A4" s="19" t="s">
        <v>14</v>
      </c>
      <c r="B4" s="50" t="s">
        <v>84</v>
      </c>
      <c r="C4" s="3" t="s">
        <v>29</v>
      </c>
      <c r="D4" s="3" t="s">
        <v>30</v>
      </c>
      <c r="E4" s="3" t="s">
        <v>31</v>
      </c>
      <c r="F4" s="3" t="s">
        <v>32</v>
      </c>
      <c r="G4" s="3" t="s">
        <v>33</v>
      </c>
      <c r="H4" s="3" t="s">
        <v>34</v>
      </c>
      <c r="I4" s="3" t="s">
        <v>35</v>
      </c>
      <c r="J4" s="3" t="s">
        <v>36</v>
      </c>
      <c r="K4" s="3" t="s">
        <v>37</v>
      </c>
      <c r="L4" s="3" t="s">
        <v>38</v>
      </c>
      <c r="M4" s="3" t="s">
        <v>39</v>
      </c>
    </row>
    <row r="5" spans="1:14" ht="15.75">
      <c r="A5" s="51" t="s">
        <v>15</v>
      </c>
      <c r="B5" s="52" t="s">
        <v>70</v>
      </c>
      <c r="C5" s="26">
        <f>C6+C10+C13</f>
        <v>100</v>
      </c>
      <c r="D5" s="26">
        <f t="shared" ref="D5:M5" si="0">D6+D10+D13</f>
        <v>100.00000000000001</v>
      </c>
      <c r="E5" s="26">
        <f t="shared" si="0"/>
        <v>100</v>
      </c>
      <c r="F5" s="26">
        <f t="shared" si="0"/>
        <v>100</v>
      </c>
      <c r="G5" s="26">
        <f t="shared" si="0"/>
        <v>100</v>
      </c>
      <c r="H5" s="26">
        <f t="shared" si="0"/>
        <v>100</v>
      </c>
      <c r="I5" s="26">
        <v>0</v>
      </c>
      <c r="J5" s="26">
        <f t="shared" si="0"/>
        <v>100</v>
      </c>
      <c r="K5" s="26">
        <f t="shared" si="0"/>
        <v>100</v>
      </c>
      <c r="L5" s="26">
        <v>0</v>
      </c>
      <c r="M5" s="26">
        <f t="shared" si="0"/>
        <v>100</v>
      </c>
      <c r="N5" s="27"/>
    </row>
    <row r="6" spans="1:14" ht="15.75" customHeight="1">
      <c r="A6" s="51">
        <v>1</v>
      </c>
      <c r="B6" s="53" t="s">
        <v>71</v>
      </c>
      <c r="C6" s="28">
        <f>'LPPF-investments'!C6/'LPPF-investments'!C$5*100</f>
        <v>98.632467002313234</v>
      </c>
      <c r="D6" s="28">
        <f>'LPPF-investments'!D6/'LPPF-investments'!D$5*100</f>
        <v>71.521245540058388</v>
      </c>
      <c r="E6" s="28">
        <f>'LPPF-investments'!E6/'LPPF-investments'!E$5*100</f>
        <v>100</v>
      </c>
      <c r="F6" s="28">
        <f>'LPPF-investments'!F6/'LPPF-investments'!F$5*100</f>
        <v>100</v>
      </c>
      <c r="G6" s="28">
        <f>'LPPF-investments'!G6/'LPPF-investments'!G$5*100</f>
        <v>100</v>
      </c>
      <c r="H6" s="28">
        <f>'LPPF-investments'!H6/'LPPF-investments'!H$5*100</f>
        <v>100</v>
      </c>
      <c r="I6" s="28">
        <v>0</v>
      </c>
      <c r="J6" s="28">
        <f>'LPPF-investments'!J6/'LPPF-investments'!J$5*100</f>
        <v>100</v>
      </c>
      <c r="K6" s="28">
        <f>'LPPF-investments'!K6/'LPPF-investments'!K$5*100</f>
        <v>0</v>
      </c>
      <c r="L6" s="28">
        <v>0</v>
      </c>
      <c r="M6" s="28">
        <f>'LPPF-investments'!M6/'LPPF-investments'!M$5*100</f>
        <v>98.527640571080582</v>
      </c>
      <c r="N6" s="29"/>
    </row>
    <row r="7" spans="1:14" ht="47.25" customHeight="1">
      <c r="A7" s="30">
        <v>1.1000000000000001</v>
      </c>
      <c r="B7" s="54" t="s">
        <v>72</v>
      </c>
      <c r="C7" s="28">
        <f>'LPPF-investments'!C7/'LPPF-investments'!C$5*100</f>
        <v>85.515036059327798</v>
      </c>
      <c r="D7" s="28">
        <f>'LPPF-investments'!D7/'LPPF-investments'!D$5*100</f>
        <v>70.580603308465783</v>
      </c>
      <c r="E7" s="28">
        <f>'LPPF-investments'!E7/'LPPF-investments'!E$5*100</f>
        <v>100</v>
      </c>
      <c r="F7" s="28">
        <f>'LPPF-investments'!F7/'LPPF-investments'!F$5*100</f>
        <v>100</v>
      </c>
      <c r="G7" s="28">
        <f>'LPPF-investments'!G7/'LPPF-investments'!G$5*100</f>
        <v>100</v>
      </c>
      <c r="H7" s="28">
        <f>'LPPF-investments'!H7/'LPPF-investments'!H$5*100</f>
        <v>100</v>
      </c>
      <c r="I7" s="28">
        <v>0</v>
      </c>
      <c r="J7" s="28">
        <f>'LPPF-investments'!J7/'LPPF-investments'!J$5*100</f>
        <v>100</v>
      </c>
      <c r="K7" s="28">
        <f>'LPPF-investments'!K7/'LPPF-investments'!K$5*100</f>
        <v>0</v>
      </c>
      <c r="L7" s="28">
        <v>0</v>
      </c>
      <c r="M7" s="28">
        <f>'LPPF-investments'!M7/'LPPF-investments'!M$5*100</f>
        <v>95.879288179173145</v>
      </c>
      <c r="N7" s="29"/>
    </row>
    <row r="8" spans="1:14" ht="15.75" customHeight="1">
      <c r="A8" s="55">
        <v>1.2</v>
      </c>
      <c r="B8" s="54" t="s">
        <v>73</v>
      </c>
      <c r="C8" s="28">
        <f>'LPPF-investments'!C8/'LPPF-investments'!C$5*100</f>
        <v>13.11743094298544</v>
      </c>
      <c r="D8" s="28">
        <f>'LPPF-investments'!D8/'LPPF-investments'!D$5*100</f>
        <v>0.94064223159260463</v>
      </c>
      <c r="E8" s="28">
        <f>'LPPF-investments'!E8/'LPPF-investments'!E$5*100</f>
        <v>0</v>
      </c>
      <c r="F8" s="28">
        <f>'LPPF-investments'!F8/'LPPF-investments'!F$5*100</f>
        <v>0</v>
      </c>
      <c r="G8" s="28">
        <f>'LPPF-investments'!G8/'LPPF-investments'!G$5*100</f>
        <v>0</v>
      </c>
      <c r="H8" s="28">
        <f>'LPPF-investments'!H8/'LPPF-investments'!H$5*100</f>
        <v>0</v>
      </c>
      <c r="I8" s="28">
        <v>0</v>
      </c>
      <c r="J8" s="28">
        <f>'LPPF-investments'!J8/'LPPF-investments'!J$5*100</f>
        <v>0</v>
      </c>
      <c r="K8" s="28">
        <f>'LPPF-investments'!K8/'LPPF-investments'!K$5*100</f>
        <v>0</v>
      </c>
      <c r="L8" s="28">
        <v>0</v>
      </c>
      <c r="M8" s="28">
        <f>'LPPF-investments'!M8/'LPPF-investments'!M$5*100</f>
        <v>2.6483523919074363</v>
      </c>
      <c r="N8" s="29"/>
    </row>
    <row r="9" spans="1:14" ht="17.25" customHeight="1">
      <c r="A9" s="55">
        <v>1.3</v>
      </c>
      <c r="B9" s="54" t="s">
        <v>74</v>
      </c>
      <c r="C9" s="28">
        <f>'LPPF-investments'!C9/'LPPF-investments'!C$5*100</f>
        <v>0</v>
      </c>
      <c r="D9" s="28">
        <f>'LPPF-investments'!D9/'LPPF-investments'!D$5*100</f>
        <v>0</v>
      </c>
      <c r="E9" s="28">
        <f>'LPPF-investments'!E9/'LPPF-investments'!E$5*100</f>
        <v>0</v>
      </c>
      <c r="F9" s="28">
        <f>'LPPF-investments'!F9/'LPPF-investments'!F$5*100</f>
        <v>0</v>
      </c>
      <c r="G9" s="28">
        <f>'LPPF-investments'!G9/'LPPF-investments'!G$5*100</f>
        <v>0</v>
      </c>
      <c r="H9" s="28">
        <f>'LPPF-investments'!H9/'LPPF-investments'!H$5*100</f>
        <v>0</v>
      </c>
      <c r="I9" s="28">
        <v>0</v>
      </c>
      <c r="J9" s="28">
        <f>'LPPF-investments'!J9/'LPPF-investments'!J$5*100</f>
        <v>0</v>
      </c>
      <c r="K9" s="28">
        <f>'LPPF-investments'!K9/'LPPF-investments'!K$5*100</f>
        <v>0</v>
      </c>
      <c r="L9" s="28">
        <v>0</v>
      </c>
      <c r="M9" s="28">
        <f>'LPPF-investments'!M9/'LPPF-investments'!M$5*100</f>
        <v>0</v>
      </c>
      <c r="N9" s="29"/>
    </row>
    <row r="10" spans="1:14" ht="15.75" customHeight="1">
      <c r="A10" s="56">
        <v>2</v>
      </c>
      <c r="B10" s="54" t="s">
        <v>75</v>
      </c>
      <c r="C10" s="28">
        <f>'LPPF-investments'!C10/'LPPF-investments'!C$5*100</f>
        <v>0</v>
      </c>
      <c r="D10" s="28">
        <f>'LPPF-investments'!D10/'LPPF-investments'!D$5*100</f>
        <v>13.882581900746027</v>
      </c>
      <c r="E10" s="28">
        <f>'LPPF-investments'!E10/'LPPF-investments'!E$5*100</f>
        <v>0</v>
      </c>
      <c r="F10" s="28">
        <f>'LPPF-investments'!F10/'LPPF-investments'!F$5*100</f>
        <v>0</v>
      </c>
      <c r="G10" s="28">
        <f>'LPPF-investments'!G10/'LPPF-investments'!G$5*100</f>
        <v>0</v>
      </c>
      <c r="H10" s="28">
        <f>'LPPF-investments'!H10/'LPPF-investments'!H$5*100</f>
        <v>0</v>
      </c>
      <c r="I10" s="28">
        <v>0</v>
      </c>
      <c r="J10" s="28">
        <f>'LPPF-investments'!J10/'LPPF-investments'!J$5*100</f>
        <v>0</v>
      </c>
      <c r="K10" s="28">
        <f>'LPPF-investments'!K10/'LPPF-investments'!K$5*100</f>
        <v>0</v>
      </c>
      <c r="L10" s="28">
        <v>0</v>
      </c>
      <c r="M10" s="28">
        <f>'LPPF-investments'!M10/'LPPF-investments'!M$5*100</f>
        <v>0.57920021652344544</v>
      </c>
      <c r="N10" s="29"/>
    </row>
    <row r="11" spans="1:14" ht="15.75" customHeight="1">
      <c r="A11" s="56">
        <v>2.1</v>
      </c>
      <c r="B11" s="54" t="s">
        <v>76</v>
      </c>
      <c r="C11" s="28">
        <f>'LPPF-investments'!C11/'LPPF-investments'!C$5*100</f>
        <v>0</v>
      </c>
      <c r="D11" s="28">
        <f>'LPPF-investments'!D11/'LPPF-investments'!D$5*100</f>
        <v>13.882581900746027</v>
      </c>
      <c r="E11" s="28">
        <f>'LPPF-investments'!E11/'LPPF-investments'!E$5*100</f>
        <v>0</v>
      </c>
      <c r="F11" s="28">
        <f>'LPPF-investments'!F11/'LPPF-investments'!F$5*100</f>
        <v>0</v>
      </c>
      <c r="G11" s="28">
        <f>'LPPF-investments'!G11/'LPPF-investments'!G$5*100</f>
        <v>0</v>
      </c>
      <c r="H11" s="28">
        <f>'LPPF-investments'!H11/'LPPF-investments'!H$5*100</f>
        <v>0</v>
      </c>
      <c r="I11" s="28">
        <v>0</v>
      </c>
      <c r="J11" s="28">
        <f>'LPPF-investments'!J11/'LPPF-investments'!J$5*100</f>
        <v>0</v>
      </c>
      <c r="K11" s="28">
        <f>'LPPF-investments'!K11/'LPPF-investments'!K$5*100</f>
        <v>0</v>
      </c>
      <c r="L11" s="28">
        <v>0</v>
      </c>
      <c r="M11" s="28">
        <f>'LPPF-investments'!M11/'LPPF-investments'!M$5*100</f>
        <v>0.57920021652344544</v>
      </c>
      <c r="N11" s="29"/>
    </row>
    <row r="12" spans="1:14" ht="15.75" customHeight="1">
      <c r="A12" s="57">
        <v>2.2000000000000002</v>
      </c>
      <c r="B12" s="54" t="s">
        <v>77</v>
      </c>
      <c r="C12" s="28">
        <f>'LPPF-investments'!C12/'LPPF-investments'!C$5*100</f>
        <v>0</v>
      </c>
      <c r="D12" s="28">
        <f>'LPPF-investments'!D12/'LPPF-investments'!D$5*100</f>
        <v>0</v>
      </c>
      <c r="E12" s="28">
        <f>'LPPF-investments'!E12/'LPPF-investments'!E$5*100</f>
        <v>0</v>
      </c>
      <c r="F12" s="28">
        <f>'LPPF-investments'!F12/'LPPF-investments'!F$5*100</f>
        <v>0</v>
      </c>
      <c r="G12" s="28">
        <f>'LPPF-investments'!G12/'LPPF-investments'!G$5*100</f>
        <v>0</v>
      </c>
      <c r="H12" s="28">
        <f>'LPPF-investments'!H12/'LPPF-investments'!H$5*100</f>
        <v>0</v>
      </c>
      <c r="I12" s="28">
        <v>0</v>
      </c>
      <c r="J12" s="28">
        <f>'LPPF-investments'!J12/'LPPF-investments'!J$5*100</f>
        <v>0</v>
      </c>
      <c r="K12" s="28">
        <f>'LPPF-investments'!K12/'LPPF-investments'!K$5*100</f>
        <v>0</v>
      </c>
      <c r="L12" s="28">
        <v>0</v>
      </c>
      <c r="M12" s="28">
        <f>'LPPF-investments'!M12/'LPPF-investments'!M$5*100</f>
        <v>0</v>
      </c>
      <c r="N12" s="29"/>
    </row>
    <row r="13" spans="1:14" ht="15.75" customHeight="1">
      <c r="A13" s="56">
        <v>3</v>
      </c>
      <c r="B13" s="54" t="s">
        <v>78</v>
      </c>
      <c r="C13" s="28">
        <f>'LPPF-investments'!C13/'LPPF-investments'!C$5*100</f>
        <v>1.3675329976867601</v>
      </c>
      <c r="D13" s="28">
        <f>'LPPF-investments'!D13/'LPPF-investments'!D$5*100</f>
        <v>14.596172559195589</v>
      </c>
      <c r="E13" s="28">
        <f>'LPPF-investments'!E13/'LPPF-investments'!E$5*100</f>
        <v>0</v>
      </c>
      <c r="F13" s="28">
        <f>'LPPF-investments'!F13/'LPPF-investments'!F$5*100</f>
        <v>0</v>
      </c>
      <c r="G13" s="28">
        <f>'LPPF-investments'!G13/'LPPF-investments'!G$5*100</f>
        <v>0</v>
      </c>
      <c r="H13" s="28">
        <f>'LPPF-investments'!H13/'LPPF-investments'!H$5*100</f>
        <v>0</v>
      </c>
      <c r="I13" s="28">
        <v>0</v>
      </c>
      <c r="J13" s="28">
        <f>'LPPF-investments'!J13/'LPPF-investments'!J$5*100</f>
        <v>0</v>
      </c>
      <c r="K13" s="28">
        <f>'LPPF-investments'!K13/'LPPF-investments'!K$5*100</f>
        <v>100</v>
      </c>
      <c r="L13" s="28">
        <v>0</v>
      </c>
      <c r="M13" s="28">
        <f>'LPPF-investments'!M13/'LPPF-investments'!M$5*100</f>
        <v>0.89315921239596729</v>
      </c>
      <c r="N13" s="31"/>
    </row>
    <row r="14" spans="1:14" ht="15.75" customHeight="1">
      <c r="A14" s="58" t="s">
        <v>79</v>
      </c>
      <c r="B14" s="52" t="s">
        <v>80</v>
      </c>
      <c r="C14" s="32">
        <f>SUM(C15:C17)</f>
        <v>100</v>
      </c>
      <c r="D14" s="32">
        <f t="shared" ref="D14:M14" si="1">SUM(D15:D17)</f>
        <v>100</v>
      </c>
      <c r="E14" s="32">
        <f t="shared" si="1"/>
        <v>100</v>
      </c>
      <c r="F14" s="32">
        <f t="shared" si="1"/>
        <v>100</v>
      </c>
      <c r="G14" s="32">
        <f t="shared" si="1"/>
        <v>100</v>
      </c>
      <c r="H14" s="32">
        <f t="shared" si="1"/>
        <v>100</v>
      </c>
      <c r="I14" s="32">
        <f t="shared" si="1"/>
        <v>100</v>
      </c>
      <c r="J14" s="32">
        <f t="shared" si="1"/>
        <v>99.999999999999986</v>
      </c>
      <c r="K14" s="32">
        <f t="shared" si="1"/>
        <v>100</v>
      </c>
      <c r="L14" s="32">
        <f t="shared" si="1"/>
        <v>100</v>
      </c>
      <c r="M14" s="32">
        <f t="shared" si="1"/>
        <v>99.999999999999986</v>
      </c>
    </row>
    <row r="15" spans="1:14" ht="15.75" customHeight="1">
      <c r="A15" s="59">
        <v>1</v>
      </c>
      <c r="B15" s="60" t="s">
        <v>81</v>
      </c>
      <c r="C15" s="28">
        <f>'LPPF-investments'!C15/'LPPF-investments'!C$14*100</f>
        <v>58.276832798065101</v>
      </c>
      <c r="D15" s="28">
        <f>'LPPF-investments'!D15/'LPPF-investments'!D$14*100</f>
        <v>29.718527086948139</v>
      </c>
      <c r="E15" s="28">
        <f>'LPPF-investments'!E15/'LPPF-investments'!E$14*100</f>
        <v>96.583253128007698</v>
      </c>
      <c r="F15" s="28">
        <f>'LPPF-investments'!F15/'LPPF-investments'!F$14*100</f>
        <v>85.27993502867875</v>
      </c>
      <c r="G15" s="28">
        <f>'LPPF-investments'!G15/'LPPF-investments'!G$14*100</f>
        <v>96.306894393275513</v>
      </c>
      <c r="H15" s="28">
        <f>'LPPF-investments'!H15/'LPPF-investments'!H$14*100</f>
        <v>96.775700934579433</v>
      </c>
      <c r="I15" s="28">
        <f>'LPPF-investments'!I15/'LPPF-investments'!I$14*100</f>
        <v>0</v>
      </c>
      <c r="J15" s="28">
        <f>'LPPF-investments'!J15/'LPPF-investments'!J$14*100</f>
        <v>26.544622425629289</v>
      </c>
      <c r="K15" s="28">
        <f>'LPPF-investments'!K15/'LPPF-investments'!K$14*100</f>
        <v>3.169014084507042</v>
      </c>
      <c r="L15" s="28">
        <f>'LPPF-investments'!L15/'LPPF-investments'!L$14*100</f>
        <v>0</v>
      </c>
      <c r="M15" s="28">
        <f>'LPPF-investments'!M15/'LPPF-investments'!M$14*100</f>
        <v>76.112930803617402</v>
      </c>
    </row>
    <row r="16" spans="1:14" ht="15.75" customHeight="1">
      <c r="A16" s="59">
        <v>2</v>
      </c>
      <c r="B16" s="60" t="s">
        <v>82</v>
      </c>
      <c r="C16" s="28">
        <f>'LPPF-investments'!C16/'LPPF-investments'!C$14*100</f>
        <v>41.723167201934899</v>
      </c>
      <c r="D16" s="28">
        <f>'LPPF-investments'!D16/'LPPF-investments'!D$14*100</f>
        <v>70.281472913051857</v>
      </c>
      <c r="E16" s="28">
        <f>'LPPF-investments'!E16/'LPPF-investments'!E$14*100</f>
        <v>3.4167468719923004</v>
      </c>
      <c r="F16" s="28">
        <f>'LPPF-investments'!F16/'LPPF-investments'!F$14*100</f>
        <v>14.720064971321253</v>
      </c>
      <c r="G16" s="28">
        <f>'LPPF-investments'!G16/'LPPF-investments'!G$14*100</f>
        <v>3.693105606724493</v>
      </c>
      <c r="H16" s="28">
        <f>'LPPF-investments'!H16/'LPPF-investments'!H$14*100</f>
        <v>3.2242990654205608</v>
      </c>
      <c r="I16" s="28">
        <f>'LPPF-investments'!I16/'LPPF-investments'!I$14*100</f>
        <v>100</v>
      </c>
      <c r="J16" s="28">
        <f>'LPPF-investments'!J16/'LPPF-investments'!J$14*100</f>
        <v>73.455377574370701</v>
      </c>
      <c r="K16" s="28">
        <f>'LPPF-investments'!K16/'LPPF-investments'!K$14*100</f>
        <v>96.83098591549296</v>
      </c>
      <c r="L16" s="28">
        <f>'LPPF-investments'!L16/'LPPF-investments'!L$14*100</f>
        <v>100</v>
      </c>
      <c r="M16" s="28">
        <f>'LPPF-investments'!M16/'LPPF-investments'!M$14*100</f>
        <v>23.887069196382587</v>
      </c>
    </row>
    <row r="17" spans="1:13" ht="15.75" customHeight="1">
      <c r="A17" s="59">
        <v>3</v>
      </c>
      <c r="B17" s="60" t="s">
        <v>83</v>
      </c>
      <c r="C17" s="28">
        <f>'LPPF-investments'!C17/'LPPF-investments'!C$14*100</f>
        <v>0</v>
      </c>
      <c r="D17" s="28">
        <f>'LPPF-investments'!D17/'LPPF-investments'!D$14*100</f>
        <v>0</v>
      </c>
      <c r="E17" s="28">
        <f>'LPPF-investments'!E17/'LPPF-investments'!E$14*100</f>
        <v>0</v>
      </c>
      <c r="F17" s="28">
        <f>'LPPF-investments'!F17/'LPPF-investments'!F$14*100</f>
        <v>0</v>
      </c>
      <c r="G17" s="28">
        <f>'LPPF-investments'!G17/'LPPF-investments'!G$14*100</f>
        <v>0</v>
      </c>
      <c r="H17" s="28">
        <f>'LPPF-investments'!H17/'LPPF-investments'!H$14*100</f>
        <v>0</v>
      </c>
      <c r="I17" s="28">
        <f>'LPPF-investments'!I17/'LPPF-investments'!I$14*100</f>
        <v>0</v>
      </c>
      <c r="J17" s="28">
        <f>'LPPF-investments'!J17/'LPPF-investments'!J$14*100</f>
        <v>0</v>
      </c>
      <c r="K17" s="28">
        <f>'LPPF-investments'!K17/'LPPF-investments'!K$14*100</f>
        <v>0</v>
      </c>
      <c r="L17" s="28">
        <f>'LPPF-investments'!L17/'LPPF-investments'!L$14*100</f>
        <v>0</v>
      </c>
      <c r="M17" s="28">
        <f>'LPPF-investments'!M17/'LPPF-investments'!M$14*100</f>
        <v>0</v>
      </c>
    </row>
    <row r="18" spans="1:13" ht="12.75" customHeight="1"/>
    <row r="19" spans="1:13" ht="21" customHeight="1">
      <c r="C19" s="33"/>
    </row>
    <row r="20" spans="1:13" ht="21" customHeight="1">
      <c r="C20" s="33"/>
    </row>
    <row r="21" spans="1:13" ht="21" customHeight="1">
      <c r="C21" s="33"/>
    </row>
    <row r="22" spans="1:13" ht="21" customHeight="1">
      <c r="C22" s="33"/>
    </row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spans="2:14" s="15" customFormat="1" ht="21" customHeight="1"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4"/>
    </row>
    <row r="34" spans="2:14" s="15" customFormat="1" ht="21" customHeight="1"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4"/>
    </row>
    <row r="35" spans="2:14" s="15" customFormat="1" ht="21" customHeight="1"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4"/>
    </row>
    <row r="36" spans="2:14" s="15" customFormat="1" ht="21" customHeight="1"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4"/>
    </row>
    <row r="37" spans="2:14" s="15" customFormat="1" ht="21" customHeight="1"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4"/>
    </row>
    <row r="38" spans="2:14" s="15" customFormat="1" ht="21" customHeight="1"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4"/>
    </row>
    <row r="39" spans="2:14" s="15" customFormat="1" ht="21" customHeight="1"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4"/>
    </row>
    <row r="40" spans="2:14" s="15" customFormat="1" ht="21" customHeight="1"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4"/>
    </row>
    <row r="41" spans="2:14" s="15" customFormat="1" ht="21" customHeight="1"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4"/>
    </row>
    <row r="42" spans="2:14" s="15" customFormat="1" ht="21" customHeight="1"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4"/>
    </row>
    <row r="43" spans="2:14" s="15" customFormat="1" ht="21" customHeight="1"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4"/>
    </row>
    <row r="44" spans="2:14" s="15" customFormat="1" ht="21" customHeight="1"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4"/>
    </row>
    <row r="45" spans="2:14" s="15" customFormat="1" ht="21" customHeight="1"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4"/>
    </row>
    <row r="46" spans="2:14" s="15" customFormat="1" ht="21" customHeight="1"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4"/>
    </row>
    <row r="47" spans="2:14" s="15" customFormat="1" ht="21" customHeight="1"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4"/>
    </row>
    <row r="48" spans="2:14" s="15" customFormat="1" ht="21" customHeight="1"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4"/>
    </row>
    <row r="49" spans="2:14" s="15" customFormat="1" ht="21" customHeight="1"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4"/>
    </row>
    <row r="50" spans="2:14" s="15" customFormat="1" ht="21" customHeight="1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4"/>
    </row>
    <row r="51" spans="2:14" s="15" customFormat="1" ht="21" customHeight="1"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4"/>
    </row>
    <row r="52" spans="2:14" s="15" customFormat="1" ht="21" customHeight="1"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4"/>
    </row>
    <row r="53" spans="2:14" s="15" customFormat="1" ht="21" customHeight="1"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4"/>
    </row>
    <row r="54" spans="2:14" s="15" customFormat="1" ht="21" customHeight="1"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4"/>
    </row>
    <row r="55" spans="2:14" s="15" customFormat="1" ht="21" customHeight="1"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4"/>
    </row>
    <row r="56" spans="2:14" s="15" customFormat="1" ht="21" customHeight="1"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4"/>
    </row>
    <row r="57" spans="2:14" s="15" customFormat="1" ht="21" customHeight="1"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4"/>
    </row>
    <row r="58" spans="2:14" s="15" customFormat="1" ht="21" customHeight="1"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4"/>
    </row>
    <row r="59" spans="2:14" s="15" customFormat="1" ht="21" customHeight="1"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4"/>
    </row>
    <row r="60" spans="2:14" s="15" customFormat="1" ht="21" customHeight="1"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4"/>
    </row>
    <row r="61" spans="2:14" s="15" customFormat="1" ht="21" customHeight="1"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4"/>
    </row>
    <row r="62" spans="2:14" s="15" customFormat="1" ht="21" customHeight="1"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4"/>
    </row>
    <row r="63" spans="2:14" s="15" customFormat="1" ht="21" customHeight="1"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4"/>
    </row>
    <row r="64" spans="2:14" s="15" customFormat="1" ht="21" customHeight="1"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4"/>
    </row>
    <row r="65" spans="2:14" s="15" customFormat="1" ht="21" customHeight="1"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4"/>
    </row>
    <row r="66" spans="2:14" s="15" customFormat="1" ht="21" customHeight="1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4"/>
    </row>
    <row r="67" spans="2:14" s="15" customFormat="1" ht="21" customHeight="1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4"/>
    </row>
    <row r="68" spans="2:14" s="15" customFormat="1" ht="21" customHeight="1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4"/>
    </row>
    <row r="69" spans="2:14" s="15" customFormat="1" ht="21" customHeight="1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4"/>
    </row>
    <row r="70" spans="2:14" s="15" customFormat="1" ht="21" customHeight="1"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4"/>
    </row>
    <row r="71" spans="2:14" s="15" customFormat="1" ht="21" customHeight="1"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4"/>
    </row>
    <row r="72" spans="2:14" s="15" customFormat="1" ht="21" customHeight="1"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4"/>
    </row>
    <row r="73" spans="2:14" s="15" customFormat="1" ht="21" customHeight="1"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4"/>
    </row>
    <row r="74" spans="2:14" s="15" customFormat="1" ht="21" customHeight="1"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4"/>
    </row>
    <row r="75" spans="2:14" s="15" customFormat="1" ht="21" customHeight="1"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4"/>
    </row>
    <row r="76" spans="2:14" s="15" customFormat="1" ht="21" customHeight="1"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4"/>
    </row>
    <row r="77" spans="2:14" s="15" customFormat="1" ht="21" customHeight="1"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4"/>
    </row>
    <row r="78" spans="2:14" s="15" customFormat="1" ht="21" customHeight="1"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4"/>
    </row>
    <row r="79" spans="2:14" s="15" customFormat="1" ht="21" customHeight="1"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4"/>
    </row>
    <row r="80" spans="2:14" s="15" customFormat="1" ht="21" customHeight="1"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4"/>
    </row>
    <row r="81" spans="2:14" s="15" customFormat="1" ht="21" customHeight="1"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4"/>
    </row>
    <row r="82" spans="2:14" s="15" customFormat="1" ht="21" customHeight="1"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4"/>
    </row>
    <row r="83" spans="2:14" s="15" customFormat="1" ht="21" customHeight="1"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4"/>
    </row>
    <row r="84" spans="2:14" s="15" customFormat="1" ht="21" customHeight="1"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4"/>
    </row>
    <row r="85" spans="2:14" s="15" customFormat="1" ht="21" customHeight="1"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4"/>
    </row>
    <row r="86" spans="2:14" s="15" customFormat="1" ht="21" customHeight="1"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4"/>
    </row>
    <row r="87" spans="2:14" s="15" customFormat="1" ht="21" customHeight="1"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4"/>
    </row>
    <row r="88" spans="2:14" s="15" customFormat="1" ht="21" customHeight="1"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4"/>
    </row>
    <row r="89" spans="2:14" s="15" customFormat="1" ht="21" customHeight="1"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4"/>
    </row>
    <row r="90" spans="2:14" s="15" customFormat="1" ht="21" customHeight="1"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4"/>
    </row>
    <row r="91" spans="2:14" s="15" customFormat="1" ht="21" customHeight="1"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4"/>
    </row>
    <row r="92" spans="2:14" s="15" customFormat="1" ht="21" customHeight="1"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4"/>
    </row>
    <row r="93" spans="2:14" s="15" customFormat="1" ht="21" customHeight="1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4"/>
    </row>
    <row r="94" spans="2:14" s="15" customFormat="1" ht="21" customHeight="1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4"/>
    </row>
    <row r="95" spans="2:14" s="15" customFormat="1" ht="21" customHeight="1"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4"/>
    </row>
    <row r="96" spans="2:14" s="15" customFormat="1" ht="21" customHeight="1"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4"/>
    </row>
    <row r="97" spans="2:14" s="15" customFormat="1" ht="21" customHeight="1"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4"/>
    </row>
    <row r="98" spans="2:14" s="15" customFormat="1" ht="21" customHeight="1"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4"/>
    </row>
    <row r="99" spans="2:14" s="15" customFormat="1" ht="21" customHeight="1"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4"/>
    </row>
    <row r="100" spans="2:14" s="15" customFormat="1" ht="21" customHeight="1"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4"/>
    </row>
    <row r="101" spans="2:14" s="15" customFormat="1" ht="21" customHeight="1"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4"/>
    </row>
    <row r="102" spans="2:14" s="15" customFormat="1" ht="21" customHeight="1"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4"/>
    </row>
    <row r="103" spans="2:14" s="15" customFormat="1" ht="21" customHeight="1"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4"/>
    </row>
    <row r="104" spans="2:14" s="15" customFormat="1" ht="21" customHeight="1"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4"/>
    </row>
    <row r="105" spans="2:14" s="15" customFormat="1" ht="21" customHeight="1"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4"/>
    </row>
    <row r="106" spans="2:14" s="15" customFormat="1" ht="21" customHeight="1"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4"/>
    </row>
    <row r="107" spans="2:14" s="15" customFormat="1" ht="21" customHeight="1"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4"/>
    </row>
    <row r="108" spans="2:14" s="15" customFormat="1" ht="21" customHeight="1"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4"/>
    </row>
    <row r="109" spans="2:14" s="15" customFormat="1" ht="21" customHeight="1"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4"/>
    </row>
    <row r="110" spans="2:14" s="15" customFormat="1" ht="21" customHeight="1"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4"/>
    </row>
    <row r="111" spans="2:14" s="15" customFormat="1" ht="21" customHeight="1"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4"/>
    </row>
    <row r="112" spans="2:14" s="15" customFormat="1" ht="21" customHeight="1"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4"/>
    </row>
    <row r="113" spans="2:14" s="15" customFormat="1" ht="21" customHeight="1"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4"/>
    </row>
    <row r="114" spans="2:14" s="15" customFormat="1" ht="21" customHeight="1"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4"/>
    </row>
    <row r="115" spans="2:14" s="15" customFormat="1" ht="21" customHeight="1"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4"/>
    </row>
    <row r="116" spans="2:14" s="15" customFormat="1" ht="21" customHeight="1"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4"/>
    </row>
    <row r="117" spans="2:14" s="15" customFormat="1" ht="21" customHeight="1"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4"/>
    </row>
    <row r="118" spans="2:14" s="15" customFormat="1" ht="21" customHeight="1"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4"/>
    </row>
    <row r="119" spans="2:14" s="15" customFormat="1" ht="21" customHeight="1"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4"/>
    </row>
    <row r="120" spans="2:14" s="15" customFormat="1" ht="21" customHeight="1"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4"/>
    </row>
    <row r="121" spans="2:14" s="15" customFormat="1" ht="21" customHeight="1"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4"/>
    </row>
    <row r="122" spans="2:14" s="15" customFormat="1" ht="21" customHeight="1"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4"/>
    </row>
    <row r="123" spans="2:14" s="15" customFormat="1" ht="21" customHeight="1"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4"/>
    </row>
    <row r="124" spans="2:14" s="15" customFormat="1" ht="21" customHeight="1"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4"/>
    </row>
    <row r="125" spans="2:14" s="15" customFormat="1" ht="21" customHeight="1"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4"/>
    </row>
    <row r="126" spans="2:14" s="15" customFormat="1" ht="21" customHeight="1"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4"/>
    </row>
    <row r="127" spans="2:14" s="15" customFormat="1" ht="21" customHeight="1"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4"/>
    </row>
    <row r="128" spans="2:14" s="15" customFormat="1" ht="21" customHeight="1"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4"/>
    </row>
    <row r="129" spans="2:14" s="15" customFormat="1" ht="21" customHeight="1"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4"/>
    </row>
    <row r="130" spans="2:14" s="15" customFormat="1" ht="21" customHeight="1"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4"/>
    </row>
    <row r="131" spans="2:14" s="15" customFormat="1" ht="21" customHeight="1"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4"/>
    </row>
    <row r="132" spans="2:14" s="15" customFormat="1" ht="21" customHeight="1"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4"/>
    </row>
    <row r="133" spans="2:14" s="15" customFormat="1" ht="21" customHeight="1"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4"/>
    </row>
    <row r="134" spans="2:14" s="15" customFormat="1" ht="21" customHeight="1"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4"/>
    </row>
    <row r="135" spans="2:14" s="15" customFormat="1" ht="21" customHeight="1"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4"/>
    </row>
    <row r="136" spans="2:14" s="15" customFormat="1" ht="21" customHeight="1"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4"/>
    </row>
    <row r="137" spans="2:14" s="15" customFormat="1" ht="21" customHeight="1"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4"/>
    </row>
    <row r="138" spans="2:14" s="15" customFormat="1" ht="21" customHeight="1"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4"/>
    </row>
    <row r="139" spans="2:14" s="15" customFormat="1" ht="21" customHeight="1"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4"/>
    </row>
    <row r="140" spans="2:14" s="15" customFormat="1" ht="21" customHeight="1"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4"/>
    </row>
    <row r="141" spans="2:14" s="15" customFormat="1" ht="21" customHeight="1"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4"/>
    </row>
    <row r="142" spans="2:14" s="15" customFormat="1" ht="21" customHeight="1"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4"/>
    </row>
    <row r="143" spans="2:14" s="15" customFormat="1" ht="21" customHeight="1"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4"/>
    </row>
    <row r="144" spans="2:14" s="15" customFormat="1" ht="21" customHeight="1"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4"/>
    </row>
    <row r="145" spans="2:14" s="15" customFormat="1" ht="21" customHeight="1"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4"/>
    </row>
    <row r="146" spans="2:14" s="15" customFormat="1" ht="21" customHeight="1"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4"/>
    </row>
    <row r="147" spans="2:14" s="15" customFormat="1" ht="21" customHeight="1"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4"/>
    </row>
    <row r="148" spans="2:14" s="15" customFormat="1" ht="21" customHeight="1"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4"/>
    </row>
    <row r="149" spans="2:14" s="15" customFormat="1" ht="21" customHeight="1"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4"/>
    </row>
    <row r="150" spans="2:14" s="15" customFormat="1" ht="21" customHeight="1"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4"/>
    </row>
    <row r="151" spans="2:14" s="15" customFormat="1" ht="21" customHeight="1"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4"/>
    </row>
    <row r="152" spans="2:14" s="15" customFormat="1" ht="21" customHeight="1"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4"/>
    </row>
    <row r="153" spans="2:14" s="15" customFormat="1" ht="21" customHeight="1"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4"/>
    </row>
    <row r="154" spans="2:14" s="15" customFormat="1" ht="21" customHeight="1"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4"/>
    </row>
    <row r="155" spans="2:14" s="15" customFormat="1" ht="21" customHeight="1"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4"/>
    </row>
    <row r="156" spans="2:14" s="15" customFormat="1" ht="21" customHeight="1"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4"/>
    </row>
    <row r="157" spans="2:14" s="15" customFormat="1" ht="21" customHeight="1"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4"/>
    </row>
    <row r="158" spans="2:14" s="15" customFormat="1" ht="21" customHeight="1"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4"/>
    </row>
    <row r="159" spans="2:14" s="15" customFormat="1" ht="21" customHeight="1"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4"/>
    </row>
    <row r="160" spans="2:14" s="15" customFormat="1" ht="21" customHeight="1"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4"/>
    </row>
    <row r="161" spans="2:14" s="15" customFormat="1" ht="21" customHeight="1"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4"/>
    </row>
    <row r="162" spans="2:14" s="15" customFormat="1" ht="21" customHeight="1"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4"/>
    </row>
    <row r="163" spans="2:14" s="15" customFormat="1" ht="21" customHeight="1"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4"/>
    </row>
    <row r="164" spans="2:14" s="15" customFormat="1" ht="21" customHeight="1"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4"/>
    </row>
    <row r="165" spans="2:14" s="15" customFormat="1" ht="21" customHeight="1"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4"/>
    </row>
    <row r="166" spans="2:14" s="15" customFormat="1" ht="21" customHeight="1"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4"/>
    </row>
    <row r="167" spans="2:14" s="15" customFormat="1" ht="21" customHeight="1"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4"/>
    </row>
    <row r="168" spans="2:14" s="15" customFormat="1" ht="21" customHeight="1"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4"/>
    </row>
    <row r="169" spans="2:14" s="15" customFormat="1" ht="21" customHeight="1"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4"/>
    </row>
    <row r="170" spans="2:14" s="15" customFormat="1" ht="21" customHeight="1"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4"/>
    </row>
    <row r="171" spans="2:14" s="15" customFormat="1" ht="21" customHeight="1"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4"/>
    </row>
    <row r="172" spans="2:14" s="15" customFormat="1" ht="21" customHeight="1"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4"/>
    </row>
    <row r="173" spans="2:14" s="15" customFormat="1" ht="21" customHeight="1"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4"/>
    </row>
    <row r="174" spans="2:14" s="15" customFormat="1" ht="21" customHeight="1"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4"/>
    </row>
    <row r="175" spans="2:14" s="15" customFormat="1" ht="21" customHeight="1"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4"/>
    </row>
    <row r="176" spans="2:14" s="15" customFormat="1" ht="21" customHeight="1"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4"/>
    </row>
    <row r="177" spans="2:14" s="15" customFormat="1" ht="21" customHeight="1"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4"/>
    </row>
    <row r="178" spans="2:14" s="15" customFormat="1" ht="21" customHeight="1"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4"/>
    </row>
    <row r="179" spans="2:14" s="15" customFormat="1" ht="21" customHeight="1"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4"/>
    </row>
    <row r="180" spans="2:14" s="15" customFormat="1" ht="21" customHeight="1"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4"/>
    </row>
    <row r="181" spans="2:14" s="15" customFormat="1" ht="21" customHeight="1"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4"/>
    </row>
    <row r="182" spans="2:14" s="15" customFormat="1" ht="21" customHeight="1"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4"/>
    </row>
    <row r="183" spans="2:14" s="15" customFormat="1" ht="21" customHeight="1"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4"/>
    </row>
    <row r="184" spans="2:14" s="15" customFormat="1" ht="21" customHeight="1"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4"/>
    </row>
    <row r="185" spans="2:14" s="15" customFormat="1" ht="21" customHeight="1"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4"/>
    </row>
    <row r="186" spans="2:14" s="15" customFormat="1" ht="21" customHeight="1"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4"/>
    </row>
    <row r="187" spans="2:14" s="15" customFormat="1" ht="21" customHeight="1"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4"/>
    </row>
    <row r="188" spans="2:14" s="15" customFormat="1" ht="21" customHeight="1"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4"/>
    </row>
    <row r="189" spans="2:14" s="15" customFormat="1" ht="21" customHeight="1"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4"/>
    </row>
    <row r="190" spans="2:14" s="15" customFormat="1" ht="21" customHeight="1"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4"/>
    </row>
    <row r="191" spans="2:14" s="15" customFormat="1" ht="21" customHeight="1"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4"/>
    </row>
    <row r="192" spans="2:14" s="15" customFormat="1" ht="21" customHeight="1"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4"/>
    </row>
    <row r="193" spans="2:14" s="15" customFormat="1" ht="21" customHeight="1"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4"/>
    </row>
    <row r="194" spans="2:14" s="15" customFormat="1" ht="21" customHeight="1"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4"/>
    </row>
    <row r="195" spans="2:14" s="15" customFormat="1" ht="21" customHeight="1"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4"/>
    </row>
    <row r="196" spans="2:14" s="15" customFormat="1" ht="21" customHeight="1"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4"/>
    </row>
    <row r="197" spans="2:14" s="15" customFormat="1" ht="21" customHeight="1"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4"/>
    </row>
    <row r="198" spans="2:14" s="15" customFormat="1" ht="21" customHeight="1"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4"/>
    </row>
    <row r="199" spans="2:14" s="15" customFormat="1" ht="21" customHeight="1"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4"/>
    </row>
    <row r="200" spans="2:14" s="15" customFormat="1" ht="21" customHeight="1"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4"/>
    </row>
    <row r="201" spans="2:14" s="15" customFormat="1" ht="21" customHeight="1"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4"/>
    </row>
    <row r="202" spans="2:14" s="15" customFormat="1" ht="21" customHeight="1"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4"/>
    </row>
    <row r="203" spans="2:14" s="15" customFormat="1" ht="21" customHeight="1"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4"/>
    </row>
    <row r="204" spans="2:14" s="15" customFormat="1" ht="21" customHeight="1"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4"/>
    </row>
    <row r="205" spans="2:14" s="15" customFormat="1" ht="21" customHeight="1"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4"/>
    </row>
    <row r="206" spans="2:14" s="15" customFormat="1" ht="21" customHeight="1"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4"/>
    </row>
    <row r="207" spans="2:14" s="15" customFormat="1" ht="21" customHeight="1"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4"/>
    </row>
    <row r="208" spans="2:14" s="15" customFormat="1" ht="21" customHeight="1"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4"/>
    </row>
    <row r="209" spans="2:14" s="15" customFormat="1" ht="21" customHeight="1"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4"/>
    </row>
    <row r="210" spans="2:14" s="15" customFormat="1" ht="21" customHeight="1"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4"/>
    </row>
    <row r="211" spans="2:14" s="15" customFormat="1" ht="21" customHeight="1"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4"/>
    </row>
    <row r="212" spans="2:14" s="15" customFormat="1" ht="21" customHeight="1"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4"/>
    </row>
    <row r="213" spans="2:14" s="15" customFormat="1" ht="21" customHeight="1"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4"/>
    </row>
    <row r="214" spans="2:14" s="15" customFormat="1" ht="21" customHeight="1"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4"/>
    </row>
    <row r="215" spans="2:14" s="15" customFormat="1" ht="21" customHeight="1"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4"/>
    </row>
    <row r="216" spans="2:14" s="15" customFormat="1" ht="21" customHeight="1"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4"/>
    </row>
    <row r="217" spans="2:14" s="15" customFormat="1" ht="21" customHeight="1"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4"/>
    </row>
    <row r="218" spans="2:14" s="15" customFormat="1" ht="21" customHeight="1"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4"/>
    </row>
    <row r="219" spans="2:14" s="15" customFormat="1" ht="21" customHeight="1"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4"/>
    </row>
    <row r="220" spans="2:14" s="15" customFormat="1" ht="21" customHeight="1"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4"/>
    </row>
    <row r="221" spans="2:14" s="15" customFormat="1" ht="21" customHeight="1"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4"/>
    </row>
    <row r="222" spans="2:14" s="15" customFormat="1" ht="21" customHeight="1"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4"/>
    </row>
    <row r="223" spans="2:14" s="15" customFormat="1" ht="21" customHeight="1"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4"/>
    </row>
    <row r="224" spans="2:14" s="15" customFormat="1" ht="21" customHeight="1"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4"/>
    </row>
    <row r="225" spans="2:14" s="15" customFormat="1" ht="21" customHeight="1"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4"/>
    </row>
    <row r="226" spans="2:14" s="15" customFormat="1" ht="21" customHeight="1"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4"/>
    </row>
    <row r="227" spans="2:14" s="15" customFormat="1" ht="21" customHeight="1"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4"/>
    </row>
    <row r="228" spans="2:14" s="15" customFormat="1" ht="21" customHeight="1"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4"/>
    </row>
    <row r="229" spans="2:14" s="15" customFormat="1" ht="21" customHeight="1"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4"/>
    </row>
    <row r="230" spans="2:14" s="15" customFormat="1" ht="21" customHeight="1"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4"/>
    </row>
    <row r="231" spans="2:14" s="15" customFormat="1" ht="21" customHeight="1"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4"/>
    </row>
    <row r="232" spans="2:14" s="15" customFormat="1" ht="21" customHeight="1"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4"/>
    </row>
    <row r="233" spans="2:14" s="15" customFormat="1" ht="21" customHeight="1"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4"/>
    </row>
    <row r="234" spans="2:14" s="15" customFormat="1" ht="21" customHeight="1"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4"/>
    </row>
    <row r="235" spans="2:14" s="15" customFormat="1" ht="21" customHeight="1"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4"/>
    </row>
    <row r="236" spans="2:14" s="15" customFormat="1" ht="21" customHeight="1"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4"/>
    </row>
    <row r="237" spans="2:14" s="15" customFormat="1" ht="21" customHeight="1"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4"/>
    </row>
    <row r="238" spans="2:14" s="15" customFormat="1" ht="21" customHeight="1"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4"/>
    </row>
    <row r="239" spans="2:14" s="15" customFormat="1" ht="21" customHeight="1"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4"/>
    </row>
    <row r="240" spans="2:14" s="15" customFormat="1" ht="21" customHeight="1"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4"/>
    </row>
    <row r="241" spans="2:14" s="15" customFormat="1" ht="21" customHeight="1"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4"/>
    </row>
    <row r="242" spans="2:14" s="15" customFormat="1" ht="21" customHeight="1"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4"/>
    </row>
    <row r="243" spans="2:14" s="15" customFormat="1" ht="21" customHeight="1"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4"/>
    </row>
    <row r="244" spans="2:14" s="15" customFormat="1" ht="21" customHeight="1"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4"/>
    </row>
    <row r="245" spans="2:14" s="15" customFormat="1" ht="21" customHeight="1"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4"/>
    </row>
    <row r="246" spans="2:14" s="15" customFormat="1" ht="21" customHeight="1"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4"/>
    </row>
    <row r="247" spans="2:14" s="15" customFormat="1" ht="21" customHeight="1"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4"/>
    </row>
    <row r="248" spans="2:14" s="15" customFormat="1" ht="21" customHeight="1"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4"/>
    </row>
    <row r="249" spans="2:14" s="15" customFormat="1" ht="21" customHeight="1"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4"/>
    </row>
    <row r="250" spans="2:14" s="15" customFormat="1" ht="21" customHeight="1"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4"/>
    </row>
    <row r="251" spans="2:14" s="15" customFormat="1" ht="21" customHeight="1"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4"/>
    </row>
    <row r="252" spans="2:14" s="15" customFormat="1" ht="21" customHeight="1"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4"/>
    </row>
    <row r="253" spans="2:14" s="15" customFormat="1" ht="21" customHeight="1"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4"/>
    </row>
    <row r="254" spans="2:14" s="15" customFormat="1" ht="21" customHeight="1"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4"/>
    </row>
    <row r="255" spans="2:14" s="15" customFormat="1" ht="21" customHeight="1"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4"/>
    </row>
    <row r="256" spans="2:14" s="15" customFormat="1" ht="21" customHeight="1"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4"/>
    </row>
    <row r="257" spans="2:14" s="15" customFormat="1" ht="21" customHeight="1"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4"/>
    </row>
    <row r="258" spans="2:14" s="15" customFormat="1" ht="21" customHeight="1"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4"/>
    </row>
    <row r="259" spans="2:14" s="15" customFormat="1" ht="21" customHeight="1"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4"/>
    </row>
    <row r="260" spans="2:14" s="15" customFormat="1" ht="21" customHeight="1"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4"/>
    </row>
    <row r="261" spans="2:14" s="15" customFormat="1" ht="21" customHeight="1"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4"/>
    </row>
    <row r="262" spans="2:14" s="15" customFormat="1" ht="21" customHeight="1"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4"/>
    </row>
    <row r="263" spans="2:14" s="15" customFormat="1" ht="21" customHeight="1"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4"/>
    </row>
    <row r="264" spans="2:14" s="15" customFormat="1" ht="21" customHeight="1"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4"/>
    </row>
    <row r="265" spans="2:14" s="15" customFormat="1" ht="21" customHeight="1"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4"/>
    </row>
    <row r="266" spans="2:14" s="15" customFormat="1" ht="21" customHeight="1"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4"/>
    </row>
    <row r="267" spans="2:14" s="15" customFormat="1" ht="21" customHeight="1"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4"/>
    </row>
    <row r="268" spans="2:14" s="15" customFormat="1" ht="21" customHeight="1"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4"/>
    </row>
    <row r="269" spans="2:14" s="15" customFormat="1" ht="21" customHeight="1"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4"/>
    </row>
    <row r="270" spans="2:14" s="15" customFormat="1" ht="21" customHeight="1"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4"/>
    </row>
    <row r="271" spans="2:14" s="15" customFormat="1" ht="21" customHeight="1"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4"/>
    </row>
    <row r="272" spans="2:14" s="15" customFormat="1" ht="21" customHeight="1"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4"/>
    </row>
    <row r="273" spans="2:14" s="15" customFormat="1" ht="21" customHeight="1"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4"/>
    </row>
    <row r="274" spans="2:14" s="15" customFormat="1" ht="21" customHeight="1"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4"/>
    </row>
    <row r="275" spans="2:14" s="15" customFormat="1" ht="21" customHeight="1"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4"/>
    </row>
    <row r="276" spans="2:14" s="15" customFormat="1" ht="21" customHeight="1"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4"/>
    </row>
    <row r="277" spans="2:14" s="15" customFormat="1" ht="21" customHeight="1"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4"/>
    </row>
    <row r="278" spans="2:14" s="15" customFormat="1" ht="21" customHeight="1"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4"/>
    </row>
    <row r="279" spans="2:14" s="15" customFormat="1" ht="21" customHeight="1"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4"/>
    </row>
    <row r="280" spans="2:14" s="15" customFormat="1" ht="21" customHeight="1"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4"/>
    </row>
    <row r="281" spans="2:14" s="15" customFormat="1" ht="21" customHeight="1"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4"/>
    </row>
    <row r="282" spans="2:14" s="15" customFormat="1" ht="21" customHeight="1"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4"/>
    </row>
    <row r="283" spans="2:14" s="15" customFormat="1" ht="21" customHeight="1"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4"/>
    </row>
    <row r="284" spans="2:14" s="15" customFormat="1" ht="21" customHeight="1"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4"/>
    </row>
    <row r="285" spans="2:14" s="15" customFormat="1" ht="21" customHeight="1"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4"/>
    </row>
    <row r="286" spans="2:14" s="15" customFormat="1" ht="21" customHeight="1"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4"/>
    </row>
    <row r="287" spans="2:14" s="15" customFormat="1" ht="21" customHeight="1"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4"/>
    </row>
    <row r="288" spans="2:14" s="15" customFormat="1" ht="21" customHeight="1"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4"/>
    </row>
    <row r="289" spans="2:14" s="15" customFormat="1" ht="21" customHeight="1"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4"/>
    </row>
    <row r="290" spans="2:14" s="15" customFormat="1" ht="21" customHeight="1"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4"/>
    </row>
    <row r="291" spans="2:14" s="15" customFormat="1" ht="21" customHeight="1"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4"/>
    </row>
    <row r="292" spans="2:14" s="15" customFormat="1" ht="21" customHeight="1"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4"/>
    </row>
    <row r="293" spans="2:14" s="15" customFormat="1" ht="21" customHeight="1"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4"/>
    </row>
    <row r="294" spans="2:14" s="15" customFormat="1" ht="21" customHeight="1"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4"/>
    </row>
    <row r="295" spans="2:14" s="15" customFormat="1" ht="21" customHeight="1"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4"/>
    </row>
    <row r="296" spans="2:14" s="15" customFormat="1" ht="21" customHeight="1"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4"/>
    </row>
    <row r="297" spans="2:14" s="15" customFormat="1" ht="21" customHeight="1"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4"/>
    </row>
    <row r="298" spans="2:14" s="15" customFormat="1" ht="21" customHeight="1"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4"/>
    </row>
    <row r="299" spans="2:14" s="15" customFormat="1" ht="21" customHeight="1"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4"/>
    </row>
    <row r="300" spans="2:14" s="15" customFormat="1" ht="21" customHeight="1"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4"/>
    </row>
    <row r="301" spans="2:14" s="15" customFormat="1" ht="21" customHeight="1"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4"/>
    </row>
    <row r="302" spans="2:14" s="15" customFormat="1" ht="21" customHeight="1"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4"/>
    </row>
    <row r="303" spans="2:14" s="15" customFormat="1" ht="21" customHeight="1"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4"/>
    </row>
    <row r="304" spans="2:14" s="15" customFormat="1" ht="21" customHeight="1"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4"/>
    </row>
    <row r="305" spans="2:14" s="15" customFormat="1" ht="21" customHeight="1"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4"/>
    </row>
    <row r="306" spans="2:14" s="15" customFormat="1" ht="21" customHeight="1"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4"/>
    </row>
    <row r="307" spans="2:14" s="15" customFormat="1" ht="21" customHeight="1"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4"/>
    </row>
    <row r="308" spans="2:14" s="15" customFormat="1" ht="21" customHeight="1"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4"/>
    </row>
    <row r="309" spans="2:14" s="15" customFormat="1" ht="21" customHeight="1"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4"/>
    </row>
    <row r="310" spans="2:14" s="15" customFormat="1" ht="21" customHeight="1"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4"/>
    </row>
    <row r="311" spans="2:14" s="15" customFormat="1" ht="21" customHeight="1"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4"/>
    </row>
    <row r="312" spans="2:14" s="15" customFormat="1" ht="21" customHeight="1"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4"/>
    </row>
    <row r="313" spans="2:14" s="15" customFormat="1" ht="21" customHeight="1"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4"/>
    </row>
    <row r="314" spans="2:14" s="15" customFormat="1" ht="21" customHeight="1"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4"/>
    </row>
    <row r="315" spans="2:14" s="15" customFormat="1" ht="21" customHeight="1"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4"/>
    </row>
    <row r="316" spans="2:14" s="15" customFormat="1" ht="21" customHeight="1"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4"/>
    </row>
    <row r="317" spans="2:14" s="15" customFormat="1" ht="21" customHeight="1"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4"/>
    </row>
    <row r="318" spans="2:14" s="15" customFormat="1" ht="21" customHeight="1"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4"/>
    </row>
    <row r="319" spans="2:14" s="15" customFormat="1" ht="21" customHeight="1"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4"/>
    </row>
    <row r="320" spans="2:14" s="15" customFormat="1" ht="21" customHeight="1"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4"/>
    </row>
    <row r="321" spans="2:14" s="15" customFormat="1" ht="21" customHeight="1"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4"/>
    </row>
    <row r="322" spans="2:14" s="15" customFormat="1" ht="21" customHeight="1"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4"/>
    </row>
    <row r="323" spans="2:14" s="15" customFormat="1" ht="21" customHeight="1"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4"/>
    </row>
    <row r="324" spans="2:14" s="15" customFormat="1" ht="21" customHeight="1"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4"/>
    </row>
    <row r="325" spans="2:14" s="15" customFormat="1" ht="21" customHeight="1"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4"/>
    </row>
    <row r="326" spans="2:14" s="15" customFormat="1" ht="21" customHeight="1"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4"/>
    </row>
    <row r="327" spans="2:14" s="15" customFormat="1" ht="21" customHeight="1"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4"/>
    </row>
    <row r="328" spans="2:14" s="15" customFormat="1" ht="21" customHeight="1"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4"/>
    </row>
    <row r="329" spans="2:14" s="15" customFormat="1" ht="21" customHeight="1"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4"/>
    </row>
    <row r="330" spans="2:14" s="15" customFormat="1" ht="21" customHeight="1"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4"/>
    </row>
    <row r="331" spans="2:14" s="15" customFormat="1" ht="21" customHeight="1"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4"/>
    </row>
    <row r="332" spans="2:14" s="15" customFormat="1" ht="21" customHeight="1"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4"/>
    </row>
    <row r="333" spans="2:14" s="15" customFormat="1" ht="21" customHeight="1"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4"/>
    </row>
    <row r="334" spans="2:14" s="15" customFormat="1" ht="21" customHeight="1"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4"/>
    </row>
    <row r="335" spans="2:14" s="15" customFormat="1" ht="21" customHeight="1"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4"/>
    </row>
    <row r="336" spans="2:14" s="15" customFormat="1" ht="21" customHeight="1"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4"/>
    </row>
    <row r="337" spans="2:14" s="15" customFormat="1" ht="21" customHeight="1"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4"/>
    </row>
    <row r="338" spans="2:14" s="15" customFormat="1" ht="21" customHeight="1"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4"/>
    </row>
    <row r="339" spans="2:14" s="15" customFormat="1" ht="21" customHeight="1"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4"/>
    </row>
    <row r="340" spans="2:14" s="15" customFormat="1" ht="21" customHeight="1"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4"/>
    </row>
    <row r="341" spans="2:14" s="15" customFormat="1" ht="21" customHeight="1"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4"/>
    </row>
    <row r="342" spans="2:14" s="15" customFormat="1" ht="21" customHeight="1"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4"/>
    </row>
    <row r="343" spans="2:14" s="15" customFormat="1" ht="21" customHeight="1"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4"/>
    </row>
    <row r="344" spans="2:14" s="15" customFormat="1" ht="21" customHeight="1"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4"/>
    </row>
    <row r="345" spans="2:14" s="15" customFormat="1" ht="21" customHeight="1"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4"/>
    </row>
    <row r="346" spans="2:14" s="15" customFormat="1" ht="21" customHeight="1"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4"/>
    </row>
    <row r="347" spans="2:14" s="15" customFormat="1" ht="21" customHeight="1"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4"/>
    </row>
    <row r="348" spans="2:14" s="15" customFormat="1" ht="21" customHeight="1"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4"/>
    </row>
    <row r="349" spans="2:14" s="15" customFormat="1" ht="21" customHeight="1"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4"/>
    </row>
    <row r="350" spans="2:14" s="15" customFormat="1" ht="21" customHeight="1"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4"/>
    </row>
    <row r="351" spans="2:14" s="15" customFormat="1" ht="21" customHeight="1"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4"/>
    </row>
    <row r="352" spans="2:14" s="15" customFormat="1" ht="21" customHeight="1"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4"/>
    </row>
    <row r="353" spans="2:14" s="15" customFormat="1" ht="21" customHeight="1"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4"/>
    </row>
    <row r="354" spans="2:14" s="15" customFormat="1" ht="21" customHeight="1"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4"/>
    </row>
    <row r="355" spans="2:14" s="15" customFormat="1" ht="21" customHeight="1"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4"/>
    </row>
    <row r="356" spans="2:14" s="15" customFormat="1" ht="21" customHeight="1"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4"/>
    </row>
    <row r="357" spans="2:14" s="15" customFormat="1" ht="21" customHeight="1"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4"/>
    </row>
    <row r="358" spans="2:14" s="15" customFormat="1" ht="21" customHeight="1"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4"/>
    </row>
    <row r="359" spans="2:14" s="15" customFormat="1" ht="21" customHeight="1"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4"/>
    </row>
    <row r="360" spans="2:14" s="15" customFormat="1" ht="21" customHeight="1"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4"/>
    </row>
    <row r="361" spans="2:14" s="15" customFormat="1" ht="21" customHeight="1"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4"/>
    </row>
    <row r="362" spans="2:14" s="15" customFormat="1" ht="21" customHeight="1"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4"/>
    </row>
    <row r="363" spans="2:14" s="15" customFormat="1" ht="21" customHeight="1"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4"/>
    </row>
    <row r="364" spans="2:14" s="15" customFormat="1" ht="21" customHeight="1"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4"/>
    </row>
    <row r="365" spans="2:14" s="15" customFormat="1" ht="21" customHeight="1"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4"/>
    </row>
    <row r="366" spans="2:14" s="15" customFormat="1" ht="21" customHeight="1"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4"/>
    </row>
    <row r="367" spans="2:14" s="15" customFormat="1" ht="21" customHeight="1"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4"/>
    </row>
    <row r="368" spans="2:14" s="15" customFormat="1" ht="21" customHeight="1"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4"/>
    </row>
    <row r="369" spans="2:14" s="15" customFormat="1" ht="21" customHeight="1"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4"/>
    </row>
    <row r="370" spans="2:14" s="15" customFormat="1" ht="21" customHeight="1"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4"/>
    </row>
    <row r="371" spans="2:14" s="15" customFormat="1" ht="21" customHeight="1"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4"/>
    </row>
    <row r="372" spans="2:14" s="15" customFormat="1" ht="21" customHeight="1"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4"/>
    </row>
    <row r="373" spans="2:14" s="15" customFormat="1" ht="21" customHeight="1"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4"/>
    </row>
    <row r="374" spans="2:14" s="15" customFormat="1" ht="21" customHeight="1"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4"/>
    </row>
    <row r="375" spans="2:14" s="15" customFormat="1" ht="21" customHeight="1"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4"/>
    </row>
    <row r="376" spans="2:14" s="15" customFormat="1" ht="21" customHeight="1"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4"/>
    </row>
    <row r="377" spans="2:14" s="15" customFormat="1" ht="21" customHeight="1"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4"/>
    </row>
    <row r="378" spans="2:14" s="15" customFormat="1" ht="21" customHeight="1"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4"/>
    </row>
    <row r="379" spans="2:14" s="15" customFormat="1" ht="21" customHeight="1"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4"/>
    </row>
    <row r="380" spans="2:14" s="15" customFormat="1" ht="21" customHeight="1"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4"/>
    </row>
    <row r="381" spans="2:14" s="15" customFormat="1" ht="21" customHeight="1"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4"/>
    </row>
    <row r="382" spans="2:14" s="15" customFormat="1" ht="21" customHeight="1"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4"/>
    </row>
    <row r="383" spans="2:14" s="15" customFormat="1" ht="21" customHeight="1"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4"/>
    </row>
    <row r="384" spans="2:14" s="15" customFormat="1" ht="21" customHeight="1"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4"/>
    </row>
    <row r="385" spans="2:14" s="15" customFormat="1" ht="21" customHeight="1"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4"/>
    </row>
    <row r="386" spans="2:14" s="15" customFormat="1" ht="21" customHeight="1"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4"/>
    </row>
    <row r="387" spans="2:14" s="15" customFormat="1" ht="21" customHeight="1"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4"/>
    </row>
    <row r="388" spans="2:14" s="15" customFormat="1" ht="21" customHeight="1"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4"/>
    </row>
    <row r="389" spans="2:14" s="15" customFormat="1" ht="21" customHeight="1"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4"/>
    </row>
    <row r="390" spans="2:14" s="15" customFormat="1" ht="21" customHeight="1"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4"/>
    </row>
    <row r="391" spans="2:14" s="15" customFormat="1" ht="21" customHeight="1"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4"/>
    </row>
    <row r="392" spans="2:14" s="15" customFormat="1" ht="21" customHeight="1"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4"/>
    </row>
    <row r="393" spans="2:14" s="15" customFormat="1" ht="21" customHeight="1"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4"/>
    </row>
    <row r="394" spans="2:14" s="15" customFormat="1" ht="21" customHeight="1"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4"/>
    </row>
    <row r="395" spans="2:14" s="15" customFormat="1" ht="21" customHeight="1"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4"/>
    </row>
    <row r="396" spans="2:14" s="15" customFormat="1" ht="21" customHeight="1"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4"/>
    </row>
    <row r="397" spans="2:14" s="15" customFormat="1" ht="21" customHeight="1"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4"/>
    </row>
    <row r="398" spans="2:14" s="15" customFormat="1" ht="21" customHeight="1"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4"/>
    </row>
    <row r="399" spans="2:14" s="15" customFormat="1" ht="21" customHeight="1"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4"/>
    </row>
    <row r="400" spans="2:14" s="15" customFormat="1" ht="21" customHeight="1"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4"/>
    </row>
    <row r="401" spans="2:14" s="15" customFormat="1" ht="21" customHeight="1"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4"/>
    </row>
    <row r="402" spans="2:14" s="15" customFormat="1" ht="21" customHeight="1"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4"/>
    </row>
    <row r="403" spans="2:14" s="15" customFormat="1" ht="21" customHeight="1"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4"/>
    </row>
    <row r="404" spans="2:14" s="15" customFormat="1" ht="21" customHeight="1"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4"/>
    </row>
    <row r="405" spans="2:14" s="15" customFormat="1" ht="21" customHeight="1"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4"/>
    </row>
    <row r="406" spans="2:14" s="15" customFormat="1" ht="21" customHeight="1"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4"/>
    </row>
    <row r="407" spans="2:14" s="15" customFormat="1" ht="21" customHeight="1"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4"/>
    </row>
    <row r="408" spans="2:14" s="15" customFormat="1" ht="21" customHeight="1"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4"/>
    </row>
    <row r="409" spans="2:14" s="15" customFormat="1" ht="21" customHeight="1"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4"/>
    </row>
    <row r="410" spans="2:14" s="15" customFormat="1" ht="21" customHeight="1"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4"/>
    </row>
    <row r="411" spans="2:14" s="15" customFormat="1" ht="21" customHeight="1"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4"/>
    </row>
    <row r="412" spans="2:14" s="15" customFormat="1" ht="21" customHeight="1"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4"/>
    </row>
    <row r="413" spans="2:14" s="15" customFormat="1" ht="21" customHeight="1"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4"/>
    </row>
    <row r="414" spans="2:14" s="15" customFormat="1" ht="21" customHeight="1"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4"/>
    </row>
    <row r="415" spans="2:14" s="15" customFormat="1" ht="21" customHeight="1"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4"/>
    </row>
    <row r="416" spans="2:14" s="15" customFormat="1" ht="21" customHeight="1"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4"/>
    </row>
    <row r="417" spans="2:14" s="15" customFormat="1" ht="21" customHeight="1"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4"/>
    </row>
    <row r="418" spans="2:14" s="15" customFormat="1" ht="21" customHeight="1"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4"/>
    </row>
    <row r="419" spans="2:14" s="15" customFormat="1" ht="21" customHeight="1"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4"/>
    </row>
    <row r="420" spans="2:14" s="15" customFormat="1" ht="21" customHeight="1"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4"/>
    </row>
    <row r="421" spans="2:14" s="15" customFormat="1" ht="21" customHeight="1"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4"/>
    </row>
    <row r="422" spans="2:14" s="15" customFormat="1" ht="21" customHeight="1"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4"/>
    </row>
    <row r="423" spans="2:14" s="15" customFormat="1" ht="21" customHeight="1"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4"/>
    </row>
    <row r="424" spans="2:14" s="15" customFormat="1" ht="21" customHeight="1"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4"/>
    </row>
    <row r="425" spans="2:14" s="15" customFormat="1" ht="21" customHeight="1"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4"/>
    </row>
    <row r="426" spans="2:14" s="15" customFormat="1" ht="21" customHeight="1"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4"/>
    </row>
    <row r="427" spans="2:14" s="15" customFormat="1" ht="21" customHeight="1"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4"/>
    </row>
    <row r="428" spans="2:14" s="15" customFormat="1" ht="21" customHeight="1"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4"/>
    </row>
    <row r="429" spans="2:14" s="15" customFormat="1" ht="21" customHeight="1"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4"/>
    </row>
    <row r="430" spans="2:14" s="15" customFormat="1" ht="21" customHeight="1"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4"/>
    </row>
    <row r="431" spans="2:14" s="15" customFormat="1" ht="21" customHeight="1"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4"/>
    </row>
    <row r="432" spans="2:14" s="15" customFormat="1" ht="21" customHeight="1"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4"/>
    </row>
    <row r="433" spans="2:14" s="15" customFormat="1" ht="21" customHeight="1"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4"/>
    </row>
    <row r="434" spans="2:14" s="15" customFormat="1" ht="21" customHeight="1"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4"/>
    </row>
    <row r="435" spans="2:14" s="15" customFormat="1" ht="21" customHeight="1"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4"/>
    </row>
    <row r="436" spans="2:14" s="15" customFormat="1" ht="21" customHeight="1">
      <c r="B436" s="16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4"/>
    </row>
    <row r="437" spans="2:14" s="15" customFormat="1" ht="21" customHeight="1">
      <c r="B437" s="16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4"/>
    </row>
    <row r="438" spans="2:14" s="15" customFormat="1" ht="21" customHeight="1">
      <c r="B438" s="16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4"/>
    </row>
    <row r="439" spans="2:14" s="15" customFormat="1" ht="21" customHeight="1"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4"/>
    </row>
    <row r="440" spans="2:14" s="15" customFormat="1" ht="21" customHeight="1"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4"/>
    </row>
    <row r="441" spans="2:14" s="15" customFormat="1" ht="21" customHeight="1"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4"/>
    </row>
    <row r="442" spans="2:14" s="15" customFormat="1" ht="21" customHeight="1"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4"/>
    </row>
    <row r="443" spans="2:14" s="15" customFormat="1" ht="21" customHeight="1"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4"/>
    </row>
    <row r="444" spans="2:14" s="15" customFormat="1" ht="21" customHeight="1"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4"/>
    </row>
    <row r="445" spans="2:14" s="15" customFormat="1" ht="21" customHeight="1"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4"/>
    </row>
    <row r="446" spans="2:14" s="15" customFormat="1" ht="21" customHeight="1"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4"/>
    </row>
    <row r="447" spans="2:14" s="15" customFormat="1" ht="21" customHeight="1"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4"/>
    </row>
    <row r="448" spans="2:14" s="15" customFormat="1" ht="21" customHeight="1">
      <c r="B448" s="16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4"/>
    </row>
    <row r="449" spans="2:14" s="15" customFormat="1" ht="21" customHeight="1">
      <c r="B449" s="16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4"/>
    </row>
    <row r="450" spans="2:14" s="15" customFormat="1" ht="21" customHeight="1">
      <c r="B450" s="16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4"/>
    </row>
    <row r="451" spans="2:14" s="15" customFormat="1" ht="21" customHeight="1">
      <c r="B451" s="16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4"/>
    </row>
    <row r="452" spans="2:14" s="15" customFormat="1" ht="21" customHeight="1"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4"/>
    </row>
    <row r="453" spans="2:14" s="15" customFormat="1" ht="21" customHeight="1">
      <c r="B453" s="16"/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4"/>
    </row>
    <row r="454" spans="2:14" s="15" customFormat="1" ht="21" customHeight="1">
      <c r="B454" s="16"/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4"/>
    </row>
    <row r="455" spans="2:14" s="15" customFormat="1" ht="21" customHeight="1">
      <c r="B455" s="16"/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4"/>
    </row>
    <row r="456" spans="2:14" s="15" customFormat="1" ht="21" customHeight="1">
      <c r="B456" s="16"/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4"/>
    </row>
    <row r="457" spans="2:14" s="15" customFormat="1" ht="21" customHeight="1">
      <c r="B457" s="16"/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4"/>
    </row>
    <row r="458" spans="2:14" s="15" customFormat="1" ht="21" customHeight="1">
      <c r="B458" s="16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4"/>
    </row>
    <row r="459" spans="2:14" s="15" customFormat="1" ht="21" customHeight="1">
      <c r="B459" s="16"/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4"/>
    </row>
    <row r="460" spans="2:14" s="15" customFormat="1" ht="21" customHeight="1">
      <c r="B460" s="16"/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4"/>
    </row>
    <row r="461" spans="2:14" s="15" customFormat="1" ht="21" customHeight="1">
      <c r="B461" s="16"/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4"/>
    </row>
    <row r="462" spans="2:14" s="15" customFormat="1" ht="21" customHeight="1">
      <c r="B462" s="16"/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4"/>
    </row>
    <row r="463" spans="2:14" s="15" customFormat="1" ht="21" customHeight="1">
      <c r="B463" s="16"/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4"/>
    </row>
    <row r="464" spans="2:14" s="15" customFormat="1" ht="21" customHeight="1"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4"/>
    </row>
    <row r="465" spans="2:14" s="15" customFormat="1" ht="21" customHeight="1">
      <c r="B465" s="16"/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4"/>
    </row>
    <row r="466" spans="2:14" s="15" customFormat="1" ht="21" customHeight="1">
      <c r="B466" s="16"/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4"/>
    </row>
    <row r="467" spans="2:14" s="15" customFormat="1" ht="21" customHeight="1">
      <c r="B467" s="16"/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4"/>
    </row>
    <row r="468" spans="2:14" s="15" customFormat="1" ht="21" customHeight="1">
      <c r="B468" s="16"/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4"/>
    </row>
    <row r="469" spans="2:14" s="15" customFormat="1" ht="21" customHeight="1">
      <c r="B469" s="16"/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4"/>
    </row>
    <row r="470" spans="2:14" s="15" customFormat="1" ht="21" customHeight="1">
      <c r="B470" s="16"/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4"/>
    </row>
    <row r="471" spans="2:14" s="15" customFormat="1" ht="21" customHeight="1">
      <c r="B471" s="16"/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4"/>
    </row>
    <row r="472" spans="2:14" s="15" customFormat="1" ht="21" customHeight="1"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4"/>
    </row>
    <row r="473" spans="2:14" s="15" customFormat="1" ht="21" customHeight="1"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4"/>
    </row>
    <row r="474" spans="2:14" s="15" customFormat="1" ht="21" customHeight="1">
      <c r="B474" s="16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4"/>
    </row>
    <row r="475" spans="2:14" s="15" customFormat="1" ht="21" customHeight="1"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4"/>
    </row>
    <row r="476" spans="2:14" s="15" customFormat="1" ht="21" customHeight="1">
      <c r="B476" s="16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4"/>
    </row>
    <row r="477" spans="2:14" s="15" customFormat="1" ht="21" customHeight="1">
      <c r="B477" s="16"/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4"/>
    </row>
    <row r="478" spans="2:14" s="15" customFormat="1" ht="21" customHeight="1">
      <c r="B478" s="16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4"/>
    </row>
    <row r="479" spans="2:14" s="15" customFormat="1" ht="21" customHeight="1"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4"/>
    </row>
    <row r="480" spans="2:14" s="15" customFormat="1" ht="21" customHeight="1"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4"/>
    </row>
    <row r="481" spans="2:14" s="15" customFormat="1" ht="21" customHeight="1"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4"/>
    </row>
  </sheetData>
  <mergeCells count="2">
    <mergeCell ref="A2:M2"/>
    <mergeCell ref="I3:M3"/>
  </mergeCells>
  <printOptions horizontalCentered="1"/>
  <pageMargins left="0.19685039370078741" right="0.19685039370078741" top="0.98425196850393704" bottom="0.39370078740157483" header="0.51181102362204722" footer="0.51181102362204722"/>
  <pageSetup paperSize="9" scale="75" fitToHeight="4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LPPF-pensioners</vt:lpstr>
      <vt:lpstr>LPPF-% pensioners</vt:lpstr>
      <vt:lpstr>LPPF-net assets</vt:lpstr>
      <vt:lpstr>LPPF-% net assets</vt:lpstr>
      <vt:lpstr>LPPF-investments</vt:lpstr>
      <vt:lpstr>LPPF-portfolio</vt:lpstr>
      <vt:lpstr>Chart №1-LPPF</vt:lpstr>
      <vt:lpstr>Chart №2-LPPF</vt:lpstr>
      <vt:lpstr>Chart №3-LPPF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Maria Hristova</cp:lastModifiedBy>
  <cp:lastPrinted>2025-03-07T14:52:41Z</cp:lastPrinted>
  <dcterms:created xsi:type="dcterms:W3CDTF">2022-01-21T08:12:08Z</dcterms:created>
  <dcterms:modified xsi:type="dcterms:W3CDTF">2025-04-29T13:40:39Z</dcterms:modified>
</cp:coreProperties>
</file>