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charts/chart2.xml" ContentType="application/vnd.openxmlformats-officedocument.drawingml.chart+xml"/>
  <Override PartName="/xl/drawings/drawing1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4\EN\"/>
    </mc:Choice>
  </mc:AlternateContent>
  <bookViews>
    <workbookView xWindow="0" yWindow="0" windowWidth="28800" windowHeight="12300" tabRatio="837"/>
  </bookViews>
  <sheets>
    <sheet name="Table №1-U" sheetId="1" r:id="rId1"/>
    <sheet name="Table №1.1-U" sheetId="2" r:id="rId2"/>
    <sheet name="Table №2-U" sheetId="3" r:id="rId3"/>
    <sheet name="Table №2.1-U" sheetId="4" r:id="rId4"/>
    <sheet name="Table № 3-U" sheetId="51806" r:id="rId5"/>
    <sheet name="Table № 3.1-U" sheetId="51804" r:id="rId6"/>
    <sheet name="Table №4-U" sheetId="51808" r:id="rId7"/>
    <sheet name="Table №4.1-U" sheetId="51809" r:id="rId8"/>
    <sheet name="Table № 5-U" sheetId="10541" r:id="rId9"/>
    <sheet name="Table № 5.1-U" sheetId="51813" r:id="rId10"/>
    <sheet name="Table №6-U" sheetId="51805" r:id="rId11"/>
    <sheet name="Chart №1-U" sheetId="51810" r:id="rId12"/>
    <sheet name="Chart №2-U" sheetId="51811" r:id="rId13"/>
    <sheet name="Chart №3-U" sheetId="51812" r:id="rId14"/>
  </sheets>
  <definedNames>
    <definedName name="_xlnm.Print_Area" localSheetId="10">'Table №6-U'!$A$1:$L$8</definedName>
  </definedNames>
  <calcPr calcId="162913"/>
</workbook>
</file>

<file path=xl/calcChain.xml><?xml version="1.0" encoding="utf-8"?>
<calcChain xmlns="http://schemas.openxmlformats.org/spreadsheetml/2006/main">
  <c r="M14" i="51809" l="1"/>
  <c r="M4" i="51809"/>
  <c r="M14" i="51808"/>
  <c r="M4" i="51808"/>
  <c r="M5" i="51808" l="1"/>
  <c r="M6" i="51808"/>
  <c r="M7" i="51808"/>
  <c r="M8" i="51808"/>
  <c r="M9" i="51808"/>
  <c r="M10" i="51808"/>
  <c r="M11" i="51808"/>
  <c r="M12" i="51808"/>
  <c r="M13" i="51808"/>
  <c r="M15" i="51808"/>
  <c r="M16" i="51808"/>
  <c r="M17" i="51808"/>
  <c r="D14" i="51809" l="1"/>
  <c r="E14" i="51809"/>
  <c r="F14" i="51809"/>
  <c r="G14" i="51809"/>
  <c r="H14" i="51809"/>
  <c r="I14" i="51809"/>
  <c r="J14" i="51809"/>
  <c r="K14" i="51809"/>
  <c r="L14" i="51809"/>
  <c r="D15" i="51809"/>
  <c r="E15" i="51809"/>
  <c r="F15" i="51809"/>
  <c r="G15" i="51809"/>
  <c r="H15" i="51809"/>
  <c r="I15" i="51809"/>
  <c r="J15" i="51809"/>
  <c r="K15" i="51809"/>
  <c r="L15" i="51809"/>
  <c r="M15" i="51809"/>
  <c r="D16" i="51809"/>
  <c r="E16" i="51809"/>
  <c r="F16" i="51809"/>
  <c r="G16" i="51809"/>
  <c r="H16" i="51809"/>
  <c r="I16" i="51809"/>
  <c r="J16" i="51809"/>
  <c r="K16" i="51809"/>
  <c r="L16" i="51809"/>
  <c r="M16" i="51809"/>
  <c r="D17" i="51809"/>
  <c r="E17" i="51809"/>
  <c r="F17" i="51809"/>
  <c r="G17" i="51809"/>
  <c r="H17" i="51809"/>
  <c r="I17" i="51809"/>
  <c r="J17" i="51809"/>
  <c r="K17" i="51809"/>
  <c r="L17" i="51809"/>
  <c r="M17" i="51809"/>
  <c r="C15" i="51809"/>
  <c r="C16" i="51809"/>
  <c r="C17" i="51809"/>
  <c r="C14" i="51809"/>
  <c r="C5" i="51809"/>
  <c r="D5" i="51809"/>
  <c r="E5" i="51809"/>
  <c r="F5" i="51809"/>
  <c r="G5" i="51809"/>
  <c r="H5" i="51809"/>
  <c r="I5" i="51809"/>
  <c r="J5" i="51809"/>
  <c r="K5" i="51809"/>
  <c r="L5" i="51809"/>
  <c r="M5" i="51809"/>
  <c r="C6" i="51809"/>
  <c r="D6" i="51809"/>
  <c r="E6" i="51809"/>
  <c r="F6" i="51809"/>
  <c r="G6" i="51809"/>
  <c r="H6" i="51809"/>
  <c r="I6" i="51809"/>
  <c r="J6" i="51809"/>
  <c r="K6" i="51809"/>
  <c r="L6" i="51809"/>
  <c r="M6" i="51809"/>
  <c r="C7" i="51809"/>
  <c r="D7" i="51809"/>
  <c r="E7" i="51809"/>
  <c r="F7" i="51809"/>
  <c r="G7" i="51809"/>
  <c r="H7" i="51809"/>
  <c r="I7" i="51809"/>
  <c r="J7" i="51809"/>
  <c r="K7" i="51809"/>
  <c r="L7" i="51809"/>
  <c r="M7" i="51809"/>
  <c r="C8" i="51809"/>
  <c r="D8" i="51809"/>
  <c r="E8" i="51809"/>
  <c r="F8" i="51809"/>
  <c r="G8" i="51809"/>
  <c r="H8" i="51809"/>
  <c r="I8" i="51809"/>
  <c r="J8" i="51809"/>
  <c r="K8" i="51809"/>
  <c r="L8" i="51809"/>
  <c r="C9" i="51809"/>
  <c r="D9" i="51809"/>
  <c r="E9" i="51809"/>
  <c r="F9" i="51809"/>
  <c r="G9" i="51809"/>
  <c r="H9" i="51809"/>
  <c r="I9" i="51809"/>
  <c r="J9" i="51809"/>
  <c r="K9" i="51809"/>
  <c r="L9" i="51809"/>
  <c r="M9" i="51809"/>
  <c r="C10" i="51809"/>
  <c r="D10" i="51809"/>
  <c r="E10" i="51809"/>
  <c r="F10" i="51809"/>
  <c r="G10" i="51809"/>
  <c r="H10" i="51809"/>
  <c r="I10" i="51809"/>
  <c r="J10" i="51809"/>
  <c r="K10" i="51809"/>
  <c r="L10" i="51809"/>
  <c r="M10" i="51809"/>
  <c r="C11" i="51809"/>
  <c r="D11" i="51809"/>
  <c r="E11" i="51809"/>
  <c r="F11" i="51809"/>
  <c r="G11" i="51809"/>
  <c r="H11" i="51809"/>
  <c r="I11" i="51809"/>
  <c r="J11" i="51809"/>
  <c r="K11" i="51809"/>
  <c r="L11" i="51809"/>
  <c r="M11" i="51809"/>
  <c r="C12" i="51809"/>
  <c r="D12" i="51809"/>
  <c r="E12" i="51809"/>
  <c r="F12" i="51809"/>
  <c r="G12" i="51809"/>
  <c r="H12" i="51809"/>
  <c r="I12" i="51809"/>
  <c r="J12" i="51809"/>
  <c r="K12" i="51809"/>
  <c r="L12" i="51809"/>
  <c r="M12" i="51809"/>
  <c r="C13" i="51809"/>
  <c r="D13" i="51809"/>
  <c r="E13" i="51809"/>
  <c r="F13" i="51809"/>
  <c r="G13" i="51809"/>
  <c r="H13" i="51809"/>
  <c r="I13" i="51809"/>
  <c r="J13" i="51809"/>
  <c r="K13" i="51809"/>
  <c r="L13" i="51809"/>
  <c r="M13" i="51809"/>
  <c r="D4" i="51809"/>
  <c r="E4" i="51809"/>
  <c r="F4" i="51809"/>
  <c r="G4" i="51809"/>
  <c r="H4" i="51809"/>
  <c r="I4" i="51809"/>
  <c r="J4" i="51809"/>
  <c r="K4" i="51809"/>
  <c r="L4" i="51809"/>
  <c r="C4" i="51809"/>
  <c r="L6" i="51805"/>
  <c r="L7" i="51805"/>
  <c r="L5" i="51805"/>
  <c r="C8" i="51805"/>
  <c r="D8" i="51805"/>
  <c r="E8" i="51805"/>
  <c r="F8" i="51805"/>
  <c r="G8" i="51805"/>
  <c r="H8" i="51805"/>
  <c r="I8" i="51805"/>
  <c r="J8" i="51805"/>
  <c r="K8" i="51805"/>
  <c r="B8" i="51805"/>
  <c r="O16" i="51804"/>
  <c r="O7" i="51804"/>
  <c r="O8" i="51804"/>
  <c r="O9" i="51804"/>
  <c r="O10" i="51804"/>
  <c r="O11" i="51804"/>
  <c r="O12" i="51804"/>
  <c r="O13" i="51804"/>
  <c r="O14" i="51804"/>
  <c r="O15" i="51804"/>
  <c r="O6" i="51804"/>
  <c r="L8" i="51805" l="1"/>
  <c r="O7" i="51806"/>
  <c r="O8" i="51806"/>
  <c r="O9" i="51806"/>
  <c r="O10" i="51806"/>
  <c r="O11" i="51806"/>
  <c r="O12" i="51806"/>
  <c r="O13" i="51806"/>
  <c r="O14" i="51806"/>
  <c r="O15" i="51806"/>
  <c r="O6" i="51806"/>
  <c r="C16" i="51806"/>
  <c r="D16" i="51806"/>
  <c r="E16" i="51806"/>
  <c r="F16" i="51806"/>
  <c r="G16" i="51806"/>
  <c r="H16" i="51806"/>
  <c r="I16" i="51806"/>
  <c r="J16" i="51806"/>
  <c r="K16" i="51806"/>
  <c r="L16" i="51806"/>
  <c r="M16" i="51806"/>
  <c r="N16" i="51806"/>
  <c r="B16" i="51806"/>
  <c r="C5" i="4"/>
  <c r="D5" i="4"/>
  <c r="E5" i="4"/>
  <c r="F5" i="4"/>
  <c r="G5" i="4"/>
  <c r="H5" i="4"/>
  <c r="I5" i="4"/>
  <c r="J5" i="4"/>
  <c r="K5" i="4"/>
  <c r="L5" i="4"/>
  <c r="M5" i="4"/>
  <c r="N5" i="4"/>
  <c r="C6" i="4"/>
  <c r="D6" i="4"/>
  <c r="E6" i="4"/>
  <c r="F6" i="4"/>
  <c r="G6" i="4"/>
  <c r="H6" i="4"/>
  <c r="I6" i="4"/>
  <c r="J6" i="4"/>
  <c r="K6" i="4"/>
  <c r="L6" i="4"/>
  <c r="M6" i="4"/>
  <c r="N6" i="4"/>
  <c r="C7" i="4"/>
  <c r="D7" i="4"/>
  <c r="E7" i="4"/>
  <c r="F7" i="4"/>
  <c r="G7" i="4"/>
  <c r="H7" i="4"/>
  <c r="I7" i="4"/>
  <c r="J7" i="4"/>
  <c r="K7" i="4"/>
  <c r="L7" i="4"/>
  <c r="M7" i="4"/>
  <c r="N7" i="4"/>
  <c r="C8" i="4"/>
  <c r="D8" i="4"/>
  <c r="E8" i="4"/>
  <c r="F8" i="4"/>
  <c r="G8" i="4"/>
  <c r="H8" i="4"/>
  <c r="I8" i="4"/>
  <c r="J8" i="4"/>
  <c r="K8" i="4"/>
  <c r="L8" i="4"/>
  <c r="M8" i="4"/>
  <c r="N8" i="4"/>
  <c r="C9" i="4"/>
  <c r="D9" i="4"/>
  <c r="E9" i="4"/>
  <c r="F9" i="4"/>
  <c r="G9" i="4"/>
  <c r="H9" i="4"/>
  <c r="I9" i="4"/>
  <c r="J9" i="4"/>
  <c r="K9" i="4"/>
  <c r="L9" i="4"/>
  <c r="M9" i="4"/>
  <c r="N9" i="4"/>
  <c r="C10" i="4"/>
  <c r="D10" i="4"/>
  <c r="E10" i="4"/>
  <c r="F10" i="4"/>
  <c r="G10" i="4"/>
  <c r="H10" i="4"/>
  <c r="I10" i="4"/>
  <c r="J10" i="4"/>
  <c r="K10" i="4"/>
  <c r="L10" i="4"/>
  <c r="M10" i="4"/>
  <c r="N10" i="4"/>
  <c r="C11" i="4"/>
  <c r="D11" i="4"/>
  <c r="E11" i="4"/>
  <c r="F11" i="4"/>
  <c r="G11" i="4"/>
  <c r="H11" i="4"/>
  <c r="I11" i="4"/>
  <c r="J11" i="4"/>
  <c r="K11" i="4"/>
  <c r="L11" i="4"/>
  <c r="M11" i="4"/>
  <c r="N11" i="4"/>
  <c r="C12" i="4"/>
  <c r="D12" i="4"/>
  <c r="E12" i="4"/>
  <c r="F12" i="4"/>
  <c r="G12" i="4"/>
  <c r="H12" i="4"/>
  <c r="I12" i="4"/>
  <c r="J12" i="4"/>
  <c r="K12" i="4"/>
  <c r="L12" i="4"/>
  <c r="M12" i="4"/>
  <c r="N12" i="4"/>
  <c r="C13" i="4"/>
  <c r="D13" i="4"/>
  <c r="E13" i="4"/>
  <c r="F13" i="4"/>
  <c r="G13" i="4"/>
  <c r="H13" i="4"/>
  <c r="I13" i="4"/>
  <c r="J13" i="4"/>
  <c r="K13" i="4"/>
  <c r="L13" i="4"/>
  <c r="M13" i="4"/>
  <c r="N13" i="4"/>
  <c r="C14" i="4"/>
  <c r="D14" i="4"/>
  <c r="E14" i="4"/>
  <c r="F14" i="4"/>
  <c r="G14" i="4"/>
  <c r="H14" i="4"/>
  <c r="I14" i="4"/>
  <c r="J14" i="4"/>
  <c r="K14" i="4"/>
  <c r="L14" i="4"/>
  <c r="M14" i="4"/>
  <c r="N14" i="4"/>
  <c r="C15" i="4"/>
  <c r="D15" i="4"/>
  <c r="E15" i="4"/>
  <c r="F15" i="4"/>
  <c r="G15" i="4"/>
  <c r="H15" i="4"/>
  <c r="I15" i="4"/>
  <c r="J15" i="4"/>
  <c r="K15" i="4"/>
  <c r="L15" i="4"/>
  <c r="M15" i="4"/>
  <c r="N15" i="4"/>
  <c r="B6" i="4"/>
  <c r="B7" i="4"/>
  <c r="B8" i="4"/>
  <c r="B9" i="4"/>
  <c r="B10" i="4"/>
  <c r="B11" i="4"/>
  <c r="B12" i="4"/>
  <c r="B13" i="4"/>
  <c r="B14" i="4"/>
  <c r="B15" i="4"/>
  <c r="B5" i="4"/>
  <c r="N15" i="3"/>
  <c r="M15" i="3"/>
  <c r="C5" i="2"/>
  <c r="D5" i="2"/>
  <c r="E5" i="2"/>
  <c r="F5" i="2"/>
  <c r="G5" i="2"/>
  <c r="H5" i="2"/>
  <c r="I5" i="2"/>
  <c r="J5" i="2"/>
  <c r="K5" i="2"/>
  <c r="L5" i="2"/>
  <c r="M5" i="2"/>
  <c r="N5" i="2"/>
  <c r="C6" i="2"/>
  <c r="D6" i="2"/>
  <c r="E6" i="2"/>
  <c r="F6" i="2"/>
  <c r="G6" i="2"/>
  <c r="H6" i="2"/>
  <c r="I6" i="2"/>
  <c r="J6" i="2"/>
  <c r="K6" i="2"/>
  <c r="L6" i="2"/>
  <c r="M6" i="2"/>
  <c r="N6" i="2"/>
  <c r="C7" i="2"/>
  <c r="D7" i="2"/>
  <c r="E7" i="2"/>
  <c r="F7" i="2"/>
  <c r="G7" i="2"/>
  <c r="H7" i="2"/>
  <c r="I7" i="2"/>
  <c r="J7" i="2"/>
  <c r="K7" i="2"/>
  <c r="L7" i="2"/>
  <c r="M7" i="2"/>
  <c r="N7" i="2"/>
  <c r="C8" i="2"/>
  <c r="D8" i="2"/>
  <c r="E8" i="2"/>
  <c r="F8" i="2"/>
  <c r="G8" i="2"/>
  <c r="H8" i="2"/>
  <c r="I8" i="2"/>
  <c r="J8" i="2"/>
  <c r="K8" i="2"/>
  <c r="L8" i="2"/>
  <c r="M8" i="2"/>
  <c r="N8" i="2"/>
  <c r="C9" i="2"/>
  <c r="D9" i="2"/>
  <c r="E9" i="2"/>
  <c r="F9" i="2"/>
  <c r="G9" i="2"/>
  <c r="H9" i="2"/>
  <c r="I9" i="2"/>
  <c r="J9" i="2"/>
  <c r="K9" i="2"/>
  <c r="L9" i="2"/>
  <c r="M9" i="2"/>
  <c r="N9" i="2"/>
  <c r="C10" i="2"/>
  <c r="D10" i="2"/>
  <c r="E10" i="2"/>
  <c r="F10" i="2"/>
  <c r="G10" i="2"/>
  <c r="H10" i="2"/>
  <c r="I10" i="2"/>
  <c r="J10" i="2"/>
  <c r="K10" i="2"/>
  <c r="L10" i="2"/>
  <c r="M10" i="2"/>
  <c r="N10" i="2"/>
  <c r="C11" i="2"/>
  <c r="D11" i="2"/>
  <c r="E11" i="2"/>
  <c r="F11" i="2"/>
  <c r="G11" i="2"/>
  <c r="H11" i="2"/>
  <c r="I11" i="2"/>
  <c r="J11" i="2"/>
  <c r="K11" i="2"/>
  <c r="L11" i="2"/>
  <c r="M11" i="2"/>
  <c r="N11" i="2"/>
  <c r="C12" i="2"/>
  <c r="D12" i="2"/>
  <c r="E12" i="2"/>
  <c r="F12" i="2"/>
  <c r="G12" i="2"/>
  <c r="H12" i="2"/>
  <c r="I12" i="2"/>
  <c r="J12" i="2"/>
  <c r="K12" i="2"/>
  <c r="L12" i="2"/>
  <c r="M12" i="2"/>
  <c r="N12" i="2"/>
  <c r="C13" i="2"/>
  <c r="D13" i="2"/>
  <c r="E13" i="2"/>
  <c r="F13" i="2"/>
  <c r="G13" i="2"/>
  <c r="H13" i="2"/>
  <c r="I13" i="2"/>
  <c r="J13" i="2"/>
  <c r="K13" i="2"/>
  <c r="L13" i="2"/>
  <c r="M13" i="2"/>
  <c r="N13" i="2"/>
  <c r="C14" i="2"/>
  <c r="D14" i="2"/>
  <c r="E14" i="2"/>
  <c r="F14" i="2"/>
  <c r="G14" i="2"/>
  <c r="H14" i="2"/>
  <c r="I14" i="2"/>
  <c r="J14" i="2"/>
  <c r="K14" i="2"/>
  <c r="L14" i="2"/>
  <c r="M14" i="2"/>
  <c r="N14" i="2"/>
  <c r="C15" i="2"/>
  <c r="D15" i="2"/>
  <c r="E15" i="2"/>
  <c r="F15" i="2"/>
  <c r="G15" i="2"/>
  <c r="H15" i="2"/>
  <c r="I15" i="2"/>
  <c r="J15" i="2"/>
  <c r="K15" i="2"/>
  <c r="L15" i="2"/>
  <c r="M15" i="2"/>
  <c r="N15" i="2"/>
  <c r="B6" i="2"/>
  <c r="B7" i="2"/>
  <c r="B8" i="2"/>
  <c r="B9" i="2"/>
  <c r="B10" i="2"/>
  <c r="B11" i="2"/>
  <c r="B12" i="2"/>
  <c r="B13" i="2"/>
  <c r="B14" i="2"/>
  <c r="B15" i="2"/>
  <c r="B5" i="2"/>
  <c r="O16" i="51806" l="1"/>
  <c r="C15" i="1"/>
  <c r="D15" i="1"/>
  <c r="E15" i="1"/>
  <c r="F15" i="1"/>
  <c r="G15" i="1"/>
  <c r="H15" i="1"/>
  <c r="I15" i="1"/>
  <c r="J15" i="1"/>
  <c r="K15" i="1"/>
  <c r="L15" i="1"/>
  <c r="M15" i="1"/>
  <c r="N15" i="1"/>
  <c r="B15" i="1"/>
  <c r="L15" i="3" l="1"/>
  <c r="I15" i="3" l="1"/>
  <c r="J15" i="3"/>
  <c r="K15" i="3"/>
  <c r="B15" i="3" l="1"/>
  <c r="G15" i="3" l="1"/>
  <c r="H15" i="3"/>
  <c r="F15" i="3"/>
  <c r="D15" i="3" l="1"/>
  <c r="E15" i="3"/>
  <c r="C15" i="3"/>
</calcChain>
</file>

<file path=xl/sharedStrings.xml><?xml version="1.0" encoding="utf-8"?>
<sst xmlns="http://schemas.openxmlformats.org/spreadsheetml/2006/main" count="212" uniqueCount="63">
  <si>
    <t xml:space="preserve">№ </t>
  </si>
  <si>
    <t>(%)</t>
  </si>
  <si>
    <t xml:space="preserve"> </t>
  </si>
  <si>
    <t>І.</t>
  </si>
  <si>
    <t>(хил. лв.)</t>
  </si>
  <si>
    <t>1.1</t>
  </si>
  <si>
    <t>ІІ.</t>
  </si>
  <si>
    <t>Year, month</t>
  </si>
  <si>
    <t>UPF</t>
  </si>
  <si>
    <t>UPF "DOVERIE"</t>
  </si>
  <si>
    <t>UPF "SAGLASIE"</t>
  </si>
  <si>
    <t>UPF "DSK - RODINA"</t>
  </si>
  <si>
    <t>ZUPF "ALLIANZ BULGARIA"</t>
  </si>
  <si>
    <t>UPF "UBB"</t>
  </si>
  <si>
    <t>UPF "CCB - SILA"</t>
  </si>
  <si>
    <t>"UPF - FUTURE"</t>
  </si>
  <si>
    <t>UPF "TOPLINA"</t>
  </si>
  <si>
    <t>UPF "PENSIONNOOSIGURITELEN INSTITUT"</t>
  </si>
  <si>
    <t>UPF "DALLBOGG: LIFE AND HEALTH"</t>
  </si>
  <si>
    <t>Total</t>
  </si>
  <si>
    <t>Year, period</t>
  </si>
  <si>
    <t>"UPF FUTURE"</t>
  </si>
  <si>
    <t>UPF "PENSIONNO-OSIGURITELEN INSTITUT"</t>
  </si>
  <si>
    <t>Year</t>
  </si>
  <si>
    <t>Month</t>
  </si>
  <si>
    <t>Year, Weighted Average</t>
  </si>
  <si>
    <t>Year, Arithmetic Average</t>
  </si>
  <si>
    <t xml:space="preserve">                                                     UPF                           Investment instruments </t>
  </si>
  <si>
    <t>Total investments, incl.</t>
  </si>
  <si>
    <t>Debt securities</t>
  </si>
  <si>
    <t>Debt securities issued or guaranteed by States or by their central banks, the ECB, the EIB or international financial organizations</t>
  </si>
  <si>
    <t>Corporate bonds</t>
  </si>
  <si>
    <t>Municipal bonds</t>
  </si>
  <si>
    <t>Equities</t>
  </si>
  <si>
    <t>Shares, rights and warrants</t>
  </si>
  <si>
    <t>Shares and units, issued by collective investment schemes and alternative investment funds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</si>
  <si>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</si>
  <si>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</si>
  <si>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</si>
  <si>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</si>
  <si>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</si>
  <si>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</si>
  <si>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>Indicators</t>
  </si>
  <si>
    <t xml:space="preserve">(in thousands BGN) </t>
  </si>
  <si>
    <t>UPFs' net assets dynamics</t>
  </si>
  <si>
    <t xml:space="preserve"> UPFs' market share by net assets   </t>
  </si>
  <si>
    <t>Gross contributions to UPFs</t>
  </si>
  <si>
    <t xml:space="preserve">(in BGN) </t>
  </si>
  <si>
    <t xml:space="preserve"> Universal Pension Funds (UPFs insured persons' dynamics</t>
  </si>
  <si>
    <t xml:space="preserve">UPFs' market share by number of insured persons                                   </t>
  </si>
  <si>
    <t>Average monthly contributions per insured person* in UPF</t>
  </si>
  <si>
    <t>Average contribution for all UPFs</t>
  </si>
  <si>
    <t>* Average monthly contributions calculation is based on insured persons, for whom are made monthly contributions during corresponding month.</t>
  </si>
  <si>
    <t>Note:</t>
  </si>
  <si>
    <t>Average for all UPFs</t>
  </si>
  <si>
    <t>Average savings account balance of insured person, for which at least one contribution 
has been accumulated in the previous 12 months
(as at the end of each month)</t>
  </si>
  <si>
    <t>Lump-sum payments to insured persons that aquired pension rights</t>
  </si>
  <si>
    <t>Lump-sum or period payments to insured persons</t>
  </si>
  <si>
    <t xml:space="preserve">Рayments due to insured persons' survivors </t>
  </si>
  <si>
    <t>Average savings account balance per insured person                                                                                                                                                                                                                              (as at the end of each month)</t>
  </si>
  <si>
    <t>Amounts credited and paid out to insured persons as of 31.12.2024</t>
  </si>
  <si>
    <t>UPFs' investment portfolio as of 31.12.2024</t>
  </si>
  <si>
    <t>Structure of UPFs' investment portfolio as of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</si>
</sst>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(* #,##0.00_);_(* \(#,##0.00\);_(* &quot;-&quot;??_);_(@_)"/>
    <numFmt numFmtId="168" formatCode="_-* #,##0.00\ _л_в_-;\-* #,##0.00\ _л_в_-;_-* &quot;-&quot;\ _л_в_-;_-@_-"/>
    <numFmt numFmtId="169" formatCode="0.00000000"/>
  </numFmts>
  <fonts count="19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</font>
    <font>
      <sz val="10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3">
    <xf numFmtId="0" fontId="0" fillId="0" borderId="0"/>
    <xf numFmtId="167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9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" fillId="0" borderId="0"/>
  </cellStyleXfs>
  <cellXfs count="155">
    <xf numFmtId="0" fontId="0" fillId="0" borderId="0" xfId="0"/>
    <xf numFmtId="0" fontId="3" fillId="0" borderId="0" xfId="0" applyFont="1" applyBorder="1"/>
    <xf numFmtId="167" fontId="4" fillId="0" borderId="0" xfId="1" applyFont="1" applyBorder="1" applyAlignment="1">
      <alignment horizontal="center" vertical="center" wrapText="1"/>
    </xf>
    <xf numFmtId="0" fontId="4" fillId="0" borderId="0" xfId="0" applyFont="1" applyBorder="1"/>
    <xf numFmtId="0" fontId="7" fillId="0" borderId="0" xfId="0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5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4" fillId="0" borderId="0" xfId="6" applyFont="1" applyBorder="1"/>
    <xf numFmtId="0" fontId="4" fillId="0" borderId="0" xfId="0" applyFont="1" applyBorder="1" applyAlignment="1">
      <alignment wrapText="1"/>
    </xf>
    <xf numFmtId="0" fontId="10" fillId="0" borderId="0" xfId="4" applyFont="1" applyFill="1"/>
    <xf numFmtId="0" fontId="4" fillId="0" borderId="4" xfId="0" applyFont="1" applyFill="1" applyBorder="1" applyAlignment="1">
      <alignment horizontal="center" vertical="center"/>
    </xf>
    <xf numFmtId="0" fontId="3" fillId="0" borderId="2" xfId="5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166" fontId="10" fillId="0" borderId="5" xfId="2" applyFont="1" applyFill="1" applyBorder="1" applyAlignment="1">
      <alignment horizontal="right" vertical="justify" wrapText="1"/>
    </xf>
    <xf numFmtId="166" fontId="10" fillId="0" borderId="4" xfId="2" applyFont="1" applyFill="1" applyBorder="1" applyAlignment="1">
      <alignment horizontal="justify" wrapText="1"/>
    </xf>
    <xf numFmtId="0" fontId="11" fillId="0" borderId="8" xfId="0" applyFont="1" applyFill="1" applyBorder="1" applyAlignment="1">
      <alignment horizontal="justify" vertical="justify" wrapText="1"/>
    </xf>
    <xf numFmtId="0" fontId="13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6" applyFont="1" applyBorder="1"/>
    <xf numFmtId="0" fontId="4" fillId="0" borderId="0" xfId="6" applyFont="1" applyBorder="1" applyAlignment="1">
      <alignment horizontal="right"/>
    </xf>
    <xf numFmtId="3" fontId="4" fillId="0" borderId="0" xfId="0" applyNumberFormat="1" applyFont="1" applyBorder="1"/>
    <xf numFmtId="0" fontId="4" fillId="0" borderId="2" xfId="1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9" fontId="7" fillId="0" borderId="0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Border="1"/>
    <xf numFmtId="3" fontId="4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10" fontId="4" fillId="0" borderId="0" xfId="9" applyNumberFormat="1" applyFont="1" applyBorder="1"/>
    <xf numFmtId="3" fontId="4" fillId="0" borderId="0" xfId="0" applyNumberFormat="1" applyFont="1" applyFill="1" applyBorder="1"/>
    <xf numFmtId="10" fontId="4" fillId="0" borderId="0" xfId="9" applyNumberFormat="1" applyFont="1" applyFill="1" applyBorder="1"/>
    <xf numFmtId="167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2" borderId="0" xfId="0" applyNumberFormat="1" applyFont="1" applyFill="1" applyBorder="1"/>
    <xf numFmtId="3" fontId="4" fillId="2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4" fillId="0" borderId="2" xfId="5" quotePrefix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quotePrefix="1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Fill="1"/>
    <xf numFmtId="10" fontId="4" fillId="0" borderId="0" xfId="8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5" quotePrefix="1" applyNumberFormat="1" applyFont="1" applyFill="1" applyBorder="1" applyAlignment="1">
      <alignment horizontal="right" vertical="center" wrapText="1" indent="1"/>
    </xf>
    <xf numFmtId="0" fontId="4" fillId="0" borderId="2" xfId="0" quotePrefix="1" applyNumberFormat="1" applyFont="1" applyFill="1" applyBorder="1" applyAlignment="1">
      <alignment horizontal="right" vertical="center" wrapText="1" indent="1"/>
    </xf>
    <xf numFmtId="0" fontId="4" fillId="0" borderId="0" xfId="6" applyFont="1" applyFill="1" applyBorder="1"/>
    <xf numFmtId="0" fontId="4" fillId="0" borderId="0" xfId="12" applyFont="1" applyFill="1" applyBorder="1" applyAlignment="1">
      <alignment horizontal="right" vertical="center" wrapText="1"/>
    </xf>
    <xf numFmtId="0" fontId="4" fillId="0" borderId="0" xfId="12" applyFont="1" applyFill="1" applyBorder="1" applyAlignment="1">
      <alignment wrapText="1"/>
    </xf>
    <xf numFmtId="0" fontId="4" fillId="0" borderId="0" xfId="6" applyFont="1" applyFill="1" applyBorder="1" applyAlignment="1">
      <alignment horizontal="right"/>
    </xf>
    <xf numFmtId="0" fontId="10" fillId="0" borderId="0" xfId="3" applyFont="1" applyFill="1" applyAlignment="1">
      <alignment horizontal="left" vertical="center" wrapText="1"/>
    </xf>
    <xf numFmtId="3" fontId="10" fillId="0" borderId="0" xfId="4" applyNumberFormat="1" applyFont="1" applyFill="1"/>
    <xf numFmtId="10" fontId="10" fillId="0" borderId="0" xfId="9" applyNumberFormat="1" applyFont="1" applyFill="1"/>
    <xf numFmtId="0" fontId="10" fillId="0" borderId="2" xfId="4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3" fontId="4" fillId="0" borderId="2" xfId="0" applyNumberFormat="1" applyFont="1" applyFill="1" applyBorder="1"/>
    <xf numFmtId="3" fontId="4" fillId="0" borderId="2" xfId="0" applyNumberFormat="1" applyFont="1" applyFill="1" applyBorder="1" applyAlignment="1">
      <alignment vertical="center"/>
    </xf>
    <xf numFmtId="2" fontId="4" fillId="0" borderId="2" xfId="9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wrapText="1"/>
    </xf>
    <xf numFmtId="3" fontId="4" fillId="0" borderId="2" xfId="0" applyNumberFormat="1" applyFont="1" applyFill="1" applyBorder="1" applyAlignment="1">
      <alignment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2" fontId="5" fillId="0" borderId="2" xfId="0" applyNumberFormat="1" applyFont="1" applyFill="1" applyBorder="1" applyAlignment="1">
      <alignment horizontal="right" vertical="center" wrapText="1"/>
    </xf>
    <xf numFmtId="2" fontId="5" fillId="0" borderId="2" xfId="0" applyNumberFormat="1" applyFont="1" applyFill="1" applyBorder="1" applyAlignment="1">
      <alignment wrapText="1"/>
    </xf>
    <xf numFmtId="165" fontId="14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168" fontId="3" fillId="0" borderId="2" xfId="0" applyNumberFormat="1" applyFont="1" applyFill="1" applyBorder="1" applyAlignment="1">
      <alignment horizontal="right" vertical="center" wrapText="1"/>
    </xf>
    <xf numFmtId="168" fontId="4" fillId="0" borderId="2" xfId="0" applyNumberFormat="1" applyFont="1" applyFill="1" applyBorder="1" applyAlignment="1">
      <alignment horizontal="right" vertical="center" wrapText="1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vertical="center" wrapText="1"/>
    </xf>
    <xf numFmtId="3" fontId="10" fillId="0" borderId="2" xfId="7" applyNumberFormat="1" applyFont="1" applyFill="1" applyBorder="1" applyAlignment="1">
      <alignment horizontal="right" vertical="center" wrapText="1" indent="1"/>
    </xf>
    <xf numFmtId="165" fontId="4" fillId="0" borderId="0" xfId="0" applyNumberFormat="1" applyFont="1" applyFill="1" applyAlignment="1">
      <alignment horizontal="center" vertical="center"/>
    </xf>
    <xf numFmtId="168" fontId="5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vertical="center" wrapText="1"/>
    </xf>
    <xf numFmtId="0" fontId="10" fillId="0" borderId="5" xfId="0" applyFont="1" applyBorder="1" applyAlignment="1">
      <alignment horizontal="right" vertical="justify"/>
    </xf>
    <xf numFmtId="0" fontId="10" fillId="0" borderId="6" xfId="0" applyFont="1" applyBorder="1" applyAlignment="1">
      <alignment vertical="justify"/>
    </xf>
    <xf numFmtId="0" fontId="10" fillId="0" borderId="4" xfId="0" applyFont="1" applyBorder="1" applyAlignment="1">
      <alignment vertical="justify"/>
    </xf>
    <xf numFmtId="0" fontId="5" fillId="0" borderId="2" xfId="0" applyFont="1" applyBorder="1" applyAlignment="1"/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167" fontId="13" fillId="0" borderId="2" xfId="1" applyFont="1" applyBorder="1" applyAlignment="1">
      <alignment horizontal="center" vertical="center" wrapText="1"/>
    </xf>
    <xf numFmtId="167" fontId="8" fillId="0" borderId="2" xfId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0" xfId="0" applyFont="1" applyBorder="1" applyAlignment="1">
      <alignment horizontal="right" vertical="center" wrapText="1"/>
    </xf>
    <xf numFmtId="0" fontId="8" fillId="0" borderId="0" xfId="6" applyFont="1" applyBorder="1"/>
    <xf numFmtId="167" fontId="4" fillId="0" borderId="2" xfId="1" applyFont="1" applyFill="1" applyBorder="1" applyAlignment="1">
      <alignment horizontal="left" wrapText="1"/>
    </xf>
    <xf numFmtId="0" fontId="10" fillId="0" borderId="2" xfId="3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67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" xfId="12" applyFont="1" applyFill="1" applyBorder="1" applyAlignment="1">
      <alignment horizontal="center" vertical="center"/>
    </xf>
    <xf numFmtId="0" fontId="4" fillId="0" borderId="9" xfId="12" applyFont="1" applyFill="1" applyBorder="1" applyAlignment="1">
      <alignment horizontal="center" vertical="center"/>
    </xf>
    <xf numFmtId="0" fontId="4" fillId="0" borderId="10" xfId="12" applyFont="1" applyFill="1" applyBorder="1" applyAlignment="1">
      <alignment horizontal="center" vertical="center"/>
    </xf>
    <xf numFmtId="0" fontId="4" fillId="0" borderId="0" xfId="12" applyFont="1" applyFill="1" applyBorder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0" fontId="10" fillId="0" borderId="3" xfId="4" applyFont="1" applyFill="1" applyBorder="1" applyAlignment="1">
      <alignment horizontal="right"/>
    </xf>
    <xf numFmtId="0" fontId="18" fillId="0" borderId="5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2" fontId="18" fillId="0" borderId="5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167" fontId="15" fillId="0" borderId="5" xfId="1" applyFont="1" applyFill="1" applyBorder="1" applyAlignment="1">
      <alignment horizontal="center" vertical="center" wrapText="1"/>
    </xf>
    <xf numFmtId="167" fontId="15" fillId="0" borderId="4" xfId="1" applyFont="1" applyFill="1" applyBorder="1" applyAlignment="1">
      <alignment horizontal="center" vertical="center" wrapText="1"/>
    </xf>
  </cellXfs>
  <cellStyles count="13">
    <cellStyle name="Comma" xfId="1" builtinId="3"/>
    <cellStyle name="Comma 2" xfId="10"/>
    <cellStyle name="Comma_PPF_2006_Q2_BG" xfId="2"/>
    <cellStyle name="Normal" xfId="0" builtinId="0"/>
    <cellStyle name="Normal 2" xfId="12"/>
    <cellStyle name="Normal_DPF" xfId="3"/>
    <cellStyle name="Normal_PPF_2006_Q2_BG" xfId="4"/>
    <cellStyle name="Normal_Spr_06_04" xfId="5"/>
    <cellStyle name="Normal_ППФ0603" xfId="6"/>
    <cellStyle name="Normal_Таблица № 7- П" xfId="7"/>
    <cellStyle name="Normal_Таблица №4-У" xfId="8"/>
    <cellStyle name="Percent" xfId="9" builtinId="5"/>
    <cellStyle name="Percent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200" b="1" i="0" baseline="0">
                <a:effectLst/>
              </a:rPr>
              <a:t>UPFs' market share by number of insured persons as of 31.12.2024</a:t>
            </a:r>
            <a:endParaRPr lang="en-US" sz="1200">
              <a:effectLst/>
            </a:endParaRPr>
          </a:p>
        </c:rich>
      </c:tx>
      <c:layout>
        <c:manualLayout>
          <c:xMode val="edge"/>
          <c:yMode val="edge"/>
          <c:x val="0.26128921061702859"/>
          <c:y val="3.2191889719368837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234"/>
          <c:y val="0.40847457627118688"/>
          <c:w val="0.58531540847983454"/>
          <c:h val="0.37966101694915338"/>
        </c:manualLayout>
      </c:layout>
      <c:pie3DChart>
        <c:varyColors val="1"/>
        <c:ser>
          <c:idx val="2"/>
          <c:order val="0"/>
          <c:explosion val="27"/>
          <c:dLbls>
            <c:dLbl>
              <c:idx val="0"/>
              <c:layout>
                <c:manualLayout>
                  <c:x val="8.4576103271475661E-2"/>
                  <c:y val="5.34310368564335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AEB-4948-88D6-D3097A53C0FA}"/>
                </c:ext>
              </c:extLst>
            </c:dLbl>
            <c:dLbl>
              <c:idx val="1"/>
              <c:layout>
                <c:manualLayout>
                  <c:x val="1.1953831857974283E-2"/>
                  <c:y val="7.169763454350983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563831694951175"/>
                      <c:h val="8.48546643533965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AEB-4948-88D6-D3097A53C0FA}"/>
                </c:ext>
              </c:extLst>
            </c:dLbl>
            <c:dLbl>
              <c:idx val="2"/>
              <c:layout>
                <c:manualLayout>
                  <c:x val="-6.4553561239627924E-2"/>
                  <c:y val="6.37890314472115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AEB-4948-88D6-D3097A53C0FA}"/>
                </c:ext>
              </c:extLst>
            </c:dLbl>
            <c:dLbl>
              <c:idx val="3"/>
              <c:layout>
                <c:manualLayout>
                  <c:x val="3.2821698735434689E-2"/>
                  <c:y val="8.88842030339427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AEB-4948-88D6-D3097A53C0FA}"/>
                </c:ext>
              </c:extLst>
            </c:dLbl>
            <c:dLbl>
              <c:idx val="4"/>
              <c:layout>
                <c:manualLayout>
                  <c:x val="-1.881469056285234E-2"/>
                  <c:y val="4.475288046620803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AEB-4948-88D6-D3097A53C0FA}"/>
                </c:ext>
              </c:extLst>
            </c:dLbl>
            <c:dLbl>
              <c:idx val="5"/>
              <c:layout>
                <c:manualLayout>
                  <c:x val="-4.3700923113669791E-2"/>
                  <c:y val="-4.47160460874594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AEB-4948-88D6-D3097A53C0FA}"/>
                </c:ext>
              </c:extLst>
            </c:dLbl>
            <c:dLbl>
              <c:idx val="6"/>
              <c:layout>
                <c:manualLayout>
                  <c:x val="-9.4586878811813768E-2"/>
                  <c:y val="-0.1016340584545577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AEB-4948-88D6-D3097A53C0FA}"/>
                </c:ext>
              </c:extLst>
            </c:dLbl>
            <c:dLbl>
              <c:idx val="7"/>
              <c:layout>
                <c:manualLayout>
                  <c:x val="-7.961613493965479E-3"/>
                  <c:y val="-0.1595212527368089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AEB-4948-88D6-D3097A53C0FA}"/>
                </c:ext>
              </c:extLst>
            </c:dLbl>
            <c:dLbl>
              <c:idx val="8"/>
              <c:layout>
                <c:manualLayout>
                  <c:x val="0.18833255977439309"/>
                  <c:y val="-8.7615819209039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AEB-4948-88D6-D3097A53C0FA}"/>
                </c:ext>
              </c:extLst>
            </c:dLbl>
            <c:dLbl>
              <c:idx val="9"/>
              <c:layout>
                <c:manualLayout>
                  <c:x val="0.29017140437590078"/>
                  <c:y val="-2.92331605757402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661501464333502"/>
                      <c:h val="0.157021996615905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AEB-4948-88D6-D3097A53C0F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№1-U'!$A$5:$A$14</c:f>
              <c:strCache>
                <c:ptCount val="10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UPF "UBB"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  <c:pt idx="9">
                  <c:v>UPF "DALLBOGG: LIFE AND HEALTH"</c:v>
                </c:pt>
              </c:strCache>
            </c:strRef>
          </c:cat>
          <c:val>
            <c:numRef>
              <c:f>'Table №1.1-U'!$N$5:$N$14</c:f>
              <c:numCache>
                <c:formatCode>0.00</c:formatCode>
                <c:ptCount val="10"/>
                <c:pt idx="0">
                  <c:v>24.779694138012186</c:v>
                </c:pt>
                <c:pt idx="1">
                  <c:v>8.4996401422208816</c:v>
                </c:pt>
                <c:pt idx="2">
                  <c:v>20.143033070220458</c:v>
                </c:pt>
                <c:pt idx="3">
                  <c:v>19.195684837975932</c:v>
                </c:pt>
                <c:pt idx="4">
                  <c:v>10.129690688661617</c:v>
                </c:pt>
                <c:pt idx="5">
                  <c:v>7.8230047708677137</c:v>
                </c:pt>
                <c:pt idx="6">
                  <c:v>4.2628591055271317</c:v>
                </c:pt>
                <c:pt idx="7">
                  <c:v>2.6201854038162051</c:v>
                </c:pt>
                <c:pt idx="8">
                  <c:v>1.8310914185539835</c:v>
                </c:pt>
                <c:pt idx="9">
                  <c:v>0.71511642414388832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AEB-4948-88D6-D3097A53C0F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GB" sz="1200" b="1" i="0" baseline="0">
                <a:effectLst/>
              </a:rPr>
              <a:t>UPFs' market share by net assets value as of </a:t>
            </a:r>
            <a:r>
              <a:rPr lang="bg-BG" sz="1200"/>
              <a:t> 3</a:t>
            </a:r>
            <a:r>
              <a:rPr lang="en-US" sz="1200"/>
              <a:t>1</a:t>
            </a:r>
            <a:r>
              <a:rPr lang="bg-BG" sz="1200"/>
              <a:t>.</a:t>
            </a:r>
            <a:r>
              <a:rPr lang="en-US" sz="1200"/>
              <a:t>12</a:t>
            </a:r>
            <a:r>
              <a:rPr lang="bg-BG" sz="1200"/>
              <a:t>.20</a:t>
            </a:r>
            <a:r>
              <a:rPr lang="en-US" sz="1200"/>
              <a:t>24</a:t>
            </a:r>
            <a:r>
              <a:rPr lang="bg-BG" sz="1200"/>
              <a:t> </a:t>
            </a:r>
          </a:p>
        </c:rich>
      </c:tx>
      <c:layout>
        <c:manualLayout>
          <c:xMode val="edge"/>
          <c:yMode val="edge"/>
          <c:x val="0.26951390641836781"/>
          <c:y val="5.6466596497772803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5096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9.4363008140011459E-2"/>
                  <c:y val="2.73870080960691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486-4068-BA4B-B2C9A6D2C40E}"/>
                </c:ext>
              </c:extLst>
            </c:dLbl>
            <c:dLbl>
              <c:idx val="1"/>
              <c:layout>
                <c:manualLayout>
                  <c:x val="-3.323458921305987E-2"/>
                  <c:y val="8.96390408826015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486-4068-BA4B-B2C9A6D2C40E}"/>
                </c:ext>
              </c:extLst>
            </c:dLbl>
            <c:dLbl>
              <c:idx val="2"/>
              <c:layout>
                <c:manualLayout>
                  <c:x val="-2.858313858647725E-2"/>
                  <c:y val="6.3723831131278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486-4068-BA4B-B2C9A6D2C40E}"/>
                </c:ext>
              </c:extLst>
            </c:dLbl>
            <c:dLbl>
              <c:idx val="3"/>
              <c:layout>
                <c:manualLayout>
                  <c:x val="-1.6388266875120457E-2"/>
                  <c:y val="3.2857689398994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486-4068-BA4B-B2C9A6D2C40E}"/>
                </c:ext>
              </c:extLst>
            </c:dLbl>
            <c:dLbl>
              <c:idx val="4"/>
              <c:layout>
                <c:manualLayout>
                  <c:x val="-2.2996794480317689E-2"/>
                  <c:y val="-2.17128875839674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486-4068-BA4B-B2C9A6D2C40E}"/>
                </c:ext>
              </c:extLst>
            </c:dLbl>
            <c:dLbl>
              <c:idx val="5"/>
              <c:layout>
                <c:manualLayout>
                  <c:x val="-3.5152581108333525E-2"/>
                  <c:y val="-4.7250856354820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486-4068-BA4B-B2C9A6D2C40E}"/>
                </c:ext>
              </c:extLst>
            </c:dLbl>
            <c:dLbl>
              <c:idx val="6"/>
              <c:layout>
                <c:manualLayout>
                  <c:x val="-0.10137867203000864"/>
                  <c:y val="-8.69994216824592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486-4068-BA4B-B2C9A6D2C40E}"/>
                </c:ext>
              </c:extLst>
            </c:dLbl>
            <c:dLbl>
              <c:idx val="7"/>
              <c:layout>
                <c:manualLayout>
                  <c:x val="-1.6352955880514986E-2"/>
                  <c:y val="-0.1645641756709345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486-4068-BA4B-B2C9A6D2C40E}"/>
                </c:ext>
              </c:extLst>
            </c:dLbl>
            <c:dLbl>
              <c:idx val="8"/>
              <c:layout>
                <c:manualLayout>
                  <c:x val="0.13847399891973169"/>
                  <c:y val="-7.27936296098586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486-4068-BA4B-B2C9A6D2C40E}"/>
                </c:ext>
              </c:extLst>
            </c:dLbl>
            <c:dLbl>
              <c:idx val="9"/>
              <c:layout>
                <c:manualLayout>
                  <c:x val="0.27738412222774117"/>
                  <c:y val="-2.4797687091144081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38573448742899"/>
                      <c:h val="0.1385222786238014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3486-4068-BA4B-B2C9A6D2C40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№2-U'!$A$5:$A$14</c:f>
              <c:strCache>
                <c:ptCount val="10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UPF "UBB"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  <c:pt idx="9">
                  <c:v>UPF "DALLBOGG: LIFE AND HEALTH"</c:v>
                </c:pt>
              </c:strCache>
            </c:strRef>
          </c:cat>
          <c:val>
            <c:numRef>
              <c:f>'Table №2.1-U'!$N$5:$N$14</c:f>
              <c:numCache>
                <c:formatCode>0.00</c:formatCode>
                <c:ptCount val="10"/>
                <c:pt idx="0">
                  <c:v>24.908417011138635</c:v>
                </c:pt>
                <c:pt idx="1">
                  <c:v>8.2915127563359974</c:v>
                </c:pt>
                <c:pt idx="2">
                  <c:v>20.78014330574252</c:v>
                </c:pt>
                <c:pt idx="3">
                  <c:v>19.172034933092394</c:v>
                </c:pt>
                <c:pt idx="4">
                  <c:v>12.518270675842313</c:v>
                </c:pt>
                <c:pt idx="5">
                  <c:v>8.9298922615468204</c:v>
                </c:pt>
                <c:pt idx="6">
                  <c:v>2.4743339530709783</c:v>
                </c:pt>
                <c:pt idx="7">
                  <c:v>1.4852273247642869</c:v>
                </c:pt>
                <c:pt idx="8">
                  <c:v>1.0168020795864561</c:v>
                </c:pt>
                <c:pt idx="9">
                  <c:v>0.42336569887959979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486-4068-BA4B-B2C9A6D2C40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 sz="1200" b="1" i="0" u="none" strike="noStrike" baseline="0">
                <a:effectLst/>
              </a:rPr>
              <a:t>Investment portfolio of UPF as of </a:t>
            </a:r>
            <a:r>
              <a:rPr lang="bg-BG"/>
              <a:t>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24</a:t>
            </a:r>
            <a:endParaRPr lang="bg-BG"/>
          </a:p>
        </c:rich>
      </c:tx>
      <c:layout>
        <c:manualLayout>
          <c:xMode val="edge"/>
          <c:yMode val="edge"/>
          <c:x val="0.33574629438124787"/>
          <c:y val="5.025194185752161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913"/>
          <c:w val="0.53050672182005509"/>
          <c:h val="0.34576271186440954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7772071969264712E-2"/>
                  <c:y val="0.1522846192449293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980-444B-8AA0-0F6D6238633B}"/>
                </c:ext>
              </c:extLst>
            </c:dLbl>
            <c:dLbl>
              <c:idx val="1"/>
              <c:layout>
                <c:manualLayout>
                  <c:x val="0.17871939920553453"/>
                  <c:y val="0.131798144521275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980-444B-8AA0-0F6D6238633B}"/>
                </c:ext>
              </c:extLst>
            </c:dLbl>
            <c:dLbl>
              <c:idx val="2"/>
              <c:layout>
                <c:manualLayout>
                  <c:x val="-5.3044456399471808E-3"/>
                  <c:y val="4.14730138428129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980-444B-8AA0-0F6D6238633B}"/>
                </c:ext>
              </c:extLst>
            </c:dLbl>
            <c:dLbl>
              <c:idx val="3"/>
              <c:layout>
                <c:manualLayout>
                  <c:x val="-5.7940921810834087E-2"/>
                  <c:y val="7.62667378442108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980-444B-8AA0-0F6D6238633B}"/>
                </c:ext>
              </c:extLst>
            </c:dLbl>
            <c:dLbl>
              <c:idx val="4"/>
              <c:layout>
                <c:manualLayout>
                  <c:x val="-7.2272378996103753E-2"/>
                  <c:y val="-4.94049411336275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980-444B-8AA0-0F6D6238633B}"/>
                </c:ext>
              </c:extLst>
            </c:dLbl>
            <c:dLbl>
              <c:idx val="5"/>
              <c:layout>
                <c:manualLayout>
                  <c:x val="9.0882770088521483E-2"/>
                  <c:y val="-0.106981272011049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980-444B-8AA0-0F6D6238633B}"/>
                </c:ext>
              </c:extLst>
            </c:dLbl>
            <c:dLbl>
              <c:idx val="6"/>
              <c:layout>
                <c:manualLayout>
                  <c:x val="0.16922993321486979"/>
                  <c:y val="-1.77411833673074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980-444B-8AA0-0F6D6238633B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80-444B-8AA0-0F6D6238633B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980-444B-8AA0-0F6D6238633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980-444B-8AA0-0F6D6238633B}"/>
                </c:ext>
              </c:extLst>
            </c:dLbl>
            <c:dLbl>
              <c:idx val="1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980-444B-8AA0-0F6D6238633B}"/>
                </c:ext>
              </c:extLst>
            </c:dLbl>
            <c:dLbl>
              <c:idx val="12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980-444B-8AA0-0F6D6238633B}"/>
                </c:ext>
              </c:extLst>
            </c:dLbl>
            <c:dLbl>
              <c:idx val="1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980-444B-8AA0-0F6D6238633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№4.1-U'!$B$6:$B$8,'Table №4.1-U'!$B$10:$B$13)</c:f>
              <c:strCache>
                <c:ptCount val="7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warrants</c:v>
                </c:pt>
                <c:pt idx="4">
                  <c:v>Shares and units, issued by collective investment schemes and alternative investment funds</c:v>
                </c:pt>
                <c:pt idx="5">
                  <c:v>Bank deposits</c:v>
                </c:pt>
                <c:pt idx="6">
                  <c:v>Investment property</c:v>
                </c:pt>
              </c:strCache>
            </c:strRef>
          </c:cat>
          <c:val>
            <c:numRef>
              <c:f>('Table №4.1-U'!$M$6:$M$8,'Table №4.1-U'!$M$10:$M$13)</c:f>
              <c:numCache>
                <c:formatCode>_-* #\ ##0.00\ _л_в_-;\-* #\ ##0.00\ _л_в_-;_-* "-"\ _л_в_-;_-@_-</c:formatCode>
                <c:ptCount val="7"/>
                <c:pt idx="0">
                  <c:v>59.068622730897047</c:v>
                </c:pt>
                <c:pt idx="1">
                  <c:v>7.772468433026626</c:v>
                </c:pt>
                <c:pt idx="2">
                  <c:v>0.01</c:v>
                </c:pt>
                <c:pt idx="3">
                  <c:v>16.059625656386093</c:v>
                </c:pt>
                <c:pt idx="4">
                  <c:v>15.138888173120382</c:v>
                </c:pt>
                <c:pt idx="5">
                  <c:v>0.94403687832227723</c:v>
                </c:pt>
                <c:pt idx="6">
                  <c:v>1.0124477718789411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980-444B-8AA0-0F6D6238633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70" name="Line 1"/>
        <xdr:cNvSpPr>
          <a:spLocks noChangeShapeType="1"/>
        </xdr:cNvSpPr>
      </xdr:nvSpPr>
      <xdr:spPr bwMode="auto">
        <a:xfrm>
          <a:off x="9525" y="600075"/>
          <a:ext cx="35147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0075"/>
          <a:ext cx="26574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9525" y="600075"/>
          <a:ext cx="26574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91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0075"/>
          <a:ext cx="35147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9525" y="600075"/>
          <a:ext cx="35147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9525" y="600075"/>
          <a:ext cx="35147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5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0075"/>
          <a:ext cx="35147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9525" y="600075"/>
          <a:ext cx="35147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9525" y="600075"/>
          <a:ext cx="35147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5" name="Line 1"/>
        <xdr:cNvSpPr>
          <a:spLocks noChangeShapeType="1"/>
        </xdr:cNvSpPr>
      </xdr:nvSpPr>
      <xdr:spPr bwMode="auto">
        <a:xfrm>
          <a:off x="9525" y="3619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0075"/>
          <a:ext cx="35147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9525" y="600075"/>
          <a:ext cx="35147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9525" y="600075"/>
          <a:ext cx="35147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0" y="666750"/>
          <a:ext cx="2647950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0" y="419100"/>
          <a:ext cx="3067050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19049</xdr:rowOff>
    </xdr:from>
    <xdr:to>
      <xdr:col>1</xdr:col>
      <xdr:colOff>38100</xdr:colOff>
      <xdr:row>4</xdr:row>
      <xdr:rowOff>295274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0" y="666749"/>
          <a:ext cx="3552825" cy="6762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9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790575"/>
          <a:ext cx="26479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28650"/>
          <a:ext cx="34385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11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2657475" cy="7429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9525" y="400050"/>
          <a:ext cx="2657475" cy="7429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Z16"/>
  <sheetViews>
    <sheetView showGridLines="0" tabSelected="1" zoomScaleNormal="75" workbookViewId="0">
      <selection sqref="A1:N1"/>
    </sheetView>
  </sheetViews>
  <sheetFormatPr defaultRowHeight="15.75"/>
  <cols>
    <col min="1" max="1" width="47.5703125" style="3" customWidth="1"/>
    <col min="2" max="15" width="10.42578125" style="3" customWidth="1"/>
    <col min="16" max="19" width="9.140625" style="39"/>
    <col min="20" max="25" width="9.140625" style="3"/>
    <col min="26" max="26" width="10" style="3" bestFit="1" customWidth="1"/>
    <col min="27" max="16384" width="9.140625" style="3"/>
  </cols>
  <sheetData>
    <row r="1" spans="1:26" ht="31.5" customHeight="1">
      <c r="A1" s="129" t="s">
        <v>48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45"/>
    </row>
    <row r="2" spans="1:26" ht="15.75" customHeight="1">
      <c r="A2" s="2"/>
    </row>
    <row r="3" spans="1:26" ht="15.75" customHeight="1">
      <c r="A3" s="104" t="s">
        <v>7</v>
      </c>
      <c r="B3" s="38">
        <v>2023</v>
      </c>
      <c r="C3" s="126">
        <v>2024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8"/>
      <c r="O3" s="46"/>
    </row>
    <row r="4" spans="1:26" ht="15.75" customHeight="1">
      <c r="A4" s="105" t="s">
        <v>8</v>
      </c>
      <c r="B4" s="8">
        <v>12</v>
      </c>
      <c r="C4" s="8">
        <v>1</v>
      </c>
      <c r="D4" s="8">
        <v>2</v>
      </c>
      <c r="E4" s="31">
        <v>3</v>
      </c>
      <c r="F4" s="31">
        <v>4</v>
      </c>
      <c r="G4" s="31">
        <v>5</v>
      </c>
      <c r="H4" s="31">
        <v>6</v>
      </c>
      <c r="I4" s="31">
        <v>7</v>
      </c>
      <c r="J4" s="31">
        <v>8</v>
      </c>
      <c r="K4" s="31">
        <v>9</v>
      </c>
      <c r="L4" s="31">
        <v>10</v>
      </c>
      <c r="M4" s="31">
        <v>11</v>
      </c>
      <c r="N4" s="31">
        <v>12</v>
      </c>
      <c r="O4" s="46"/>
    </row>
    <row r="5" spans="1:26" ht="15.75" customHeight="1">
      <c r="A5" s="53" t="s">
        <v>9</v>
      </c>
      <c r="B5" s="86">
        <v>1030429</v>
      </c>
      <c r="C5" s="86">
        <v>1029940</v>
      </c>
      <c r="D5" s="86">
        <v>1030013</v>
      </c>
      <c r="E5" s="86">
        <v>1029514</v>
      </c>
      <c r="F5" s="86">
        <v>1029006</v>
      </c>
      <c r="G5" s="86">
        <v>1024691</v>
      </c>
      <c r="H5" s="86">
        <v>1024054</v>
      </c>
      <c r="I5" s="86">
        <v>1023759</v>
      </c>
      <c r="J5" s="86">
        <v>1017305</v>
      </c>
      <c r="K5" s="86">
        <v>1016757</v>
      </c>
      <c r="L5" s="86">
        <v>1016009</v>
      </c>
      <c r="M5" s="86">
        <v>1013518</v>
      </c>
      <c r="N5" s="86">
        <v>1012926</v>
      </c>
      <c r="O5" s="47"/>
      <c r="P5" s="44"/>
      <c r="Q5" s="43"/>
      <c r="R5" s="44"/>
      <c r="S5" s="44"/>
      <c r="T5" s="42"/>
      <c r="U5" s="42"/>
      <c r="V5" s="42"/>
      <c r="W5" s="42"/>
      <c r="X5" s="42"/>
      <c r="Y5" s="42"/>
      <c r="Z5" s="42"/>
    </row>
    <row r="6" spans="1:26" ht="15.75" customHeight="1">
      <c r="A6" s="53" t="s">
        <v>10</v>
      </c>
      <c r="B6" s="86">
        <v>357534</v>
      </c>
      <c r="C6" s="86">
        <v>357360</v>
      </c>
      <c r="D6" s="86">
        <v>357131</v>
      </c>
      <c r="E6" s="86">
        <v>356169</v>
      </c>
      <c r="F6" s="86">
        <v>356106</v>
      </c>
      <c r="G6" s="86">
        <v>353921</v>
      </c>
      <c r="H6" s="86">
        <v>353774</v>
      </c>
      <c r="I6" s="86">
        <v>353850</v>
      </c>
      <c r="J6" s="86">
        <v>351307</v>
      </c>
      <c r="K6" s="86">
        <v>351336</v>
      </c>
      <c r="L6" s="86">
        <v>350207</v>
      </c>
      <c r="M6" s="86">
        <v>347655</v>
      </c>
      <c r="N6" s="86">
        <v>347442</v>
      </c>
      <c r="O6" s="47"/>
      <c r="P6" s="44"/>
      <c r="Q6" s="43"/>
      <c r="R6" s="44"/>
      <c r="S6" s="44"/>
      <c r="T6" s="42"/>
      <c r="U6" s="42"/>
      <c r="V6" s="42"/>
      <c r="W6" s="42"/>
      <c r="X6" s="42"/>
      <c r="Y6" s="42"/>
    </row>
    <row r="7" spans="1:26" ht="15.75" customHeight="1">
      <c r="A7" s="53" t="s">
        <v>11</v>
      </c>
      <c r="B7" s="86">
        <v>800972</v>
      </c>
      <c r="C7" s="86">
        <v>800137</v>
      </c>
      <c r="D7" s="86">
        <v>807567</v>
      </c>
      <c r="E7" s="86">
        <v>806530</v>
      </c>
      <c r="F7" s="86">
        <v>806023</v>
      </c>
      <c r="G7" s="86">
        <v>811668</v>
      </c>
      <c r="H7" s="86">
        <v>811156</v>
      </c>
      <c r="I7" s="86">
        <v>810871</v>
      </c>
      <c r="J7" s="86">
        <v>816337</v>
      </c>
      <c r="K7" s="86">
        <v>815966</v>
      </c>
      <c r="L7" s="86">
        <v>815517</v>
      </c>
      <c r="M7" s="86">
        <v>823987</v>
      </c>
      <c r="N7" s="86">
        <v>823392</v>
      </c>
      <c r="O7" s="47"/>
      <c r="P7" s="44"/>
      <c r="Q7" s="43"/>
      <c r="R7" s="44"/>
      <c r="S7" s="44"/>
      <c r="T7" s="42"/>
      <c r="U7" s="42"/>
      <c r="V7" s="42"/>
      <c r="W7" s="42"/>
      <c r="X7" s="42"/>
      <c r="Y7" s="42"/>
    </row>
    <row r="8" spans="1:26" ht="15.75" customHeight="1">
      <c r="A8" s="53" t="s">
        <v>12</v>
      </c>
      <c r="B8" s="86">
        <v>755935</v>
      </c>
      <c r="C8" s="86">
        <v>755125</v>
      </c>
      <c r="D8" s="86">
        <v>761223</v>
      </c>
      <c r="E8" s="86">
        <v>760831</v>
      </c>
      <c r="F8" s="86">
        <v>761156</v>
      </c>
      <c r="G8" s="86">
        <v>763966</v>
      </c>
      <c r="H8" s="86">
        <v>763525</v>
      </c>
      <c r="I8" s="86">
        <v>763187</v>
      </c>
      <c r="J8" s="86">
        <v>773239</v>
      </c>
      <c r="K8" s="86">
        <v>773167</v>
      </c>
      <c r="L8" s="86">
        <v>772589</v>
      </c>
      <c r="M8" s="86">
        <v>785144</v>
      </c>
      <c r="N8" s="86">
        <v>784667</v>
      </c>
      <c r="O8" s="47"/>
      <c r="P8" s="44"/>
      <c r="Q8" s="43"/>
      <c r="R8" s="44"/>
      <c r="S8" s="44"/>
      <c r="T8" s="42"/>
      <c r="U8" s="42"/>
      <c r="V8" s="42"/>
      <c r="W8" s="42"/>
      <c r="X8" s="42"/>
      <c r="Y8" s="42"/>
    </row>
    <row r="9" spans="1:26" ht="15.75" customHeight="1">
      <c r="A9" s="53" t="s">
        <v>13</v>
      </c>
      <c r="B9" s="86">
        <v>382386</v>
      </c>
      <c r="C9" s="86">
        <v>382177</v>
      </c>
      <c r="D9" s="86">
        <v>391144</v>
      </c>
      <c r="E9" s="86">
        <v>391070</v>
      </c>
      <c r="F9" s="86">
        <v>391016</v>
      </c>
      <c r="G9" s="86">
        <v>401142</v>
      </c>
      <c r="H9" s="86">
        <v>401031</v>
      </c>
      <c r="I9" s="86">
        <v>400956</v>
      </c>
      <c r="J9" s="86">
        <v>407467</v>
      </c>
      <c r="K9" s="86">
        <v>407421</v>
      </c>
      <c r="L9" s="86">
        <v>407304</v>
      </c>
      <c r="M9" s="86">
        <v>414007</v>
      </c>
      <c r="N9" s="86">
        <v>414074</v>
      </c>
      <c r="O9" s="47"/>
      <c r="P9" s="44"/>
      <c r="Q9" s="43"/>
      <c r="R9" s="44"/>
      <c r="S9" s="44"/>
      <c r="T9" s="42"/>
      <c r="U9" s="42"/>
      <c r="V9" s="42"/>
      <c r="W9" s="42"/>
      <c r="X9" s="42"/>
      <c r="Y9" s="42"/>
    </row>
    <row r="10" spans="1:26" ht="15.75" customHeight="1">
      <c r="A10" s="53" t="s">
        <v>14</v>
      </c>
      <c r="B10" s="86">
        <v>316506</v>
      </c>
      <c r="C10" s="86">
        <v>316355</v>
      </c>
      <c r="D10" s="86">
        <v>319308</v>
      </c>
      <c r="E10" s="86">
        <v>319242</v>
      </c>
      <c r="F10" s="86">
        <v>319124</v>
      </c>
      <c r="G10" s="86">
        <v>320559</v>
      </c>
      <c r="H10" s="86">
        <v>320509</v>
      </c>
      <c r="I10" s="86">
        <v>320547</v>
      </c>
      <c r="J10" s="86">
        <v>320153</v>
      </c>
      <c r="K10" s="86">
        <v>320101</v>
      </c>
      <c r="L10" s="86">
        <v>319993</v>
      </c>
      <c r="M10" s="86">
        <v>319918</v>
      </c>
      <c r="N10" s="86">
        <v>319783</v>
      </c>
      <c r="O10" s="47"/>
      <c r="P10" s="44"/>
      <c r="Q10" s="43"/>
      <c r="R10" s="44"/>
      <c r="S10" s="44"/>
      <c r="T10" s="42"/>
      <c r="U10" s="42"/>
      <c r="V10" s="42"/>
      <c r="W10" s="42"/>
      <c r="X10" s="42"/>
      <c r="Y10" s="42"/>
    </row>
    <row r="11" spans="1:26" ht="15.75" customHeight="1">
      <c r="A11" s="53" t="s">
        <v>15</v>
      </c>
      <c r="B11" s="86">
        <v>186865</v>
      </c>
      <c r="C11" s="86">
        <v>186857</v>
      </c>
      <c r="D11" s="86">
        <v>184575</v>
      </c>
      <c r="E11" s="86">
        <v>184605</v>
      </c>
      <c r="F11" s="86">
        <v>184625</v>
      </c>
      <c r="G11" s="86">
        <v>180503</v>
      </c>
      <c r="H11" s="86">
        <v>180526</v>
      </c>
      <c r="I11" s="86">
        <v>180582</v>
      </c>
      <c r="J11" s="86">
        <v>176685</v>
      </c>
      <c r="K11" s="86">
        <v>176749</v>
      </c>
      <c r="L11" s="86">
        <v>176801</v>
      </c>
      <c r="M11" s="86">
        <v>174232</v>
      </c>
      <c r="N11" s="86">
        <v>174254</v>
      </c>
      <c r="O11" s="47"/>
      <c r="P11" s="44"/>
      <c r="Q11" s="43"/>
      <c r="R11" s="44"/>
      <c r="S11" s="44"/>
      <c r="T11" s="42"/>
      <c r="U11" s="42"/>
      <c r="V11" s="42"/>
      <c r="W11" s="42"/>
      <c r="X11" s="42"/>
      <c r="Y11" s="42"/>
    </row>
    <row r="12" spans="1:26" ht="15.75" customHeight="1">
      <c r="A12" s="53" t="s">
        <v>16</v>
      </c>
      <c r="B12" s="86">
        <v>101991</v>
      </c>
      <c r="C12" s="86">
        <v>101980</v>
      </c>
      <c r="D12" s="86">
        <v>104465</v>
      </c>
      <c r="E12" s="86">
        <v>104482</v>
      </c>
      <c r="F12" s="86">
        <v>104514</v>
      </c>
      <c r="G12" s="86">
        <v>105205</v>
      </c>
      <c r="H12" s="86">
        <v>105243</v>
      </c>
      <c r="I12" s="86">
        <v>105305</v>
      </c>
      <c r="J12" s="86">
        <v>105822</v>
      </c>
      <c r="K12" s="86">
        <v>105846</v>
      </c>
      <c r="L12" s="86">
        <v>105872</v>
      </c>
      <c r="M12" s="86">
        <v>107094</v>
      </c>
      <c r="N12" s="86">
        <v>107106</v>
      </c>
      <c r="O12" s="47"/>
      <c r="P12" s="44"/>
      <c r="Q12" s="43"/>
      <c r="R12" s="44"/>
      <c r="S12" s="44"/>
      <c r="T12" s="42"/>
      <c r="U12" s="42"/>
      <c r="V12" s="42"/>
      <c r="W12" s="42"/>
      <c r="X12" s="42"/>
      <c r="Y12" s="42"/>
    </row>
    <row r="13" spans="1:26" ht="15.75" customHeight="1">
      <c r="A13" s="53" t="s">
        <v>17</v>
      </c>
      <c r="B13" s="87">
        <v>74348</v>
      </c>
      <c r="C13" s="87">
        <v>74350</v>
      </c>
      <c r="D13" s="87">
        <v>75507</v>
      </c>
      <c r="E13" s="87">
        <v>75525</v>
      </c>
      <c r="F13" s="87">
        <v>75531</v>
      </c>
      <c r="G13" s="87">
        <v>75355</v>
      </c>
      <c r="H13" s="87">
        <v>75356</v>
      </c>
      <c r="I13" s="87">
        <v>75379</v>
      </c>
      <c r="J13" s="87">
        <v>74689</v>
      </c>
      <c r="K13" s="87">
        <v>74706</v>
      </c>
      <c r="L13" s="87">
        <v>74701</v>
      </c>
      <c r="M13" s="87">
        <v>74843</v>
      </c>
      <c r="N13" s="87">
        <v>74850</v>
      </c>
      <c r="O13" s="48"/>
      <c r="P13" s="44"/>
      <c r="Q13" s="43"/>
      <c r="R13" s="44"/>
      <c r="S13" s="44"/>
      <c r="T13" s="42"/>
      <c r="U13" s="42"/>
      <c r="V13" s="42"/>
      <c r="W13" s="42"/>
      <c r="X13" s="42"/>
      <c r="Y13" s="42"/>
    </row>
    <row r="14" spans="1:26" ht="17.25" customHeight="1">
      <c r="A14" s="53" t="s">
        <v>18</v>
      </c>
      <c r="B14" s="87">
        <v>14171</v>
      </c>
      <c r="C14" s="87">
        <v>14175</v>
      </c>
      <c r="D14" s="87">
        <v>16281</v>
      </c>
      <c r="E14" s="87">
        <v>16295</v>
      </c>
      <c r="F14" s="87">
        <v>16329</v>
      </c>
      <c r="G14" s="87">
        <v>20551</v>
      </c>
      <c r="H14" s="87">
        <v>20575</v>
      </c>
      <c r="I14" s="87">
        <v>20601</v>
      </c>
      <c r="J14" s="87">
        <v>24380</v>
      </c>
      <c r="K14" s="87">
        <v>24425</v>
      </c>
      <c r="L14" s="87">
        <v>24455</v>
      </c>
      <c r="M14" s="87">
        <v>29195</v>
      </c>
      <c r="N14" s="87">
        <v>29232</v>
      </c>
      <c r="O14" s="48"/>
      <c r="P14" s="44"/>
      <c r="Q14" s="43"/>
      <c r="R14" s="44"/>
      <c r="S14" s="44"/>
      <c r="T14" s="42"/>
      <c r="U14" s="42"/>
      <c r="V14" s="42"/>
      <c r="W14" s="42"/>
      <c r="X14" s="42"/>
      <c r="Y14" s="42"/>
    </row>
    <row r="15" spans="1:26" s="39" customFormat="1" ht="15.75" customHeight="1">
      <c r="A15" s="5" t="s">
        <v>19</v>
      </c>
      <c r="B15" s="86">
        <f>+SUM(B5:B14)</f>
        <v>4021137</v>
      </c>
      <c r="C15" s="86">
        <f t="shared" ref="C15:N15" si="0">+SUM(C5:C14)</f>
        <v>4018456</v>
      </c>
      <c r="D15" s="86">
        <f t="shared" si="0"/>
        <v>4047214</v>
      </c>
      <c r="E15" s="86">
        <f t="shared" si="0"/>
        <v>4044263</v>
      </c>
      <c r="F15" s="86">
        <f t="shared" si="0"/>
        <v>4043430</v>
      </c>
      <c r="G15" s="86">
        <f t="shared" si="0"/>
        <v>4057561</v>
      </c>
      <c r="H15" s="86">
        <f t="shared" si="0"/>
        <v>4055749</v>
      </c>
      <c r="I15" s="86">
        <f t="shared" si="0"/>
        <v>4055037</v>
      </c>
      <c r="J15" s="86">
        <f t="shared" si="0"/>
        <v>4067384</v>
      </c>
      <c r="K15" s="86">
        <f t="shared" si="0"/>
        <v>4066474</v>
      </c>
      <c r="L15" s="86">
        <f t="shared" si="0"/>
        <v>4063448</v>
      </c>
      <c r="M15" s="86">
        <f t="shared" si="0"/>
        <v>4089593</v>
      </c>
      <c r="N15" s="86">
        <f t="shared" si="0"/>
        <v>4087726</v>
      </c>
      <c r="O15" s="43"/>
      <c r="P15" s="44"/>
      <c r="Q15" s="43"/>
      <c r="R15" s="44"/>
      <c r="S15" s="44"/>
      <c r="T15" s="42"/>
      <c r="U15" s="42"/>
      <c r="V15" s="42"/>
      <c r="W15" s="42"/>
      <c r="X15" s="42"/>
      <c r="Y15" s="42"/>
    </row>
    <row r="16" spans="1:26">
      <c r="C16" s="1"/>
      <c r="E16" s="34"/>
      <c r="L16" s="39"/>
      <c r="M16" s="39"/>
      <c r="N16" s="39"/>
      <c r="O16" s="39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3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showGridLines="0" workbookViewId="0">
      <selection sqref="A1:N1"/>
    </sheetView>
  </sheetViews>
  <sheetFormatPr defaultRowHeight="15.75" customHeight="1"/>
  <cols>
    <col min="1" max="1" width="49.140625" style="77" customWidth="1"/>
    <col min="2" max="5" width="10" style="77" customWidth="1"/>
    <col min="6" max="16384" width="9.140625" style="77"/>
  </cols>
  <sheetData>
    <row r="1" spans="1:14" ht="46.5" customHeight="1">
      <c r="A1" s="146" t="s">
        <v>55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14" ht="15.75" customHeight="1">
      <c r="A2" s="78"/>
      <c r="B2" s="79"/>
      <c r="K2" s="80"/>
      <c r="N2" s="123" t="s">
        <v>47</v>
      </c>
    </row>
    <row r="3" spans="1:14" ht="15.75" customHeight="1">
      <c r="A3" s="10" t="s">
        <v>7</v>
      </c>
      <c r="B3" s="35">
        <v>2023</v>
      </c>
      <c r="C3" s="143">
        <v>2024</v>
      </c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5"/>
    </row>
    <row r="4" spans="1:14" ht="15.75" customHeight="1">
      <c r="A4" s="6" t="s">
        <v>8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  <c r="I4" s="35">
        <v>7</v>
      </c>
      <c r="J4" s="35">
        <v>8</v>
      </c>
      <c r="K4" s="35">
        <v>9</v>
      </c>
      <c r="L4" s="35">
        <v>10</v>
      </c>
      <c r="M4" s="35">
        <v>11</v>
      </c>
      <c r="N4" s="35">
        <v>12</v>
      </c>
    </row>
    <row r="5" spans="1:14" ht="15.75" customHeight="1">
      <c r="A5" s="109" t="s">
        <v>9</v>
      </c>
      <c r="B5" s="98">
        <v>6420.1032554852654</v>
      </c>
      <c r="C5" s="98">
        <v>6430.8293604655119</v>
      </c>
      <c r="D5" s="98">
        <v>6547.5025675316429</v>
      </c>
      <c r="E5" s="98">
        <v>6699.2545368650835</v>
      </c>
      <c r="F5" s="98">
        <v>6675.5500587872712</v>
      </c>
      <c r="G5" s="98">
        <v>6702.7951174331401</v>
      </c>
      <c r="H5" s="98">
        <v>6871.7002968492507</v>
      </c>
      <c r="I5" s="98">
        <v>7028.6025283061545</v>
      </c>
      <c r="J5" s="98">
        <v>7120.0616243926179</v>
      </c>
      <c r="K5" s="98">
        <v>7265.3952207169059</v>
      </c>
      <c r="L5" s="98">
        <v>7249.4921704679864</v>
      </c>
      <c r="M5" s="98">
        <v>7392.6923025087117</v>
      </c>
      <c r="N5" s="98">
        <v>7391.311212805208</v>
      </c>
    </row>
    <row r="6" spans="1:14" ht="15.75" customHeight="1">
      <c r="A6" s="109" t="s">
        <v>10</v>
      </c>
      <c r="B6" s="98">
        <v>6817.6123602291555</v>
      </c>
      <c r="C6" s="98">
        <v>6843.3671543139917</v>
      </c>
      <c r="D6" s="98">
        <v>6870.7821779610467</v>
      </c>
      <c r="E6" s="98">
        <v>7020.8291873459893</v>
      </c>
      <c r="F6" s="98">
        <v>7038.3084378711565</v>
      </c>
      <c r="G6" s="98">
        <v>7158.044029422962</v>
      </c>
      <c r="H6" s="98">
        <v>7192.5226725512903</v>
      </c>
      <c r="I6" s="98">
        <v>7280.1715147315808</v>
      </c>
      <c r="J6" s="98">
        <v>7343.2441682911694</v>
      </c>
      <c r="K6" s="98">
        <v>7470.4688236328466</v>
      </c>
      <c r="L6" s="98">
        <v>7549.2351607439041</v>
      </c>
      <c r="M6" s="98">
        <v>7643.774516400711</v>
      </c>
      <c r="N6" s="98">
        <v>7774.8240214639445</v>
      </c>
    </row>
    <row r="7" spans="1:14" ht="15.75" customHeight="1">
      <c r="A7" s="109" t="s">
        <v>11</v>
      </c>
      <c r="B7" s="98">
        <v>6595.8938419744645</v>
      </c>
      <c r="C7" s="98">
        <v>6653.6700840059866</v>
      </c>
      <c r="D7" s="98">
        <v>6725.9224992474738</v>
      </c>
      <c r="E7" s="98">
        <v>6879.8304541204934</v>
      </c>
      <c r="F7" s="98">
        <v>6836.7301283844427</v>
      </c>
      <c r="G7" s="98">
        <v>6944.9926510330251</v>
      </c>
      <c r="H7" s="98">
        <v>7022.2128586188255</v>
      </c>
      <c r="I7" s="98">
        <v>7165.1191011542414</v>
      </c>
      <c r="J7" s="98">
        <v>7247.1732219139849</v>
      </c>
      <c r="K7" s="98">
        <v>7385.385898254649</v>
      </c>
      <c r="L7" s="98">
        <v>7359.2479870165107</v>
      </c>
      <c r="M7" s="98">
        <v>7516.5166323658768</v>
      </c>
      <c r="N7" s="98">
        <v>7463.0779560480996</v>
      </c>
    </row>
    <row r="8" spans="1:14" ht="15.75" customHeight="1">
      <c r="A8" s="109" t="s">
        <v>12</v>
      </c>
      <c r="B8" s="98">
        <v>7118.3178201634873</v>
      </c>
      <c r="C8" s="98">
        <v>7180.5134020576061</v>
      </c>
      <c r="D8" s="98">
        <v>7268.1201306685907</v>
      </c>
      <c r="E8" s="98">
        <v>7424.4736915287785</v>
      </c>
      <c r="F8" s="98">
        <v>7371.3076504921037</v>
      </c>
      <c r="G8" s="98">
        <v>7486.0266705702425</v>
      </c>
      <c r="H8" s="98">
        <v>7553.0498846585688</v>
      </c>
      <c r="I8" s="98">
        <v>7674.1372051768176</v>
      </c>
      <c r="J8" s="98">
        <v>7736.7851741099048</v>
      </c>
      <c r="K8" s="98">
        <v>7896.3531708023793</v>
      </c>
      <c r="L8" s="98">
        <v>7869.8633868468187</v>
      </c>
      <c r="M8" s="98">
        <v>7943.2065846141686</v>
      </c>
      <c r="N8" s="98">
        <v>7911.223331431831</v>
      </c>
    </row>
    <row r="9" spans="1:14" ht="15.75" customHeight="1">
      <c r="A9" s="109" t="s">
        <v>13</v>
      </c>
      <c r="B9" s="98">
        <v>7756.3626443624889</v>
      </c>
      <c r="C9" s="98">
        <v>7821.6013846025526</v>
      </c>
      <c r="D9" s="98">
        <v>7933.9950665398228</v>
      </c>
      <c r="E9" s="98">
        <v>8115.8235163416675</v>
      </c>
      <c r="F9" s="98">
        <v>8047.8340982659574</v>
      </c>
      <c r="G9" s="98">
        <v>8179.2409700138251</v>
      </c>
      <c r="H9" s="98">
        <v>8296.7051616962199</v>
      </c>
      <c r="I9" s="98">
        <v>8457.742084565456</v>
      </c>
      <c r="J9" s="98">
        <v>8573.374884747047</v>
      </c>
      <c r="K9" s="98">
        <v>8744.2406948222961</v>
      </c>
      <c r="L9" s="98">
        <v>8714.7463572061606</v>
      </c>
      <c r="M9" s="98">
        <v>8903.1275295109608</v>
      </c>
      <c r="N9" s="98">
        <v>8887.4269231273083</v>
      </c>
    </row>
    <row r="10" spans="1:14" ht="15.75" customHeight="1">
      <c r="A10" s="109" t="s">
        <v>14</v>
      </c>
      <c r="B10" s="98">
        <v>7525.1115707647905</v>
      </c>
      <c r="C10" s="98">
        <v>7572.9936675903364</v>
      </c>
      <c r="D10" s="98">
        <v>7602.503394882835</v>
      </c>
      <c r="E10" s="98">
        <v>7751.4455911151153</v>
      </c>
      <c r="F10" s="98">
        <v>7750.2121691031216</v>
      </c>
      <c r="G10" s="98">
        <v>7908.8644383692126</v>
      </c>
      <c r="H10" s="98">
        <v>7991.5664600645405</v>
      </c>
      <c r="I10" s="98">
        <v>8080.6071854923221</v>
      </c>
      <c r="J10" s="98">
        <v>8167.3416727146578</v>
      </c>
      <c r="K10" s="98">
        <v>8272.7755368311573</v>
      </c>
      <c r="L10" s="98">
        <v>8318.3994434687411</v>
      </c>
      <c r="M10" s="98">
        <v>8478.4718130589972</v>
      </c>
      <c r="N10" s="98">
        <v>8667.5367388952545</v>
      </c>
    </row>
    <row r="11" spans="1:14" ht="15.75" customHeight="1">
      <c r="A11" s="109" t="s">
        <v>15</v>
      </c>
      <c r="B11" s="98">
        <v>4244.96784814282</v>
      </c>
      <c r="C11" s="98">
        <v>4223.9490829508259</v>
      </c>
      <c r="D11" s="98">
        <v>4343.1779626842917</v>
      </c>
      <c r="E11" s="98">
        <v>4425.4157564078614</v>
      </c>
      <c r="F11" s="98">
        <v>4511.323585730137</v>
      </c>
      <c r="G11" s="98">
        <v>4590.0937550689378</v>
      </c>
      <c r="H11" s="98">
        <v>4715.8558150836798</v>
      </c>
      <c r="I11" s="98">
        <v>4768.0058073297378</v>
      </c>
      <c r="J11" s="98">
        <v>4829.0191593596901</v>
      </c>
      <c r="K11" s="98">
        <v>5046.4610033639274</v>
      </c>
      <c r="L11" s="98">
        <v>5076.3314430264263</v>
      </c>
      <c r="M11" s="98">
        <v>5096.9275084674009</v>
      </c>
      <c r="N11" s="98">
        <v>5355.2540822027559</v>
      </c>
    </row>
    <row r="12" spans="1:14" ht="15.75" customHeight="1">
      <c r="A12" s="109" t="s">
        <v>16</v>
      </c>
      <c r="B12" s="98">
        <v>3917.1272471145689</v>
      </c>
      <c r="C12" s="98">
        <v>3918.614929631648</v>
      </c>
      <c r="D12" s="98">
        <v>3936.6989045089099</v>
      </c>
      <c r="E12" s="98">
        <v>4022.4191087979243</v>
      </c>
      <c r="F12" s="98">
        <v>4046.4811135371178</v>
      </c>
      <c r="G12" s="98">
        <v>4062.8839111803663</v>
      </c>
      <c r="H12" s="98">
        <v>4199.9974729465757</v>
      </c>
      <c r="I12" s="98">
        <v>4247.2894696268886</v>
      </c>
      <c r="J12" s="98">
        <v>4225.0361814768075</v>
      </c>
      <c r="K12" s="98">
        <v>4444.05121711637</v>
      </c>
      <c r="L12" s="98">
        <v>4479.6077076310148</v>
      </c>
      <c r="M12" s="98">
        <v>4423.6758586149854</v>
      </c>
      <c r="N12" s="98">
        <v>4594.5608674000632</v>
      </c>
    </row>
    <row r="13" spans="1:14" ht="15.75" customHeight="1">
      <c r="A13" s="9" t="s">
        <v>17</v>
      </c>
      <c r="B13" s="99">
        <v>3799.6988245443763</v>
      </c>
      <c r="C13" s="99">
        <v>3848.8974935663155</v>
      </c>
      <c r="D13" s="99">
        <v>3850.5280752656058</v>
      </c>
      <c r="E13" s="99">
        <v>3937.9965896495864</v>
      </c>
      <c r="F13" s="99">
        <v>3966.6185279133715</v>
      </c>
      <c r="G13" s="99">
        <v>4030.0781505025343</v>
      </c>
      <c r="H13" s="99">
        <v>4112.0943092571133</v>
      </c>
      <c r="I13" s="99">
        <v>4188.5650919196241</v>
      </c>
      <c r="J13" s="99">
        <v>4224.2341861423956</v>
      </c>
      <c r="K13" s="99">
        <v>4324.2775364836689</v>
      </c>
      <c r="L13" s="99">
        <v>4388.4132429024821</v>
      </c>
      <c r="M13" s="99">
        <v>4505.589155940811</v>
      </c>
      <c r="N13" s="99">
        <v>4538.9471693989071</v>
      </c>
    </row>
    <row r="14" spans="1:14" ht="18" customHeight="1">
      <c r="A14" s="109" t="s">
        <v>18</v>
      </c>
      <c r="B14" s="98">
        <v>3124.4846592239833</v>
      </c>
      <c r="C14" s="99">
        <v>3164.7590474698418</v>
      </c>
      <c r="D14" s="99">
        <v>3117.1229093464513</v>
      </c>
      <c r="E14" s="99">
        <v>3233.9595375722542</v>
      </c>
      <c r="F14" s="99">
        <v>3277.7473936320089</v>
      </c>
      <c r="G14" s="99">
        <v>3496.8414612931283</v>
      </c>
      <c r="H14" s="99">
        <v>3614.773284243226</v>
      </c>
      <c r="I14" s="99">
        <v>3679.437239091897</v>
      </c>
      <c r="J14" s="99">
        <v>3692.109785675395</v>
      </c>
      <c r="K14" s="99">
        <v>3797.7540822831365</v>
      </c>
      <c r="L14" s="99">
        <v>3851.7168565700035</v>
      </c>
      <c r="M14" s="99">
        <v>3801.9810641362365</v>
      </c>
      <c r="N14" s="99">
        <v>3833.6358099878198</v>
      </c>
    </row>
    <row r="15" spans="1:14">
      <c r="A15" s="124" t="s">
        <v>54</v>
      </c>
      <c r="B15" s="98">
        <v>6636.7503753187348</v>
      </c>
      <c r="C15" s="98">
        <v>6675.3937851296268</v>
      </c>
      <c r="D15" s="98">
        <v>6759.3154883462857</v>
      </c>
      <c r="E15" s="98">
        <v>6910.0910650802643</v>
      </c>
      <c r="F15" s="98">
        <v>6884.1114498334127</v>
      </c>
      <c r="G15" s="98">
        <v>6978.6556551329923</v>
      </c>
      <c r="H15" s="98">
        <v>7083.0470548253998</v>
      </c>
      <c r="I15" s="98">
        <v>7211.6222225016936</v>
      </c>
      <c r="J15" s="98">
        <v>7293.5685418292705</v>
      </c>
      <c r="K15" s="98">
        <v>7441.1389152341008</v>
      </c>
      <c r="L15" s="98">
        <v>7436.8112919272571</v>
      </c>
      <c r="M15" s="98">
        <v>7560.0478550332346</v>
      </c>
      <c r="N15" s="98">
        <v>7582.0254881618639</v>
      </c>
    </row>
  </sheetData>
  <mergeCells count="2">
    <mergeCell ref="C3:N3"/>
    <mergeCell ref="A1:N1"/>
  </mergeCells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showGridLines="0" zoomScaleNormal="75" zoomScaleSheetLayoutView="75" workbookViewId="0">
      <selection sqref="A1:L1"/>
    </sheetView>
  </sheetViews>
  <sheetFormatPr defaultColWidth="11.5703125" defaultRowHeight="15.75"/>
  <cols>
    <col min="1" max="1" width="40" style="19" customWidth="1"/>
    <col min="2" max="2" width="13.140625" style="19" bestFit="1" customWidth="1"/>
    <col min="3" max="3" width="14.140625" style="19" customWidth="1"/>
    <col min="4" max="4" width="11.85546875" style="19" customWidth="1"/>
    <col min="5" max="5" width="13.42578125" style="19" customWidth="1"/>
    <col min="6" max="6" width="12.7109375" style="19" customWidth="1"/>
    <col min="7" max="7" width="11.5703125" style="19" customWidth="1"/>
    <col min="8" max="8" width="11.7109375" style="19" customWidth="1"/>
    <col min="9" max="9" width="12.7109375" style="19" customWidth="1"/>
    <col min="10" max="10" width="14.85546875" style="19" customWidth="1"/>
    <col min="11" max="11" width="12" style="19" customWidth="1"/>
    <col min="12" max="12" width="12.28515625" style="19" customWidth="1"/>
    <col min="13" max="16384" width="11.5703125" style="19"/>
  </cols>
  <sheetData>
    <row r="1" spans="1:15">
      <c r="A1" s="147" t="s">
        <v>60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58"/>
    </row>
    <row r="2" spans="1:15">
      <c r="A2" s="81"/>
      <c r="B2" s="58"/>
      <c r="C2" s="58" t="s">
        <v>2</v>
      </c>
      <c r="D2" s="58"/>
      <c r="E2" s="58"/>
      <c r="F2" s="58"/>
      <c r="G2" s="58"/>
      <c r="H2" s="148" t="s">
        <v>4</v>
      </c>
      <c r="I2" s="148"/>
      <c r="J2" s="148"/>
      <c r="K2" s="148"/>
      <c r="L2" s="148"/>
      <c r="M2" s="58"/>
    </row>
    <row r="3" spans="1:15" ht="33" customHeight="1">
      <c r="A3" s="25" t="s">
        <v>8</v>
      </c>
      <c r="B3" s="149" t="s">
        <v>9</v>
      </c>
      <c r="C3" s="149" t="s">
        <v>10</v>
      </c>
      <c r="D3" s="149" t="s">
        <v>11</v>
      </c>
      <c r="E3" s="149" t="s">
        <v>12</v>
      </c>
      <c r="F3" s="149" t="s">
        <v>13</v>
      </c>
      <c r="G3" s="151" t="s">
        <v>14</v>
      </c>
      <c r="H3" s="153" t="s">
        <v>21</v>
      </c>
      <c r="I3" s="153" t="s">
        <v>16</v>
      </c>
      <c r="J3" s="153" t="s">
        <v>22</v>
      </c>
      <c r="K3" s="153" t="s">
        <v>18</v>
      </c>
      <c r="L3" s="134" t="s">
        <v>19</v>
      </c>
      <c r="M3" s="58"/>
    </row>
    <row r="4" spans="1:15" ht="25.5" customHeight="1">
      <c r="A4" s="26" t="s">
        <v>42</v>
      </c>
      <c r="B4" s="150"/>
      <c r="C4" s="150"/>
      <c r="D4" s="150"/>
      <c r="E4" s="150"/>
      <c r="F4" s="150"/>
      <c r="G4" s="152"/>
      <c r="H4" s="154"/>
      <c r="I4" s="154"/>
      <c r="J4" s="154"/>
      <c r="K4" s="154"/>
      <c r="L4" s="135"/>
    </row>
    <row r="5" spans="1:15" ht="39" customHeight="1">
      <c r="A5" s="125" t="s">
        <v>56</v>
      </c>
      <c r="B5" s="100">
        <v>2734</v>
      </c>
      <c r="C5" s="100">
        <v>750</v>
      </c>
      <c r="D5" s="100">
        <v>2597</v>
      </c>
      <c r="E5" s="100">
        <v>1391</v>
      </c>
      <c r="F5" s="100">
        <v>127</v>
      </c>
      <c r="G5" s="100">
        <v>594</v>
      </c>
      <c r="H5" s="100">
        <v>45</v>
      </c>
      <c r="I5" s="91">
        <v>0</v>
      </c>
      <c r="J5" s="91">
        <v>0</v>
      </c>
      <c r="K5" s="91">
        <v>0</v>
      </c>
      <c r="L5" s="100">
        <f>+SUM(B5:K5)</f>
        <v>8238</v>
      </c>
      <c r="N5" s="82"/>
      <c r="O5" s="83"/>
    </row>
    <row r="6" spans="1:15" ht="33" customHeight="1">
      <c r="A6" s="125" t="s">
        <v>57</v>
      </c>
      <c r="B6" s="100">
        <v>3188</v>
      </c>
      <c r="C6" s="100">
        <v>1083</v>
      </c>
      <c r="D6" s="100">
        <v>2724</v>
      </c>
      <c r="E6" s="100">
        <v>2416</v>
      </c>
      <c r="F6" s="100">
        <v>1613</v>
      </c>
      <c r="G6" s="100">
        <v>1061</v>
      </c>
      <c r="H6" s="100">
        <v>65</v>
      </c>
      <c r="I6" s="100">
        <v>192</v>
      </c>
      <c r="J6" s="100">
        <v>37</v>
      </c>
      <c r="K6" s="100">
        <v>21</v>
      </c>
      <c r="L6" s="100">
        <f t="shared" ref="L6:L7" si="0">+SUM(B6:K6)</f>
        <v>12400</v>
      </c>
    </row>
    <row r="7" spans="1:15" ht="36" customHeight="1">
      <c r="A7" s="125" t="s">
        <v>58</v>
      </c>
      <c r="B7" s="100">
        <v>14832</v>
      </c>
      <c r="C7" s="100">
        <v>5099</v>
      </c>
      <c r="D7" s="100">
        <v>11040</v>
      </c>
      <c r="E7" s="100">
        <v>10243</v>
      </c>
      <c r="F7" s="100">
        <v>4828</v>
      </c>
      <c r="G7" s="100">
        <v>4359</v>
      </c>
      <c r="H7" s="100">
        <v>822</v>
      </c>
      <c r="I7" s="100">
        <v>629</v>
      </c>
      <c r="J7" s="100">
        <v>400</v>
      </c>
      <c r="K7" s="100">
        <v>158</v>
      </c>
      <c r="L7" s="100">
        <f t="shared" si="0"/>
        <v>52410</v>
      </c>
    </row>
    <row r="8" spans="1:15" ht="15.75" customHeight="1">
      <c r="A8" s="84" t="s">
        <v>19</v>
      </c>
      <c r="B8" s="100">
        <f>+SUM(B5:B7)</f>
        <v>20754</v>
      </c>
      <c r="C8" s="100">
        <f t="shared" ref="C8:K8" si="1">+SUM(C5:C7)</f>
        <v>6932</v>
      </c>
      <c r="D8" s="100">
        <f t="shared" si="1"/>
        <v>16361</v>
      </c>
      <c r="E8" s="100">
        <f t="shared" si="1"/>
        <v>14050</v>
      </c>
      <c r="F8" s="100">
        <f t="shared" si="1"/>
        <v>6568</v>
      </c>
      <c r="G8" s="100">
        <f t="shared" si="1"/>
        <v>6014</v>
      </c>
      <c r="H8" s="100">
        <f t="shared" si="1"/>
        <v>932</v>
      </c>
      <c r="I8" s="100">
        <f t="shared" si="1"/>
        <v>821</v>
      </c>
      <c r="J8" s="100">
        <f t="shared" si="1"/>
        <v>437</v>
      </c>
      <c r="K8" s="100">
        <f t="shared" si="1"/>
        <v>179</v>
      </c>
      <c r="L8" s="100">
        <f>+SUM(L5:L7)</f>
        <v>73048</v>
      </c>
      <c r="M8" s="82"/>
    </row>
    <row r="13" spans="1:15"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</row>
    <row r="14" spans="1:15"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</row>
    <row r="15" spans="1:15"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</row>
    <row r="16" spans="1:15"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</row>
  </sheetData>
  <mergeCells count="13">
    <mergeCell ref="L3:L4"/>
    <mergeCell ref="A1:L1"/>
    <mergeCell ref="H2:L2"/>
    <mergeCell ref="B3:B4"/>
    <mergeCell ref="C3:C4"/>
    <mergeCell ref="D3:D4"/>
    <mergeCell ref="E3:E4"/>
    <mergeCell ref="F3:F4"/>
    <mergeCell ref="G3:G4"/>
    <mergeCell ref="I3:I4"/>
    <mergeCell ref="H3:H4"/>
    <mergeCell ref="J3:J4"/>
    <mergeCell ref="K3:K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scale="87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5"/>
  <sheetViews>
    <sheetView showGridLines="0" zoomScaleNormal="75" workbookViewId="0">
      <selection sqref="A1:N1"/>
    </sheetView>
  </sheetViews>
  <sheetFormatPr defaultRowHeight="13.5" customHeight="1"/>
  <cols>
    <col min="1" max="1" width="47.7109375" style="13" customWidth="1"/>
    <col min="2" max="4" width="8.7109375" style="11" customWidth="1"/>
    <col min="5" max="5" width="8.7109375" style="29" customWidth="1"/>
    <col min="6" max="6" width="9.140625" style="11"/>
    <col min="7" max="7" width="9.140625" style="11" customWidth="1"/>
    <col min="8" max="16384" width="9.140625" style="11"/>
  </cols>
  <sheetData>
    <row r="1" spans="1:14" ht="15.75" customHeight="1">
      <c r="A1" s="130" t="s">
        <v>49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</row>
    <row r="2" spans="1:14" ht="15.75" customHeight="1">
      <c r="A2" s="30"/>
      <c r="B2" s="29"/>
      <c r="C2" s="29"/>
      <c r="D2" s="29"/>
      <c r="E2" s="30"/>
      <c r="F2" s="29"/>
      <c r="G2" s="29"/>
      <c r="H2" s="29"/>
      <c r="I2" s="29"/>
      <c r="J2" s="29"/>
      <c r="K2" s="30"/>
      <c r="L2" s="29"/>
      <c r="M2" s="29"/>
      <c r="N2" s="30" t="s">
        <v>1</v>
      </c>
    </row>
    <row r="3" spans="1:14" ht="15.75" customHeight="1">
      <c r="A3" s="104" t="s">
        <v>7</v>
      </c>
      <c r="B3" s="7">
        <v>2023</v>
      </c>
      <c r="C3" s="126">
        <v>2024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8"/>
    </row>
    <row r="4" spans="1:14" ht="15.75" customHeight="1">
      <c r="A4" s="105" t="s">
        <v>8</v>
      </c>
      <c r="B4" s="31">
        <v>12</v>
      </c>
      <c r="C4" s="20">
        <v>1</v>
      </c>
      <c r="D4" s="20">
        <v>2</v>
      </c>
      <c r="E4" s="31">
        <v>3</v>
      </c>
      <c r="F4" s="31">
        <v>4</v>
      </c>
      <c r="G4" s="31">
        <v>5</v>
      </c>
      <c r="H4" s="31">
        <v>6</v>
      </c>
      <c r="I4" s="31">
        <v>7</v>
      </c>
      <c r="J4" s="31">
        <v>8</v>
      </c>
      <c r="K4" s="31">
        <v>9</v>
      </c>
      <c r="L4" s="31">
        <v>10</v>
      </c>
      <c r="M4" s="31">
        <v>11</v>
      </c>
      <c r="N4" s="31">
        <v>12</v>
      </c>
    </row>
    <row r="5" spans="1:14" ht="15.75" customHeight="1">
      <c r="A5" s="53" t="s">
        <v>9</v>
      </c>
      <c r="B5" s="88">
        <f>+'Table №1-U'!B5/'Table №1-U'!B$15*100</f>
        <v>25.625314432211589</v>
      </c>
      <c r="C5" s="88">
        <f>+'Table №1-U'!C5/'Table №1-U'!C$15*100</f>
        <v>25.630242063120761</v>
      </c>
      <c r="D5" s="88">
        <f>+'Table №1-U'!D5/'Table №1-U'!D$15*100</f>
        <v>25.449926789144335</v>
      </c>
      <c r="E5" s="88">
        <f>+'Table №1-U'!E5/'Table №1-U'!E$15*100</f>
        <v>25.456158513924539</v>
      </c>
      <c r="F5" s="88">
        <f>+'Table №1-U'!F5/'Table №1-U'!F$15*100</f>
        <v>25.448839228081109</v>
      </c>
      <c r="G5" s="88">
        <f>+'Table №1-U'!G5/'Table №1-U'!G$15*100</f>
        <v>25.253865561109244</v>
      </c>
      <c r="H5" s="88">
        <f>+'Table №1-U'!H5/'Table №1-U'!H$15*100</f>
        <v>25.249442211537254</v>
      </c>
      <c r="I5" s="88">
        <f>+'Table №1-U'!I5/'Table №1-U'!I$15*100</f>
        <v>25.246600709192052</v>
      </c>
      <c r="J5" s="88">
        <f>+'Table №1-U'!J5/'Table №1-U'!J$15*100</f>
        <v>25.011284894664481</v>
      </c>
      <c r="K5" s="88">
        <f>+'Table №1-U'!K5/'Table №1-U'!K$15*100</f>
        <v>25.003405899066365</v>
      </c>
      <c r="L5" s="88">
        <f>+'Table №1-U'!L5/'Table №1-U'!L$15*100</f>
        <v>25.003617617353541</v>
      </c>
      <c r="M5" s="88">
        <f>+'Table №1-U'!M5/'Table №1-U'!M$15*100</f>
        <v>24.782857365023855</v>
      </c>
      <c r="N5" s="88">
        <f>+'Table №1-U'!N5/'Table №1-U'!N$15*100</f>
        <v>24.779694138012186</v>
      </c>
    </row>
    <row r="6" spans="1:14" ht="15.75" customHeight="1">
      <c r="A6" s="53" t="s">
        <v>10</v>
      </c>
      <c r="B6" s="88">
        <f>+'Table №1-U'!B6/'Table №1-U'!B$15*100</f>
        <v>8.8913658002699236</v>
      </c>
      <c r="C6" s="88">
        <f>+'Table №1-U'!C6/'Table №1-U'!C$15*100</f>
        <v>8.8929678463569104</v>
      </c>
      <c r="D6" s="88">
        <f>+'Table №1-U'!D6/'Table №1-U'!D$15*100</f>
        <v>8.8241195054177997</v>
      </c>
      <c r="E6" s="88">
        <f>+'Table №1-U'!E6/'Table №1-U'!E$15*100</f>
        <v>8.8067714686211058</v>
      </c>
      <c r="F6" s="88">
        <f>+'Table №1-U'!F6/'Table №1-U'!F$15*100</f>
        <v>8.8070276967821872</v>
      </c>
      <c r="G6" s="88">
        <f>+'Table №1-U'!G6/'Table №1-U'!G$15*100</f>
        <v>8.722505958628842</v>
      </c>
      <c r="H6" s="88">
        <f>+'Table №1-U'!H6/'Table №1-U'!H$15*100</f>
        <v>8.7227784559646064</v>
      </c>
      <c r="I6" s="88">
        <f>+'Table №1-U'!I6/'Table №1-U'!I$15*100</f>
        <v>8.7261842493668986</v>
      </c>
      <c r="J6" s="88">
        <f>+'Table №1-U'!J6/'Table №1-U'!J$15*100</f>
        <v>8.6371731805996195</v>
      </c>
      <c r="K6" s="88">
        <f>+'Table №1-U'!K6/'Table №1-U'!K$15*100</f>
        <v>8.6398191652030736</v>
      </c>
      <c r="L6" s="88">
        <f>+'Table №1-U'!L6/'Table №1-U'!L$15*100</f>
        <v>8.6184688471465609</v>
      </c>
      <c r="M6" s="88">
        <f>+'Table №1-U'!M6/'Table №1-U'!M$15*100</f>
        <v>8.5009681892550191</v>
      </c>
      <c r="N6" s="88">
        <f>+'Table №1-U'!N6/'Table №1-U'!N$15*100</f>
        <v>8.4996401422208816</v>
      </c>
    </row>
    <row r="7" spans="1:14" ht="15.75" customHeight="1">
      <c r="A7" s="53" t="s">
        <v>11</v>
      </c>
      <c r="B7" s="88">
        <f>+'Table №1-U'!B7/'Table №1-U'!B$15*100</f>
        <v>19.919042798094171</v>
      </c>
      <c r="C7" s="88">
        <f>+'Table №1-U'!C7/'Table №1-U'!C$15*100</f>
        <v>19.911553094024175</v>
      </c>
      <c r="D7" s="88">
        <f>+'Table №1-U'!D7/'Table №1-U'!D$15*100</f>
        <v>19.953652067817515</v>
      </c>
      <c r="E7" s="88">
        <f>+'Table №1-U'!E7/'Table №1-U'!E$15*100</f>
        <v>19.942570500484265</v>
      </c>
      <c r="F7" s="88">
        <f>+'Table №1-U'!F7/'Table №1-U'!F$15*100</f>
        <v>19.93414007414497</v>
      </c>
      <c r="G7" s="88">
        <f>+'Table №1-U'!G7/'Table №1-U'!G$15*100</f>
        <v>20.00383974510796</v>
      </c>
      <c r="H7" s="88">
        <f>+'Table №1-U'!H7/'Table №1-U'!H$15*100</f>
        <v>20.000152869420667</v>
      </c>
      <c r="I7" s="88">
        <f>+'Table №1-U'!I7/'Table №1-U'!I$15*100</f>
        <v>19.996636282233677</v>
      </c>
      <c r="J7" s="88">
        <f>+'Table №1-U'!J7/'Table №1-U'!J$15*100</f>
        <v>20.070320382830829</v>
      </c>
      <c r="K7" s="88">
        <f>+'Table №1-U'!K7/'Table №1-U'!K$15*100</f>
        <v>20.065688358022207</v>
      </c>
      <c r="L7" s="88">
        <f>+'Table №1-U'!L7/'Table №1-U'!L$15*100</f>
        <v>20.069581301397239</v>
      </c>
      <c r="M7" s="88">
        <f>+'Table №1-U'!M7/'Table №1-U'!M$15*100</f>
        <v>20.148386404221643</v>
      </c>
      <c r="N7" s="88">
        <f>+'Table №1-U'!N7/'Table №1-U'!N$15*100</f>
        <v>20.143033070220458</v>
      </c>
    </row>
    <row r="8" spans="1:14" ht="15.75" customHeight="1">
      <c r="A8" s="53" t="s">
        <v>12</v>
      </c>
      <c r="B8" s="88">
        <f>+'Table №1-U'!B8/'Table №1-U'!B$15*100</f>
        <v>18.799036192997153</v>
      </c>
      <c r="C8" s="88">
        <f>+'Table №1-U'!C8/'Table №1-U'!C$15*100</f>
        <v>18.79142138174463</v>
      </c>
      <c r="D8" s="88">
        <f>+'Table №1-U'!D8/'Table №1-U'!D$15*100</f>
        <v>18.808568066823252</v>
      </c>
      <c r="E8" s="88">
        <f>+'Table №1-U'!E8/'Table №1-U'!E$15*100</f>
        <v>18.812599477333695</v>
      </c>
      <c r="F8" s="88">
        <f>+'Table №1-U'!F8/'Table №1-U'!F$15*100</f>
        <v>18.82451285171253</v>
      </c>
      <c r="G8" s="88">
        <f>+'Table №1-U'!G8/'Table №1-U'!G$15*100</f>
        <v>18.828207388625827</v>
      </c>
      <c r="H8" s="88">
        <f>+'Table №1-U'!H8/'Table №1-U'!H$15*100</f>
        <v>18.825745873326973</v>
      </c>
      <c r="I8" s="88">
        <f>+'Table №1-U'!I8/'Table №1-U'!I$15*100</f>
        <v>18.820716062516816</v>
      </c>
      <c r="J8" s="88">
        <f>+'Table №1-U'!J8/'Table №1-U'!J$15*100</f>
        <v>19.010720404072988</v>
      </c>
      <c r="K8" s="88">
        <f>+'Table №1-U'!K8/'Table №1-U'!K$15*100</f>
        <v>19.013204068192739</v>
      </c>
      <c r="L8" s="88">
        <f>+'Table №1-U'!L8/'Table №1-U'!L$15*100</f>
        <v>19.013138595596647</v>
      </c>
      <c r="M8" s="88">
        <f>+'Table №1-U'!M8/'Table №1-U'!M$15*100</f>
        <v>19.198585287093362</v>
      </c>
      <c r="N8" s="88">
        <f>+'Table №1-U'!N8/'Table №1-U'!N$15*100</f>
        <v>19.195684837975932</v>
      </c>
    </row>
    <row r="9" spans="1:14" ht="15.75" customHeight="1">
      <c r="A9" s="53" t="s">
        <v>13</v>
      </c>
      <c r="B9" s="88">
        <f>+'Table №1-U'!B9/'Table №1-U'!B$15*100</f>
        <v>9.509399953296791</v>
      </c>
      <c r="C9" s="88">
        <f>+'Table №1-U'!C9/'Table №1-U'!C$15*100</f>
        <v>9.5105433529693979</v>
      </c>
      <c r="D9" s="88">
        <f>+'Table №1-U'!D9/'Table №1-U'!D$15*100</f>
        <v>9.6645247817387467</v>
      </c>
      <c r="E9" s="88">
        <f>+'Table №1-U'!E9/'Table №1-U'!E$15*100</f>
        <v>9.6697469971661096</v>
      </c>
      <c r="F9" s="88">
        <f>+'Table №1-U'!F9/'Table №1-U'!F$15*100</f>
        <v>9.6704035929891194</v>
      </c>
      <c r="G9" s="88">
        <f>+'Table №1-U'!G9/'Table №1-U'!G$15*100</f>
        <v>9.8862839030639353</v>
      </c>
      <c r="H9" s="88">
        <f>+'Table №1-U'!H9/'Table №1-U'!H$15*100</f>
        <v>9.8879639741019467</v>
      </c>
      <c r="I9" s="88">
        <f>+'Table №1-U'!I9/'Table №1-U'!I$15*100</f>
        <v>9.8878505917455257</v>
      </c>
      <c r="J9" s="88">
        <f>+'Table №1-U'!J9/'Table №1-U'!J$15*100</f>
        <v>10.017913233665668</v>
      </c>
      <c r="K9" s="88">
        <f>+'Table №1-U'!K9/'Table №1-U'!K$15*100</f>
        <v>10.01902385211365</v>
      </c>
      <c r="L9" s="88">
        <f>+'Table №1-U'!L9/'Table №1-U'!L$15*100</f>
        <v>10.023605568472883</v>
      </c>
      <c r="M9" s="88">
        <f>+'Table №1-U'!M9/'Table №1-U'!M$15*100</f>
        <v>10.12342793035884</v>
      </c>
      <c r="N9" s="88">
        <f>+'Table №1-U'!N9/'Table №1-U'!N$15*100</f>
        <v>10.129690688661617</v>
      </c>
    </row>
    <row r="10" spans="1:14" ht="13.5" customHeight="1">
      <c r="A10" s="53" t="s">
        <v>14</v>
      </c>
      <c r="B10" s="88">
        <f>+'Table №1-U'!B10/'Table №1-U'!B$15*100</f>
        <v>7.8710573651183742</v>
      </c>
      <c r="C10" s="88">
        <f>+'Table №1-U'!C10/'Table №1-U'!C$15*100</f>
        <v>7.8725510494578019</v>
      </c>
      <c r="D10" s="88">
        <f>+'Table №1-U'!D10/'Table №1-U'!D$15*100</f>
        <v>7.889575396803826</v>
      </c>
      <c r="E10" s="88">
        <f>+'Table №1-U'!E10/'Table №1-U'!E$15*100</f>
        <v>7.8937002860595369</v>
      </c>
      <c r="F10" s="88">
        <f>+'Table №1-U'!F10/'Table №1-U'!F$15*100</f>
        <v>7.8924081782051374</v>
      </c>
      <c r="G10" s="88">
        <f>+'Table №1-U'!G10/'Table №1-U'!G$15*100</f>
        <v>7.9002878823017086</v>
      </c>
      <c r="H10" s="88">
        <f>+'Table №1-U'!H10/'Table №1-U'!H$15*100</f>
        <v>7.9025847013708201</v>
      </c>
      <c r="I10" s="88">
        <f>+'Table №1-U'!I10/'Table №1-U'!I$15*100</f>
        <v>7.9049093756727737</v>
      </c>
      <c r="J10" s="88">
        <f>+'Table №1-U'!J10/'Table №1-U'!J$15*100</f>
        <v>7.8712263213898668</v>
      </c>
      <c r="K10" s="88">
        <f>+'Table №1-U'!K10/'Table №1-U'!K$15*100</f>
        <v>7.871709003918383</v>
      </c>
      <c r="L10" s="88">
        <f>+'Table №1-U'!L10/'Table №1-U'!L$15*100</f>
        <v>7.8749131279642306</v>
      </c>
      <c r="M10" s="88">
        <f>+'Table №1-U'!M10/'Table №1-U'!M$15*100</f>
        <v>7.8227344383658721</v>
      </c>
      <c r="N10" s="88">
        <f>+'Table №1-U'!N10/'Table №1-U'!N$15*100</f>
        <v>7.8230047708677137</v>
      </c>
    </row>
    <row r="11" spans="1:14" ht="15.75" customHeight="1">
      <c r="A11" s="53" t="s">
        <v>15</v>
      </c>
      <c r="B11" s="88">
        <f>+'Table №1-U'!B11/'Table №1-U'!B$15*100</f>
        <v>4.647068727078933</v>
      </c>
      <c r="C11" s="88">
        <f>+'Table №1-U'!C11/'Table №1-U'!C$15*100</f>
        <v>4.649970038243544</v>
      </c>
      <c r="D11" s="88">
        <f>+'Table №1-U'!D11/'Table №1-U'!D$15*100</f>
        <v>4.5605446116760815</v>
      </c>
      <c r="E11" s="88">
        <f>+'Table №1-U'!E11/'Table №1-U'!E$15*100</f>
        <v>4.5646141212873648</v>
      </c>
      <c r="F11" s="88">
        <f>+'Table №1-U'!F11/'Table №1-U'!F$15*100</f>
        <v>4.5660491216615595</v>
      </c>
      <c r="G11" s="88">
        <f>+'Table №1-U'!G11/'Table №1-U'!G$15*100</f>
        <v>4.4485591220932967</v>
      </c>
      <c r="H11" s="88">
        <f>+'Table №1-U'!H11/'Table №1-U'!H$15*100</f>
        <v>4.4511137153704539</v>
      </c>
      <c r="I11" s="88">
        <f>+'Table №1-U'!I11/'Table №1-U'!I$15*100</f>
        <v>4.453276258638331</v>
      </c>
      <c r="J11" s="88">
        <f>+'Table №1-U'!J11/'Table №1-U'!J$15*100</f>
        <v>4.3439468710109495</v>
      </c>
      <c r="K11" s="88">
        <f>+'Table №1-U'!K11/'Table №1-U'!K$15*100</f>
        <v>4.3464928092494874</v>
      </c>
      <c r="L11" s="88">
        <f>+'Table №1-U'!L11/'Table №1-U'!L$15*100</f>
        <v>4.3510092906319953</v>
      </c>
      <c r="M11" s="88">
        <f>+'Table №1-U'!M11/'Table №1-U'!M$15*100</f>
        <v>4.260375054436957</v>
      </c>
      <c r="N11" s="88">
        <f>+'Table №1-U'!N11/'Table №1-U'!N$15*100</f>
        <v>4.2628591055271317</v>
      </c>
    </row>
    <row r="12" spans="1:14" ht="15.75" customHeight="1">
      <c r="A12" s="53" t="s">
        <v>16</v>
      </c>
      <c r="B12" s="88">
        <f>+'Table №1-U'!B12/'Table №1-U'!B$15*100</f>
        <v>2.5363721753324993</v>
      </c>
      <c r="C12" s="88">
        <f>+'Table №1-U'!C12/'Table №1-U'!C$15*100</f>
        <v>2.5377906340146561</v>
      </c>
      <c r="D12" s="88">
        <f>+'Table №1-U'!D12/'Table №1-U'!D$15*100</f>
        <v>2.5811582980292123</v>
      </c>
      <c r="E12" s="88">
        <f>+'Table №1-U'!E12/'Table №1-U'!E$15*100</f>
        <v>2.5834620547674572</v>
      </c>
      <c r="F12" s="88">
        <f>+'Table №1-U'!F12/'Table №1-U'!F$15*100</f>
        <v>2.5847856893775831</v>
      </c>
      <c r="G12" s="88">
        <f>+'Table №1-U'!G12/'Table №1-U'!G$15*100</f>
        <v>2.5928137617647646</v>
      </c>
      <c r="H12" s="88">
        <f>+'Table №1-U'!H12/'Table №1-U'!H$15*100</f>
        <v>2.5949091031027809</v>
      </c>
      <c r="I12" s="88">
        <f>+'Table №1-U'!I12/'Table №1-U'!I$15*100</f>
        <v>2.5968936904891371</v>
      </c>
      <c r="J12" s="88">
        <f>+'Table №1-U'!J12/'Table №1-U'!J$15*100</f>
        <v>2.6017214012741361</v>
      </c>
      <c r="K12" s="88">
        <f>+'Table №1-U'!K12/'Table №1-U'!K$15*100</f>
        <v>2.6028938092312899</v>
      </c>
      <c r="L12" s="88">
        <f>+'Table №1-U'!L12/'Table №1-U'!L$15*100</f>
        <v>2.6054720030870335</v>
      </c>
      <c r="M12" s="88">
        <f>+'Table №1-U'!M12/'Table №1-U'!M$15*100</f>
        <v>2.6186957968678057</v>
      </c>
      <c r="N12" s="88">
        <f>+'Table №1-U'!N12/'Table №1-U'!N$15*100</f>
        <v>2.6201854038162051</v>
      </c>
    </row>
    <row r="13" spans="1:14" ht="15.75" customHeight="1">
      <c r="A13" s="53" t="s">
        <v>17</v>
      </c>
      <c r="B13" s="88">
        <f>+'Table №1-U'!B13/'Table №1-U'!B$15*100</f>
        <v>1.8489297927426995</v>
      </c>
      <c r="C13" s="88">
        <f>+'Table №1-U'!C13/'Table №1-U'!C$15*100</f>
        <v>1.8502131166796401</v>
      </c>
      <c r="D13" s="88">
        <f>+'Table №1-U'!D13/'Table №1-U'!D$15*100</f>
        <v>1.865653755892325</v>
      </c>
      <c r="E13" s="88">
        <f>+'Table №1-U'!E13/'Table №1-U'!E$15*100</f>
        <v>1.8674601528139985</v>
      </c>
      <c r="F13" s="88">
        <f>+'Table №1-U'!F13/'Table №1-U'!F$15*100</f>
        <v>1.867993263145399</v>
      </c>
      <c r="G13" s="88">
        <f>+'Table №1-U'!G13/'Table №1-U'!G$15*100</f>
        <v>1.8571501451241275</v>
      </c>
      <c r="H13" s="88">
        <f>+'Table №1-U'!H13/'Table №1-U'!H$15*100</f>
        <v>1.8580045264142333</v>
      </c>
      <c r="I13" s="88">
        <f>+'Table №1-U'!I13/'Table №1-U'!I$15*100</f>
        <v>1.858897958267705</v>
      </c>
      <c r="J13" s="88">
        <f>+'Table №1-U'!J13/'Table №1-U'!J$15*100</f>
        <v>1.836290844434654</v>
      </c>
      <c r="K13" s="88">
        <f>+'Table №1-U'!K13/'Table №1-U'!K$15*100</f>
        <v>1.8371198242015072</v>
      </c>
      <c r="L13" s="88">
        <f>+'Table №1-U'!L13/'Table №1-U'!L$15*100</f>
        <v>1.8383648566439141</v>
      </c>
      <c r="M13" s="88">
        <f>+'Table №1-U'!M13/'Table №1-U'!M$15*100</f>
        <v>1.8300843140136438</v>
      </c>
      <c r="N13" s="88">
        <f>+'Table №1-U'!N13/'Table №1-U'!N$15*100</f>
        <v>1.8310914185539835</v>
      </c>
    </row>
    <row r="14" spans="1:14" s="29" customFormat="1" ht="15.75">
      <c r="A14" s="53" t="s">
        <v>18</v>
      </c>
      <c r="B14" s="88">
        <f>+'Table №1-U'!B14/'Table №1-U'!B$15*100</f>
        <v>0.35241276285786832</v>
      </c>
      <c r="C14" s="88">
        <f>+'Table №1-U'!C14/'Table №1-U'!C$15*100</f>
        <v>0.35274742338848553</v>
      </c>
      <c r="D14" s="88">
        <f>+'Table №1-U'!D14/'Table №1-U'!D$15*100</f>
        <v>0.40227672665690523</v>
      </c>
      <c r="E14" s="88">
        <f>+'Table №1-U'!E14/'Table №1-U'!E$15*100</f>
        <v>0.40291642754192791</v>
      </c>
      <c r="F14" s="88">
        <f>+'Table №1-U'!F14/'Table №1-U'!F$15*100</f>
        <v>0.40384030390040138</v>
      </c>
      <c r="G14" s="88">
        <f>+'Table №1-U'!G14/'Table №1-U'!G$15*100</f>
        <v>0.50648653218029249</v>
      </c>
      <c r="H14" s="88">
        <f>+'Table №1-U'!H14/'Table №1-U'!H$15*100</f>
        <v>0.50730456939026547</v>
      </c>
      <c r="I14" s="88">
        <f>+'Table №1-U'!I14/'Table №1-U'!I$15*100</f>
        <v>0.50803482187708771</v>
      </c>
      <c r="J14" s="88">
        <f>+'Table №1-U'!J14/'Table №1-U'!J$15*100</f>
        <v>0.59940246605680703</v>
      </c>
      <c r="K14" s="88">
        <f>+'Table №1-U'!K14/'Table №1-U'!K$15*100</f>
        <v>0.60064321080129868</v>
      </c>
      <c r="L14" s="88">
        <f>+'Table №1-U'!L14/'Table №1-U'!L$15*100</f>
        <v>0.60182879170596004</v>
      </c>
      <c r="M14" s="88">
        <f>+'Table №1-U'!M14/'Table №1-U'!M$15*100</f>
        <v>0.71388522036300439</v>
      </c>
      <c r="N14" s="88">
        <f>+'Table №1-U'!N14/'Table №1-U'!N$15*100</f>
        <v>0.71511642414388832</v>
      </c>
    </row>
    <row r="15" spans="1:14" ht="15.75" customHeight="1">
      <c r="A15" s="5" t="s">
        <v>19</v>
      </c>
      <c r="B15" s="88">
        <f>+'Table №1-U'!B15/'Table №1-U'!B$15*100</f>
        <v>100</v>
      </c>
      <c r="C15" s="88">
        <f>+'Table №1-U'!C15/'Table №1-U'!C$15*100</f>
        <v>100</v>
      </c>
      <c r="D15" s="88">
        <f>+'Table №1-U'!D15/'Table №1-U'!D$15*100</f>
        <v>100</v>
      </c>
      <c r="E15" s="88">
        <f>+'Table №1-U'!E15/'Table №1-U'!E$15*100</f>
        <v>100</v>
      </c>
      <c r="F15" s="88">
        <f>+'Table №1-U'!F15/'Table №1-U'!F$15*100</f>
        <v>100</v>
      </c>
      <c r="G15" s="88">
        <f>+'Table №1-U'!G15/'Table №1-U'!G$15*100</f>
        <v>100</v>
      </c>
      <c r="H15" s="88">
        <f>+'Table №1-U'!H15/'Table №1-U'!H$15*100</f>
        <v>100</v>
      </c>
      <c r="I15" s="88">
        <f>+'Table №1-U'!I15/'Table №1-U'!I$15*100</f>
        <v>100</v>
      </c>
      <c r="J15" s="88">
        <f>+'Table №1-U'!J15/'Table №1-U'!J$15*100</f>
        <v>100</v>
      </c>
      <c r="K15" s="88">
        <f>+'Table №1-U'!K15/'Table №1-U'!K$15*100</f>
        <v>100</v>
      </c>
      <c r="L15" s="88">
        <f>+'Table №1-U'!L15/'Table №1-U'!L$15*100</f>
        <v>100</v>
      </c>
      <c r="M15" s="88">
        <f>+'Table №1-U'!M15/'Table №1-U'!M$15*100</f>
        <v>100</v>
      </c>
      <c r="N15" s="88">
        <f>+'Table №1-U'!N15/'Table №1-U'!N$15*100</f>
        <v>100</v>
      </c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15"/>
  <sheetViews>
    <sheetView showGridLines="0" zoomScaleNormal="75" zoomScaleSheetLayoutView="100" workbookViewId="0">
      <selection sqref="A1:N1"/>
    </sheetView>
  </sheetViews>
  <sheetFormatPr defaultRowHeight="13.5" customHeight="1"/>
  <cols>
    <col min="1" max="1" width="47.7109375" style="13" customWidth="1"/>
    <col min="2" max="12" width="11.28515625" style="14" customWidth="1"/>
    <col min="13" max="15" width="11.28515625" style="49" customWidth="1"/>
    <col min="16" max="16384" width="9.140625" style="14"/>
  </cols>
  <sheetData>
    <row r="1" spans="1:15" ht="15.75" customHeight="1">
      <c r="A1" s="130" t="s">
        <v>44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</row>
    <row r="2" spans="1:15" ht="15.75" customHeight="1">
      <c r="A2" s="11"/>
      <c r="B2" s="16"/>
      <c r="K2" s="28"/>
      <c r="N2" s="120" t="s">
        <v>43</v>
      </c>
    </row>
    <row r="3" spans="1:15" ht="15.75" customHeight="1">
      <c r="A3" s="104" t="s">
        <v>7</v>
      </c>
      <c r="B3" s="7">
        <v>2023</v>
      </c>
      <c r="C3" s="126">
        <v>2024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8"/>
    </row>
    <row r="4" spans="1:15" ht="15.75" customHeight="1">
      <c r="A4" s="105" t="s">
        <v>8</v>
      </c>
      <c r="B4" s="8">
        <v>12</v>
      </c>
      <c r="C4" s="8">
        <v>1</v>
      </c>
      <c r="D4" s="8">
        <v>2</v>
      </c>
      <c r="E4" s="31">
        <v>3</v>
      </c>
      <c r="F4" s="31">
        <v>4</v>
      </c>
      <c r="G4" s="31">
        <v>5</v>
      </c>
      <c r="H4" s="31">
        <v>6</v>
      </c>
      <c r="I4" s="31">
        <v>7</v>
      </c>
      <c r="J4" s="31">
        <v>8</v>
      </c>
      <c r="K4" s="31">
        <v>9</v>
      </c>
      <c r="L4" s="31">
        <v>10</v>
      </c>
      <c r="M4" s="31">
        <v>11</v>
      </c>
      <c r="N4" s="31">
        <v>12</v>
      </c>
    </row>
    <row r="5" spans="1:15" s="15" customFormat="1" ht="15.75" customHeight="1">
      <c r="A5" s="53" t="s">
        <v>9</v>
      </c>
      <c r="B5" s="89">
        <v>5084839</v>
      </c>
      <c r="C5" s="89">
        <v>5108420</v>
      </c>
      <c r="D5" s="89">
        <v>5205988</v>
      </c>
      <c r="E5" s="89">
        <v>5322849</v>
      </c>
      <c r="F5" s="89">
        <v>5302753</v>
      </c>
      <c r="G5" s="89">
        <v>5370775</v>
      </c>
      <c r="H5" s="89">
        <v>5424507</v>
      </c>
      <c r="I5" s="89">
        <v>5550255</v>
      </c>
      <c r="J5" s="89">
        <v>5588628</v>
      </c>
      <c r="K5" s="89">
        <v>5696127</v>
      </c>
      <c r="L5" s="89">
        <v>5676432</v>
      </c>
      <c r="M5" s="89">
        <v>5776430</v>
      </c>
      <c r="N5" s="89">
        <v>5776644</v>
      </c>
      <c r="O5" s="40"/>
    </row>
    <row r="6" spans="1:15" s="15" customFormat="1" ht="15.75" customHeight="1">
      <c r="A6" s="53" t="s">
        <v>10</v>
      </c>
      <c r="B6" s="89">
        <v>1744534</v>
      </c>
      <c r="C6" s="89">
        <v>1747876</v>
      </c>
      <c r="D6" s="89">
        <v>1754763</v>
      </c>
      <c r="E6" s="89">
        <v>1785555</v>
      </c>
      <c r="F6" s="89">
        <v>1790469</v>
      </c>
      <c r="G6" s="89">
        <v>1806032</v>
      </c>
      <c r="H6" s="89">
        <v>1815573</v>
      </c>
      <c r="I6" s="89">
        <v>1841243</v>
      </c>
      <c r="J6" s="89">
        <v>1841059</v>
      </c>
      <c r="K6" s="89">
        <v>1873149</v>
      </c>
      <c r="L6" s="89">
        <v>1884353</v>
      </c>
      <c r="M6" s="89">
        <v>1889852</v>
      </c>
      <c r="N6" s="89">
        <v>1922929</v>
      </c>
      <c r="O6" s="40"/>
    </row>
    <row r="7" spans="1:15" s="15" customFormat="1" ht="15.75" customHeight="1">
      <c r="A7" s="53" t="s">
        <v>11</v>
      </c>
      <c r="B7" s="89">
        <v>4158642</v>
      </c>
      <c r="C7" s="89">
        <v>4188866</v>
      </c>
      <c r="D7" s="89">
        <v>4261623</v>
      </c>
      <c r="E7" s="89">
        <v>4357021</v>
      </c>
      <c r="F7" s="89">
        <v>4331148</v>
      </c>
      <c r="G7" s="89">
        <v>4411195</v>
      </c>
      <c r="H7" s="89">
        <v>4467060</v>
      </c>
      <c r="I7" s="89">
        <v>4567451</v>
      </c>
      <c r="J7" s="89">
        <v>4637544</v>
      </c>
      <c r="K7" s="89">
        <v>4730244</v>
      </c>
      <c r="L7" s="89">
        <v>4715322</v>
      </c>
      <c r="M7" s="89">
        <v>4846587</v>
      </c>
      <c r="N7" s="89">
        <v>4819234</v>
      </c>
      <c r="O7" s="40"/>
    </row>
    <row r="8" spans="1:15" s="15" customFormat="1" ht="15.75" customHeight="1">
      <c r="A8" s="53" t="s">
        <v>12</v>
      </c>
      <c r="B8" s="89">
        <v>3836350</v>
      </c>
      <c r="C8" s="89">
        <v>3863462</v>
      </c>
      <c r="D8" s="89">
        <v>3935293</v>
      </c>
      <c r="E8" s="89">
        <v>4023777</v>
      </c>
      <c r="F8" s="89">
        <v>3992529</v>
      </c>
      <c r="G8" s="89">
        <v>4056747</v>
      </c>
      <c r="H8" s="89">
        <v>4099883</v>
      </c>
      <c r="I8" s="89">
        <v>4178308</v>
      </c>
      <c r="J8" s="89">
        <v>4257620</v>
      </c>
      <c r="K8" s="89">
        <v>4346006</v>
      </c>
      <c r="L8" s="89">
        <v>4331074</v>
      </c>
      <c r="M8" s="89">
        <v>4451406</v>
      </c>
      <c r="N8" s="89">
        <v>4446289</v>
      </c>
      <c r="O8" s="40"/>
    </row>
    <row r="9" spans="1:15" s="15" customFormat="1" ht="15.75" customHeight="1">
      <c r="A9" s="53" t="s">
        <v>13</v>
      </c>
      <c r="B9" s="89">
        <v>2306627</v>
      </c>
      <c r="C9" s="89">
        <v>2322873</v>
      </c>
      <c r="D9" s="89">
        <v>2416788</v>
      </c>
      <c r="E9" s="89">
        <v>2473981</v>
      </c>
      <c r="F9" s="89">
        <v>2454670</v>
      </c>
      <c r="G9" s="89">
        <v>2566768</v>
      </c>
      <c r="H9" s="89">
        <v>2606350</v>
      </c>
      <c r="I9" s="89">
        <v>2660112</v>
      </c>
      <c r="J9" s="89">
        <v>2745428</v>
      </c>
      <c r="K9" s="89">
        <v>2801124</v>
      </c>
      <c r="L9" s="89">
        <v>2791069</v>
      </c>
      <c r="M9" s="89">
        <v>2906330</v>
      </c>
      <c r="N9" s="89">
        <v>2903179</v>
      </c>
      <c r="O9" s="40"/>
    </row>
    <row r="10" spans="1:15" s="15" customFormat="1" ht="15.75" customHeight="1">
      <c r="A10" s="53" t="s">
        <v>14</v>
      </c>
      <c r="B10" s="89">
        <v>1782361</v>
      </c>
      <c r="C10" s="89">
        <v>1789503</v>
      </c>
      <c r="D10" s="89">
        <v>1814543</v>
      </c>
      <c r="E10" s="89">
        <v>1849410</v>
      </c>
      <c r="F10" s="89">
        <v>1848864</v>
      </c>
      <c r="G10" s="89">
        <v>1893890</v>
      </c>
      <c r="H10" s="89">
        <v>1914724</v>
      </c>
      <c r="I10" s="89">
        <v>1939835</v>
      </c>
      <c r="J10" s="89">
        <v>1957852</v>
      </c>
      <c r="K10" s="89">
        <v>1982284</v>
      </c>
      <c r="L10" s="89">
        <v>1991530</v>
      </c>
      <c r="M10" s="89">
        <v>2025778</v>
      </c>
      <c r="N10" s="89">
        <v>2070979</v>
      </c>
      <c r="O10" s="40"/>
    </row>
    <row r="11" spans="1:15" s="15" customFormat="1" ht="15.75" customHeight="1">
      <c r="A11" s="53" t="s">
        <v>15</v>
      </c>
      <c r="B11" s="89">
        <v>499551</v>
      </c>
      <c r="C11" s="89">
        <v>496440</v>
      </c>
      <c r="D11" s="89">
        <v>501582</v>
      </c>
      <c r="E11" s="89">
        <v>511271</v>
      </c>
      <c r="F11" s="89">
        <v>521174</v>
      </c>
      <c r="G11" s="89">
        <v>514512</v>
      </c>
      <c r="H11" s="89">
        <v>528825</v>
      </c>
      <c r="I11" s="89">
        <v>535988</v>
      </c>
      <c r="J11" s="89">
        <v>527108</v>
      </c>
      <c r="K11" s="89">
        <v>550961</v>
      </c>
      <c r="L11" s="89">
        <v>554074</v>
      </c>
      <c r="M11" s="89">
        <v>545040</v>
      </c>
      <c r="N11" s="89">
        <v>573836</v>
      </c>
      <c r="O11" s="40"/>
    </row>
    <row r="12" spans="1:15" s="15" customFormat="1" ht="15.75" customHeight="1">
      <c r="A12" s="53" t="s">
        <v>16</v>
      </c>
      <c r="B12" s="89">
        <v>278794</v>
      </c>
      <c r="C12" s="89">
        <v>278467</v>
      </c>
      <c r="D12" s="89">
        <v>286544</v>
      </c>
      <c r="E12" s="89">
        <v>292729</v>
      </c>
      <c r="F12" s="89">
        <v>294727</v>
      </c>
      <c r="G12" s="89">
        <v>297546</v>
      </c>
      <c r="H12" s="89">
        <v>307934</v>
      </c>
      <c r="I12" s="89">
        <v>312458</v>
      </c>
      <c r="J12" s="89">
        <v>312410</v>
      </c>
      <c r="K12" s="89">
        <v>328822</v>
      </c>
      <c r="L12" s="89">
        <v>331123</v>
      </c>
      <c r="M12" s="89">
        <v>330919</v>
      </c>
      <c r="N12" s="89">
        <v>344447</v>
      </c>
      <c r="O12" s="40"/>
    </row>
    <row r="13" spans="1:15" s="15" customFormat="1" ht="15.75" customHeight="1">
      <c r="A13" s="53" t="s">
        <v>17</v>
      </c>
      <c r="B13" s="90">
        <v>201018</v>
      </c>
      <c r="C13" s="90">
        <v>203188</v>
      </c>
      <c r="D13" s="90">
        <v>206086</v>
      </c>
      <c r="E13" s="90">
        <v>210527</v>
      </c>
      <c r="F13" s="90">
        <v>211700</v>
      </c>
      <c r="G13" s="90">
        <v>213932</v>
      </c>
      <c r="H13" s="90">
        <v>218050</v>
      </c>
      <c r="I13" s="90">
        <v>222485</v>
      </c>
      <c r="J13" s="90">
        <v>221483</v>
      </c>
      <c r="K13" s="90">
        <v>226404</v>
      </c>
      <c r="L13" s="90">
        <v>229114</v>
      </c>
      <c r="M13" s="90">
        <v>234052</v>
      </c>
      <c r="N13" s="90">
        <v>235812</v>
      </c>
      <c r="O13" s="40"/>
    </row>
    <row r="14" spans="1:15" s="15" customFormat="1" ht="15.75" customHeight="1">
      <c r="A14" s="53" t="s">
        <v>18</v>
      </c>
      <c r="B14" s="90">
        <v>41103</v>
      </c>
      <c r="C14" s="90">
        <v>41484</v>
      </c>
      <c r="D14" s="90">
        <v>45889</v>
      </c>
      <c r="E14" s="90">
        <v>47356</v>
      </c>
      <c r="F14" s="90">
        <v>47675</v>
      </c>
      <c r="G14" s="90">
        <v>64450</v>
      </c>
      <c r="H14" s="90">
        <v>66298</v>
      </c>
      <c r="I14" s="90">
        <v>68122</v>
      </c>
      <c r="J14" s="90">
        <v>80655</v>
      </c>
      <c r="K14" s="90">
        <v>82945</v>
      </c>
      <c r="L14" s="90">
        <v>83835</v>
      </c>
      <c r="M14" s="90">
        <v>97415</v>
      </c>
      <c r="N14" s="90">
        <v>98185</v>
      </c>
      <c r="O14" s="40"/>
    </row>
    <row r="15" spans="1:15" s="40" customFormat="1" ht="15.75" customHeight="1">
      <c r="A15" s="5" t="s">
        <v>19</v>
      </c>
      <c r="B15" s="89">
        <f>SUM(B5:B14)</f>
        <v>19933819</v>
      </c>
      <c r="C15" s="89">
        <f>SUM(C5:C14)</f>
        <v>20040579</v>
      </c>
      <c r="D15" s="89">
        <f t="shared" ref="D15:E15" si="0">SUM(D5:D14)</f>
        <v>20429099</v>
      </c>
      <c r="E15" s="89">
        <f t="shared" si="0"/>
        <v>20874476</v>
      </c>
      <c r="F15" s="89">
        <f t="shared" ref="F15:H15" si="1">SUM(F5:F14)</f>
        <v>20795709</v>
      </c>
      <c r="G15" s="89">
        <f t="shared" si="1"/>
        <v>21195847</v>
      </c>
      <c r="H15" s="89">
        <f t="shared" si="1"/>
        <v>21449204</v>
      </c>
      <c r="I15" s="89">
        <f t="shared" ref="I15:K15" si="2">SUM(I5:I14)</f>
        <v>21876257</v>
      </c>
      <c r="J15" s="89">
        <f t="shared" si="2"/>
        <v>22169787</v>
      </c>
      <c r="K15" s="89">
        <f t="shared" si="2"/>
        <v>22618066</v>
      </c>
      <c r="L15" s="89">
        <f t="shared" ref="L15" si="3">SUM(L5:L14)</f>
        <v>22587926</v>
      </c>
      <c r="M15" s="89">
        <f>SUM(M5:M14)</f>
        <v>23103809</v>
      </c>
      <c r="N15" s="89">
        <f>SUM(N5:N14)</f>
        <v>23191534</v>
      </c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3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6"/>
  <sheetViews>
    <sheetView showGridLines="0" zoomScaleNormal="100" workbookViewId="0">
      <selection sqref="A1:N1"/>
    </sheetView>
  </sheetViews>
  <sheetFormatPr defaultRowHeight="12.75" customHeight="1"/>
  <cols>
    <col min="1" max="1" width="49" style="4" customWidth="1"/>
    <col min="2" max="4" width="9.85546875" style="4" customWidth="1"/>
    <col min="5" max="5" width="8.7109375" style="29" customWidth="1"/>
    <col min="6" max="8" width="8.7109375" style="4" customWidth="1"/>
    <col min="9" max="16384" width="9.140625" style="4"/>
  </cols>
  <sheetData>
    <row r="1" spans="1:14" ht="15.75" customHeight="1">
      <c r="A1" s="130" t="s">
        <v>45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</row>
    <row r="2" spans="1:14" ht="12.75" customHeight="1">
      <c r="A2" s="30"/>
      <c r="B2" s="14"/>
      <c r="C2" s="14"/>
      <c r="D2" s="14"/>
      <c r="H2" s="30"/>
      <c r="K2" s="30"/>
      <c r="N2" s="30" t="s">
        <v>1</v>
      </c>
    </row>
    <row r="3" spans="1:14" ht="15.75" customHeight="1">
      <c r="A3" s="104" t="s">
        <v>7</v>
      </c>
      <c r="B3" s="7">
        <v>2023</v>
      </c>
      <c r="C3" s="126">
        <v>2024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8"/>
    </row>
    <row r="4" spans="1:14" ht="15.75" customHeight="1">
      <c r="A4" s="105" t="s">
        <v>8</v>
      </c>
      <c r="B4" s="31">
        <v>12</v>
      </c>
      <c r="C4" s="20">
        <v>1</v>
      </c>
      <c r="D4" s="20">
        <v>2</v>
      </c>
      <c r="E4" s="31">
        <v>3</v>
      </c>
      <c r="F4" s="31">
        <v>4</v>
      </c>
      <c r="G4" s="31">
        <v>5</v>
      </c>
      <c r="H4" s="31">
        <v>6</v>
      </c>
      <c r="I4" s="31">
        <v>7</v>
      </c>
      <c r="J4" s="31">
        <v>8</v>
      </c>
      <c r="K4" s="31">
        <v>9</v>
      </c>
      <c r="L4" s="31">
        <v>10</v>
      </c>
      <c r="M4" s="31">
        <v>11</v>
      </c>
      <c r="N4" s="31">
        <v>12</v>
      </c>
    </row>
    <row r="5" spans="1:14" ht="15.75">
      <c r="A5" s="53" t="s">
        <v>9</v>
      </c>
      <c r="B5" s="88">
        <f>+'Table №2-U'!B5/'Table №2-U'!B$15*100</f>
        <v>25.508604246883149</v>
      </c>
      <c r="C5" s="88">
        <f>+'Table №2-U'!C5/'Table №2-U'!C$15*100</f>
        <v>25.490381290879871</v>
      </c>
      <c r="D5" s="88">
        <f>+'Table №2-U'!D5/'Table №2-U'!D$15*100</f>
        <v>25.483199234582006</v>
      </c>
      <c r="E5" s="88">
        <f>+'Table №2-U'!E5/'Table №2-U'!E$15*100</f>
        <v>25.499317922998404</v>
      </c>
      <c r="F5" s="88">
        <f>+'Table №2-U'!F5/'Table №2-U'!F$15*100</f>
        <v>25.499265257077795</v>
      </c>
      <c r="G5" s="88">
        <f>+'Table №2-U'!G5/'Table №2-U'!G$15*100</f>
        <v>25.338808116514521</v>
      </c>
      <c r="H5" s="88">
        <f>+'Table №2-U'!H5/'Table №2-U'!H$15*100</f>
        <v>25.290015424348617</v>
      </c>
      <c r="I5" s="88">
        <f>+'Table №2-U'!I5/'Table №2-U'!I$15*100</f>
        <v>25.371136387728487</v>
      </c>
      <c r="J5" s="88">
        <f>+'Table №2-U'!J5/'Table №2-U'!J$15*100</f>
        <v>25.208307143410984</v>
      </c>
      <c r="K5" s="88">
        <f>+'Table №2-U'!K5/'Table №2-U'!K$15*100</f>
        <v>25.18397019444545</v>
      </c>
      <c r="L5" s="88">
        <f>+'Table №2-U'!L5/'Table №2-U'!L$15*100</f>
        <v>25.130381602985597</v>
      </c>
      <c r="M5" s="88">
        <f>+'Table №2-U'!M5/'Table №2-U'!M$15*100</f>
        <v>25.002067840848234</v>
      </c>
      <c r="N5" s="88">
        <f>+'Table №2-U'!N5/'Table №2-U'!N$15*100</f>
        <v>24.908417011138635</v>
      </c>
    </row>
    <row r="6" spans="1:14" ht="15.75">
      <c r="A6" s="53" t="s">
        <v>10</v>
      </c>
      <c r="B6" s="88">
        <f>+'Table №2-U'!B6/'Table №2-U'!B$15*100</f>
        <v>8.7516295798612393</v>
      </c>
      <c r="C6" s="88">
        <f>+'Table №2-U'!C6/'Table №2-U'!C$15*100</f>
        <v>8.7216841389662445</v>
      </c>
      <c r="D6" s="88">
        <f>+'Table №2-U'!D6/'Table №2-U'!D$15*100</f>
        <v>8.5895271250092815</v>
      </c>
      <c r="E6" s="88">
        <f>+'Table №2-U'!E6/'Table №2-U'!E$15*100</f>
        <v>8.5537716012607934</v>
      </c>
      <c r="F6" s="88">
        <f>+'Table №2-U'!F6/'Table №2-U'!F$15*100</f>
        <v>8.6098002236903781</v>
      </c>
      <c r="G6" s="88">
        <f>+'Table №2-U'!G6/'Table №2-U'!G$15*100</f>
        <v>8.5206880385577417</v>
      </c>
      <c r="H6" s="88">
        <f>+'Table №2-U'!H6/'Table №2-U'!H$15*100</f>
        <v>8.4645239049430465</v>
      </c>
      <c r="I6" s="88">
        <f>+'Table №2-U'!I6/'Table №2-U'!I$15*100</f>
        <v>8.4166272136956515</v>
      </c>
      <c r="J6" s="88">
        <f>+'Table №2-U'!J6/'Table №2-U'!J$15*100</f>
        <v>8.3043603441025393</v>
      </c>
      <c r="K6" s="88">
        <f>+'Table №2-U'!K6/'Table №2-U'!K$15*100</f>
        <v>8.2816497219523537</v>
      </c>
      <c r="L6" s="88">
        <f>+'Table №2-U'!L6/'Table №2-U'!L$15*100</f>
        <v>8.3423019891246319</v>
      </c>
      <c r="M6" s="88">
        <f>+'Table №2-U'!M6/'Table №2-U'!M$15*100</f>
        <v>8.1798287027043894</v>
      </c>
      <c r="N6" s="88">
        <f>+'Table №2-U'!N6/'Table №2-U'!N$15*100</f>
        <v>8.2915127563359974</v>
      </c>
    </row>
    <row r="7" spans="1:14" ht="15.75">
      <c r="A7" s="53" t="s">
        <v>11</v>
      </c>
      <c r="B7" s="88">
        <f>+'Table №2-U'!B7/'Table №2-U'!B$15*100</f>
        <v>20.862244209200455</v>
      </c>
      <c r="C7" s="88">
        <f>+'Table №2-U'!C7/'Table №2-U'!C$15*100</f>
        <v>20.901921047291101</v>
      </c>
      <c r="D7" s="88">
        <f>+'Table №2-U'!D7/'Table №2-U'!D$15*100</f>
        <v>20.860552880966505</v>
      </c>
      <c r="E7" s="88">
        <f>+'Table №2-U'!E7/'Table №2-U'!E$15*100</f>
        <v>20.872480822991676</v>
      </c>
      <c r="F7" s="88">
        <f>+'Table №2-U'!F7/'Table №2-U'!F$15*100</f>
        <v>20.827123518606651</v>
      </c>
      <c r="G7" s="88">
        <f>+'Table №2-U'!G7/'Table №2-U'!G$15*100</f>
        <v>20.811600498909055</v>
      </c>
      <c r="H7" s="88">
        <f>+'Table №2-U'!H7/'Table №2-U'!H$15*100</f>
        <v>20.826227397529532</v>
      </c>
      <c r="I7" s="88">
        <f>+'Table №2-U'!I7/'Table №2-U'!I$15*100</f>
        <v>20.878576257355178</v>
      </c>
      <c r="J7" s="88">
        <f>+'Table №2-U'!J7/'Table №2-U'!J$15*100</f>
        <v>20.91830652229541</v>
      </c>
      <c r="K7" s="88">
        <f>+'Table №2-U'!K7/'Table №2-U'!K$15*100</f>
        <v>20.913565288915507</v>
      </c>
      <c r="L7" s="88">
        <f>+'Table №2-U'!L7/'Table №2-U'!L$15*100</f>
        <v>20.875409278390588</v>
      </c>
      <c r="M7" s="88">
        <f>+'Table №2-U'!M7/'Table №2-U'!M$15*100</f>
        <v>20.977437097060488</v>
      </c>
      <c r="N7" s="88">
        <f>+'Table №2-U'!N7/'Table №2-U'!N$15*100</f>
        <v>20.78014330574252</v>
      </c>
    </row>
    <row r="8" spans="1:14" ht="15.75">
      <c r="A8" s="53" t="s">
        <v>12</v>
      </c>
      <c r="B8" s="88">
        <f>+'Table №2-U'!B8/'Table №2-U'!B$15*100</f>
        <v>19.245434103720918</v>
      </c>
      <c r="C8" s="88">
        <f>+'Table №2-U'!C8/'Table №2-U'!C$15*100</f>
        <v>19.278195505229665</v>
      </c>
      <c r="D8" s="88">
        <f>+'Table №2-U'!D8/'Table №2-U'!D$15*100</f>
        <v>19.263174553121505</v>
      </c>
      <c r="E8" s="88">
        <f>+'Table №2-U'!E8/'Table №2-U'!E$15*100</f>
        <v>19.276062306905335</v>
      </c>
      <c r="F8" s="88">
        <f>+'Table №2-U'!F8/'Table №2-U'!F$15*100</f>
        <v>19.198811639458889</v>
      </c>
      <c r="G8" s="88">
        <f>+'Table №2-U'!G8/'Table №2-U'!G$15*100</f>
        <v>19.139348382727995</v>
      </c>
      <c r="H8" s="88">
        <f>+'Table №2-U'!H8/'Table №2-U'!H$15*100</f>
        <v>19.114382985960692</v>
      </c>
      <c r="I8" s="88">
        <f>+'Table №2-U'!I8/'Table №2-U'!I$15*100</f>
        <v>19.099739045852314</v>
      </c>
      <c r="J8" s="88">
        <f>+'Table №2-U'!J8/'Table №2-U'!J$15*100</f>
        <v>19.204604897647414</v>
      </c>
      <c r="K8" s="88">
        <f>+'Table №2-U'!K8/'Table №2-U'!K$15*100</f>
        <v>19.214755143078989</v>
      </c>
      <c r="L8" s="88">
        <f>+'Table №2-U'!L8/'Table №2-U'!L$15*100</f>
        <v>19.17428806876736</v>
      </c>
      <c r="M8" s="88">
        <f>+'Table №2-U'!M8/'Table №2-U'!M$15*100</f>
        <v>19.26697887781188</v>
      </c>
      <c r="N8" s="88">
        <f>+'Table №2-U'!N8/'Table №2-U'!N$15*100</f>
        <v>19.172034933092394</v>
      </c>
    </row>
    <row r="9" spans="1:14" ht="15.75">
      <c r="A9" s="53" t="s">
        <v>13</v>
      </c>
      <c r="B9" s="88">
        <f>+'Table №2-U'!B9/'Table №2-U'!B$15*100</f>
        <v>11.571425425303602</v>
      </c>
      <c r="C9" s="88">
        <f>+'Table №2-U'!C9/'Table №2-U'!C$15*100</f>
        <v>11.590847749458735</v>
      </c>
      <c r="D9" s="88">
        <f>+'Table №2-U'!D9/'Table №2-U'!D$15*100</f>
        <v>11.830125254177878</v>
      </c>
      <c r="E9" s="88">
        <f>+'Table №2-U'!E9/'Table №2-U'!E$15*100</f>
        <v>11.851703487071962</v>
      </c>
      <c r="F9" s="88">
        <f>+'Table №2-U'!F9/'Table №2-U'!F$15*100</f>
        <v>11.8037331643754</v>
      </c>
      <c r="G9" s="88">
        <f>+'Table №2-U'!G9/'Table №2-U'!G$15*100</f>
        <v>12.109768484363942</v>
      </c>
      <c r="H9" s="88">
        <f>+'Table №2-U'!H9/'Table №2-U'!H$15*100</f>
        <v>12.151266778944338</v>
      </c>
      <c r="I9" s="88">
        <f>+'Table №2-U'!I9/'Table №2-U'!I$15*100</f>
        <v>12.159813262387619</v>
      </c>
      <c r="J9" s="88">
        <f>+'Table №2-U'!J9/'Table №2-U'!J$15*100</f>
        <v>12.383646265974498</v>
      </c>
      <c r="K9" s="88">
        <f>+'Table №2-U'!K9/'Table №2-U'!K$15*100</f>
        <v>12.384454090813954</v>
      </c>
      <c r="L9" s="88">
        <f>+'Table №2-U'!L9/'Table №2-U'!L$15*100</f>
        <v>12.356464245544279</v>
      </c>
      <c r="M9" s="88">
        <f>+'Table №2-U'!M9/'Table №2-U'!M$15*100</f>
        <v>12.579440905177149</v>
      </c>
      <c r="N9" s="88">
        <f>+'Table №2-U'!N9/'Table №2-U'!N$15*100</f>
        <v>12.518270675842313</v>
      </c>
    </row>
    <row r="10" spans="1:14" ht="15.75">
      <c r="A10" s="53" t="s">
        <v>14</v>
      </c>
      <c r="B10" s="88">
        <f>+'Table №2-U'!B10/'Table №2-U'!B$15*100</f>
        <v>8.9413925149014339</v>
      </c>
      <c r="C10" s="88">
        <f>+'Table №2-U'!C10/'Table №2-U'!C$15*100</f>
        <v>8.9293976985395478</v>
      </c>
      <c r="D10" s="88">
        <f>+'Table №2-U'!D10/'Table №2-U'!D$15*100</f>
        <v>8.8821489386291592</v>
      </c>
      <c r="E10" s="88">
        <f>+'Table №2-U'!E10/'Table №2-U'!E$15*100</f>
        <v>8.8596714954665217</v>
      </c>
      <c r="F10" s="88">
        <f>+'Table №2-U'!F10/'Table №2-U'!F$15*100</f>
        <v>8.8906033451420186</v>
      </c>
      <c r="G10" s="88">
        <f>+'Table №2-U'!G10/'Table №2-U'!G$15*100</f>
        <v>8.935193766967652</v>
      </c>
      <c r="H10" s="88">
        <f>+'Table №2-U'!H10/'Table №2-U'!H$15*100</f>
        <v>8.9267834834336988</v>
      </c>
      <c r="I10" s="88">
        <f>+'Table №2-U'!I10/'Table №2-U'!I$15*100</f>
        <v>8.8673076020271662</v>
      </c>
      <c r="J10" s="88">
        <f>+'Table №2-U'!J10/'Table №2-U'!J$15*100</f>
        <v>8.83117190074943</v>
      </c>
      <c r="K10" s="88">
        <f>+'Table №2-U'!K10/'Table №2-U'!K$15*100</f>
        <v>8.7641622409272291</v>
      </c>
      <c r="L10" s="88">
        <f>+'Table №2-U'!L10/'Table №2-U'!L$15*100</f>
        <v>8.8167899965671932</v>
      </c>
      <c r="M10" s="88">
        <f>+'Table №2-U'!M10/'Table №2-U'!M$15*100</f>
        <v>8.7681559348071136</v>
      </c>
      <c r="N10" s="88">
        <f>+'Table №2-U'!N10/'Table №2-U'!N$15*100</f>
        <v>8.9298922615468204</v>
      </c>
    </row>
    <row r="11" spans="1:14" ht="15.75">
      <c r="A11" s="53" t="s">
        <v>15</v>
      </c>
      <c r="B11" s="88">
        <f>+'Table №2-U'!B11/'Table №2-U'!B$15*100</f>
        <v>2.5060476369329932</v>
      </c>
      <c r="C11" s="88">
        <f>+'Table №2-U'!C11/'Table №2-U'!C$15*100</f>
        <v>2.4771739379386193</v>
      </c>
      <c r="D11" s="88">
        <f>+'Table №2-U'!D11/'Table №2-U'!D$15*100</f>
        <v>2.4552330966725453</v>
      </c>
      <c r="E11" s="88">
        <f>+'Table №2-U'!E11/'Table №2-U'!E$15*100</f>
        <v>2.449263876132747</v>
      </c>
      <c r="F11" s="88">
        <f>+'Table №2-U'!F11/'Table №2-U'!F$15*100</f>
        <v>2.506161247014949</v>
      </c>
      <c r="G11" s="88">
        <f>+'Table №2-U'!G11/'Table №2-U'!G$15*100</f>
        <v>2.4274189184324646</v>
      </c>
      <c r="H11" s="88">
        <f>+'Table №2-U'!H11/'Table №2-U'!H$15*100</f>
        <v>2.4654761081110514</v>
      </c>
      <c r="I11" s="88">
        <f>+'Table №2-U'!I11/'Table №2-U'!I$15*100</f>
        <v>2.4500900679672943</v>
      </c>
      <c r="J11" s="88">
        <f>+'Table №2-U'!J11/'Table №2-U'!J$15*100</f>
        <v>2.3775961401884467</v>
      </c>
      <c r="K11" s="88">
        <f>+'Table №2-U'!K11/'Table №2-U'!K$15*100</f>
        <v>2.4359332933240179</v>
      </c>
      <c r="L11" s="88">
        <f>+'Table №2-U'!L11/'Table №2-U'!L$15*100</f>
        <v>2.4529653585725399</v>
      </c>
      <c r="M11" s="88">
        <f>+'Table №2-U'!M11/'Table №2-U'!M$15*100</f>
        <v>2.3590915246918809</v>
      </c>
      <c r="N11" s="88">
        <f>+'Table №2-U'!N11/'Table №2-U'!N$15*100</f>
        <v>2.4743339530709783</v>
      </c>
    </row>
    <row r="12" spans="1:14" ht="15.75">
      <c r="A12" s="53" t="s">
        <v>16</v>
      </c>
      <c r="B12" s="88">
        <f>+'Table №2-U'!B12/'Table №2-U'!B$15*100</f>
        <v>1.3985980308138646</v>
      </c>
      <c r="C12" s="88">
        <f>+'Table №2-U'!C12/'Table №2-U'!C$15*100</f>
        <v>1.3895157420351978</v>
      </c>
      <c r="D12" s="88">
        <f>+'Table №2-U'!D12/'Table №2-U'!D$15*100</f>
        <v>1.4026267139828341</v>
      </c>
      <c r="E12" s="88">
        <f>+'Table №2-U'!E12/'Table №2-U'!E$15*100</f>
        <v>1.402329811775874</v>
      </c>
      <c r="F12" s="88">
        <f>+'Table №2-U'!F12/'Table №2-U'!F$15*100</f>
        <v>1.4172491065344299</v>
      </c>
      <c r="G12" s="88">
        <f>+'Table №2-U'!G12/'Table №2-U'!G$15*100</f>
        <v>1.403793865845512</v>
      </c>
      <c r="H12" s="88">
        <f>+'Table №2-U'!H12/'Table №2-U'!H$15*100</f>
        <v>1.4356430196663708</v>
      </c>
      <c r="I12" s="88">
        <f>+'Table №2-U'!I12/'Table №2-U'!I$15*100</f>
        <v>1.4282973545245881</v>
      </c>
      <c r="J12" s="88">
        <f>+'Table №2-U'!J12/'Table №2-U'!J$15*100</f>
        <v>1.4091700565278322</v>
      </c>
      <c r="K12" s="88">
        <f>+'Table №2-U'!K12/'Table №2-U'!K$15*100</f>
        <v>1.4538024603871966</v>
      </c>
      <c r="L12" s="88">
        <f>+'Table №2-U'!L12/'Table №2-U'!L$15*100</f>
        <v>1.46592918712413</v>
      </c>
      <c r="M12" s="88">
        <f>+'Table №2-U'!M12/'Table №2-U'!M$15*100</f>
        <v>1.4323136068169537</v>
      </c>
      <c r="N12" s="88">
        <f>+'Table №2-U'!N12/'Table №2-U'!N$15*100</f>
        <v>1.4852273247642869</v>
      </c>
    </row>
    <row r="13" spans="1:14" ht="15.75" customHeight="1">
      <c r="A13" s="53" t="s">
        <v>17</v>
      </c>
      <c r="B13" s="88">
        <f>+'Table №2-U'!B13/'Table №2-U'!B$15*100</f>
        <v>1.0084269351497572</v>
      </c>
      <c r="C13" s="88">
        <f>+'Table №2-U'!C13/'Table №2-U'!C$15*100</f>
        <v>1.013882882325905</v>
      </c>
      <c r="D13" s="88">
        <f>+'Table №2-U'!D13/'Table №2-U'!D$15*100</f>
        <v>1.0087865353239513</v>
      </c>
      <c r="E13" s="88">
        <f>+'Table №2-U'!E13/'Table №2-U'!E$15*100</f>
        <v>1.0085378909631073</v>
      </c>
      <c r="F13" s="88">
        <f>+'Table №2-U'!F13/'Table №2-U'!F$15*100</f>
        <v>1.0179984726656832</v>
      </c>
      <c r="G13" s="88">
        <f>+'Table №2-U'!G13/'Table №2-U'!G$15*100</f>
        <v>1.0093109277491954</v>
      </c>
      <c r="H13" s="88">
        <f>+'Table №2-U'!H13/'Table №2-U'!H$15*100</f>
        <v>1.0165878416746841</v>
      </c>
      <c r="I13" s="88">
        <f>+'Table №2-U'!I13/'Table №2-U'!I$15*100</f>
        <v>1.017015845078068</v>
      </c>
      <c r="J13" s="88">
        <f>+'Table №2-U'!J13/'Table №2-U'!J$15*100</f>
        <v>0.99903079808570106</v>
      </c>
      <c r="K13" s="88">
        <f>+'Table №2-U'!K13/'Table №2-U'!K$15*100</f>
        <v>1.0009874407475865</v>
      </c>
      <c r="L13" s="88">
        <f>+'Table №2-U'!L13/'Table №2-U'!L$15*100</f>
        <v>1.0143206596302821</v>
      </c>
      <c r="M13" s="88">
        <f>+'Table №2-U'!M13/'Table №2-U'!M$15*100</f>
        <v>1.0130450784110967</v>
      </c>
      <c r="N13" s="88">
        <f>+'Table №2-U'!N13/'Table №2-U'!N$15*100</f>
        <v>1.0168020795864561</v>
      </c>
    </row>
    <row r="14" spans="1:14" ht="15.75" customHeight="1">
      <c r="A14" s="53" t="s">
        <v>18</v>
      </c>
      <c r="B14" s="88">
        <f>+'Table №2-U'!B14/'Table №2-U'!B$15*100</f>
        <v>0.2061973172325885</v>
      </c>
      <c r="C14" s="88">
        <f>+'Table №2-U'!C14/'Table №2-U'!C$15*100</f>
        <v>0.20700000733511742</v>
      </c>
      <c r="D14" s="88">
        <f>+'Table №2-U'!D14/'Table №2-U'!D$15*100</f>
        <v>0.22462566753433422</v>
      </c>
      <c r="E14" s="88">
        <f>+'Table №2-U'!E14/'Table №2-U'!E$15*100</f>
        <v>0.22686078443358293</v>
      </c>
      <c r="F14" s="88">
        <f>+'Table №2-U'!F14/'Table №2-U'!F$15*100</f>
        <v>0.22925402543380463</v>
      </c>
      <c r="G14" s="88">
        <f>+'Table №2-U'!G14/'Table №2-U'!G$15*100</f>
        <v>0.30406899993192066</v>
      </c>
      <c r="H14" s="88">
        <f>+'Table №2-U'!H14/'Table №2-U'!H$15*100</f>
        <v>0.30909305538797616</v>
      </c>
      <c r="I14" s="88">
        <f>+'Table №2-U'!I14/'Table №2-U'!I$15*100</f>
        <v>0.31139696338363554</v>
      </c>
      <c r="J14" s="88">
        <f>+'Table №2-U'!J14/'Table №2-U'!J$15*100</f>
        <v>0.3638059310177405</v>
      </c>
      <c r="K14" s="88">
        <f>+'Table №2-U'!K14/'Table №2-U'!K$15*100</f>
        <v>0.36672012540771615</v>
      </c>
      <c r="L14" s="88">
        <f>+'Table №2-U'!L14/'Table №2-U'!L$15*100</f>
        <v>0.37114961329340285</v>
      </c>
      <c r="M14" s="88">
        <f>+'Table №2-U'!M14/'Table №2-U'!M$15*100</f>
        <v>0.42164043167081239</v>
      </c>
      <c r="N14" s="88">
        <f>+'Table №2-U'!N14/'Table №2-U'!N$15*100</f>
        <v>0.42336569887959979</v>
      </c>
    </row>
    <row r="15" spans="1:14" ht="15.75">
      <c r="A15" s="5" t="s">
        <v>19</v>
      </c>
      <c r="B15" s="88">
        <f>+'Table №2-U'!B15/'Table №2-U'!B$15*100</f>
        <v>100</v>
      </c>
      <c r="C15" s="88">
        <f>+'Table №2-U'!C15/'Table №2-U'!C$15*100</f>
        <v>100</v>
      </c>
      <c r="D15" s="88">
        <f>+'Table №2-U'!D15/'Table №2-U'!D$15*100</f>
        <v>100</v>
      </c>
      <c r="E15" s="88">
        <f>+'Table №2-U'!E15/'Table №2-U'!E$15*100</f>
        <v>100</v>
      </c>
      <c r="F15" s="88">
        <f>+'Table №2-U'!F15/'Table №2-U'!F$15*100</f>
        <v>100</v>
      </c>
      <c r="G15" s="88">
        <f>+'Table №2-U'!G15/'Table №2-U'!G$15*100</f>
        <v>100</v>
      </c>
      <c r="H15" s="88">
        <f>+'Table №2-U'!H15/'Table №2-U'!H$15*100</f>
        <v>100</v>
      </c>
      <c r="I15" s="88">
        <f>+'Table №2-U'!I15/'Table №2-U'!I$15*100</f>
        <v>100</v>
      </c>
      <c r="J15" s="88">
        <f>+'Table №2-U'!J15/'Table №2-U'!J$15*100</f>
        <v>100</v>
      </c>
      <c r="K15" s="88">
        <f>+'Table №2-U'!K15/'Table №2-U'!K$15*100</f>
        <v>100</v>
      </c>
      <c r="L15" s="88">
        <f>+'Table №2-U'!L15/'Table №2-U'!L$15*100</f>
        <v>100</v>
      </c>
      <c r="M15" s="88">
        <f>+'Table №2-U'!M15/'Table №2-U'!M$15*100</f>
        <v>100</v>
      </c>
      <c r="N15" s="88">
        <f>+'Table №2-U'!N15/'Table №2-U'!N$15*100</f>
        <v>100</v>
      </c>
    </row>
    <row r="16" spans="1:14" ht="15" customHeight="1">
      <c r="G16" s="37"/>
      <c r="H16" s="37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  <ignoredErrors>
    <ignoredError sqref="B16:O16 O15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5"/>
  <sheetViews>
    <sheetView showGridLines="0" zoomScaleNormal="75" workbookViewId="0">
      <selection sqref="A1:O1"/>
    </sheetView>
  </sheetViews>
  <sheetFormatPr defaultRowHeight="15.75"/>
  <cols>
    <col min="1" max="1" width="47.28515625" style="60" customWidth="1"/>
    <col min="2" max="2" width="10.42578125" style="55" customWidth="1"/>
    <col min="3" max="9" width="9.5703125" style="55" customWidth="1"/>
    <col min="10" max="10" width="9.28515625" style="55" customWidth="1"/>
    <col min="11" max="11" width="9.5703125" style="55" customWidth="1"/>
    <col min="12" max="12" width="11.28515625" style="55" customWidth="1"/>
    <col min="13" max="13" width="9.5703125" style="55" customWidth="1"/>
    <col min="14" max="14" width="10.7109375" style="55" customWidth="1"/>
    <col min="15" max="15" width="10.42578125" style="55" customWidth="1"/>
    <col min="16" max="16" width="9.140625" style="55"/>
    <col min="17" max="17" width="9.7109375" style="55" bestFit="1" customWidth="1"/>
    <col min="18" max="18" width="11" style="55" bestFit="1" customWidth="1"/>
    <col min="19" max="16384" width="9.140625" style="55"/>
  </cols>
  <sheetData>
    <row r="1" spans="1:23" ht="15.75" customHeight="1">
      <c r="A1" s="130" t="s">
        <v>46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</row>
    <row r="2" spans="1:23">
      <c r="A2" s="55"/>
      <c r="B2" s="23"/>
      <c r="C2" s="23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121" t="s">
        <v>43</v>
      </c>
    </row>
    <row r="3" spans="1:23" ht="15.75" customHeight="1">
      <c r="A3" s="106" t="s">
        <v>20</v>
      </c>
      <c r="B3" s="56">
        <v>2023</v>
      </c>
      <c r="C3" s="131">
        <v>2024</v>
      </c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3"/>
    </row>
    <row r="4" spans="1:23" ht="15.75" customHeight="1">
      <c r="A4" s="107"/>
      <c r="B4" s="134" t="s">
        <v>23</v>
      </c>
      <c r="C4" s="138" t="s">
        <v>24</v>
      </c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6" t="s">
        <v>23</v>
      </c>
    </row>
    <row r="5" spans="1:23">
      <c r="A5" s="108" t="s">
        <v>8</v>
      </c>
      <c r="B5" s="135"/>
      <c r="C5" s="51">
        <v>1</v>
      </c>
      <c r="D5" s="52">
        <v>2</v>
      </c>
      <c r="E5" s="51">
        <v>3</v>
      </c>
      <c r="F5" s="51">
        <v>4</v>
      </c>
      <c r="G5" s="52">
        <v>5</v>
      </c>
      <c r="H5" s="51">
        <v>6</v>
      </c>
      <c r="I5" s="51">
        <v>7</v>
      </c>
      <c r="J5" s="51">
        <v>8</v>
      </c>
      <c r="K5" s="51">
        <v>9</v>
      </c>
      <c r="L5" s="51">
        <v>10</v>
      </c>
      <c r="M5" s="51">
        <v>11</v>
      </c>
      <c r="N5" s="51">
        <v>12</v>
      </c>
      <c r="O5" s="137"/>
    </row>
    <row r="6" spans="1:23">
      <c r="A6" s="53" t="s">
        <v>9</v>
      </c>
      <c r="B6" s="90">
        <v>582432</v>
      </c>
      <c r="C6" s="90">
        <v>21326</v>
      </c>
      <c r="D6" s="90">
        <v>85803</v>
      </c>
      <c r="E6" s="90">
        <v>52784</v>
      </c>
      <c r="F6" s="90">
        <v>55108</v>
      </c>
      <c r="G6" s="90">
        <v>55872</v>
      </c>
      <c r="H6" s="90">
        <v>55872</v>
      </c>
      <c r="I6" s="90">
        <v>57052</v>
      </c>
      <c r="J6" s="90">
        <v>55431</v>
      </c>
      <c r="K6" s="90">
        <v>55284</v>
      </c>
      <c r="L6" s="90">
        <v>56132</v>
      </c>
      <c r="M6" s="90">
        <v>59783</v>
      </c>
      <c r="N6" s="90">
        <v>57495</v>
      </c>
      <c r="O6" s="90">
        <f>+SUM(C6:N6)</f>
        <v>667942</v>
      </c>
      <c r="Q6" s="59"/>
      <c r="R6" s="40"/>
      <c r="S6" s="40"/>
      <c r="T6" s="40"/>
      <c r="V6" s="41"/>
      <c r="W6" s="41"/>
    </row>
    <row r="7" spans="1:23">
      <c r="A7" s="53" t="s">
        <v>10</v>
      </c>
      <c r="B7" s="90">
        <v>193686</v>
      </c>
      <c r="C7" s="90">
        <v>6916</v>
      </c>
      <c r="D7" s="90">
        <v>27753</v>
      </c>
      <c r="E7" s="90">
        <v>17029</v>
      </c>
      <c r="F7" s="90">
        <v>17509</v>
      </c>
      <c r="G7" s="90">
        <v>18200</v>
      </c>
      <c r="H7" s="90">
        <v>17505</v>
      </c>
      <c r="I7" s="90">
        <v>18052</v>
      </c>
      <c r="J7" s="90">
        <v>17610</v>
      </c>
      <c r="K7" s="90">
        <v>17489</v>
      </c>
      <c r="L7" s="90">
        <v>17704</v>
      </c>
      <c r="M7" s="90">
        <v>18961</v>
      </c>
      <c r="N7" s="90">
        <v>17711</v>
      </c>
      <c r="O7" s="90">
        <f t="shared" ref="O7:O15" si="0">+SUM(C7:N7)</f>
        <v>212439</v>
      </c>
      <c r="Q7" s="59"/>
      <c r="R7" s="40"/>
      <c r="S7" s="40"/>
      <c r="T7" s="40"/>
      <c r="V7" s="41"/>
      <c r="W7" s="41"/>
    </row>
    <row r="8" spans="1:23">
      <c r="A8" s="53" t="s">
        <v>11</v>
      </c>
      <c r="B8" s="90">
        <v>477618</v>
      </c>
      <c r="C8" s="90">
        <v>18152</v>
      </c>
      <c r="D8" s="90">
        <v>71536</v>
      </c>
      <c r="E8" s="90">
        <v>44803</v>
      </c>
      <c r="F8" s="90">
        <v>46415</v>
      </c>
      <c r="G8" s="90">
        <v>47788</v>
      </c>
      <c r="H8" s="90">
        <v>46690</v>
      </c>
      <c r="I8" s="90">
        <v>48040</v>
      </c>
      <c r="J8" s="90">
        <v>47280</v>
      </c>
      <c r="K8" s="90">
        <v>47235</v>
      </c>
      <c r="L8" s="90">
        <v>47823</v>
      </c>
      <c r="M8" s="90">
        <v>51492</v>
      </c>
      <c r="N8" s="90">
        <v>48487</v>
      </c>
      <c r="O8" s="90">
        <f t="shared" si="0"/>
        <v>565741</v>
      </c>
      <c r="Q8" s="59"/>
      <c r="R8" s="40"/>
      <c r="S8" s="40"/>
      <c r="T8" s="40"/>
      <c r="V8" s="41"/>
      <c r="W8" s="41"/>
    </row>
    <row r="9" spans="1:23">
      <c r="A9" s="53" t="s">
        <v>12</v>
      </c>
      <c r="B9" s="90">
        <v>422019</v>
      </c>
      <c r="C9" s="90">
        <v>15248</v>
      </c>
      <c r="D9" s="90">
        <v>61579</v>
      </c>
      <c r="E9" s="90">
        <v>38095</v>
      </c>
      <c r="F9" s="90">
        <v>39858</v>
      </c>
      <c r="G9" s="90">
        <v>40232</v>
      </c>
      <c r="H9" s="90">
        <v>39890</v>
      </c>
      <c r="I9" s="90">
        <v>41063</v>
      </c>
      <c r="J9" s="90">
        <v>40460</v>
      </c>
      <c r="K9" s="90">
        <v>40447</v>
      </c>
      <c r="L9" s="90">
        <v>40810</v>
      </c>
      <c r="M9" s="90">
        <v>43972</v>
      </c>
      <c r="N9" s="90">
        <v>41999</v>
      </c>
      <c r="O9" s="90">
        <f t="shared" si="0"/>
        <v>483653</v>
      </c>
      <c r="Q9" s="59"/>
      <c r="R9" s="40"/>
      <c r="S9" s="40"/>
      <c r="T9" s="40"/>
      <c r="V9" s="41"/>
      <c r="W9" s="41"/>
    </row>
    <row r="10" spans="1:23">
      <c r="A10" s="53" t="s">
        <v>13</v>
      </c>
      <c r="B10" s="90">
        <v>243672</v>
      </c>
      <c r="C10" s="90">
        <v>8615</v>
      </c>
      <c r="D10" s="90">
        <v>39103</v>
      </c>
      <c r="E10" s="90">
        <v>23955</v>
      </c>
      <c r="F10" s="90">
        <v>24969</v>
      </c>
      <c r="G10" s="90">
        <v>26121</v>
      </c>
      <c r="H10" s="90">
        <v>25707</v>
      </c>
      <c r="I10" s="90">
        <v>26452</v>
      </c>
      <c r="J10" s="90">
        <v>26679</v>
      </c>
      <c r="K10" s="90">
        <v>26314</v>
      </c>
      <c r="L10" s="90">
        <v>26613</v>
      </c>
      <c r="M10" s="90">
        <v>29024</v>
      </c>
      <c r="N10" s="90">
        <v>27672</v>
      </c>
      <c r="O10" s="90">
        <f t="shared" si="0"/>
        <v>311224</v>
      </c>
      <c r="Q10" s="59"/>
      <c r="R10" s="40"/>
      <c r="S10" s="40"/>
      <c r="T10" s="40"/>
      <c r="V10" s="41"/>
      <c r="W10" s="41"/>
    </row>
    <row r="11" spans="1:23">
      <c r="A11" s="53" t="s">
        <v>14</v>
      </c>
      <c r="B11" s="90">
        <v>185691</v>
      </c>
      <c r="C11" s="90">
        <v>6975</v>
      </c>
      <c r="D11" s="90">
        <v>27696</v>
      </c>
      <c r="E11" s="90">
        <v>17066</v>
      </c>
      <c r="F11" s="90">
        <v>17807</v>
      </c>
      <c r="G11" s="90">
        <v>19001</v>
      </c>
      <c r="H11" s="90">
        <v>17658</v>
      </c>
      <c r="I11" s="90">
        <v>18337</v>
      </c>
      <c r="J11" s="90">
        <v>18424</v>
      </c>
      <c r="K11" s="90">
        <v>18057</v>
      </c>
      <c r="L11" s="90">
        <v>18415</v>
      </c>
      <c r="M11" s="90">
        <v>20226</v>
      </c>
      <c r="N11" s="90">
        <v>18190</v>
      </c>
      <c r="O11" s="90">
        <f t="shared" si="0"/>
        <v>217852</v>
      </c>
      <c r="Q11" s="59"/>
      <c r="R11" s="40"/>
      <c r="S11" s="40"/>
      <c r="T11" s="40"/>
      <c r="V11" s="41"/>
      <c r="W11" s="41"/>
    </row>
    <row r="12" spans="1:23">
      <c r="A12" s="53" t="s">
        <v>15</v>
      </c>
      <c r="B12" s="90">
        <v>78322</v>
      </c>
      <c r="C12" s="90">
        <v>2058</v>
      </c>
      <c r="D12" s="90">
        <v>11909</v>
      </c>
      <c r="E12" s="90">
        <v>6752</v>
      </c>
      <c r="F12" s="90">
        <v>7103</v>
      </c>
      <c r="G12" s="90">
        <v>6980</v>
      </c>
      <c r="H12" s="90">
        <v>6835</v>
      </c>
      <c r="I12" s="90">
        <v>7170</v>
      </c>
      <c r="J12" s="90">
        <v>6837</v>
      </c>
      <c r="K12" s="90">
        <v>6799</v>
      </c>
      <c r="L12" s="90">
        <v>6741</v>
      </c>
      <c r="M12" s="90">
        <v>7298</v>
      </c>
      <c r="N12" s="90">
        <v>6988</v>
      </c>
      <c r="O12" s="90">
        <f t="shared" si="0"/>
        <v>83470</v>
      </c>
      <c r="Q12" s="59"/>
      <c r="R12" s="85"/>
      <c r="S12" s="40"/>
      <c r="T12" s="40"/>
      <c r="V12" s="41"/>
      <c r="W12" s="41"/>
    </row>
    <row r="13" spans="1:23">
      <c r="A13" s="53" t="s">
        <v>16</v>
      </c>
      <c r="B13" s="90">
        <v>41655</v>
      </c>
      <c r="C13" s="90">
        <v>1247</v>
      </c>
      <c r="D13" s="90">
        <v>6611</v>
      </c>
      <c r="E13" s="90">
        <v>3872</v>
      </c>
      <c r="F13" s="90">
        <v>3775</v>
      </c>
      <c r="G13" s="90">
        <v>4268</v>
      </c>
      <c r="H13" s="90">
        <v>3979</v>
      </c>
      <c r="I13" s="90">
        <v>4166</v>
      </c>
      <c r="J13" s="90">
        <v>4332</v>
      </c>
      <c r="K13" s="90">
        <v>4109</v>
      </c>
      <c r="L13" s="90">
        <v>4116</v>
      </c>
      <c r="M13" s="90">
        <v>4749</v>
      </c>
      <c r="N13" s="90">
        <v>4414</v>
      </c>
      <c r="O13" s="90">
        <f t="shared" si="0"/>
        <v>49638</v>
      </c>
      <c r="Q13" s="59"/>
      <c r="R13" s="41"/>
      <c r="S13" s="40"/>
      <c r="T13" s="40"/>
      <c r="V13" s="41"/>
      <c r="W13" s="41"/>
    </row>
    <row r="14" spans="1:23" ht="15.75" customHeight="1">
      <c r="A14" s="53" t="s">
        <v>17</v>
      </c>
      <c r="B14" s="90">
        <v>32469</v>
      </c>
      <c r="C14" s="90">
        <v>971</v>
      </c>
      <c r="D14" s="90">
        <v>5140</v>
      </c>
      <c r="E14" s="90">
        <v>2897</v>
      </c>
      <c r="F14" s="90">
        <v>3014</v>
      </c>
      <c r="G14" s="90">
        <v>3148</v>
      </c>
      <c r="H14" s="90">
        <v>3027</v>
      </c>
      <c r="I14" s="90">
        <v>3129</v>
      </c>
      <c r="J14" s="90">
        <v>3153</v>
      </c>
      <c r="K14" s="90">
        <v>3036</v>
      </c>
      <c r="L14" s="90">
        <v>2980</v>
      </c>
      <c r="M14" s="90">
        <v>3399</v>
      </c>
      <c r="N14" s="90">
        <v>3005</v>
      </c>
      <c r="O14" s="90">
        <f t="shared" si="0"/>
        <v>36899</v>
      </c>
      <c r="Q14" s="59"/>
      <c r="R14" s="41"/>
      <c r="S14" s="40"/>
      <c r="T14" s="40"/>
      <c r="V14" s="41"/>
      <c r="W14" s="41"/>
    </row>
    <row r="15" spans="1:23" ht="18" customHeight="1">
      <c r="A15" s="53" t="s">
        <v>18</v>
      </c>
      <c r="B15" s="90">
        <v>8302</v>
      </c>
      <c r="C15" s="91">
        <v>213</v>
      </c>
      <c r="D15" s="90">
        <v>1713</v>
      </c>
      <c r="E15" s="90">
        <v>865</v>
      </c>
      <c r="F15" s="90">
        <v>891</v>
      </c>
      <c r="G15" s="90">
        <v>1420</v>
      </c>
      <c r="H15" s="90">
        <v>1125</v>
      </c>
      <c r="I15" s="90">
        <v>1212</v>
      </c>
      <c r="J15" s="90">
        <v>1691</v>
      </c>
      <c r="K15" s="90">
        <v>1391</v>
      </c>
      <c r="L15" s="90">
        <v>1351</v>
      </c>
      <c r="M15" s="90">
        <v>2002</v>
      </c>
      <c r="N15" s="90">
        <v>1535</v>
      </c>
      <c r="O15" s="90">
        <f t="shared" si="0"/>
        <v>15409</v>
      </c>
      <c r="Q15" s="59"/>
      <c r="R15" s="85"/>
      <c r="S15" s="40"/>
      <c r="T15" s="40"/>
      <c r="V15" s="41"/>
      <c r="W15" s="41"/>
    </row>
    <row r="16" spans="1:23">
      <c r="A16" s="5" t="s">
        <v>19</v>
      </c>
      <c r="B16" s="89">
        <f>+SUM(B6:B15)</f>
        <v>2265866</v>
      </c>
      <c r="C16" s="89">
        <f t="shared" ref="C16:O16" si="1">+SUM(C6:C15)</f>
        <v>81721</v>
      </c>
      <c r="D16" s="89">
        <f t="shared" si="1"/>
        <v>338843</v>
      </c>
      <c r="E16" s="89">
        <f t="shared" si="1"/>
        <v>208118</v>
      </c>
      <c r="F16" s="89">
        <f t="shared" si="1"/>
        <v>216449</v>
      </c>
      <c r="G16" s="89">
        <f t="shared" si="1"/>
        <v>223030</v>
      </c>
      <c r="H16" s="89">
        <f t="shared" si="1"/>
        <v>218288</v>
      </c>
      <c r="I16" s="89">
        <f t="shared" si="1"/>
        <v>224673</v>
      </c>
      <c r="J16" s="89">
        <f t="shared" si="1"/>
        <v>221897</v>
      </c>
      <c r="K16" s="89">
        <f t="shared" si="1"/>
        <v>220161</v>
      </c>
      <c r="L16" s="89">
        <f t="shared" si="1"/>
        <v>222685</v>
      </c>
      <c r="M16" s="89">
        <f t="shared" si="1"/>
        <v>240906</v>
      </c>
      <c r="N16" s="89">
        <f t="shared" si="1"/>
        <v>227496</v>
      </c>
      <c r="O16" s="89">
        <f t="shared" si="1"/>
        <v>2644267</v>
      </c>
      <c r="P16" s="41"/>
      <c r="Q16" s="59"/>
      <c r="R16" s="85"/>
      <c r="S16" s="40"/>
      <c r="T16" s="40"/>
      <c r="V16" s="41"/>
      <c r="W16" s="41"/>
    </row>
    <row r="17" spans="2:20" ht="15" customHeight="1">
      <c r="B17" s="41"/>
      <c r="C17" s="41"/>
      <c r="D17" s="41"/>
      <c r="O17" s="41"/>
      <c r="R17" s="85"/>
      <c r="S17" s="40"/>
      <c r="T17" s="40"/>
    </row>
    <row r="18" spans="2:20"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2:20"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</row>
    <row r="20" spans="2:20"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</row>
    <row r="21" spans="2:20"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</row>
    <row r="22" spans="2:20"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</row>
    <row r="23" spans="2:20"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</row>
    <row r="24" spans="2:20"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</row>
    <row r="25" spans="2:20"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</row>
  </sheetData>
  <mergeCells count="5">
    <mergeCell ref="A1:O1"/>
    <mergeCell ref="C3:O3"/>
    <mergeCell ref="B4:B5"/>
    <mergeCell ref="O4:O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6" orientation="landscape" r:id="rId1"/>
  <headerFooter alignWithMargins="0">
    <oddHeader>&amp;R&amp;"Times New Roman,Regular"&amp;12&amp;A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showGridLines="0" zoomScaleNormal="75" workbookViewId="0">
      <selection sqref="A1:P1"/>
    </sheetView>
  </sheetViews>
  <sheetFormatPr defaultColWidth="9" defaultRowHeight="15.75"/>
  <cols>
    <col min="1" max="1" width="48.140625" style="60" customWidth="1"/>
    <col min="2" max="2" width="15.28515625" style="55" customWidth="1"/>
    <col min="3" max="3" width="9.42578125" style="55" customWidth="1"/>
    <col min="4" max="4" width="10" style="55" customWidth="1"/>
    <col min="5" max="14" width="9.42578125" style="55" customWidth="1"/>
    <col min="15" max="15" width="15.140625" style="55" customWidth="1"/>
    <col min="16" max="16" width="15.7109375" style="55" customWidth="1"/>
    <col min="17" max="16384" width="9" style="55"/>
  </cols>
  <sheetData>
    <row r="1" spans="1:18" ht="35.25" customHeight="1">
      <c r="A1" s="130" t="s">
        <v>50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</row>
    <row r="2" spans="1:18">
      <c r="A2" s="55"/>
      <c r="B2" s="50"/>
      <c r="D2" s="50"/>
      <c r="O2" s="50"/>
      <c r="P2" s="122" t="s">
        <v>47</v>
      </c>
    </row>
    <row r="3" spans="1:18" ht="15.75" customHeight="1">
      <c r="A3" s="106" t="s">
        <v>20</v>
      </c>
      <c r="B3" s="56">
        <v>2023</v>
      </c>
      <c r="C3" s="131">
        <v>2024</v>
      </c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3"/>
    </row>
    <row r="4" spans="1:18" ht="15.75" customHeight="1">
      <c r="A4" s="107"/>
      <c r="B4" s="139" t="s">
        <v>25</v>
      </c>
      <c r="C4" s="131" t="s">
        <v>24</v>
      </c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3"/>
      <c r="O4" s="139" t="s">
        <v>26</v>
      </c>
      <c r="P4" s="139" t="s">
        <v>25</v>
      </c>
    </row>
    <row r="5" spans="1:18" ht="17.25" customHeight="1">
      <c r="A5" s="108" t="s">
        <v>8</v>
      </c>
      <c r="B5" s="140"/>
      <c r="C5" s="51">
        <v>1</v>
      </c>
      <c r="D5" s="52">
        <v>2</v>
      </c>
      <c r="E5" s="51">
        <v>3</v>
      </c>
      <c r="F5" s="51">
        <v>4</v>
      </c>
      <c r="G5" s="52">
        <v>5</v>
      </c>
      <c r="H5" s="51">
        <v>6</v>
      </c>
      <c r="I5" s="51">
        <v>7</v>
      </c>
      <c r="J5" s="51">
        <v>8</v>
      </c>
      <c r="K5" s="51">
        <v>9</v>
      </c>
      <c r="L5" s="51">
        <v>10</v>
      </c>
      <c r="M5" s="51">
        <v>11</v>
      </c>
      <c r="N5" s="51">
        <v>12</v>
      </c>
      <c r="O5" s="140"/>
      <c r="P5" s="140"/>
    </row>
    <row r="6" spans="1:18">
      <c r="A6" s="109" t="s">
        <v>9</v>
      </c>
      <c r="B6" s="92">
        <v>82.2</v>
      </c>
      <c r="C6" s="92">
        <v>41.34</v>
      </c>
      <c r="D6" s="92">
        <v>135.22999999999999</v>
      </c>
      <c r="E6" s="92">
        <v>88.87</v>
      </c>
      <c r="F6" s="92">
        <v>91.68</v>
      </c>
      <c r="G6" s="92">
        <v>93.78</v>
      </c>
      <c r="H6" s="92">
        <v>93.59</v>
      </c>
      <c r="I6" s="92">
        <v>93.23</v>
      </c>
      <c r="J6" s="92">
        <v>92.13</v>
      </c>
      <c r="K6" s="92">
        <v>91.55</v>
      </c>
      <c r="L6" s="92">
        <v>93.17</v>
      </c>
      <c r="M6" s="92">
        <v>97.86</v>
      </c>
      <c r="N6" s="92">
        <v>96.67</v>
      </c>
      <c r="O6" s="92">
        <f>+AVERAGE(C6:N6)</f>
        <v>92.424999999999997</v>
      </c>
      <c r="P6" s="92">
        <v>93.243472050944959</v>
      </c>
      <c r="R6" s="61"/>
    </row>
    <row r="7" spans="1:18">
      <c r="A7" s="109" t="s">
        <v>10</v>
      </c>
      <c r="B7" s="92">
        <v>88.76</v>
      </c>
      <c r="C7" s="92">
        <v>44.26</v>
      </c>
      <c r="D7" s="92">
        <v>145.30000000000001</v>
      </c>
      <c r="E7" s="92">
        <v>95.76</v>
      </c>
      <c r="F7" s="92">
        <v>97.62</v>
      </c>
      <c r="G7" s="92">
        <v>102.82000000000001</v>
      </c>
      <c r="H7" s="92">
        <v>99.4</v>
      </c>
      <c r="I7" s="92">
        <v>99.29</v>
      </c>
      <c r="J7" s="92">
        <v>98.73</v>
      </c>
      <c r="K7" s="92">
        <v>97.990000000000009</v>
      </c>
      <c r="L7" s="92">
        <v>99.3</v>
      </c>
      <c r="M7" s="92">
        <v>105.4</v>
      </c>
      <c r="N7" s="92">
        <v>101.85000000000001</v>
      </c>
      <c r="O7" s="92">
        <f t="shared" ref="O7:O15" si="0">+AVERAGE(C7:N7)</f>
        <v>98.976666666666645</v>
      </c>
      <c r="P7" s="92">
        <v>99.815912667144985</v>
      </c>
      <c r="R7" s="61"/>
    </row>
    <row r="8" spans="1:18">
      <c r="A8" s="109" t="s">
        <v>11</v>
      </c>
      <c r="B8" s="92">
        <v>86.59</v>
      </c>
      <c r="C8" s="92">
        <v>43.6</v>
      </c>
      <c r="D8" s="92">
        <v>140.15</v>
      </c>
      <c r="E8" s="92">
        <v>93.460000000000008</v>
      </c>
      <c r="F8" s="92">
        <v>96.02</v>
      </c>
      <c r="G8" s="92">
        <v>98.69</v>
      </c>
      <c r="H8" s="92">
        <v>96.98</v>
      </c>
      <c r="I8" s="92">
        <v>96.76</v>
      </c>
      <c r="J8" s="92">
        <v>96.04</v>
      </c>
      <c r="K8" s="92">
        <v>95.4</v>
      </c>
      <c r="L8" s="92">
        <v>96.79</v>
      </c>
      <c r="M8" s="92">
        <v>102.01</v>
      </c>
      <c r="N8" s="92">
        <v>99.44</v>
      </c>
      <c r="O8" s="92">
        <f t="shared" si="0"/>
        <v>96.278333333333322</v>
      </c>
      <c r="P8" s="92">
        <v>97.113381141719415</v>
      </c>
      <c r="R8" s="61"/>
    </row>
    <row r="9" spans="1:18">
      <c r="A9" s="109" t="s">
        <v>12</v>
      </c>
      <c r="B9" s="92">
        <v>88.01</v>
      </c>
      <c r="C9" s="92">
        <v>43.63</v>
      </c>
      <c r="D9" s="92">
        <v>143.16</v>
      </c>
      <c r="E9" s="92">
        <v>94.75</v>
      </c>
      <c r="F9" s="92">
        <v>97.83</v>
      </c>
      <c r="G9" s="92">
        <v>99.37</v>
      </c>
      <c r="H9" s="92">
        <v>98.11</v>
      </c>
      <c r="I9" s="92">
        <v>98.01</v>
      </c>
      <c r="J9" s="92">
        <v>96.570000000000007</v>
      </c>
      <c r="K9" s="92">
        <v>95.84</v>
      </c>
      <c r="L9" s="92">
        <v>97.09</v>
      </c>
      <c r="M9" s="92">
        <v>101.47</v>
      </c>
      <c r="N9" s="92">
        <v>99.84</v>
      </c>
      <c r="O9" s="92">
        <f t="shared" si="0"/>
        <v>97.139166666666654</v>
      </c>
      <c r="P9" s="92">
        <v>98.007255610835131</v>
      </c>
      <c r="R9" s="61"/>
    </row>
    <row r="10" spans="1:18">
      <c r="A10" s="109" t="s">
        <v>13</v>
      </c>
      <c r="B10" s="92">
        <v>93.78</v>
      </c>
      <c r="C10" s="92">
        <v>42.85</v>
      </c>
      <c r="D10" s="92">
        <v>155.24</v>
      </c>
      <c r="E10" s="92">
        <v>101.25</v>
      </c>
      <c r="F10" s="92">
        <v>105</v>
      </c>
      <c r="G10" s="92">
        <v>106.49000000000001</v>
      </c>
      <c r="H10" s="92">
        <v>104.91</v>
      </c>
      <c r="I10" s="92">
        <v>105.11</v>
      </c>
      <c r="J10" s="92">
        <v>104.61</v>
      </c>
      <c r="K10" s="92">
        <v>103.15</v>
      </c>
      <c r="L10" s="92">
        <v>104.69</v>
      </c>
      <c r="M10" s="92">
        <v>93.67</v>
      </c>
      <c r="N10" s="92">
        <v>161.68</v>
      </c>
      <c r="O10" s="92">
        <f t="shared" si="0"/>
        <v>107.3875</v>
      </c>
      <c r="P10" s="92">
        <v>109.34425085468195</v>
      </c>
      <c r="R10" s="61"/>
    </row>
    <row r="11" spans="1:18">
      <c r="A11" s="109" t="s">
        <v>14</v>
      </c>
      <c r="B11" s="92">
        <v>91.32</v>
      </c>
      <c r="C11" s="92">
        <v>45.63</v>
      </c>
      <c r="D11" s="92">
        <v>148.69</v>
      </c>
      <c r="E11" s="92">
        <v>98.17</v>
      </c>
      <c r="F11" s="92">
        <v>101.82000000000001</v>
      </c>
      <c r="G11" s="92">
        <v>107.61</v>
      </c>
      <c r="H11" s="92">
        <v>102.36</v>
      </c>
      <c r="I11" s="92">
        <v>101.62</v>
      </c>
      <c r="J11" s="92">
        <v>102.41</v>
      </c>
      <c r="K11" s="92">
        <v>100.44</v>
      </c>
      <c r="L11" s="92">
        <v>102.58</v>
      </c>
      <c r="M11" s="92">
        <v>110.85000000000001</v>
      </c>
      <c r="N11" s="92">
        <v>105.05</v>
      </c>
      <c r="O11" s="92">
        <f t="shared" si="0"/>
        <v>102.26916666666666</v>
      </c>
      <c r="P11" s="92">
        <v>103.14246172551456</v>
      </c>
      <c r="R11" s="61"/>
    </row>
    <row r="12" spans="1:18">
      <c r="A12" s="109" t="s">
        <v>15</v>
      </c>
      <c r="B12" s="92">
        <v>84.57</v>
      </c>
      <c r="C12" s="92">
        <v>31.93</v>
      </c>
      <c r="D12" s="92">
        <v>148.17000000000002</v>
      </c>
      <c r="E12" s="92">
        <v>92.54</v>
      </c>
      <c r="F12" s="92">
        <v>96.100000000000009</v>
      </c>
      <c r="G12" s="92">
        <v>97.62</v>
      </c>
      <c r="H12" s="92">
        <v>94.88</v>
      </c>
      <c r="I12" s="92">
        <v>95.89</v>
      </c>
      <c r="J12" s="92">
        <v>95.62</v>
      </c>
      <c r="K12" s="92">
        <v>94.56</v>
      </c>
      <c r="L12" s="92">
        <v>94.26</v>
      </c>
      <c r="M12" s="92">
        <v>102</v>
      </c>
      <c r="N12" s="92">
        <v>100.17</v>
      </c>
      <c r="O12" s="92">
        <f t="shared" si="0"/>
        <v>95.311666666666667</v>
      </c>
      <c r="P12" s="92">
        <v>96.355172064298301</v>
      </c>
      <c r="R12" s="61"/>
    </row>
    <row r="13" spans="1:18">
      <c r="A13" s="109" t="s">
        <v>16</v>
      </c>
      <c r="B13" s="92">
        <v>79.989999999999995</v>
      </c>
      <c r="C13" s="92">
        <v>32.020000000000003</v>
      </c>
      <c r="D13" s="92">
        <v>132.57</v>
      </c>
      <c r="E13" s="92">
        <v>87.04</v>
      </c>
      <c r="F13" s="92">
        <v>83.960000000000008</v>
      </c>
      <c r="G13" s="92">
        <v>93.97</v>
      </c>
      <c r="H13" s="92">
        <v>87.16</v>
      </c>
      <c r="I13" s="92">
        <v>87.570000000000007</v>
      </c>
      <c r="J13" s="92">
        <v>91.210000000000008</v>
      </c>
      <c r="K13" s="92">
        <v>86.37</v>
      </c>
      <c r="L13" s="92">
        <v>86.8</v>
      </c>
      <c r="M13" s="92">
        <v>96.62</v>
      </c>
      <c r="N13" s="92">
        <v>93.38</v>
      </c>
      <c r="O13" s="92">
        <f t="shared" si="0"/>
        <v>88.222500000000011</v>
      </c>
      <c r="P13" s="92">
        <v>89.306851801543289</v>
      </c>
      <c r="R13" s="61"/>
    </row>
    <row r="14" spans="1:18" ht="15.75" customHeight="1">
      <c r="A14" s="9" t="s">
        <v>17</v>
      </c>
      <c r="B14" s="92">
        <v>84.04</v>
      </c>
      <c r="C14" s="92">
        <v>33.5</v>
      </c>
      <c r="D14" s="92">
        <v>140.30000000000001</v>
      </c>
      <c r="E14" s="92">
        <v>89.09</v>
      </c>
      <c r="F14" s="92">
        <v>91.83</v>
      </c>
      <c r="G14" s="92">
        <v>95.93</v>
      </c>
      <c r="H14" s="92">
        <v>92.81</v>
      </c>
      <c r="I14" s="92">
        <v>91.08</v>
      </c>
      <c r="J14" s="92">
        <v>93.41</v>
      </c>
      <c r="K14" s="92">
        <v>90.05</v>
      </c>
      <c r="L14" s="92">
        <v>89.47</v>
      </c>
      <c r="M14" s="92">
        <v>99.62</v>
      </c>
      <c r="N14" s="92">
        <v>93.16</v>
      </c>
      <c r="O14" s="92">
        <f t="shared" si="0"/>
        <v>91.6875</v>
      </c>
      <c r="P14" s="92">
        <v>92.731439033707645</v>
      </c>
      <c r="R14" s="61"/>
    </row>
    <row r="15" spans="1:18" ht="17.25" customHeight="1">
      <c r="A15" s="109" t="s">
        <v>18</v>
      </c>
      <c r="B15" s="92">
        <v>102.42</v>
      </c>
      <c r="C15" s="102">
        <v>30.82</v>
      </c>
      <c r="D15" s="102">
        <v>160.29</v>
      </c>
      <c r="E15" s="92">
        <v>96.65</v>
      </c>
      <c r="F15" s="92">
        <v>99.28</v>
      </c>
      <c r="G15" s="92">
        <v>115.56</v>
      </c>
      <c r="H15" s="92">
        <v>96.49</v>
      </c>
      <c r="I15" s="92">
        <v>97.76</v>
      </c>
      <c r="J15" s="92">
        <v>110.99</v>
      </c>
      <c r="K15" s="92">
        <v>94.16</v>
      </c>
      <c r="L15" s="92">
        <v>94.53</v>
      </c>
      <c r="M15" s="92">
        <v>111.81</v>
      </c>
      <c r="N15" s="92">
        <v>95.39</v>
      </c>
      <c r="O15" s="92">
        <f t="shared" si="0"/>
        <v>100.31083333333333</v>
      </c>
      <c r="P15" s="92">
        <v>102.59650111573687</v>
      </c>
      <c r="R15" s="61"/>
    </row>
    <row r="16" spans="1:18">
      <c r="A16" s="124" t="s">
        <v>51</v>
      </c>
      <c r="B16" s="92">
        <v>86.72</v>
      </c>
      <c r="C16" s="93">
        <v>42.32</v>
      </c>
      <c r="D16" s="93">
        <v>142.26</v>
      </c>
      <c r="E16" s="93">
        <v>93.64</v>
      </c>
      <c r="F16" s="93">
        <v>96.43</v>
      </c>
      <c r="G16" s="93">
        <v>99.31</v>
      </c>
      <c r="H16" s="93">
        <v>97.42</v>
      </c>
      <c r="I16" s="93">
        <v>97.243489294107988</v>
      </c>
      <c r="J16" s="93">
        <v>96.720237710406025</v>
      </c>
      <c r="K16" s="93">
        <v>95.624780763495764</v>
      </c>
      <c r="L16" s="93">
        <v>97.012033810658579</v>
      </c>
      <c r="M16" s="93">
        <v>101.138185906052</v>
      </c>
      <c r="N16" s="93">
        <v>106.42243459652181</v>
      </c>
      <c r="O16" s="92">
        <f>+AVERAGE(C16:N16)</f>
        <v>97.128430173436854</v>
      </c>
      <c r="P16" s="92">
        <v>98.005953788648924</v>
      </c>
      <c r="R16" s="61"/>
    </row>
    <row r="17" spans="1:15" ht="15" customHeight="1"/>
    <row r="18" spans="1:15" s="103" customFormat="1" ht="15" customHeight="1">
      <c r="A18" s="60" t="s">
        <v>53</v>
      </c>
      <c r="C18" s="60"/>
    </row>
    <row r="19" spans="1:15" s="103" customFormat="1" ht="15" customHeight="1">
      <c r="A19" s="141" t="s">
        <v>52</v>
      </c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</row>
  </sheetData>
  <mergeCells count="7">
    <mergeCell ref="A1:P1"/>
    <mergeCell ref="P4:P5"/>
    <mergeCell ref="C3:P3"/>
    <mergeCell ref="A19:O19"/>
    <mergeCell ref="O4:O5"/>
    <mergeCell ref="B4:B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66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showGridLines="0" workbookViewId="0">
      <selection sqref="A1:M1"/>
    </sheetView>
  </sheetViews>
  <sheetFormatPr defaultRowHeight="15.75"/>
  <cols>
    <col min="1" max="1" width="4.85546875" style="36" customWidth="1"/>
    <col min="2" max="2" width="41.42578125" style="70" customWidth="1"/>
    <col min="3" max="3" width="12.85546875" style="36" customWidth="1"/>
    <col min="4" max="4" width="13.85546875" style="36" customWidth="1"/>
    <col min="5" max="6" width="14" style="36" customWidth="1"/>
    <col min="7" max="7" width="13.42578125" style="36" customWidth="1"/>
    <col min="8" max="8" width="13" style="36" customWidth="1"/>
    <col min="9" max="9" width="11.7109375" style="36" customWidth="1"/>
    <col min="10" max="10" width="13.28515625" style="36" customWidth="1"/>
    <col min="11" max="11" width="15.140625" style="36" customWidth="1"/>
    <col min="12" max="12" width="13.42578125" style="36" customWidth="1"/>
    <col min="13" max="13" width="13.85546875" style="36" customWidth="1"/>
    <col min="14" max="14" width="9.140625" style="36"/>
    <col min="15" max="15" width="18.5703125" style="36" customWidth="1"/>
    <col min="16" max="16384" width="9.140625" style="36"/>
  </cols>
  <sheetData>
    <row r="1" spans="1:16" ht="29.25" customHeight="1">
      <c r="A1" s="142" t="s">
        <v>61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</row>
    <row r="2" spans="1:16" ht="14.25" customHeight="1">
      <c r="A2" s="62"/>
      <c r="B2" s="62"/>
      <c r="C2" s="57"/>
      <c r="D2" s="57"/>
      <c r="E2" s="57"/>
      <c r="F2" s="57"/>
      <c r="G2" s="57"/>
      <c r="H2" s="57"/>
      <c r="M2" s="121" t="s">
        <v>43</v>
      </c>
    </row>
    <row r="3" spans="1:16" ht="63.75" customHeight="1">
      <c r="A3" s="63" t="s">
        <v>0</v>
      </c>
      <c r="B3" s="27" t="s">
        <v>27</v>
      </c>
      <c r="C3" s="110" t="s">
        <v>9</v>
      </c>
      <c r="D3" s="110" t="s">
        <v>10</v>
      </c>
      <c r="E3" s="110" t="s">
        <v>11</v>
      </c>
      <c r="F3" s="110" t="s">
        <v>12</v>
      </c>
      <c r="G3" s="111" t="s">
        <v>13</v>
      </c>
      <c r="H3" s="112" t="s">
        <v>14</v>
      </c>
      <c r="I3" s="113" t="s">
        <v>21</v>
      </c>
      <c r="J3" s="113" t="s">
        <v>16</v>
      </c>
      <c r="K3" s="114" t="s">
        <v>22</v>
      </c>
      <c r="L3" s="114" t="s">
        <v>18</v>
      </c>
      <c r="M3" s="115" t="s">
        <v>19</v>
      </c>
    </row>
    <row r="4" spans="1:16">
      <c r="A4" s="21" t="s">
        <v>3</v>
      </c>
      <c r="B4" s="116" t="s">
        <v>28</v>
      </c>
      <c r="C4" s="94">
        <v>5256186</v>
      </c>
      <c r="D4" s="94">
        <v>1855546</v>
      </c>
      <c r="E4" s="94">
        <v>4778164</v>
      </c>
      <c r="F4" s="94">
        <v>4389374</v>
      </c>
      <c r="G4" s="94">
        <v>2680207</v>
      </c>
      <c r="H4" s="94">
        <v>2003128</v>
      </c>
      <c r="I4" s="94">
        <v>529933</v>
      </c>
      <c r="J4" s="94">
        <v>323828</v>
      </c>
      <c r="K4" s="94">
        <v>212723</v>
      </c>
      <c r="L4" s="94">
        <v>91657</v>
      </c>
      <c r="M4" s="94">
        <f>M5+M9+M12+M13</f>
        <v>22120746</v>
      </c>
      <c r="P4" s="101"/>
    </row>
    <row r="5" spans="1:16" ht="15.75" customHeight="1">
      <c r="A5" s="54">
        <v>1</v>
      </c>
      <c r="B5" s="117" t="s">
        <v>29</v>
      </c>
      <c r="C5" s="91">
        <v>3442719</v>
      </c>
      <c r="D5" s="91">
        <v>1110098</v>
      </c>
      <c r="E5" s="91">
        <v>3420425</v>
      </c>
      <c r="F5" s="91">
        <v>3182760</v>
      </c>
      <c r="G5" s="91">
        <v>1892033</v>
      </c>
      <c r="H5" s="91">
        <v>1159900</v>
      </c>
      <c r="I5" s="91">
        <v>187900</v>
      </c>
      <c r="J5" s="91">
        <v>167993</v>
      </c>
      <c r="K5" s="91">
        <v>157299</v>
      </c>
      <c r="L5" s="91">
        <v>65486</v>
      </c>
      <c r="M5" s="91">
        <f t="shared" ref="M5:M17" si="0">+SUM(C5:L5)</f>
        <v>14786613</v>
      </c>
      <c r="P5" s="101"/>
    </row>
    <row r="6" spans="1:16" ht="47.25">
      <c r="A6" s="64" t="s">
        <v>5</v>
      </c>
      <c r="B6" s="118" t="s">
        <v>30</v>
      </c>
      <c r="C6" s="91">
        <v>3027580</v>
      </c>
      <c r="D6" s="91">
        <v>676989</v>
      </c>
      <c r="E6" s="91">
        <v>3310529</v>
      </c>
      <c r="F6" s="91">
        <v>3129840</v>
      </c>
      <c r="G6" s="91">
        <v>1803349</v>
      </c>
      <c r="H6" s="91">
        <v>735593</v>
      </c>
      <c r="I6" s="91">
        <v>28840</v>
      </c>
      <c r="J6" s="91">
        <v>133464</v>
      </c>
      <c r="K6" s="91">
        <v>154750</v>
      </c>
      <c r="L6" s="91">
        <v>65486</v>
      </c>
      <c r="M6" s="91">
        <f t="shared" si="0"/>
        <v>13066420</v>
      </c>
      <c r="P6" s="101"/>
    </row>
    <row r="7" spans="1:16">
      <c r="A7" s="64">
        <v>1.2</v>
      </c>
      <c r="B7" s="118" t="s">
        <v>31</v>
      </c>
      <c r="C7" s="91">
        <v>415139</v>
      </c>
      <c r="D7" s="91">
        <v>432244</v>
      </c>
      <c r="E7" s="91">
        <v>109896</v>
      </c>
      <c r="F7" s="91">
        <v>52920</v>
      </c>
      <c r="G7" s="91">
        <v>88684</v>
      </c>
      <c r="H7" s="91">
        <v>424307</v>
      </c>
      <c r="I7" s="91">
        <v>159060</v>
      </c>
      <c r="J7" s="91">
        <v>34529</v>
      </c>
      <c r="K7" s="91">
        <v>2549</v>
      </c>
      <c r="L7" s="91">
        <v>0</v>
      </c>
      <c r="M7" s="91">
        <f t="shared" si="0"/>
        <v>1719328</v>
      </c>
      <c r="P7" s="101"/>
    </row>
    <row r="8" spans="1:16">
      <c r="A8" s="64">
        <v>1.3</v>
      </c>
      <c r="B8" s="118" t="s">
        <v>32</v>
      </c>
      <c r="C8" s="91">
        <v>0</v>
      </c>
      <c r="D8" s="91">
        <v>865</v>
      </c>
      <c r="E8" s="91">
        <v>0</v>
      </c>
      <c r="F8" s="91">
        <v>0</v>
      </c>
      <c r="G8" s="91">
        <v>0</v>
      </c>
      <c r="H8" s="91">
        <v>0</v>
      </c>
      <c r="I8" s="91">
        <v>0</v>
      </c>
      <c r="J8" s="91">
        <v>0</v>
      </c>
      <c r="K8" s="91">
        <v>0</v>
      </c>
      <c r="L8" s="91">
        <v>0</v>
      </c>
      <c r="M8" s="91">
        <f t="shared" si="0"/>
        <v>865</v>
      </c>
      <c r="P8" s="101"/>
    </row>
    <row r="9" spans="1:16">
      <c r="A9" s="65">
        <v>2</v>
      </c>
      <c r="B9" s="118" t="s">
        <v>33</v>
      </c>
      <c r="C9" s="91">
        <v>1661416</v>
      </c>
      <c r="D9" s="91">
        <v>623067</v>
      </c>
      <c r="E9" s="91">
        <v>1326966</v>
      </c>
      <c r="F9" s="91">
        <v>1206614</v>
      </c>
      <c r="G9" s="91">
        <v>788174</v>
      </c>
      <c r="H9" s="91">
        <v>763145</v>
      </c>
      <c r="I9" s="91">
        <v>304726</v>
      </c>
      <c r="J9" s="91">
        <v>154024</v>
      </c>
      <c r="K9" s="91">
        <v>47041</v>
      </c>
      <c r="L9" s="91">
        <v>26171</v>
      </c>
      <c r="M9" s="91">
        <f t="shared" si="0"/>
        <v>6901344</v>
      </c>
      <c r="P9" s="101"/>
    </row>
    <row r="10" spans="1:16">
      <c r="A10" s="65">
        <v>2.1</v>
      </c>
      <c r="B10" s="118" t="s">
        <v>34</v>
      </c>
      <c r="C10" s="91">
        <v>711226</v>
      </c>
      <c r="D10" s="91">
        <v>364044</v>
      </c>
      <c r="E10" s="91">
        <v>405762</v>
      </c>
      <c r="F10" s="91">
        <v>792057</v>
      </c>
      <c r="G10" s="91">
        <v>501226</v>
      </c>
      <c r="H10" s="91">
        <v>469267</v>
      </c>
      <c r="I10" s="91">
        <v>184958</v>
      </c>
      <c r="J10" s="91">
        <v>92286</v>
      </c>
      <c r="K10" s="91">
        <v>15878</v>
      </c>
      <c r="L10" s="91">
        <v>15805</v>
      </c>
      <c r="M10" s="91">
        <f t="shared" si="0"/>
        <v>3552509</v>
      </c>
      <c r="P10" s="101"/>
    </row>
    <row r="11" spans="1:16" ht="15.75" customHeight="1">
      <c r="A11" s="65">
        <v>2.2000000000000002</v>
      </c>
      <c r="B11" s="118" t="s">
        <v>35</v>
      </c>
      <c r="C11" s="91">
        <v>950190</v>
      </c>
      <c r="D11" s="91">
        <v>259023</v>
      </c>
      <c r="E11" s="91">
        <v>921204</v>
      </c>
      <c r="F11" s="91">
        <v>414557</v>
      </c>
      <c r="G11" s="91">
        <v>286948</v>
      </c>
      <c r="H11" s="91">
        <v>293878</v>
      </c>
      <c r="I11" s="91">
        <v>119768</v>
      </c>
      <c r="J11" s="91">
        <v>61738</v>
      </c>
      <c r="K11" s="91">
        <v>31163</v>
      </c>
      <c r="L11" s="91">
        <v>10366</v>
      </c>
      <c r="M11" s="91">
        <f t="shared" si="0"/>
        <v>3348835</v>
      </c>
      <c r="P11" s="101"/>
    </row>
    <row r="12" spans="1:16">
      <c r="A12" s="64">
        <v>3</v>
      </c>
      <c r="B12" s="118" t="s">
        <v>36</v>
      </c>
      <c r="C12" s="91">
        <v>120844</v>
      </c>
      <c r="D12" s="91">
        <v>43815</v>
      </c>
      <c r="E12" s="91">
        <v>30773</v>
      </c>
      <c r="F12" s="91">
        <v>0</v>
      </c>
      <c r="G12" s="91">
        <v>0</v>
      </c>
      <c r="H12" s="91">
        <v>0</v>
      </c>
      <c r="I12" s="91">
        <v>10010</v>
      </c>
      <c r="J12" s="91">
        <v>0</v>
      </c>
      <c r="K12" s="91">
        <v>3386</v>
      </c>
      <c r="L12" s="91">
        <v>0</v>
      </c>
      <c r="M12" s="91">
        <f t="shared" si="0"/>
        <v>208828</v>
      </c>
      <c r="P12" s="101"/>
    </row>
    <row r="13" spans="1:16">
      <c r="A13" s="64">
        <v>4</v>
      </c>
      <c r="B13" s="118" t="s">
        <v>37</v>
      </c>
      <c r="C13" s="91">
        <v>31207</v>
      </c>
      <c r="D13" s="91">
        <v>78566</v>
      </c>
      <c r="E13" s="91">
        <v>0</v>
      </c>
      <c r="F13" s="91">
        <v>0</v>
      </c>
      <c r="G13" s="91">
        <v>0</v>
      </c>
      <c r="H13" s="91">
        <v>80083</v>
      </c>
      <c r="I13" s="91">
        <v>27297</v>
      </c>
      <c r="J13" s="91">
        <v>1811</v>
      </c>
      <c r="K13" s="91">
        <v>4997</v>
      </c>
      <c r="L13" s="91">
        <v>0</v>
      </c>
      <c r="M13" s="91">
        <f t="shared" si="0"/>
        <v>223961</v>
      </c>
      <c r="P13" s="101"/>
    </row>
    <row r="14" spans="1:16">
      <c r="A14" s="24" t="s">
        <v>6</v>
      </c>
      <c r="B14" s="116" t="s">
        <v>38</v>
      </c>
      <c r="C14" s="94">
        <v>5804772</v>
      </c>
      <c r="D14" s="94">
        <v>1952410</v>
      </c>
      <c r="E14" s="94">
        <v>4848592</v>
      </c>
      <c r="F14" s="94">
        <v>4472945</v>
      </c>
      <c r="G14" s="94">
        <v>2914085</v>
      </c>
      <c r="H14" s="94">
        <v>2080187</v>
      </c>
      <c r="I14" s="94">
        <v>575263</v>
      </c>
      <c r="J14" s="94">
        <v>345347</v>
      </c>
      <c r="K14" s="94">
        <v>236100</v>
      </c>
      <c r="L14" s="94">
        <v>98367</v>
      </c>
      <c r="M14" s="94">
        <f>SUM(M15:M17)</f>
        <v>23328068</v>
      </c>
      <c r="P14" s="101"/>
    </row>
    <row r="15" spans="1:16" ht="15.75" customHeight="1">
      <c r="A15" s="64">
        <v>1</v>
      </c>
      <c r="B15" s="119" t="s">
        <v>39</v>
      </c>
      <c r="C15" s="91">
        <v>5256186</v>
      </c>
      <c r="D15" s="91">
        <v>1855546</v>
      </c>
      <c r="E15" s="91">
        <v>4778164</v>
      </c>
      <c r="F15" s="91">
        <v>4389374</v>
      </c>
      <c r="G15" s="91">
        <v>2680207</v>
      </c>
      <c r="H15" s="91">
        <v>2003128</v>
      </c>
      <c r="I15" s="91">
        <v>529933</v>
      </c>
      <c r="J15" s="91">
        <v>323828</v>
      </c>
      <c r="K15" s="91">
        <v>212723</v>
      </c>
      <c r="L15" s="91">
        <v>91657</v>
      </c>
      <c r="M15" s="91">
        <f t="shared" si="0"/>
        <v>22120746</v>
      </c>
      <c r="P15" s="101"/>
    </row>
    <row r="16" spans="1:16" s="46" customFormat="1">
      <c r="A16" s="64">
        <v>2</v>
      </c>
      <c r="B16" s="119" t="s">
        <v>40</v>
      </c>
      <c r="C16" s="95">
        <v>537227</v>
      </c>
      <c r="D16" s="95">
        <v>9481</v>
      </c>
      <c r="E16" s="95">
        <v>68793</v>
      </c>
      <c r="F16" s="95">
        <v>77640</v>
      </c>
      <c r="G16" s="95">
        <v>233835</v>
      </c>
      <c r="H16" s="95">
        <v>35841</v>
      </c>
      <c r="I16" s="95">
        <v>13121</v>
      </c>
      <c r="J16" s="95">
        <v>11808</v>
      </c>
      <c r="K16" s="95">
        <v>23374</v>
      </c>
      <c r="L16" s="95">
        <v>6702</v>
      </c>
      <c r="M16" s="91">
        <f t="shared" si="0"/>
        <v>1017822</v>
      </c>
      <c r="P16" s="101"/>
    </row>
    <row r="17" spans="1:16">
      <c r="A17" s="64">
        <v>3</v>
      </c>
      <c r="B17" s="119" t="s">
        <v>41</v>
      </c>
      <c r="C17" s="95">
        <v>11359</v>
      </c>
      <c r="D17" s="95">
        <v>87383</v>
      </c>
      <c r="E17" s="95">
        <v>1635</v>
      </c>
      <c r="F17" s="95">
        <v>5931</v>
      </c>
      <c r="G17" s="95">
        <v>43</v>
      </c>
      <c r="H17" s="95">
        <v>41218</v>
      </c>
      <c r="I17" s="95">
        <v>32209</v>
      </c>
      <c r="J17" s="95">
        <v>9711</v>
      </c>
      <c r="K17" s="95">
        <v>3</v>
      </c>
      <c r="L17" s="95">
        <v>8</v>
      </c>
      <c r="M17" s="91">
        <f t="shared" si="0"/>
        <v>189500</v>
      </c>
      <c r="P17" s="101"/>
    </row>
    <row r="18" spans="1:16" ht="16.5" customHeight="1">
      <c r="B18" s="67"/>
      <c r="C18" s="66"/>
      <c r="D18" s="66"/>
      <c r="E18" s="66"/>
      <c r="F18" s="66"/>
      <c r="G18" s="66"/>
      <c r="H18" s="66"/>
      <c r="I18" s="68"/>
      <c r="J18" s="68"/>
      <c r="K18" s="68"/>
      <c r="L18" s="68"/>
      <c r="M18" s="69"/>
    </row>
  </sheetData>
  <mergeCells count="1">
    <mergeCell ref="A1:M1"/>
  </mergeCells>
  <phoneticPr fontId="6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75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showGridLines="0" workbookViewId="0">
      <selection sqref="A1:M1"/>
    </sheetView>
  </sheetViews>
  <sheetFormatPr defaultRowHeight="15.75"/>
  <cols>
    <col min="1" max="1" width="6.7109375" style="36" customWidth="1"/>
    <col min="2" max="2" width="45.42578125" style="70" customWidth="1"/>
    <col min="3" max="3" width="12.85546875" style="36" customWidth="1"/>
    <col min="4" max="4" width="13.85546875" style="36" customWidth="1"/>
    <col min="5" max="5" width="11.85546875" style="36" customWidth="1"/>
    <col min="6" max="6" width="12.85546875" style="36" customWidth="1"/>
    <col min="7" max="7" width="13.7109375" style="36" customWidth="1"/>
    <col min="8" max="8" width="11.85546875" style="36" customWidth="1"/>
    <col min="9" max="9" width="11.7109375" style="36" customWidth="1"/>
    <col min="10" max="10" width="13.28515625" style="36" customWidth="1"/>
    <col min="11" max="12" width="15" style="36" customWidth="1"/>
    <col min="13" max="13" width="13.140625" style="36" customWidth="1"/>
    <col min="14" max="16384" width="9.140625" style="36"/>
  </cols>
  <sheetData>
    <row r="1" spans="1:13" ht="15.75" customHeight="1">
      <c r="A1" s="130" t="s">
        <v>62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>
      <c r="A2" s="55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71" t="s">
        <v>1</v>
      </c>
    </row>
    <row r="3" spans="1:13" ht="51.75" customHeight="1">
      <c r="A3" s="74" t="s">
        <v>0</v>
      </c>
      <c r="B3" s="27" t="s">
        <v>27</v>
      </c>
      <c r="C3" s="110" t="s">
        <v>9</v>
      </c>
      <c r="D3" s="110" t="s">
        <v>10</v>
      </c>
      <c r="E3" s="110" t="s">
        <v>11</v>
      </c>
      <c r="F3" s="110" t="s">
        <v>12</v>
      </c>
      <c r="G3" s="111" t="s">
        <v>13</v>
      </c>
      <c r="H3" s="112" t="s">
        <v>14</v>
      </c>
      <c r="I3" s="113" t="s">
        <v>21</v>
      </c>
      <c r="J3" s="113" t="s">
        <v>16</v>
      </c>
      <c r="K3" s="114" t="s">
        <v>22</v>
      </c>
      <c r="L3" s="114" t="s">
        <v>18</v>
      </c>
      <c r="M3" s="115" t="s">
        <v>19</v>
      </c>
    </row>
    <row r="4" spans="1:13">
      <c r="A4" s="21" t="s">
        <v>3</v>
      </c>
      <c r="B4" s="116" t="s">
        <v>28</v>
      </c>
      <c r="C4" s="96">
        <f>+'Table №4-U'!C4/'Table №4-U'!C$4*100</f>
        <v>100</v>
      </c>
      <c r="D4" s="96">
        <f>+'Table №4-U'!D4/'Table №4-U'!D$4*100</f>
        <v>100</v>
      </c>
      <c r="E4" s="96">
        <f>+'Table №4-U'!E4/'Table №4-U'!E$4*100</f>
        <v>100</v>
      </c>
      <c r="F4" s="96">
        <f>+'Table №4-U'!F4/'Table №4-U'!F$4*100</f>
        <v>100</v>
      </c>
      <c r="G4" s="96">
        <f>+'Table №4-U'!G4/'Table №4-U'!G$4*100</f>
        <v>100</v>
      </c>
      <c r="H4" s="96">
        <f>+'Table №4-U'!H4/'Table №4-U'!H$4*100</f>
        <v>100</v>
      </c>
      <c r="I4" s="96">
        <f>+'Table №4-U'!I4/'Table №4-U'!I$4*100</f>
        <v>100</v>
      </c>
      <c r="J4" s="96">
        <f>+'Table №4-U'!J4/'Table №4-U'!J$4*100</f>
        <v>100</v>
      </c>
      <c r="K4" s="96">
        <f>+'Table №4-U'!K4/'Table №4-U'!K$4*100</f>
        <v>100</v>
      </c>
      <c r="L4" s="96">
        <f>+'Table №4-U'!L4/'Table №4-U'!L$4*100</f>
        <v>100</v>
      </c>
      <c r="M4" s="96">
        <f>M5+M9+M12+M13</f>
        <v>100</v>
      </c>
    </row>
    <row r="5" spans="1:13" ht="15.75" customHeight="1">
      <c r="A5" s="75">
        <v>1</v>
      </c>
      <c r="B5" s="117" t="s">
        <v>29</v>
      </c>
      <c r="C5" s="97">
        <f>+'Table №4-U'!C5/'Table №4-U'!C$4*100</f>
        <v>65.498424142524641</v>
      </c>
      <c r="D5" s="97">
        <f>+'Table №4-U'!D5/'Table №4-U'!D$4*100</f>
        <v>59.825948804287258</v>
      </c>
      <c r="E5" s="97">
        <f>+'Table №4-U'!E5/'Table №4-U'!E$4*100</f>
        <v>71.584504006141273</v>
      </c>
      <c r="F5" s="97">
        <f>+'Table №4-U'!F5/'Table №4-U'!F$4*100</f>
        <v>72.510567566126738</v>
      </c>
      <c r="G5" s="97">
        <f>+'Table №4-U'!G5/'Table №4-U'!G$4*100</f>
        <v>70.592793765556166</v>
      </c>
      <c r="H5" s="97">
        <f>+'Table №4-U'!H5/'Table №4-U'!H$4*100</f>
        <v>57.904437459812854</v>
      </c>
      <c r="I5" s="97">
        <f>+'Table №4-U'!I5/'Table №4-U'!I$4*100</f>
        <v>35.457312528187522</v>
      </c>
      <c r="J5" s="97">
        <f>+'Table №4-U'!J5/'Table №4-U'!J$4*100</f>
        <v>51.877231122694766</v>
      </c>
      <c r="K5" s="97">
        <f>+'Table №4-U'!K5/'Table №4-U'!K$4*100</f>
        <v>73.945459588290873</v>
      </c>
      <c r="L5" s="97">
        <f>+'Table №4-U'!L5/'Table №4-U'!L$4*100</f>
        <v>71.446807117841516</v>
      </c>
      <c r="M5" s="97">
        <f>+'Table №4-U'!M5/'Table №4-U'!M$4*100</f>
        <v>66.845001520292314</v>
      </c>
    </row>
    <row r="6" spans="1:13" ht="47.25">
      <c r="A6" s="76" t="s">
        <v>5</v>
      </c>
      <c r="B6" s="118" t="s">
        <v>30</v>
      </c>
      <c r="C6" s="97">
        <f>+'Table №4-U'!C6/'Table №4-U'!C$4*100</f>
        <v>57.600320841005249</v>
      </c>
      <c r="D6" s="97">
        <f>+'Table №4-U'!D6/'Table №4-U'!D$4*100</f>
        <v>36.484625010643768</v>
      </c>
      <c r="E6" s="97">
        <f>+'Table №4-U'!E6/'Table №4-U'!E$4*100</f>
        <v>69.284541091515479</v>
      </c>
      <c r="F6" s="97">
        <f>+'Table №4-U'!F6/'Table №4-U'!F$4*100</f>
        <v>71.30492867547855</v>
      </c>
      <c r="G6" s="97">
        <f>+'Table №4-U'!G6/'Table №4-U'!G$4*100</f>
        <v>67.283944859482872</v>
      </c>
      <c r="H6" s="97">
        <f>+'Table №4-U'!H6/'Table №4-U'!H$4*100</f>
        <v>36.722216453466778</v>
      </c>
      <c r="I6" s="97">
        <f>+'Table №4-U'!I6/'Table №4-U'!I$4*100</f>
        <v>5.4421974098612464</v>
      </c>
      <c r="J6" s="97">
        <f>+'Table №4-U'!J6/'Table №4-U'!J$4*100</f>
        <v>41.2144718801339</v>
      </c>
      <c r="K6" s="97">
        <f>+'Table №4-U'!K6/'Table №4-U'!K$4*100</f>
        <v>72.747187657187979</v>
      </c>
      <c r="L6" s="97">
        <f>+'Table №4-U'!L6/'Table №4-U'!L$4*100</f>
        <v>71.446807117841516</v>
      </c>
      <c r="M6" s="97">
        <f>+'Table №4-U'!M6/'Table №4-U'!M$4*100</f>
        <v>59.068622730897047</v>
      </c>
    </row>
    <row r="7" spans="1:13">
      <c r="A7" s="76">
        <v>1.2</v>
      </c>
      <c r="B7" s="118" t="s">
        <v>31</v>
      </c>
      <c r="C7" s="97">
        <f>+'Table №4-U'!C7/'Table №4-U'!C$4*100</f>
        <v>7.8981033015193907</v>
      </c>
      <c r="D7" s="97">
        <f>+'Table №4-U'!D7/'Table №4-U'!D$4*100</f>
        <v>23.294706787112794</v>
      </c>
      <c r="E7" s="97">
        <f>+'Table №4-U'!E7/'Table №4-U'!E$4*100</f>
        <v>2.2999629146257852</v>
      </c>
      <c r="F7" s="97">
        <f>+'Table №4-U'!F7/'Table №4-U'!F$4*100</f>
        <v>1.2056388906481881</v>
      </c>
      <c r="G7" s="97">
        <f>+'Table №4-U'!G7/'Table №4-U'!G$4*100</f>
        <v>3.3088489060732993</v>
      </c>
      <c r="H7" s="97">
        <f>+'Table №4-U'!H7/'Table №4-U'!H$4*100</f>
        <v>21.182221006346076</v>
      </c>
      <c r="I7" s="97">
        <f>+'Table №4-U'!I7/'Table №4-U'!I$4*100</f>
        <v>30.015115118326278</v>
      </c>
      <c r="J7" s="97">
        <f>+'Table №4-U'!J7/'Table №4-U'!J$4*100</f>
        <v>10.662759242560865</v>
      </c>
      <c r="K7" s="97">
        <f>+'Table №4-U'!K7/'Table №4-U'!K$4*100</f>
        <v>1.1982719311028895</v>
      </c>
      <c r="L7" s="97">
        <f>+'Table №4-U'!L7/'Table №4-U'!L$4*100</f>
        <v>0</v>
      </c>
      <c r="M7" s="97">
        <f>+'Table №4-U'!M7/'Table №4-U'!M$4*100</f>
        <v>7.772468433026626</v>
      </c>
    </row>
    <row r="8" spans="1:13">
      <c r="A8" s="76">
        <v>1.3</v>
      </c>
      <c r="B8" s="118" t="s">
        <v>32</v>
      </c>
      <c r="C8" s="97">
        <f>+'Table №4-U'!C8/'Table №4-U'!C$4*100</f>
        <v>0</v>
      </c>
      <c r="D8" s="97">
        <f>+'Table №4-U'!D8/'Table №4-U'!D$4*100</f>
        <v>4.6617006530692312E-2</v>
      </c>
      <c r="E8" s="97">
        <f>+'Table №4-U'!E8/'Table №4-U'!E$4*100</f>
        <v>0</v>
      </c>
      <c r="F8" s="97">
        <f>+'Table №4-U'!F8/'Table №4-U'!F$4*100</f>
        <v>0</v>
      </c>
      <c r="G8" s="97">
        <f>+'Table №4-U'!G8/'Table №4-U'!G$4*100</f>
        <v>0</v>
      </c>
      <c r="H8" s="97">
        <f>+'Table №4-U'!H8/'Table №4-U'!H$4*100</f>
        <v>0</v>
      </c>
      <c r="I8" s="97">
        <f>+'Table №4-U'!I8/'Table №4-U'!I$4*100</f>
        <v>0</v>
      </c>
      <c r="J8" s="97">
        <f>+'Table №4-U'!J8/'Table №4-U'!J$4*100</f>
        <v>0</v>
      </c>
      <c r="K8" s="97">
        <f>+'Table №4-U'!K8/'Table №4-U'!K$4*100</f>
        <v>0</v>
      </c>
      <c r="L8" s="97">
        <f>+'Table №4-U'!L8/'Table №4-U'!L$4*100</f>
        <v>0</v>
      </c>
      <c r="M8" s="97">
        <v>0.01</v>
      </c>
    </row>
    <row r="9" spans="1:13">
      <c r="A9" s="65">
        <v>2</v>
      </c>
      <c r="B9" s="118" t="s">
        <v>33</v>
      </c>
      <c r="C9" s="97">
        <f>+'Table №4-U'!C9/'Table №4-U'!C$4*100</f>
        <v>31.608774879732188</v>
      </c>
      <c r="D9" s="97">
        <f>+'Table №4-U'!D9/'Table №4-U'!D$4*100</f>
        <v>33.578633997755922</v>
      </c>
      <c r="E9" s="97">
        <f>+'Table №4-U'!E9/'Table №4-U'!E$4*100</f>
        <v>27.771462009257114</v>
      </c>
      <c r="F9" s="97">
        <f>+'Table №4-U'!F9/'Table №4-U'!F$4*100</f>
        <v>27.489432433873258</v>
      </c>
      <c r="G9" s="97">
        <f>+'Table №4-U'!G9/'Table №4-U'!G$4*100</f>
        <v>29.407206234443834</v>
      </c>
      <c r="H9" s="97">
        <f>+'Table №4-U'!H9/'Table №4-U'!H$4*100</f>
        <v>38.09766525154658</v>
      </c>
      <c r="I9" s="97">
        <f>+'Table №4-U'!I9/'Table №4-U'!I$4*100</f>
        <v>57.502740912530449</v>
      </c>
      <c r="J9" s="97">
        <f>+'Table №4-U'!J9/'Table №4-U'!J$4*100</f>
        <v>47.563521375545044</v>
      </c>
      <c r="K9" s="97">
        <f>+'Table №4-U'!K9/'Table №4-U'!K$4*100</f>
        <v>22.113734763048658</v>
      </c>
      <c r="L9" s="97">
        <f>+'Table №4-U'!L9/'Table №4-U'!L$4*100</f>
        <v>28.553192882158484</v>
      </c>
      <c r="M9" s="97">
        <f>+'Table №4-U'!M9/'Table №4-U'!M$4*100</f>
        <v>31.198513829506474</v>
      </c>
    </row>
    <row r="10" spans="1:13">
      <c r="A10" s="65">
        <v>2.1</v>
      </c>
      <c r="B10" s="118" t="s">
        <v>34</v>
      </c>
      <c r="C10" s="97">
        <f>+'Table №4-U'!C10/'Table №4-U'!C$4*100</f>
        <v>13.531218263585041</v>
      </c>
      <c r="D10" s="97">
        <f>+'Table №4-U'!D10/'Table №4-U'!D$4*100</f>
        <v>19.619238757756477</v>
      </c>
      <c r="E10" s="97">
        <f>+'Table №4-U'!E10/'Table №4-U'!E$4*100</f>
        <v>8.4920065531446802</v>
      </c>
      <c r="F10" s="97">
        <f>+'Table №4-U'!F10/'Table №4-U'!F$4*100</f>
        <v>18.044873824832425</v>
      </c>
      <c r="G10" s="97">
        <f>+'Table №4-U'!G10/'Table №4-U'!G$4*100</f>
        <v>18.701018242247709</v>
      </c>
      <c r="H10" s="97">
        <f>+'Table №4-U'!H10/'Table №4-U'!H$4*100</f>
        <v>23.426710624583151</v>
      </c>
      <c r="I10" s="97">
        <f>+'Table №4-U'!I10/'Table №4-U'!I$4*100</f>
        <v>34.902148007389613</v>
      </c>
      <c r="J10" s="97">
        <f>+'Table №4-U'!J10/'Table №4-U'!J$4*100</f>
        <v>28.498462146571633</v>
      </c>
      <c r="K10" s="97">
        <f>+'Table №4-U'!K10/'Table №4-U'!K$4*100</f>
        <v>7.4641670153203927</v>
      </c>
      <c r="L10" s="97">
        <f>+'Table №4-U'!L10/'Table №4-U'!L$4*100</f>
        <v>17.243636601677995</v>
      </c>
      <c r="M10" s="97">
        <f>+'Table №4-U'!M10/'Table №4-U'!M$4*100</f>
        <v>16.059625656386093</v>
      </c>
    </row>
    <row r="11" spans="1:13" ht="15.75" customHeight="1">
      <c r="A11" s="65">
        <v>2.2000000000000002</v>
      </c>
      <c r="B11" s="118" t="s">
        <v>35</v>
      </c>
      <c r="C11" s="97">
        <f>+'Table №4-U'!C11/'Table №4-U'!C$4*100</f>
        <v>18.077556616147145</v>
      </c>
      <c r="D11" s="97">
        <f>+'Table №4-U'!D11/'Table №4-U'!D$4*100</f>
        <v>13.95939523999944</v>
      </c>
      <c r="E11" s="97">
        <f>+'Table №4-U'!E11/'Table №4-U'!E$4*100</f>
        <v>19.279455456112434</v>
      </c>
      <c r="F11" s="97">
        <f>+'Table №4-U'!F11/'Table №4-U'!F$4*100</f>
        <v>9.4445586090408327</v>
      </c>
      <c r="G11" s="97">
        <f>+'Table №4-U'!G11/'Table №4-U'!G$4*100</f>
        <v>10.706187992196126</v>
      </c>
      <c r="H11" s="97">
        <f>+'Table №4-U'!H11/'Table №4-U'!H$4*100</f>
        <v>14.670954626963429</v>
      </c>
      <c r="I11" s="97">
        <f>+'Table №4-U'!I11/'Table №4-U'!I$4*100</f>
        <v>22.600592905140836</v>
      </c>
      <c r="J11" s="97">
        <f>+'Table №4-U'!J11/'Table №4-U'!J$4*100</f>
        <v>19.065059228973404</v>
      </c>
      <c r="K11" s="97">
        <f>+'Table №4-U'!K11/'Table №4-U'!K$4*100</f>
        <v>14.649567747728268</v>
      </c>
      <c r="L11" s="97">
        <f>+'Table №4-U'!L11/'Table №4-U'!L$4*100</f>
        <v>11.309556280480487</v>
      </c>
      <c r="M11" s="97">
        <f>+'Table №4-U'!M11/'Table №4-U'!M$4*100</f>
        <v>15.138888173120382</v>
      </c>
    </row>
    <row r="12" spans="1:13">
      <c r="A12" s="76">
        <v>3</v>
      </c>
      <c r="B12" s="118" t="s">
        <v>36</v>
      </c>
      <c r="C12" s="97">
        <f>+'Table №4-U'!C12/'Table №4-U'!C$4*100</f>
        <v>2.2990815013015142</v>
      </c>
      <c r="D12" s="97">
        <f>+'Table №4-U'!D12/'Table №4-U'!D$4*100</f>
        <v>2.3612995851355882</v>
      </c>
      <c r="E12" s="97">
        <f>+'Table №4-U'!E12/'Table №4-U'!E$4*100</f>
        <v>0.64403398460161687</v>
      </c>
      <c r="F12" s="97">
        <f>+'Table №4-U'!F12/'Table №4-U'!F$4*100</f>
        <v>0</v>
      </c>
      <c r="G12" s="97">
        <f>+'Table №4-U'!G12/'Table №4-U'!G$4*100</f>
        <v>0</v>
      </c>
      <c r="H12" s="97">
        <f>+'Table №4-U'!H12/'Table №4-U'!H$4*100</f>
        <v>0</v>
      </c>
      <c r="I12" s="97">
        <f>+'Table №4-U'!I12/'Table №4-U'!I$4*100</f>
        <v>1.8889180330343647</v>
      </c>
      <c r="J12" s="97">
        <f>+'Table №4-U'!J12/'Table №4-U'!J$4*100</f>
        <v>0</v>
      </c>
      <c r="K12" s="97">
        <f>+'Table №4-U'!K12/'Table №4-U'!K$4*100</f>
        <v>1.5917413725831244</v>
      </c>
      <c r="L12" s="97">
        <f>+'Table №4-U'!L12/'Table №4-U'!L$4*100</f>
        <v>0</v>
      </c>
      <c r="M12" s="97">
        <f>+'Table №4-U'!M12/'Table №4-U'!M$4*100</f>
        <v>0.94403687832227723</v>
      </c>
    </row>
    <row r="13" spans="1:13" s="72" customFormat="1">
      <c r="A13" s="76">
        <v>4</v>
      </c>
      <c r="B13" s="118" t="s">
        <v>37</v>
      </c>
      <c r="C13" s="97">
        <f>+'Table №4-U'!C13/'Table №4-U'!C$4*100</f>
        <v>0.59371947644166323</v>
      </c>
      <c r="D13" s="97">
        <f>+'Table №4-U'!D13/'Table №4-U'!D$4*100</f>
        <v>4.2341176128212403</v>
      </c>
      <c r="E13" s="97">
        <f>+'Table №4-U'!E13/'Table №4-U'!E$4*100</f>
        <v>0</v>
      </c>
      <c r="F13" s="97">
        <f>+'Table №4-U'!F13/'Table №4-U'!F$4*100</f>
        <v>0</v>
      </c>
      <c r="G13" s="97">
        <f>+'Table №4-U'!G13/'Table №4-U'!G$4*100</f>
        <v>0</v>
      </c>
      <c r="H13" s="97">
        <f>+'Table №4-U'!H13/'Table №4-U'!H$4*100</f>
        <v>3.9978972886405657</v>
      </c>
      <c r="I13" s="97">
        <f>+'Table №4-U'!I13/'Table №4-U'!I$4*100</f>
        <v>5.1510285262476581</v>
      </c>
      <c r="J13" s="97">
        <f>+'Table №4-U'!J13/'Table №4-U'!J$4*100</f>
        <v>0.55924750176019367</v>
      </c>
      <c r="K13" s="97">
        <f>+'Table №4-U'!K13/'Table №4-U'!K$4*100</f>
        <v>2.3490642760773404</v>
      </c>
      <c r="L13" s="97">
        <f>+'Table №4-U'!L13/'Table №4-U'!L$4*100</f>
        <v>0</v>
      </c>
      <c r="M13" s="97">
        <f>+'Table №4-U'!M13/'Table №4-U'!M$4*100</f>
        <v>1.0124477718789411</v>
      </c>
    </row>
    <row r="14" spans="1:13">
      <c r="A14" s="24" t="s">
        <v>6</v>
      </c>
      <c r="B14" s="116" t="s">
        <v>38</v>
      </c>
      <c r="C14" s="96">
        <f>+'Table №4-U'!C14/'Table №4-U'!C$14*100</f>
        <v>100</v>
      </c>
      <c r="D14" s="96">
        <f>+'Table №4-U'!D14/'Table №4-U'!D$14*100</f>
        <v>100</v>
      </c>
      <c r="E14" s="96">
        <f>+'Table №4-U'!E14/'Table №4-U'!E$14*100</f>
        <v>100</v>
      </c>
      <c r="F14" s="96">
        <f>+'Table №4-U'!F14/'Table №4-U'!F$14*100</f>
        <v>100</v>
      </c>
      <c r="G14" s="96">
        <f>+'Table №4-U'!G14/'Table №4-U'!G$14*100</f>
        <v>100</v>
      </c>
      <c r="H14" s="96">
        <f>+'Table №4-U'!H14/'Table №4-U'!H$14*100</f>
        <v>100</v>
      </c>
      <c r="I14" s="96">
        <f>+'Table №4-U'!I14/'Table №4-U'!I$14*100</f>
        <v>100</v>
      </c>
      <c r="J14" s="96">
        <f>+'Table №4-U'!J14/'Table №4-U'!J$14*100</f>
        <v>100</v>
      </c>
      <c r="K14" s="96">
        <f>+'Table №4-U'!K14/'Table №4-U'!K$14*100</f>
        <v>100</v>
      </c>
      <c r="L14" s="96">
        <f>+'Table №4-U'!L14/'Table №4-U'!L$14*100</f>
        <v>100</v>
      </c>
      <c r="M14" s="96">
        <f>SUM(M15:M17)</f>
        <v>100</v>
      </c>
    </row>
    <row r="15" spans="1:13" ht="15.75" customHeight="1">
      <c r="A15" s="76">
        <v>1</v>
      </c>
      <c r="B15" s="119" t="s">
        <v>39</v>
      </c>
      <c r="C15" s="97">
        <f>+'Table №4-U'!C15/'Table №4-U'!C$14*100</f>
        <v>90.549396255356797</v>
      </c>
      <c r="D15" s="97">
        <f>+'Table №4-U'!D15/'Table №4-U'!D$14*100</f>
        <v>95.038746984496086</v>
      </c>
      <c r="E15" s="97">
        <f>+'Table №4-U'!E15/'Table №4-U'!E$14*100</f>
        <v>98.547454601253321</v>
      </c>
      <c r="F15" s="97">
        <f>+'Table №4-U'!F15/'Table №4-U'!F$14*100</f>
        <v>98.13163363287498</v>
      </c>
      <c r="G15" s="97">
        <f>+'Table №4-U'!G15/'Table №4-U'!G$14*100</f>
        <v>91.974221753998251</v>
      </c>
      <c r="H15" s="97">
        <f>+'Table №4-U'!H15/'Table №4-U'!H$14*100</f>
        <v>96.295573426812112</v>
      </c>
      <c r="I15" s="97">
        <f>+'Table №4-U'!I15/'Table №4-U'!I$14*100</f>
        <v>92.120125925011692</v>
      </c>
      <c r="J15" s="97">
        <f>+'Table №4-U'!J15/'Table №4-U'!J$14*100</f>
        <v>93.768875942168322</v>
      </c>
      <c r="K15" s="97">
        <f>+'Table №4-U'!K15/'Table №4-U'!K$14*100</f>
        <v>90.098686997035159</v>
      </c>
      <c r="L15" s="97">
        <f>+'Table №4-U'!L15/'Table №4-U'!L$14*100</f>
        <v>93.178606646537958</v>
      </c>
      <c r="M15" s="97">
        <f>+'Table №4-U'!M15/'Table №4-U'!M$14*100</f>
        <v>94.82459499003518</v>
      </c>
    </row>
    <row r="16" spans="1:13">
      <c r="A16" s="76">
        <v>2</v>
      </c>
      <c r="B16" s="119" t="s">
        <v>40</v>
      </c>
      <c r="C16" s="97">
        <f>+'Table №4-U'!C16/'Table №4-U'!C$14*100</f>
        <v>9.2549199176126127</v>
      </c>
      <c r="D16" s="97">
        <f>+'Table №4-U'!D16/'Table №4-U'!D$14*100</f>
        <v>0.48560497026751553</v>
      </c>
      <c r="E16" s="97">
        <f>+'Table №4-U'!E16/'Table №4-U'!E$14*100</f>
        <v>1.4188242689836554</v>
      </c>
      <c r="F16" s="97">
        <f>+'Table №4-U'!F16/'Table №4-U'!F$14*100</f>
        <v>1.7357691632693895</v>
      </c>
      <c r="G16" s="97">
        <f>+'Table №4-U'!G16/'Table №4-U'!G$14*100</f>
        <v>8.0243026541778981</v>
      </c>
      <c r="H16" s="97">
        <f>+'Table №4-U'!H16/'Table №4-U'!H$14*100</f>
        <v>1.7229700983613494</v>
      </c>
      <c r="I16" s="97">
        <f>+'Table №4-U'!I16/'Table №4-U'!I$14*100</f>
        <v>2.2808697934683786</v>
      </c>
      <c r="J16" s="97">
        <f>+'Table №4-U'!J16/'Table №4-U'!J$14*100</f>
        <v>3.4191697046738496</v>
      </c>
      <c r="K16" s="97">
        <f>+'Table №4-U'!K16/'Table №4-U'!K$14*100</f>
        <v>9.9000423549343513</v>
      </c>
      <c r="L16" s="97">
        <f>+'Table №4-U'!L16/'Table №4-U'!L$14*100</f>
        <v>6.8132605446948675</v>
      </c>
      <c r="M16" s="97">
        <f>+'Table №4-U'!M16/'Table №4-U'!M$14*100</f>
        <v>4.3630788456206488</v>
      </c>
    </row>
    <row r="17" spans="1:13">
      <c r="A17" s="76">
        <v>3</v>
      </c>
      <c r="B17" s="119" t="s">
        <v>41</v>
      </c>
      <c r="C17" s="97">
        <f>+'Table №4-U'!C17/'Table №4-U'!C$14*100</f>
        <v>0.19568382703058795</v>
      </c>
      <c r="D17" s="97">
        <f>+'Table №4-U'!D17/'Table №4-U'!D$14*100</f>
        <v>4.4756480452364</v>
      </c>
      <c r="E17" s="97">
        <f>+'Table №4-U'!E17/'Table №4-U'!E$14*100</f>
        <v>3.3721129763032237E-2</v>
      </c>
      <c r="F17" s="97">
        <f>+'Table №4-U'!F17/'Table №4-U'!F$14*100</f>
        <v>0.13259720385562532</v>
      </c>
      <c r="G17" s="97">
        <f>+'Table №4-U'!G17/'Table №4-U'!G$14*100</f>
        <v>1.4755918238486523E-3</v>
      </c>
      <c r="H17" s="97">
        <f>+'Table №4-U'!H17/'Table №4-U'!H$14*100</f>
        <v>1.9814564748265422</v>
      </c>
      <c r="I17" s="97">
        <f>+'Table №4-U'!I17/'Table №4-U'!I$14*100</f>
        <v>5.5990042815199308</v>
      </c>
      <c r="J17" s="97">
        <f>+'Table №4-U'!J17/'Table №4-U'!J$14*100</f>
        <v>2.8119543531578381</v>
      </c>
      <c r="K17" s="97">
        <f>+'Table №4-U'!K17/'Table №4-U'!K$14*100</f>
        <v>1.2706480304955528E-3</v>
      </c>
      <c r="L17" s="97">
        <f>+'Table №4-U'!L17/'Table №4-U'!L$14*100</f>
        <v>8.1328087671678519E-3</v>
      </c>
      <c r="M17" s="97">
        <f>+'Table №4-U'!M17/'Table №4-U'!M$14*100</f>
        <v>0.81232616434417115</v>
      </c>
    </row>
    <row r="18" spans="1:13" ht="16.5" customHeight="1">
      <c r="B18" s="60"/>
      <c r="C18" s="73"/>
      <c r="D18" s="40"/>
      <c r="E18" s="73"/>
      <c r="F18" s="73"/>
      <c r="G18" s="73"/>
      <c r="H18" s="73"/>
      <c r="I18" s="73"/>
      <c r="J18" s="73"/>
      <c r="K18" s="73"/>
      <c r="L18" s="73"/>
      <c r="M18" s="73"/>
    </row>
  </sheetData>
  <mergeCells count="1">
    <mergeCell ref="A1:M1"/>
  </mergeCells>
  <phoneticPr fontId="6" type="noConversion"/>
  <printOptions horizontalCentered="1" verticalCentered="1"/>
  <pageMargins left="0.21" right="0.21" top="0.35433070866141736" bottom="0.98425196850393704" header="0.51181102362204722" footer="0.51181102362204722"/>
  <pageSetup paperSize="9" scale="78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15"/>
  <sheetViews>
    <sheetView showGridLines="0" workbookViewId="0">
      <selection sqref="A1:N1"/>
    </sheetView>
  </sheetViews>
  <sheetFormatPr defaultRowHeight="15.75" customHeight="1"/>
  <cols>
    <col min="1" max="1" width="49.7109375" style="17" customWidth="1"/>
    <col min="2" max="4" width="10" style="17" customWidth="1"/>
    <col min="5" max="5" width="10" style="32" customWidth="1"/>
    <col min="6" max="16384" width="9.140625" style="17"/>
  </cols>
  <sheetData>
    <row r="1" spans="1:14" ht="33.75" customHeight="1">
      <c r="A1" s="130" t="s">
        <v>59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</row>
    <row r="2" spans="1:14" ht="15.75" customHeight="1">
      <c r="A2" s="12"/>
      <c r="B2" s="18"/>
      <c r="E2" s="33"/>
      <c r="K2" s="33"/>
      <c r="N2" s="123" t="s">
        <v>47</v>
      </c>
    </row>
    <row r="3" spans="1:14" ht="15.75" customHeight="1">
      <c r="A3" s="10" t="s">
        <v>7</v>
      </c>
      <c r="B3" s="7">
        <v>2023</v>
      </c>
      <c r="C3" s="143">
        <v>2024</v>
      </c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5"/>
    </row>
    <row r="4" spans="1:14" ht="15.75" customHeight="1">
      <c r="A4" s="6" t="s">
        <v>8</v>
      </c>
      <c r="B4" s="8">
        <v>12</v>
      </c>
      <c r="C4" s="8">
        <v>1</v>
      </c>
      <c r="D4" s="8">
        <v>2</v>
      </c>
      <c r="E4" s="31">
        <v>3</v>
      </c>
      <c r="F4" s="31">
        <v>4</v>
      </c>
      <c r="G4" s="31">
        <v>5</v>
      </c>
      <c r="H4" s="31">
        <v>6</v>
      </c>
      <c r="I4" s="31">
        <v>7</v>
      </c>
      <c r="J4" s="31">
        <v>8</v>
      </c>
      <c r="K4" s="31">
        <v>9</v>
      </c>
      <c r="L4" s="31">
        <v>10</v>
      </c>
      <c r="M4" s="31">
        <v>11</v>
      </c>
      <c r="N4" s="31">
        <v>12</v>
      </c>
    </row>
    <row r="5" spans="1:14" ht="15.75" customHeight="1">
      <c r="A5" s="109" t="s">
        <v>9</v>
      </c>
      <c r="B5" s="98">
        <v>4934.6815743733923</v>
      </c>
      <c r="C5" s="98">
        <v>4954.726345223994</v>
      </c>
      <c r="D5" s="98">
        <v>5048.4571573368494</v>
      </c>
      <c r="E5" s="98">
        <v>5163.9755428289463</v>
      </c>
      <c r="F5" s="98">
        <v>5147.1894770292884</v>
      </c>
      <c r="G5" s="98">
        <v>5167.5308614987343</v>
      </c>
      <c r="H5" s="98">
        <v>5294.1011831407332</v>
      </c>
      <c r="I5" s="98">
        <v>5418.2406777376318</v>
      </c>
      <c r="J5" s="98">
        <v>5490.3859540649064</v>
      </c>
      <c r="K5" s="98">
        <v>5598.8402282944699</v>
      </c>
      <c r="L5" s="98">
        <v>5583.7489362791075</v>
      </c>
      <c r="M5" s="98">
        <v>5696.1050450016673</v>
      </c>
      <c r="N5" s="98">
        <v>5699.2481829867138</v>
      </c>
    </row>
    <row r="6" spans="1:14" ht="15.75" customHeight="1">
      <c r="A6" s="109" t="s">
        <v>10</v>
      </c>
      <c r="B6" s="98">
        <v>4879.3513344185449</v>
      </c>
      <c r="C6" s="98">
        <v>4886.246370606671</v>
      </c>
      <c r="D6" s="98">
        <v>4908.6760544450071</v>
      </c>
      <c r="E6" s="98">
        <v>5008.3339229410758</v>
      </c>
      <c r="F6" s="98">
        <v>5022.9637186680375</v>
      </c>
      <c r="G6" s="98">
        <v>5097.9279019894266</v>
      </c>
      <c r="H6" s="98">
        <v>5127.0109363605015</v>
      </c>
      <c r="I6" s="98">
        <v>5198.4771343789744</v>
      </c>
      <c r="J6" s="98">
        <v>5235.5588559294292</v>
      </c>
      <c r="K6" s="98">
        <v>5326.4057084955712</v>
      </c>
      <c r="L6" s="98">
        <v>5375.5628242725015</v>
      </c>
      <c r="M6" s="98">
        <v>5430.7558240209401</v>
      </c>
      <c r="N6" s="98">
        <v>5529.1834493239157</v>
      </c>
    </row>
    <row r="7" spans="1:14" ht="15.75" customHeight="1">
      <c r="A7" s="109" t="s">
        <v>11</v>
      </c>
      <c r="B7" s="98">
        <v>5191.9942270141773</v>
      </c>
      <c r="C7" s="98">
        <v>5217.0526709800943</v>
      </c>
      <c r="D7" s="98">
        <v>5258.9482433036519</v>
      </c>
      <c r="E7" s="98">
        <v>5383.5798705565821</v>
      </c>
      <c r="F7" s="98">
        <v>5355.0568097932692</v>
      </c>
      <c r="G7" s="98">
        <v>5415.8930079786314</v>
      </c>
      <c r="H7" s="98">
        <v>5487.6402233355857</v>
      </c>
      <c r="I7" s="98">
        <v>5612.8644531620939</v>
      </c>
      <c r="J7" s="98">
        <v>5660.8637033480045</v>
      </c>
      <c r="K7" s="98">
        <v>5775.9953306877978</v>
      </c>
      <c r="L7" s="98">
        <v>5760.9992458771549</v>
      </c>
      <c r="M7" s="98">
        <v>5860.5005515863722</v>
      </c>
      <c r="N7" s="98">
        <v>5831.4821118009404</v>
      </c>
    </row>
    <row r="8" spans="1:14" ht="15.75" customHeight="1">
      <c r="A8" s="109" t="s">
        <v>12</v>
      </c>
      <c r="B8" s="98">
        <v>5074.9733773406442</v>
      </c>
      <c r="C8" s="98">
        <v>5085.7810839265021</v>
      </c>
      <c r="D8" s="98">
        <v>5138.7606903627457</v>
      </c>
      <c r="E8" s="98">
        <v>5256.8539478543853</v>
      </c>
      <c r="F8" s="98">
        <v>5215.8106472260615</v>
      </c>
      <c r="G8" s="98">
        <v>5277.4621998884768</v>
      </c>
      <c r="H8" s="98">
        <v>5336.1928712222916</v>
      </c>
      <c r="I8" s="98">
        <v>5440.7496236178031</v>
      </c>
      <c r="J8" s="98">
        <v>5471.822549043698</v>
      </c>
      <c r="K8" s="98">
        <v>5585.7302303383358</v>
      </c>
      <c r="L8" s="98">
        <v>5570.5761510971552</v>
      </c>
      <c r="M8" s="98">
        <v>5633.7029640422652</v>
      </c>
      <c r="N8" s="98">
        <v>5630.4053375508338</v>
      </c>
    </row>
    <row r="9" spans="1:14" ht="15.75" customHeight="1">
      <c r="A9" s="109" t="s">
        <v>13</v>
      </c>
      <c r="B9" s="98">
        <v>6032.1952163520627</v>
      </c>
      <c r="C9" s="98">
        <v>6056.9582026129256</v>
      </c>
      <c r="D9" s="98">
        <v>6157.764403902399</v>
      </c>
      <c r="E9" s="98">
        <v>6304.8015802797454</v>
      </c>
      <c r="F9" s="98">
        <v>6256.3894853407537</v>
      </c>
      <c r="G9" s="98">
        <v>6377.1500466169091</v>
      </c>
      <c r="H9" s="98">
        <v>6476.8570858611929</v>
      </c>
      <c r="I9" s="98">
        <v>6611.9306632149164</v>
      </c>
      <c r="J9" s="98">
        <v>6715.4660720990905</v>
      </c>
      <c r="K9" s="98">
        <v>6852.1087695528704</v>
      </c>
      <c r="L9" s="98">
        <v>6829.374464773241</v>
      </c>
      <c r="M9" s="98">
        <v>6959.3258954558742</v>
      </c>
      <c r="N9" s="98">
        <v>6987.3577935344892</v>
      </c>
    </row>
    <row r="10" spans="1:14" ht="15.75" customHeight="1">
      <c r="A10" s="109" t="s">
        <v>14</v>
      </c>
      <c r="B10" s="98">
        <v>5631.365598124522</v>
      </c>
      <c r="C10" s="98">
        <v>5600.2815002133675</v>
      </c>
      <c r="D10" s="98">
        <v>5627.0087533040196</v>
      </c>
      <c r="E10" s="98">
        <v>5736.7708352910959</v>
      </c>
      <c r="F10" s="98">
        <v>5737.5900715709258</v>
      </c>
      <c r="G10" s="98">
        <v>5852.0967403816458</v>
      </c>
      <c r="H10" s="98">
        <v>5917.4745950971737</v>
      </c>
      <c r="I10" s="98">
        <v>5994.9663793453064</v>
      </c>
      <c r="J10" s="98">
        <v>6058.4693568387611</v>
      </c>
      <c r="K10" s="98">
        <v>6135.3663906079646</v>
      </c>
      <c r="L10" s="98">
        <v>6166.3555452775527</v>
      </c>
      <c r="M10" s="98">
        <v>6274.5177389205983</v>
      </c>
      <c r="N10" s="98">
        <v>6417.5660713671459</v>
      </c>
    </row>
    <row r="11" spans="1:14" ht="15.75" customHeight="1">
      <c r="A11" s="109" t="s">
        <v>15</v>
      </c>
      <c r="B11" s="98">
        <v>2673.3256629117277</v>
      </c>
      <c r="C11" s="98">
        <v>2653.677507398706</v>
      </c>
      <c r="D11" s="98">
        <v>2714.3454964106731</v>
      </c>
      <c r="E11" s="98">
        <v>2766.367936946453</v>
      </c>
      <c r="F11" s="98">
        <v>2819.6899336492893</v>
      </c>
      <c r="G11" s="98">
        <v>2847.169997174562</v>
      </c>
      <c r="H11" s="98">
        <v>2926.0398779123229</v>
      </c>
      <c r="I11" s="98">
        <v>2964.7946694576426</v>
      </c>
      <c r="J11" s="98">
        <v>2979.9445849958965</v>
      </c>
      <c r="K11" s="98">
        <v>3113.7072571839162</v>
      </c>
      <c r="L11" s="98">
        <v>3130.419607355162</v>
      </c>
      <c r="M11" s="98">
        <v>3124.7512512052895</v>
      </c>
      <c r="N11" s="98">
        <v>3289.4673866883973</v>
      </c>
    </row>
    <row r="12" spans="1:14" ht="15.75" customHeight="1">
      <c r="A12" s="109" t="s">
        <v>16</v>
      </c>
      <c r="B12" s="98">
        <v>2733.5157023658949</v>
      </c>
      <c r="C12" s="98">
        <v>2726.3249754853891</v>
      </c>
      <c r="D12" s="98">
        <v>2738.7521083616521</v>
      </c>
      <c r="E12" s="98">
        <v>2797.4640990792673</v>
      </c>
      <c r="F12" s="98">
        <v>2815.743938611095</v>
      </c>
      <c r="G12" s="98">
        <v>2824.0332113492705</v>
      </c>
      <c r="H12" s="98">
        <v>2921.6270535807607</v>
      </c>
      <c r="I12" s="98">
        <v>2962.8573951854137</v>
      </c>
      <c r="J12" s="98">
        <v>2947.9519759596305</v>
      </c>
      <c r="K12" s="98">
        <v>3102.1635205865123</v>
      </c>
      <c r="L12" s="98">
        <v>3123.1540822880461</v>
      </c>
      <c r="M12" s="98">
        <v>3085.6301753599641</v>
      </c>
      <c r="N12" s="98">
        <v>3211.4601609620377</v>
      </c>
    </row>
    <row r="13" spans="1:14" ht="15.75" customHeight="1">
      <c r="A13" s="9" t="s">
        <v>17</v>
      </c>
      <c r="B13" s="99">
        <v>2703.7445526443212</v>
      </c>
      <c r="C13" s="99">
        <v>2712.3100067249497</v>
      </c>
      <c r="D13" s="99">
        <v>2709.0530679274771</v>
      </c>
      <c r="E13" s="99">
        <v>2767.0379476994372</v>
      </c>
      <c r="F13" s="99">
        <v>2782.4922614555612</v>
      </c>
      <c r="G13" s="99">
        <v>2818.3996284254526</v>
      </c>
      <c r="H13" s="99">
        <v>2872.8743298476566</v>
      </c>
      <c r="I13" s="99">
        <v>2930.7003144111754</v>
      </c>
      <c r="J13" s="99">
        <v>2944.3252553923603</v>
      </c>
      <c r="K13" s="99">
        <v>3009.3215672101305</v>
      </c>
      <c r="L13" s="99">
        <v>3045.7791328094672</v>
      </c>
      <c r="M13" s="99">
        <v>3105.676028486298</v>
      </c>
      <c r="N13" s="99">
        <v>3128.9866666666667</v>
      </c>
    </row>
    <row r="14" spans="1:14" s="32" customFormat="1" ht="15.75" customHeight="1">
      <c r="A14" s="109" t="s">
        <v>18</v>
      </c>
      <c r="B14" s="98">
        <v>2900.5010232164282</v>
      </c>
      <c r="C14" s="98">
        <v>2926.5322045855378</v>
      </c>
      <c r="D14" s="98">
        <v>2818.5473865241693</v>
      </c>
      <c r="E14" s="98">
        <v>2906.1440319116296</v>
      </c>
      <c r="F14" s="98">
        <v>2919.6641557964358</v>
      </c>
      <c r="G14" s="98">
        <v>3136.0816505279549</v>
      </c>
      <c r="H14" s="98">
        <v>3222.2682867557714</v>
      </c>
      <c r="I14" s="98">
        <v>3279.7241396048735</v>
      </c>
      <c r="J14" s="98">
        <v>3285.3927809680067</v>
      </c>
      <c r="K14" s="98">
        <v>3373.1121392016375</v>
      </c>
      <c r="L14" s="98">
        <v>3405.3538335718667</v>
      </c>
      <c r="M14" s="98">
        <v>3317.641479705429</v>
      </c>
      <c r="N14" s="98">
        <v>3339.7646756978652</v>
      </c>
    </row>
    <row r="15" spans="1:14">
      <c r="A15" s="124" t="s">
        <v>54</v>
      </c>
      <c r="B15" s="98">
        <v>4957.2593522677789</v>
      </c>
      <c r="C15" s="98">
        <v>4968.9525081274996</v>
      </c>
      <c r="D15" s="98">
        <v>5029.2817688908963</v>
      </c>
      <c r="E15" s="98">
        <v>5142.6273773490993</v>
      </c>
      <c r="F15" s="98">
        <v>5124.7583158358129</v>
      </c>
      <c r="G15" s="98">
        <v>5187.6078020761734</v>
      </c>
      <c r="H15" s="98">
        <v>5269.9058824892763</v>
      </c>
      <c r="I15" s="98">
        <v>5375.7105178078527</v>
      </c>
      <c r="J15" s="98">
        <v>5431.3359321372163</v>
      </c>
      <c r="K15" s="98">
        <v>5542.2129761557553</v>
      </c>
      <c r="L15" s="98">
        <v>5538.989619406967</v>
      </c>
      <c r="M15" s="98">
        <v>5625.5232124565937</v>
      </c>
      <c r="N15" s="98">
        <v>5653.0428120671495</v>
      </c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Table №1-U</vt:lpstr>
      <vt:lpstr>Table №1.1-U</vt:lpstr>
      <vt:lpstr>Table №2-U</vt:lpstr>
      <vt:lpstr>Table №2.1-U</vt:lpstr>
      <vt:lpstr>Table № 3-U</vt:lpstr>
      <vt:lpstr>Table № 3.1-U</vt:lpstr>
      <vt:lpstr>Table №4-U</vt:lpstr>
      <vt:lpstr>Table №4.1-U</vt:lpstr>
      <vt:lpstr>Table № 5-U</vt:lpstr>
      <vt:lpstr>Table № 5.1-U</vt:lpstr>
      <vt:lpstr>Table №6-U</vt:lpstr>
      <vt:lpstr>Chart №1-U</vt:lpstr>
      <vt:lpstr>Chart №2-U</vt:lpstr>
      <vt:lpstr>Chart №3-U</vt:lpstr>
      <vt:lpstr>'Table №6-U'!Print_Area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2025-02-14T15:18:52Z</cp:lastPrinted>
  <dcterms:created xsi:type="dcterms:W3CDTF">2003-04-19T18:01:46Z</dcterms:created>
  <dcterms:modified xsi:type="dcterms:W3CDTF">2025-04-29T12:55:40Z</dcterms:modified>
</cp:coreProperties>
</file>