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"/>
    </mc:Choice>
  </mc:AlternateContent>
  <bookViews>
    <workbookView xWindow="0" yWindow="0" windowWidth="27870" windowHeight="12885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3-П'!$A$1:$O$17</definedName>
    <definedName name="_xlnm.Print_Area" localSheetId="5">'Таблица №3.1-П'!$A$1:$P$20</definedName>
    <definedName name="_xlnm.Print_Area" localSheetId="11">'Таблица №6.1-П'!$A$1:$L$9</definedName>
    <definedName name="_xlnm.Print_Area" localSheetId="10">'Таблица №6-П'!$A$1:$N$16</definedName>
  </definedNames>
  <calcPr calcId="162913"/>
</workbook>
</file>

<file path=xl/calcChain.xml><?xml version="1.0" encoding="utf-8"?>
<calcChain xmlns="http://schemas.openxmlformats.org/spreadsheetml/2006/main">
  <c r="M14" i="7" l="1"/>
  <c r="M4" i="7"/>
  <c r="B5" i="2" l="1"/>
  <c r="D14" i="8"/>
  <c r="E14" i="8"/>
  <c r="F14" i="8"/>
  <c r="G14" i="8"/>
  <c r="H14" i="8"/>
  <c r="I14" i="8"/>
  <c r="J14" i="8"/>
  <c r="K14" i="8"/>
  <c r="L14" i="8"/>
  <c r="M14" i="8"/>
  <c r="D15" i="8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C15" i="8"/>
  <c r="C16" i="8"/>
  <c r="C17" i="8"/>
  <c r="C14" i="8"/>
  <c r="D4" i="8"/>
  <c r="E4" i="8"/>
  <c r="F4" i="8"/>
  <c r="G4" i="8"/>
  <c r="H4" i="8"/>
  <c r="I4" i="8"/>
  <c r="J4" i="8"/>
  <c r="K4" i="8"/>
  <c r="L4" i="8"/>
  <c r="M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C5" i="8"/>
  <c r="C6" i="8"/>
  <c r="C7" i="8"/>
  <c r="C8" i="8"/>
  <c r="C9" i="8"/>
  <c r="C10" i="8"/>
  <c r="C11" i="8"/>
  <c r="C12" i="8"/>
  <c r="C13" i="8"/>
  <c r="C4" i="8"/>
  <c r="M15" i="7"/>
  <c r="M16" i="7"/>
  <c r="M17" i="7"/>
  <c r="M5" i="7"/>
  <c r="M6" i="7"/>
  <c r="M7" i="7"/>
  <c r="M8" i="7"/>
  <c r="M9" i="7"/>
  <c r="M10" i="7"/>
  <c r="M11" i="7"/>
  <c r="M12" i="7"/>
  <c r="M13" i="7"/>
  <c r="L5" i="11" l="1"/>
  <c r="L6" i="11"/>
  <c r="L7" i="11"/>
  <c r="L8" i="11"/>
  <c r="L4" i="11"/>
  <c r="C9" i="11"/>
  <c r="D9" i="11"/>
  <c r="E9" i="11"/>
  <c r="F9" i="11"/>
  <c r="G9" i="11"/>
  <c r="H9" i="11"/>
  <c r="I9" i="11"/>
  <c r="J9" i="11"/>
  <c r="K9" i="11"/>
  <c r="B9" i="11"/>
  <c r="L9" i="11" l="1"/>
  <c r="O15" i="6"/>
  <c r="O16" i="6"/>
  <c r="O7" i="6"/>
  <c r="O8" i="6"/>
  <c r="O9" i="6"/>
  <c r="O10" i="6"/>
  <c r="O11" i="6"/>
  <c r="O12" i="6"/>
  <c r="O13" i="6"/>
  <c r="O14" i="6"/>
  <c r="O6" i="6"/>
  <c r="O7" i="5"/>
  <c r="O8" i="5"/>
  <c r="O9" i="5"/>
  <c r="O16" i="5" s="1"/>
  <c r="O10" i="5"/>
  <c r="O11" i="5"/>
  <c r="O12" i="5"/>
  <c r="O13" i="5"/>
  <c r="O14" i="5"/>
  <c r="O15" i="5"/>
  <c r="O6" i="5"/>
  <c r="B16" i="5"/>
  <c r="C16" i="5"/>
  <c r="D16" i="5"/>
  <c r="E16" i="5"/>
  <c r="F16" i="5"/>
  <c r="G16" i="5"/>
  <c r="H16" i="5"/>
  <c r="I16" i="5"/>
  <c r="J16" i="5"/>
  <c r="K16" i="5"/>
  <c r="M16" i="5"/>
  <c r="L16" i="5"/>
  <c r="C5" i="4"/>
  <c r="D5" i="4"/>
  <c r="E5" i="4"/>
  <c r="F5" i="4"/>
  <c r="G5" i="4"/>
  <c r="H5" i="4"/>
  <c r="I5" i="4"/>
  <c r="J5" i="4"/>
  <c r="K5" i="4"/>
  <c r="L5" i="4"/>
  <c r="M5" i="4"/>
  <c r="N5" i="4"/>
  <c r="C6" i="4"/>
  <c r="D6" i="4"/>
  <c r="E6" i="4"/>
  <c r="F6" i="4"/>
  <c r="G6" i="4"/>
  <c r="H6" i="4"/>
  <c r="I6" i="4"/>
  <c r="J6" i="4"/>
  <c r="K6" i="4"/>
  <c r="L6" i="4"/>
  <c r="M6" i="4"/>
  <c r="N6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  <c r="C12" i="4"/>
  <c r="D12" i="4"/>
  <c r="E12" i="4"/>
  <c r="F12" i="4"/>
  <c r="G12" i="4"/>
  <c r="H12" i="4"/>
  <c r="I12" i="4"/>
  <c r="J12" i="4"/>
  <c r="K12" i="4"/>
  <c r="L12" i="4"/>
  <c r="M12" i="4"/>
  <c r="N12" i="4"/>
  <c r="C13" i="4"/>
  <c r="D13" i="4"/>
  <c r="E13" i="4"/>
  <c r="F13" i="4"/>
  <c r="G13" i="4"/>
  <c r="H13" i="4"/>
  <c r="I13" i="4"/>
  <c r="J13" i="4"/>
  <c r="K13" i="4"/>
  <c r="L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B6" i="4"/>
  <c r="B7" i="4"/>
  <c r="B8" i="4"/>
  <c r="B9" i="4"/>
  <c r="B10" i="4"/>
  <c r="B11" i="4"/>
  <c r="B12" i="4"/>
  <c r="B13" i="4"/>
  <c r="B14" i="4"/>
  <c r="B15" i="4"/>
  <c r="B5" i="4"/>
  <c r="B15" i="15"/>
  <c r="C15" i="15"/>
  <c r="D15" i="15"/>
  <c r="E15" i="15"/>
  <c r="F15" i="15"/>
  <c r="G15" i="15"/>
  <c r="H15" i="15"/>
  <c r="I15" i="15"/>
  <c r="J15" i="15"/>
  <c r="K15" i="15"/>
  <c r="M15" i="15"/>
  <c r="N15" i="15"/>
  <c r="C5" i="2"/>
  <c r="D5" i="2"/>
  <c r="E5" i="2"/>
  <c r="F5" i="2"/>
  <c r="G5" i="2"/>
  <c r="H5" i="2"/>
  <c r="I5" i="2"/>
  <c r="J5" i="2"/>
  <c r="K5" i="2"/>
  <c r="L5" i="2"/>
  <c r="M5" i="2"/>
  <c r="N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B6" i="2"/>
  <c r="B7" i="2"/>
  <c r="B8" i="2"/>
  <c r="B9" i="2"/>
  <c r="B10" i="2"/>
  <c r="B11" i="2"/>
  <c r="B12" i="2"/>
  <c r="B13" i="2"/>
  <c r="B14" i="2"/>
  <c r="B15" i="2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L15" i="15" l="1"/>
  <c r="N16" i="5" l="1"/>
</calcChain>
</file>

<file path=xl/sharedStrings.xml><?xml version="1.0" encoding="utf-8"?>
<sst xmlns="http://schemas.openxmlformats.org/spreadsheetml/2006/main" count="231" uniqueCount="75">
  <si>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</si>
  <si>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</si>
  <si>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</si>
  <si>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</si>
  <si>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</si>
  <si>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</si>
  <si>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</si>
  <si>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</si>
  <si>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</si>
  <si>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</si>
  <si>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</si>
  <si>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</si>
  <si>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</si>
  <si>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</si>
  <si>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</si>
  <si>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</si>
  <si>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</si>
  <si>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</si>
  <si>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</si>
  <si>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</si>
  <si>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</si>
  <si>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</si>
  <si>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</si>
  <si>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</si>
  <si>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</si>
  <si>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</si>
  <si>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</si>
  <si>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</si>
  <si>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</si>
  <si>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</si>
  <si>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</si>
  <si>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</si>
  <si>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</si>
  <si>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</si>
  <si>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</si>
  <si>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</si>
  <si>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</si>
  <si>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</si>
  <si>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</si>
  <si>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</si>
  <si>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</si>
  <si>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</si>
  <si>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</si>
  <si>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</si>
  <si>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</si>
  <si>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</si>
  <si>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</si>
  <si>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</si>
  <si>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</si>
  <si>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</si>
  <si>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</si>
  <si>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</si>
  <si>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</si>
  <si>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</si>
  <si>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</si>
  <si>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</si>
  <si>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</si>
  <si>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</si>
  <si>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</si>
  <si>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</si>
  <si>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</si>
  <si>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</si>
  <si>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</si>
  <si>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 xml:space="preserve">Общо </t>
  </si>
  <si>
    <t>Година, среднопретеглено</t>
  </si>
  <si>
    <t>Година, средноаритметично</t>
  </si>
  <si>
    <t>Динамика на нетните активи в ППФ през 2024 г. (по месеци)</t>
  </si>
  <si>
    <t>Динамика на пенсионерите в ППФ</t>
  </si>
  <si>
    <t>Начислени и изплатени суми от ППФ за периода 01.01.2024 г. - 31.12.2024 г.</t>
  </si>
  <si>
    <t>Инвестиционен портфейл и балансови активи на ППФ към 31.12.2024 г.</t>
  </si>
  <si>
    <t>Дългови финансови инструменти</t>
  </si>
  <si>
    <t>Дялови финансови инструменти</t>
  </si>
  <si>
    <t>ІІ.</t>
  </si>
  <si>
    <t>Структура на инвестиционния портфейл и балансовите активи на ППФ към 31.12.2024 г.</t>
  </si>
  <si>
    <t>Средства за изплащане на наследници на пенсионери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</si>
</sst>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9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rgb="FF080000"/>
      <name val="Tahoma"/>
      <family val="2"/>
      <charset val="204"/>
    </font>
    <font>
      <sz val="10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166" fontId="3" fillId="0" borderId="0" applyFont="0" applyFill="0" applyBorder="0" applyAlignment="0" applyProtection="0"/>
    <xf numFmtId="0" fontId="6" fillId="0" borderId="0"/>
    <xf numFmtId="0" fontId="5" fillId="0" borderId="0"/>
    <xf numFmtId="9" fontId="3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4" fillId="0" borderId="1" xfId="4" applyNumberFormat="1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166" fontId="9" fillId="0" borderId="1" xfId="1" applyFont="1" applyFill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9" fillId="0" borderId="2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11" fillId="0" borderId="0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right" vertical="justify" wrapText="1"/>
    </xf>
    <xf numFmtId="0" fontId="4" fillId="0" borderId="5" xfId="0" applyFont="1" applyBorder="1" applyAlignment="1">
      <alignment vertical="justify"/>
    </xf>
    <xf numFmtId="0" fontId="4" fillId="0" borderId="3" xfId="0" applyFont="1" applyBorder="1" applyAlignment="1">
      <alignment vertical="justify"/>
    </xf>
    <xf numFmtId="0" fontId="4" fillId="0" borderId="4" xfId="0" applyFont="1" applyBorder="1" applyAlignment="1">
      <alignment horizontal="right" vertical="justify"/>
    </xf>
    <xf numFmtId="0" fontId="10" fillId="0" borderId="1" xfId="0" applyFont="1" applyBorder="1" applyAlignment="1">
      <alignment horizontal="left" wrapText="1"/>
    </xf>
    <xf numFmtId="166" fontId="9" fillId="0" borderId="1" xfId="1" applyFont="1" applyFill="1" applyBorder="1" applyAlignment="1">
      <alignment horizontal="left" wrapText="1"/>
    </xf>
    <xf numFmtId="0" fontId="9" fillId="0" borderId="3" xfId="0" applyFont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4" fillId="0" borderId="0" xfId="3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vertical="center"/>
    </xf>
    <xf numFmtId="166" fontId="12" fillId="0" borderId="1" xfId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66" fontId="4" fillId="0" borderId="7" xfId="1" applyFont="1" applyFill="1" applyBorder="1" applyAlignment="1">
      <alignment horizontal="justify" vertical="justify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0" applyFont="1" applyBorder="1"/>
    <xf numFmtId="0" fontId="13" fillId="0" borderId="1" xfId="3" applyFont="1" applyFill="1" applyBorder="1" applyAlignment="1">
      <alignment horizontal="left" vertical="center" inden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4" fillId="0" borderId="0" xfId="3" applyNumberFormat="1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horizontal="center" vertical="center"/>
    </xf>
    <xf numFmtId="169" fontId="4" fillId="0" borderId="0" xfId="3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justify" wrapText="1"/>
    </xf>
    <xf numFmtId="0" fontId="6" fillId="0" borderId="3" xfId="0" applyFont="1" applyBorder="1" applyAlignment="1">
      <alignment vertical="center"/>
    </xf>
    <xf numFmtId="166" fontId="6" fillId="0" borderId="1" xfId="1" applyFont="1" applyFill="1" applyBorder="1" applyAlignment="1">
      <alignment wrapText="1"/>
    </xf>
    <xf numFmtId="2" fontId="4" fillId="0" borderId="0" xfId="0" applyNumberFormat="1" applyFont="1" applyBorder="1" applyAlignment="1">
      <alignment vertical="center" wrapText="1"/>
    </xf>
    <xf numFmtId="170" fontId="4" fillId="0" borderId="0" xfId="3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4" fillId="0" borderId="0" xfId="0" applyNumberFormat="1" applyFont="1"/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10" xfId="0" applyNumberFormat="1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168" fontId="4" fillId="0" borderId="0" xfId="3" applyNumberFormat="1" applyFont="1" applyFill="1" applyAlignment="1">
      <alignment vertical="center"/>
    </xf>
    <xf numFmtId="10" fontId="4" fillId="0" borderId="0" xfId="4" applyNumberFormat="1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justify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justify"/>
    </xf>
    <xf numFmtId="3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justify" wrapText="1"/>
    </xf>
    <xf numFmtId="0" fontId="4" fillId="0" borderId="3" xfId="0" applyFont="1" applyFill="1" applyBorder="1" applyAlignment="1">
      <alignment vertical="justify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166" fontId="4" fillId="0" borderId="1" xfId="1" applyFont="1" applyFill="1" applyBorder="1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3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10" fontId="4" fillId="0" borderId="0" xfId="4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justify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3" quotePrefix="1" applyNumberFormat="1" applyFont="1" applyFill="1" applyBorder="1" applyAlignment="1">
      <alignment horizontal="right" vertical="center" wrapText="1" indent="1"/>
    </xf>
    <xf numFmtId="0" fontId="4" fillId="0" borderId="1" xfId="0" quotePrefix="1" applyNumberFormat="1" applyFont="1" applyFill="1" applyBorder="1" applyAlignment="1">
      <alignment horizontal="right" vertical="center" wrapText="1" inden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6" fillId="0" borderId="0" xfId="5" applyFont="1" applyFill="1" applyBorder="1" applyAlignment="1"/>
    <xf numFmtId="0" fontId="6" fillId="0" borderId="4" xfId="0" applyFont="1" applyFill="1" applyBorder="1" applyAlignment="1">
      <alignment horizontal="right" vertical="justify" wrapText="1"/>
    </xf>
    <xf numFmtId="0" fontId="6" fillId="0" borderId="3" xfId="0" applyFont="1" applyFill="1" applyBorder="1" applyAlignment="1">
      <alignment vertical="justify"/>
    </xf>
    <xf numFmtId="166" fontId="6" fillId="0" borderId="1" xfId="1" applyFont="1" applyFill="1" applyBorder="1" applyAlignment="1">
      <alignment horizontal="left" wrapText="1"/>
    </xf>
    <xf numFmtId="3" fontId="4" fillId="0" borderId="1" xfId="1" applyNumberFormat="1" applyFont="1" applyFill="1" applyBorder="1" applyAlignment="1">
      <alignment vertical="center"/>
    </xf>
    <xf numFmtId="165" fontId="4" fillId="0" borderId="1" xfId="3" applyNumberFormat="1" applyFont="1" applyFill="1" applyBorder="1" applyAlignment="1">
      <alignment horizontal="right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wrapText="1"/>
    </xf>
    <xf numFmtId="3" fontId="10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wrapText="1"/>
    </xf>
    <xf numFmtId="165" fontId="13" fillId="0" borderId="1" xfId="3" applyNumberFormat="1" applyFont="1" applyFill="1" applyBorder="1" applyAlignment="1">
      <alignment horizontal="right" vertical="center" wrapText="1"/>
    </xf>
    <xf numFmtId="165" fontId="6" fillId="0" borderId="1" xfId="3" applyNumberFormat="1" applyFont="1" applyFill="1" applyBorder="1" applyAlignment="1">
      <alignment horizontal="right" vertical="center" wrapText="1"/>
    </xf>
    <xf numFmtId="169" fontId="13" fillId="0" borderId="1" xfId="0" applyNumberFormat="1" applyFont="1" applyFill="1" applyBorder="1" applyAlignment="1">
      <alignment horizontal="right" vertical="center" wrapText="1"/>
    </xf>
    <xf numFmtId="169" fontId="6" fillId="0" borderId="1" xfId="0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right" vertical="center"/>
    </xf>
    <xf numFmtId="0" fontId="6" fillId="0" borderId="6" xfId="5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1" xfId="5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center" vertical="center" wrapText="1"/>
    </xf>
    <xf numFmtId="0" fontId="6" fillId="0" borderId="0" xfId="5" applyFont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17" fillId="0" borderId="0" xfId="9" applyNumberFormat="1" applyFont="1" applyAlignment="1">
      <alignment horizontal="right" vertical="center" wrapText="1"/>
    </xf>
    <xf numFmtId="0" fontId="18" fillId="0" borderId="0" xfId="9" applyNumberFormat="1" applyFont="1" applyAlignment="1">
      <alignment horizontal="right" vertical="center" wrapText="1"/>
    </xf>
    <xf numFmtId="0" fontId="17" fillId="0" borderId="0" xfId="9" applyNumberFormat="1" applyFont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2" xfId="3" applyFont="1" applyFill="1" applyBorder="1" applyAlignment="1">
      <alignment horizontal="right" vertical="center"/>
    </xf>
    <xf numFmtId="1" fontId="6" fillId="2" borderId="6" xfId="1" applyNumberFormat="1" applyFont="1" applyFill="1" applyBorder="1" applyAlignment="1">
      <alignment horizontal="center" wrapText="1"/>
    </xf>
    <xf numFmtId="1" fontId="6" fillId="2" borderId="9" xfId="1" applyNumberFormat="1" applyFont="1" applyFill="1" applyBorder="1" applyAlignment="1">
      <alignment horizontal="center" wrapText="1"/>
    </xf>
    <xf numFmtId="1" fontId="6" fillId="2" borderId="8" xfId="1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3" fontId="6" fillId="2" borderId="6" xfId="1" applyNumberFormat="1" applyFont="1" applyFill="1" applyBorder="1" applyAlignment="1">
      <alignment horizontal="center" wrapText="1"/>
    </xf>
    <xf numFmtId="3" fontId="6" fillId="2" borderId="9" xfId="1" applyNumberFormat="1" applyFont="1" applyFill="1" applyBorder="1" applyAlignment="1">
      <alignment horizontal="center" wrapText="1"/>
    </xf>
    <xf numFmtId="3" fontId="6" fillId="2" borderId="8" xfId="1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1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2" xfId="0" applyFont="1" applyBorder="1" applyAlignment="1">
      <alignment horizontal="right"/>
    </xf>
  </cellXfs>
  <cellStyles count="10">
    <cellStyle name="Comma" xfId="1" builtinId="3"/>
    <cellStyle name="Comma 2" xfId="6"/>
    <cellStyle name="Normal" xfId="0" builtinId="0"/>
    <cellStyle name="Normal 2" xfId="5"/>
    <cellStyle name="Normal 3" xfId="8"/>
    <cellStyle name="Normal 4" xfId="9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№1.1-П'!$N$5:$N$14</c:f>
              <c:numCache>
                <c:formatCode>#,##0.00</c:formatCode>
                <c:ptCount val="10"/>
                <c:pt idx="0">
                  <c:v>23.832307562600118</c:v>
                </c:pt>
                <c:pt idx="1">
                  <c:v>12.548929866188107</c:v>
                </c:pt>
                <c:pt idx="2">
                  <c:v>17.522914232719479</c:v>
                </c:pt>
                <c:pt idx="3">
                  <c:v>15.028243824298121</c:v>
                </c:pt>
                <c:pt idx="4">
                  <c:v>6.8781842051380879</c:v>
                </c:pt>
                <c:pt idx="5">
                  <c:v>9.444518048345719</c:v>
                </c:pt>
                <c:pt idx="6">
                  <c:v>4.3949558577330263</c:v>
                </c:pt>
                <c:pt idx="7">
                  <c:v>6.1347513459477039</c:v>
                </c:pt>
                <c:pt idx="8">
                  <c:v>2.7843352162549531</c:v>
                </c:pt>
                <c:pt idx="9">
                  <c:v>1.4308598407746878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№2.1-П'!$N$5:$N$14</c:f>
              <c:numCache>
                <c:formatCode>#,##0.00</c:formatCode>
                <c:ptCount val="10"/>
                <c:pt idx="0">
                  <c:v>24.084701054099522</c:v>
                </c:pt>
                <c:pt idx="1">
                  <c:v>13.48307833004792</c:v>
                </c:pt>
                <c:pt idx="2">
                  <c:v>19.081453558538524</c:v>
                </c:pt>
                <c:pt idx="3">
                  <c:v>16.805306100628002</c:v>
                </c:pt>
                <c:pt idx="4">
                  <c:v>6.7539376594599938</c:v>
                </c:pt>
                <c:pt idx="5">
                  <c:v>9.6087194402705371</c:v>
                </c:pt>
                <c:pt idx="6">
                  <c:v>2.7025305440891598</c:v>
                </c:pt>
                <c:pt idx="7">
                  <c:v>4.8711295938412471</c:v>
                </c:pt>
                <c:pt idx="8">
                  <c:v>1.7215707641226246</c:v>
                </c:pt>
                <c:pt idx="9">
                  <c:v>0.88757295490246702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218929155594681E-3"/>
                  <c:y val="-1.961868979575514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2855947354406787E-2"/>
                  <c:y val="-6.187013425352291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4.3966243350016029E-3"/>
                  <c:y val="-6.376398381674372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7592637867"/>
                  <c:y val="-3.085761487935839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52.127372389822568</c:v>
                </c:pt>
                <c:pt idx="1">
                  <c:v>9.4766327831852006</c:v>
                </c:pt>
                <c:pt idx="2">
                  <c:v>3.4691137646858647E-2</c:v>
                </c:pt>
                <c:pt idx="3">
                  <c:v>19.712923320561142</c:v>
                </c:pt>
                <c:pt idx="4">
                  <c:v>17.238008259737416</c:v>
                </c:pt>
                <c:pt idx="5">
                  <c:v>0.22005123706672902</c:v>
                </c:pt>
                <c:pt idx="6">
                  <c:v>1.1903208719800824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1"/>
  <sheetViews>
    <sheetView showGridLines="0" tabSelected="1" zoomScaleNormal="100" zoomScaleSheetLayoutView="100" workbookViewId="0">
      <selection sqref="A1:N1"/>
    </sheetView>
  </sheetViews>
  <sheetFormatPr defaultColWidth="9" defaultRowHeight="16.7" customHeight="1"/>
  <cols>
    <col min="1" max="1" width="42.21875" style="63" customWidth="1"/>
    <col min="2" max="14" width="7.88671875" style="63" customWidth="1"/>
    <col min="15" max="16384" width="9" style="63"/>
  </cols>
  <sheetData>
    <row r="1" spans="1:14" ht="34.5" customHeight="1">
      <c r="A1" s="143" t="s">
        <v>48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ht="16.7" customHeight="1">
      <c r="A2" s="71"/>
      <c r="B2" s="71"/>
      <c r="C2" s="70"/>
      <c r="D2" s="70"/>
    </row>
    <row r="3" spans="1:14" ht="16.7" customHeight="1">
      <c r="A3" s="72" t="s">
        <v>35</v>
      </c>
      <c r="B3" s="73">
        <v>2023</v>
      </c>
      <c r="C3" s="140">
        <v>2024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2"/>
    </row>
    <row r="4" spans="1:14" ht="16.7" customHeight="1">
      <c r="A4" s="74" t="s">
        <v>38</v>
      </c>
      <c r="B4" s="7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6.7" customHeight="1">
      <c r="A5" s="76" t="s">
        <v>2</v>
      </c>
      <c r="B5" s="112">
        <v>77847</v>
      </c>
      <c r="C5" s="112">
        <v>77750</v>
      </c>
      <c r="D5" s="112">
        <v>78221</v>
      </c>
      <c r="E5" s="112">
        <v>78111</v>
      </c>
      <c r="F5" s="112">
        <v>78022</v>
      </c>
      <c r="G5" s="112">
        <v>78365</v>
      </c>
      <c r="H5" s="112">
        <v>78216</v>
      </c>
      <c r="I5" s="112">
        <v>78105</v>
      </c>
      <c r="J5" s="112">
        <v>78703</v>
      </c>
      <c r="K5" s="112">
        <v>78599</v>
      </c>
      <c r="L5" s="112">
        <v>78452</v>
      </c>
      <c r="M5" s="112">
        <v>79274</v>
      </c>
      <c r="N5" s="112">
        <v>79149</v>
      </c>
    </row>
    <row r="6" spans="1:14" ht="16.7" customHeight="1">
      <c r="A6" s="76" t="s">
        <v>3</v>
      </c>
      <c r="B6" s="112">
        <v>42223</v>
      </c>
      <c r="C6" s="112">
        <v>42159</v>
      </c>
      <c r="D6" s="112">
        <v>42161</v>
      </c>
      <c r="E6" s="112">
        <v>42159</v>
      </c>
      <c r="F6" s="112">
        <v>42139</v>
      </c>
      <c r="G6" s="112">
        <v>42187</v>
      </c>
      <c r="H6" s="112">
        <v>42185</v>
      </c>
      <c r="I6" s="112">
        <v>42158</v>
      </c>
      <c r="J6" s="112">
        <v>42043</v>
      </c>
      <c r="K6" s="112">
        <v>42017</v>
      </c>
      <c r="L6" s="112">
        <v>41950</v>
      </c>
      <c r="M6" s="112">
        <v>41707</v>
      </c>
      <c r="N6" s="112">
        <v>41676</v>
      </c>
    </row>
    <row r="7" spans="1:14" ht="16.7" customHeight="1">
      <c r="A7" s="76" t="s">
        <v>4</v>
      </c>
      <c r="B7" s="112">
        <v>58827</v>
      </c>
      <c r="C7" s="112">
        <v>58713</v>
      </c>
      <c r="D7" s="112">
        <v>58809</v>
      </c>
      <c r="E7" s="112">
        <v>58705</v>
      </c>
      <c r="F7" s="112">
        <v>58591</v>
      </c>
      <c r="G7" s="112">
        <v>58640</v>
      </c>
      <c r="H7" s="112">
        <v>58524</v>
      </c>
      <c r="I7" s="112">
        <v>58416</v>
      </c>
      <c r="J7" s="112">
        <v>58439</v>
      </c>
      <c r="K7" s="112">
        <v>58346</v>
      </c>
      <c r="L7" s="112">
        <v>58214</v>
      </c>
      <c r="M7" s="112">
        <v>58327</v>
      </c>
      <c r="N7" s="112">
        <v>58195</v>
      </c>
    </row>
    <row r="8" spans="1:14" ht="16.7" customHeight="1">
      <c r="A8" s="76" t="s">
        <v>5</v>
      </c>
      <c r="B8" s="112">
        <v>48058</v>
      </c>
      <c r="C8" s="112">
        <v>47941</v>
      </c>
      <c r="D8" s="112">
        <v>48613</v>
      </c>
      <c r="E8" s="112">
        <v>48529</v>
      </c>
      <c r="F8" s="112">
        <v>48447</v>
      </c>
      <c r="G8" s="112">
        <v>49060</v>
      </c>
      <c r="H8" s="112">
        <v>48974</v>
      </c>
      <c r="I8" s="112">
        <v>48878</v>
      </c>
      <c r="J8" s="112">
        <v>49507</v>
      </c>
      <c r="K8" s="112">
        <v>49422</v>
      </c>
      <c r="L8" s="112">
        <v>49307</v>
      </c>
      <c r="M8" s="112">
        <v>50019</v>
      </c>
      <c r="N8" s="112">
        <v>49910</v>
      </c>
    </row>
    <row r="9" spans="1:14" ht="16.7" customHeight="1">
      <c r="A9" s="76" t="s">
        <v>60</v>
      </c>
      <c r="B9" s="112">
        <v>22233</v>
      </c>
      <c r="C9" s="112">
        <v>22193</v>
      </c>
      <c r="D9" s="112">
        <v>22428</v>
      </c>
      <c r="E9" s="112">
        <v>22401</v>
      </c>
      <c r="F9" s="112">
        <v>22369</v>
      </c>
      <c r="G9" s="112">
        <v>22649</v>
      </c>
      <c r="H9" s="112">
        <v>22609</v>
      </c>
      <c r="I9" s="112">
        <v>22582</v>
      </c>
      <c r="J9" s="112">
        <v>22784</v>
      </c>
      <c r="K9" s="112">
        <v>22755</v>
      </c>
      <c r="L9" s="112">
        <v>22714</v>
      </c>
      <c r="M9" s="112">
        <v>22885</v>
      </c>
      <c r="N9" s="112">
        <v>22843</v>
      </c>
    </row>
    <row r="10" spans="1:14" ht="16.7" customHeight="1">
      <c r="A10" s="76" t="s">
        <v>6</v>
      </c>
      <c r="B10" s="112">
        <v>31390</v>
      </c>
      <c r="C10" s="112">
        <v>31357</v>
      </c>
      <c r="D10" s="112">
        <v>31564</v>
      </c>
      <c r="E10" s="112">
        <v>31565</v>
      </c>
      <c r="F10" s="112">
        <v>31548</v>
      </c>
      <c r="G10" s="112">
        <v>31582</v>
      </c>
      <c r="H10" s="112">
        <v>31552</v>
      </c>
      <c r="I10" s="112">
        <v>31531</v>
      </c>
      <c r="J10" s="112">
        <v>31504</v>
      </c>
      <c r="K10" s="112">
        <v>31499</v>
      </c>
      <c r="L10" s="112">
        <v>31468</v>
      </c>
      <c r="M10" s="112">
        <v>31386</v>
      </c>
      <c r="N10" s="112">
        <v>31366</v>
      </c>
    </row>
    <row r="11" spans="1:14" ht="16.7" customHeight="1">
      <c r="A11" s="76" t="s">
        <v>30</v>
      </c>
      <c r="B11" s="112">
        <v>14849</v>
      </c>
      <c r="C11" s="112">
        <v>14841</v>
      </c>
      <c r="D11" s="112">
        <v>14800</v>
      </c>
      <c r="E11" s="112">
        <v>14793</v>
      </c>
      <c r="F11" s="112">
        <v>14793</v>
      </c>
      <c r="G11" s="112">
        <v>14654</v>
      </c>
      <c r="H11" s="112">
        <v>14650</v>
      </c>
      <c r="I11" s="112">
        <v>14648</v>
      </c>
      <c r="J11" s="112">
        <v>14591</v>
      </c>
      <c r="K11" s="112">
        <v>14584</v>
      </c>
      <c r="L11" s="112">
        <v>14576</v>
      </c>
      <c r="M11" s="112">
        <v>14603</v>
      </c>
      <c r="N11" s="112">
        <v>14596</v>
      </c>
    </row>
    <row r="12" spans="1:14" ht="16.7" customHeight="1">
      <c r="A12" s="76" t="s">
        <v>25</v>
      </c>
      <c r="B12" s="112">
        <v>20035</v>
      </c>
      <c r="C12" s="112">
        <v>20009</v>
      </c>
      <c r="D12" s="112">
        <v>20072</v>
      </c>
      <c r="E12" s="112">
        <v>20085</v>
      </c>
      <c r="F12" s="112">
        <v>20089</v>
      </c>
      <c r="G12" s="112">
        <v>20168</v>
      </c>
      <c r="H12" s="112">
        <v>20178</v>
      </c>
      <c r="I12" s="112">
        <v>20167</v>
      </c>
      <c r="J12" s="112">
        <v>20328</v>
      </c>
      <c r="K12" s="112">
        <v>20321</v>
      </c>
      <c r="L12" s="112">
        <v>20318</v>
      </c>
      <c r="M12" s="112">
        <v>20364</v>
      </c>
      <c r="N12" s="112">
        <v>20374</v>
      </c>
    </row>
    <row r="13" spans="1:14" ht="15.75" customHeight="1">
      <c r="A13" s="76" t="s">
        <v>32</v>
      </c>
      <c r="B13" s="112">
        <v>9139</v>
      </c>
      <c r="C13" s="112">
        <v>9133</v>
      </c>
      <c r="D13" s="112">
        <v>9188</v>
      </c>
      <c r="E13" s="112">
        <v>9184</v>
      </c>
      <c r="F13" s="112">
        <v>9180</v>
      </c>
      <c r="G13" s="112">
        <v>9230</v>
      </c>
      <c r="H13" s="112">
        <v>9222</v>
      </c>
      <c r="I13" s="112">
        <v>9220</v>
      </c>
      <c r="J13" s="112">
        <v>9202</v>
      </c>
      <c r="K13" s="112">
        <v>9200</v>
      </c>
      <c r="L13" s="112">
        <v>9192</v>
      </c>
      <c r="M13" s="112">
        <v>9251</v>
      </c>
      <c r="N13" s="112">
        <v>9247</v>
      </c>
    </row>
    <row r="14" spans="1:14" ht="15.75" customHeight="1">
      <c r="A14" s="76" t="s">
        <v>62</v>
      </c>
      <c r="B14" s="112">
        <v>2826</v>
      </c>
      <c r="C14" s="113">
        <v>2828</v>
      </c>
      <c r="D14" s="114">
        <v>3307</v>
      </c>
      <c r="E14" s="114">
        <v>3329</v>
      </c>
      <c r="F14" s="114">
        <v>3360</v>
      </c>
      <c r="G14" s="114">
        <v>3807</v>
      </c>
      <c r="H14" s="114">
        <v>3820</v>
      </c>
      <c r="I14" s="114">
        <v>3842</v>
      </c>
      <c r="J14" s="114">
        <v>4238</v>
      </c>
      <c r="K14" s="114">
        <v>4276</v>
      </c>
      <c r="L14" s="114">
        <v>4282</v>
      </c>
      <c r="M14" s="114">
        <v>4733</v>
      </c>
      <c r="N14" s="114">
        <v>4752</v>
      </c>
    </row>
    <row r="15" spans="1:14" ht="16.7" customHeight="1">
      <c r="A15" s="30" t="s">
        <v>7</v>
      </c>
      <c r="B15" s="112">
        <f t="shared" ref="B15" si="0">SUM(B5:B14)</f>
        <v>327427</v>
      </c>
      <c r="C15" s="112">
        <f t="shared" ref="C15" si="1">SUM(C5:C14)</f>
        <v>326924</v>
      </c>
      <c r="D15" s="112">
        <f t="shared" ref="D15" si="2">SUM(D5:D14)</f>
        <v>329163</v>
      </c>
      <c r="E15" s="112">
        <f t="shared" ref="E15" si="3">SUM(E5:E14)</f>
        <v>328861</v>
      </c>
      <c r="F15" s="112">
        <f t="shared" ref="F15" si="4">SUM(F5:F14)</f>
        <v>328538</v>
      </c>
      <c r="G15" s="112">
        <f t="shared" ref="G15" si="5">SUM(G5:G14)</f>
        <v>330342</v>
      </c>
      <c r="H15" s="112">
        <f t="shared" ref="H15" si="6">SUM(H5:H14)</f>
        <v>329930</v>
      </c>
      <c r="I15" s="112">
        <f t="shared" ref="I15" si="7">SUM(I5:I14)</f>
        <v>329547</v>
      </c>
      <c r="J15" s="112">
        <f t="shared" ref="J15" si="8">SUM(J5:J14)</f>
        <v>331339</v>
      </c>
      <c r="K15" s="112">
        <f t="shared" ref="K15" si="9">SUM(K5:K14)</f>
        <v>331019</v>
      </c>
      <c r="L15" s="112">
        <f t="shared" ref="L15" si="10">SUM(L5:L14)</f>
        <v>330473</v>
      </c>
      <c r="M15" s="112">
        <f t="shared" ref="M15" si="11">SUM(M5:M14)</f>
        <v>332549</v>
      </c>
      <c r="N15" s="112">
        <f t="shared" ref="N15" si="12">SUM(N5:N14)</f>
        <v>332108</v>
      </c>
    </row>
    <row r="21" spans="3:13" ht="16.7" customHeight="1"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7.88671875" style="2" customWidth="1"/>
    <col min="4" max="4" width="8.33203125" style="7" customWidth="1"/>
    <col min="5" max="5" width="8.21875" style="2" customWidth="1"/>
    <col min="6" max="7" width="8.109375" style="2" customWidth="1"/>
    <col min="8" max="8" width="8.33203125" style="2" customWidth="1"/>
    <col min="9" max="9" width="8.109375" style="2" customWidth="1"/>
    <col min="10" max="10" width="8.33203125" style="2" customWidth="1"/>
    <col min="11" max="11" width="8.21875" style="2" customWidth="1"/>
    <col min="12" max="12" width="8.44140625" style="2" customWidth="1"/>
    <col min="13" max="13" width="8.21875" style="2" customWidth="1"/>
    <col min="14" max="14" width="8.44140625" style="2" customWidth="1"/>
    <col min="15" max="16384" width="9" style="2"/>
  </cols>
  <sheetData>
    <row r="1" spans="1:14" ht="47.25" customHeight="1">
      <c r="A1" s="143" t="s">
        <v>61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50" t="s">
        <v>35</v>
      </c>
      <c r="B3" s="57">
        <v>2023</v>
      </c>
      <c r="C3" s="171">
        <v>2024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</row>
    <row r="4" spans="1:14" s="6" customFormat="1" ht="15.75" customHeight="1">
      <c r="A4" s="51" t="s">
        <v>38</v>
      </c>
      <c r="B4" s="4">
        <v>12</v>
      </c>
      <c r="C4" s="47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56" t="s">
        <v>2</v>
      </c>
      <c r="B5" s="127">
        <v>7741.2983334206801</v>
      </c>
      <c r="C5" s="126">
        <v>7797.9</v>
      </c>
      <c r="D5" s="126">
        <v>7930.62</v>
      </c>
      <c r="E5" s="126">
        <v>8112.07</v>
      </c>
      <c r="F5" s="126">
        <v>8121.27</v>
      </c>
      <c r="G5" s="126">
        <v>8251.69</v>
      </c>
      <c r="H5" s="126">
        <v>8346.5300000000007</v>
      </c>
      <c r="I5" s="126">
        <v>8559.1443029967577</v>
      </c>
      <c r="J5" s="126">
        <v>8597.7161718749994</v>
      </c>
      <c r="K5" s="126">
        <v>8792.612533005673</v>
      </c>
      <c r="L5" s="126">
        <v>8759.8494488188971</v>
      </c>
      <c r="M5" s="126">
        <v>8817.4964860342388</v>
      </c>
      <c r="N5" s="126">
        <v>8822.2851759118239</v>
      </c>
    </row>
    <row r="6" spans="1:14" ht="15.75" customHeight="1">
      <c r="A6" s="56" t="s">
        <v>3</v>
      </c>
      <c r="B6" s="127">
        <v>8589.262023460411</v>
      </c>
      <c r="C6" s="126">
        <v>8610.2099999999991</v>
      </c>
      <c r="D6" s="126">
        <v>8605.64</v>
      </c>
      <c r="E6" s="126">
        <v>8656.48</v>
      </c>
      <c r="F6" s="126">
        <v>8805.6200000000008</v>
      </c>
      <c r="G6" s="126">
        <v>8862.18</v>
      </c>
      <c r="H6" s="126">
        <v>8982.42</v>
      </c>
      <c r="I6" s="126">
        <v>8992.1097740667974</v>
      </c>
      <c r="J6" s="126">
        <v>8966.4074734859751</v>
      </c>
      <c r="K6" s="126">
        <v>9187.7604285501711</v>
      </c>
      <c r="L6" s="126">
        <v>9218.5787117632426</v>
      </c>
      <c r="M6" s="126">
        <v>9353.8921209689561</v>
      </c>
      <c r="N6" s="126">
        <v>9594.5824247600867</v>
      </c>
    </row>
    <row r="7" spans="1:14" ht="15.75" customHeight="1">
      <c r="A7" s="56" t="s">
        <v>4</v>
      </c>
      <c r="B7" s="127">
        <v>10312.71287471842</v>
      </c>
      <c r="C7" s="126">
        <v>10343.83</v>
      </c>
      <c r="D7" s="126">
        <v>10611.71</v>
      </c>
      <c r="E7" s="126">
        <v>10876</v>
      </c>
      <c r="F7" s="126">
        <v>10827.48</v>
      </c>
      <c r="G7" s="126">
        <v>10987.77</v>
      </c>
      <c r="H7" s="126">
        <v>11145.31</v>
      </c>
      <c r="I7" s="126">
        <v>11396.753420370205</v>
      </c>
      <c r="J7" s="126">
        <v>11565.628902361777</v>
      </c>
      <c r="K7" s="126">
        <v>11778.967454685169</v>
      </c>
      <c r="L7" s="126">
        <v>11757.265377456988</v>
      </c>
      <c r="M7" s="126">
        <v>12035.151260119837</v>
      </c>
      <c r="N7" s="126">
        <v>11976.774890980032</v>
      </c>
    </row>
    <row r="8" spans="1:14" ht="15.75" customHeight="1">
      <c r="A8" s="56" t="s">
        <v>5</v>
      </c>
      <c r="B8" s="127">
        <v>12072.048715069861</v>
      </c>
      <c r="C8" s="126">
        <v>12162.55</v>
      </c>
      <c r="D8" s="126">
        <v>12280.76</v>
      </c>
      <c r="E8" s="126">
        <v>12546.89</v>
      </c>
      <c r="F8" s="126">
        <v>12453.24</v>
      </c>
      <c r="G8" s="126">
        <v>12608.85</v>
      </c>
      <c r="H8" s="126">
        <v>12759.33</v>
      </c>
      <c r="I8" s="126">
        <v>13034.892700414117</v>
      </c>
      <c r="J8" s="126">
        <v>13040.701489814533</v>
      </c>
      <c r="K8" s="126">
        <v>13332.111382064257</v>
      </c>
      <c r="L8" s="126">
        <v>13304.034868783263</v>
      </c>
      <c r="M8" s="126">
        <v>13373.916108586463</v>
      </c>
      <c r="N8" s="126">
        <v>13376.253047498949</v>
      </c>
    </row>
    <row r="9" spans="1:14" ht="15.75" customHeight="1">
      <c r="A9" s="56" t="s">
        <v>60</v>
      </c>
      <c r="B9" s="127">
        <v>10231.778109970102</v>
      </c>
      <c r="C9" s="126">
        <v>10362.69</v>
      </c>
      <c r="D9" s="126">
        <v>10466.5</v>
      </c>
      <c r="E9" s="126">
        <v>10758.41</v>
      </c>
      <c r="F9" s="126">
        <v>10695.4</v>
      </c>
      <c r="G9" s="126">
        <v>10842.56</v>
      </c>
      <c r="H9" s="126">
        <v>11023.65</v>
      </c>
      <c r="I9" s="126">
        <v>11255.126120275361</v>
      </c>
      <c r="J9" s="126">
        <v>11290.301187709785</v>
      </c>
      <c r="K9" s="126">
        <v>11554.383083290222</v>
      </c>
      <c r="L9" s="126">
        <v>11531.978297595841</v>
      </c>
      <c r="M9" s="126">
        <v>11677.411255970053</v>
      </c>
      <c r="N9" s="126">
        <v>11674.33065248411</v>
      </c>
    </row>
    <row r="10" spans="1:14" ht="15.75" customHeight="1">
      <c r="A10" s="56" t="s">
        <v>6</v>
      </c>
      <c r="B10" s="127">
        <v>9024.7812058407908</v>
      </c>
      <c r="C10" s="126">
        <v>9013.89</v>
      </c>
      <c r="D10" s="126">
        <v>9024.1</v>
      </c>
      <c r="E10" s="126">
        <v>9204.84</v>
      </c>
      <c r="F10" s="126">
        <v>9331.74</v>
      </c>
      <c r="G10" s="126">
        <v>9324.67</v>
      </c>
      <c r="H10" s="126">
        <v>9551.8700000000008</v>
      </c>
      <c r="I10" s="126">
        <v>9698.2186391232353</v>
      </c>
      <c r="J10" s="126">
        <v>9647.2745409744857</v>
      </c>
      <c r="K10" s="126">
        <v>9763.2400796812744</v>
      </c>
      <c r="L10" s="126">
        <v>9869.4495236570328</v>
      </c>
      <c r="M10" s="126">
        <v>10080.948666127728</v>
      </c>
      <c r="N10" s="126">
        <v>10429.590920165678</v>
      </c>
    </row>
    <row r="11" spans="1:14" ht="15.75" customHeight="1">
      <c r="A11" s="56" t="s">
        <v>30</v>
      </c>
      <c r="B11" s="127">
        <v>5331.777602523659</v>
      </c>
      <c r="C11" s="126">
        <v>5358.82</v>
      </c>
      <c r="D11" s="126">
        <v>5580.12</v>
      </c>
      <c r="E11" s="126">
        <v>5722.54</v>
      </c>
      <c r="F11" s="126">
        <v>5833.15</v>
      </c>
      <c r="G11" s="126">
        <v>5869.79</v>
      </c>
      <c r="H11" s="126">
        <v>6008.6</v>
      </c>
      <c r="I11" s="126">
        <v>6071.5875706214692</v>
      </c>
      <c r="J11" s="126">
        <v>6013.2324136670932</v>
      </c>
      <c r="K11" s="126">
        <v>6248.1614440168587</v>
      </c>
      <c r="L11" s="126">
        <v>6353.6836827711941</v>
      </c>
      <c r="M11" s="126">
        <v>6327.9954512372633</v>
      </c>
      <c r="N11" s="126">
        <v>6643.1198021615683</v>
      </c>
    </row>
    <row r="12" spans="1:14" ht="15.75" customHeight="1">
      <c r="A12" s="56" t="s">
        <v>25</v>
      </c>
      <c r="B12" s="127">
        <v>6198.2180799482812</v>
      </c>
      <c r="C12" s="126">
        <v>6269.89</v>
      </c>
      <c r="D12" s="126">
        <v>6358.54</v>
      </c>
      <c r="E12" s="126">
        <v>6559.23</v>
      </c>
      <c r="F12" s="126">
        <v>6593.51</v>
      </c>
      <c r="G12" s="126">
        <v>6529.47</v>
      </c>
      <c r="H12" s="126">
        <v>6767.64</v>
      </c>
      <c r="I12" s="126">
        <v>6896.3603652570928</v>
      </c>
      <c r="J12" s="126">
        <v>6676.0539790911034</v>
      </c>
      <c r="K12" s="126">
        <v>7000.9668125066692</v>
      </c>
      <c r="L12" s="126">
        <v>7075.4306935983759</v>
      </c>
      <c r="M12" s="126">
        <v>6997.2032606394241</v>
      </c>
      <c r="N12" s="126">
        <v>7270.0530954656469</v>
      </c>
    </row>
    <row r="13" spans="1:14" ht="15.75" customHeight="1">
      <c r="A13" s="56" t="s">
        <v>32</v>
      </c>
      <c r="B13" s="127">
        <v>4808.6745817593091</v>
      </c>
      <c r="C13" s="126">
        <v>4915.38</v>
      </c>
      <c r="D13" s="126">
        <v>4915.1899999999996</v>
      </c>
      <c r="E13" s="126">
        <v>5045.38</v>
      </c>
      <c r="F13" s="126">
        <v>5141.92</v>
      </c>
      <c r="G13" s="126">
        <v>5407.86</v>
      </c>
      <c r="H13" s="126">
        <v>5556.41</v>
      </c>
      <c r="I13" s="126">
        <v>5681.769481401032</v>
      </c>
      <c r="J13" s="126">
        <v>5728.4989053092504</v>
      </c>
      <c r="K13" s="126">
        <v>5876.7177662195454</v>
      </c>
      <c r="L13" s="126">
        <v>5988.3581472291153</v>
      </c>
      <c r="M13" s="126">
        <v>6047.7508906549738</v>
      </c>
      <c r="N13" s="126">
        <v>6161.2850816495984</v>
      </c>
    </row>
    <row r="14" spans="1:14" ht="21" customHeight="1">
      <c r="A14" s="56" t="s">
        <v>62</v>
      </c>
      <c r="B14" s="127">
        <v>3878.9078999603016</v>
      </c>
      <c r="C14" s="126">
        <v>3911.9</v>
      </c>
      <c r="D14" s="126">
        <v>3730.92</v>
      </c>
      <c r="E14" s="126">
        <v>3861.9</v>
      </c>
      <c r="F14" s="126">
        <v>3855.32</v>
      </c>
      <c r="G14" s="126">
        <v>3502.65</v>
      </c>
      <c r="H14" s="126">
        <v>3621.86</v>
      </c>
      <c r="I14" s="126">
        <v>3773.8506069094306</v>
      </c>
      <c r="J14" s="126">
        <v>3473.6396501457725</v>
      </c>
      <c r="K14" s="126">
        <v>3597.8876306620209</v>
      </c>
      <c r="L14" s="126">
        <v>3693.5203606748109</v>
      </c>
      <c r="M14" s="126">
        <v>3637.6641427798809</v>
      </c>
      <c r="N14" s="126">
        <v>3726.9918544664674</v>
      </c>
    </row>
    <row r="15" spans="1:14">
      <c r="A15" s="52" t="s">
        <v>12</v>
      </c>
      <c r="B15" s="127">
        <v>8695.3667357817776</v>
      </c>
      <c r="C15" s="126">
        <v>8744.64</v>
      </c>
      <c r="D15" s="126">
        <v>8843.2900000000009</v>
      </c>
      <c r="E15" s="126">
        <v>9171.2111416426633</v>
      </c>
      <c r="F15" s="126">
        <v>9055.07</v>
      </c>
      <c r="G15" s="126">
        <v>9139.07</v>
      </c>
      <c r="H15" s="126">
        <v>9284.0300000000007</v>
      </c>
      <c r="I15" s="126">
        <v>9459.5104603414748</v>
      </c>
      <c r="J15" s="126">
        <v>9458.2527352690067</v>
      </c>
      <c r="K15" s="126">
        <v>9675.2422652628557</v>
      </c>
      <c r="L15" s="126">
        <v>9685.0337554263951</v>
      </c>
      <c r="M15" s="126">
        <v>9782.5364759581335</v>
      </c>
      <c r="N15" s="126">
        <v>9876.396435853987</v>
      </c>
    </row>
    <row r="17" spans="1:14" ht="12.75" customHeight="1">
      <c r="A17" s="44" t="s">
        <v>56</v>
      </c>
    </row>
    <row r="18" spans="1:14" ht="37.5" customHeight="1">
      <c r="A18" s="174" t="s">
        <v>47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</sheetData>
  <mergeCells count="3">
    <mergeCell ref="C3:N3"/>
    <mergeCell ref="A1:N1"/>
    <mergeCell ref="A18:N18"/>
  </mergeCells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zoomScaleNormal="75" workbookViewId="0">
      <selection sqref="A1:N1"/>
    </sheetView>
  </sheetViews>
  <sheetFormatPr defaultColWidth="8" defaultRowHeight="15.75"/>
  <cols>
    <col min="1" max="1" width="42.77734375" style="67" customWidth="1"/>
    <col min="2" max="2" width="8.33203125" style="66" bestFit="1" customWidth="1"/>
    <col min="3" max="3" width="8" style="66" customWidth="1"/>
    <col min="4" max="4" width="8.109375" style="66" bestFit="1" customWidth="1"/>
    <col min="5" max="5" width="7.88671875" style="66" customWidth="1"/>
    <col min="6" max="7" width="8.109375" style="66" customWidth="1"/>
    <col min="8" max="11" width="8" style="66" customWidth="1"/>
    <col min="12" max="12" width="8.109375" style="66" customWidth="1"/>
    <col min="13" max="13" width="7.77734375" style="66" customWidth="1"/>
    <col min="14" max="14" width="7.88671875" style="66" customWidth="1"/>
    <col min="15" max="16384" width="8" style="66"/>
  </cols>
  <sheetData>
    <row r="1" spans="1:14" ht="21" customHeight="1">
      <c r="A1" s="176" t="s">
        <v>67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ht="8.25" customHeight="1">
      <c r="A2" s="15"/>
      <c r="B2" s="14"/>
      <c r="C2" s="14"/>
      <c r="D2" s="14"/>
      <c r="E2" s="14"/>
      <c r="F2" s="14"/>
      <c r="G2" s="14"/>
      <c r="H2" s="14"/>
      <c r="I2" s="14"/>
      <c r="J2" s="14"/>
      <c r="K2" s="135"/>
      <c r="L2" s="108"/>
      <c r="M2" s="108"/>
      <c r="N2" s="135"/>
    </row>
    <row r="3" spans="1:14">
      <c r="B3" s="134"/>
      <c r="C3" s="134"/>
      <c r="D3" s="134"/>
      <c r="E3" s="108"/>
      <c r="F3" s="134"/>
      <c r="G3" s="134"/>
      <c r="H3" s="134"/>
      <c r="I3" s="134"/>
      <c r="J3" s="134"/>
      <c r="K3" s="134"/>
      <c r="L3" s="134"/>
      <c r="M3" s="134"/>
      <c r="N3" s="106" t="s">
        <v>53</v>
      </c>
    </row>
    <row r="4" spans="1:14" ht="15.75" customHeight="1">
      <c r="A4" s="109" t="s">
        <v>35</v>
      </c>
      <c r="B4" s="128">
        <v>2023</v>
      </c>
      <c r="C4" s="175">
        <v>2024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>
      <c r="A5" s="110" t="s">
        <v>38</v>
      </c>
      <c r="B5" s="75">
        <v>12</v>
      </c>
      <c r="C5" s="129">
        <v>1</v>
      </c>
      <c r="D5" s="129">
        <v>2</v>
      </c>
      <c r="E5" s="129">
        <v>3</v>
      </c>
      <c r="F5" s="129">
        <v>4</v>
      </c>
      <c r="G5" s="129">
        <v>5</v>
      </c>
      <c r="H5" s="129">
        <v>6</v>
      </c>
      <c r="I5" s="129">
        <v>7</v>
      </c>
      <c r="J5" s="129">
        <v>8</v>
      </c>
      <c r="K5" s="129">
        <v>9</v>
      </c>
      <c r="L5" s="129">
        <v>10</v>
      </c>
      <c r="M5" s="129">
        <v>11</v>
      </c>
      <c r="N5" s="129">
        <v>12</v>
      </c>
    </row>
    <row r="6" spans="1:14" s="65" customFormat="1">
      <c r="A6" s="76" t="s">
        <v>2</v>
      </c>
      <c r="B6" s="130">
        <v>1</v>
      </c>
      <c r="C6" s="130">
        <v>1</v>
      </c>
      <c r="D6" s="130">
        <v>1</v>
      </c>
      <c r="E6" s="130">
        <v>1</v>
      </c>
      <c r="F6" s="130">
        <v>1</v>
      </c>
      <c r="G6" s="130">
        <v>1</v>
      </c>
      <c r="H6" s="130">
        <v>1</v>
      </c>
      <c r="I6" s="130">
        <v>1</v>
      </c>
      <c r="J6" s="130">
        <v>1</v>
      </c>
      <c r="K6" s="130">
        <v>1</v>
      </c>
      <c r="L6" s="130">
        <v>1</v>
      </c>
      <c r="M6" s="130">
        <v>1</v>
      </c>
      <c r="N6" s="130">
        <v>1</v>
      </c>
    </row>
    <row r="7" spans="1:14">
      <c r="A7" s="76" t="s">
        <v>3</v>
      </c>
      <c r="B7" s="130">
        <v>3</v>
      </c>
      <c r="C7" s="130">
        <v>3</v>
      </c>
      <c r="D7" s="130">
        <v>3</v>
      </c>
      <c r="E7" s="130">
        <v>2</v>
      </c>
      <c r="F7" s="130">
        <v>2</v>
      </c>
      <c r="G7" s="130">
        <v>2</v>
      </c>
      <c r="H7" s="130">
        <v>2</v>
      </c>
      <c r="I7" s="130">
        <v>2</v>
      </c>
      <c r="J7" s="130">
        <v>2</v>
      </c>
      <c r="K7" s="130">
        <v>2</v>
      </c>
      <c r="L7" s="130">
        <v>2</v>
      </c>
      <c r="M7" s="130">
        <v>2</v>
      </c>
      <c r="N7" s="130">
        <v>2</v>
      </c>
    </row>
    <row r="8" spans="1:14">
      <c r="A8" s="76" t="s">
        <v>4</v>
      </c>
      <c r="B8" s="130">
        <v>0</v>
      </c>
      <c r="C8" s="130">
        <v>0</v>
      </c>
      <c r="D8" s="130">
        <v>0</v>
      </c>
      <c r="E8" s="130">
        <v>0</v>
      </c>
      <c r="F8" s="130">
        <v>0</v>
      </c>
      <c r="G8" s="130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  <c r="N8" s="130">
        <v>0</v>
      </c>
    </row>
    <row r="9" spans="1:14">
      <c r="A9" s="76" t="s">
        <v>5</v>
      </c>
      <c r="B9" s="130">
        <v>0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0">
        <v>0</v>
      </c>
    </row>
    <row r="10" spans="1:14">
      <c r="A10" s="76" t="s">
        <v>60</v>
      </c>
      <c r="B10" s="130">
        <v>0</v>
      </c>
      <c r="C10" s="130">
        <v>0</v>
      </c>
      <c r="D10" s="130">
        <v>0</v>
      </c>
      <c r="E10" s="130">
        <v>0</v>
      </c>
      <c r="F10" s="130">
        <v>0</v>
      </c>
      <c r="G10" s="130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30">
        <v>0</v>
      </c>
      <c r="N10" s="130">
        <v>0</v>
      </c>
    </row>
    <row r="11" spans="1:14">
      <c r="A11" s="76" t="s">
        <v>6</v>
      </c>
      <c r="B11" s="130">
        <v>1</v>
      </c>
      <c r="C11" s="130">
        <v>1</v>
      </c>
      <c r="D11" s="130">
        <v>1</v>
      </c>
      <c r="E11" s="130">
        <v>1</v>
      </c>
      <c r="F11" s="130">
        <v>1</v>
      </c>
      <c r="G11" s="130">
        <v>2</v>
      </c>
      <c r="H11" s="130">
        <v>2</v>
      </c>
      <c r="I11" s="130">
        <v>2</v>
      </c>
      <c r="J11" s="130">
        <v>2</v>
      </c>
      <c r="K11" s="130">
        <v>2</v>
      </c>
      <c r="L11" s="130">
        <v>2</v>
      </c>
      <c r="M11" s="130">
        <v>2</v>
      </c>
      <c r="N11" s="130">
        <v>1</v>
      </c>
    </row>
    <row r="12" spans="1:14">
      <c r="A12" s="76" t="s">
        <v>30</v>
      </c>
      <c r="B12" s="130">
        <v>0</v>
      </c>
      <c r="C12" s="130">
        <v>0</v>
      </c>
      <c r="D12" s="130">
        <v>0</v>
      </c>
      <c r="E12" s="130">
        <v>0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30">
        <v>0</v>
      </c>
      <c r="N12" s="130">
        <v>0</v>
      </c>
    </row>
    <row r="13" spans="1:14">
      <c r="A13" s="76" t="s">
        <v>25</v>
      </c>
      <c r="B13" s="130">
        <v>0</v>
      </c>
      <c r="C13" s="130">
        <v>0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30">
        <v>0</v>
      </c>
      <c r="N13" s="130">
        <v>0</v>
      </c>
    </row>
    <row r="14" spans="1:14" ht="15.75" customHeight="1">
      <c r="A14" s="76" t="s">
        <v>32</v>
      </c>
      <c r="B14" s="130">
        <v>0</v>
      </c>
      <c r="C14" s="130">
        <v>0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30">
        <v>0</v>
      </c>
      <c r="K14" s="130">
        <v>0</v>
      </c>
      <c r="L14" s="130">
        <v>0</v>
      </c>
      <c r="M14" s="130">
        <v>0</v>
      </c>
      <c r="N14" s="130">
        <v>0</v>
      </c>
    </row>
    <row r="15" spans="1:14" ht="15.75" customHeight="1">
      <c r="A15" s="76" t="s">
        <v>62</v>
      </c>
      <c r="B15" s="130">
        <v>0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130">
        <v>0</v>
      </c>
      <c r="N15" s="130">
        <v>0</v>
      </c>
    </row>
    <row r="16" spans="1:14">
      <c r="A16" s="111" t="s">
        <v>7</v>
      </c>
      <c r="B16" s="130">
        <v>5</v>
      </c>
      <c r="C16" s="130">
        <v>5</v>
      </c>
      <c r="D16" s="130">
        <v>5</v>
      </c>
      <c r="E16" s="130">
        <v>4</v>
      </c>
      <c r="F16" s="130">
        <v>4</v>
      </c>
      <c r="G16" s="130">
        <v>5</v>
      </c>
      <c r="H16" s="130">
        <v>5</v>
      </c>
      <c r="I16" s="130">
        <v>5</v>
      </c>
      <c r="J16" s="130">
        <v>5</v>
      </c>
      <c r="K16" s="130">
        <v>5</v>
      </c>
      <c r="L16" s="130">
        <v>5</v>
      </c>
      <c r="M16" s="130">
        <v>5</v>
      </c>
      <c r="N16" s="130">
        <v>4</v>
      </c>
    </row>
    <row r="23" spans="5:15"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</row>
    <row r="24" spans="5:15"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</row>
    <row r="25" spans="5:15"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</row>
    <row r="26" spans="5:15"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</row>
    <row r="27" spans="5:15"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</row>
    <row r="28" spans="5:15"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</row>
    <row r="29" spans="5:15"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</row>
    <row r="30" spans="5:15"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</row>
    <row r="31" spans="5:15"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</row>
    <row r="32" spans="5:15"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</row>
  </sheetData>
  <mergeCells count="2">
    <mergeCell ref="C4:N4"/>
    <mergeCell ref="A1:N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1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4" s="18" customFormat="1">
      <c r="A1" s="177" t="s">
        <v>68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4">
      <c r="A2" s="15"/>
      <c r="B2" s="14"/>
      <c r="C2" s="14" t="s">
        <v>0</v>
      </c>
      <c r="D2" s="14"/>
      <c r="E2" s="14"/>
      <c r="F2" s="14"/>
      <c r="G2" s="14"/>
      <c r="H2" s="178" t="s">
        <v>18</v>
      </c>
      <c r="I2" s="178"/>
      <c r="J2" s="178"/>
      <c r="K2" s="178"/>
      <c r="L2" s="178"/>
    </row>
    <row r="3" spans="1:14" ht="58.5" customHeight="1">
      <c r="A3" s="39" t="s">
        <v>40</v>
      </c>
      <c r="B3" s="131" t="s">
        <v>2</v>
      </c>
      <c r="C3" s="131" t="s">
        <v>3</v>
      </c>
      <c r="D3" s="131" t="s">
        <v>4</v>
      </c>
      <c r="E3" s="131" t="s">
        <v>5</v>
      </c>
      <c r="F3" s="38" t="s">
        <v>60</v>
      </c>
      <c r="G3" s="132" t="s">
        <v>6</v>
      </c>
      <c r="H3" s="37" t="s">
        <v>30</v>
      </c>
      <c r="I3" s="37" t="s">
        <v>25</v>
      </c>
      <c r="J3" s="37" t="s">
        <v>33</v>
      </c>
      <c r="K3" s="37" t="s">
        <v>62</v>
      </c>
      <c r="L3" s="136" t="s">
        <v>63</v>
      </c>
    </row>
    <row r="4" spans="1:14" ht="15" customHeight="1">
      <c r="A4" s="40" t="s">
        <v>54</v>
      </c>
      <c r="B4" s="133">
        <v>13</v>
      </c>
      <c r="C4" s="133">
        <v>28</v>
      </c>
      <c r="D4" s="133">
        <v>0</v>
      </c>
      <c r="E4" s="133">
        <v>0</v>
      </c>
      <c r="F4" s="133">
        <v>0</v>
      </c>
      <c r="G4" s="133">
        <v>53</v>
      </c>
      <c r="H4" s="133">
        <v>0</v>
      </c>
      <c r="I4" s="133">
        <v>0</v>
      </c>
      <c r="J4" s="133">
        <v>0</v>
      </c>
      <c r="K4" s="133">
        <v>0</v>
      </c>
      <c r="L4" s="133">
        <f>+SUM(B4:K4)</f>
        <v>94</v>
      </c>
      <c r="N4" s="69"/>
    </row>
    <row r="5" spans="1:14" ht="48.75" customHeight="1">
      <c r="A5" s="40" t="s">
        <v>58</v>
      </c>
      <c r="B5" s="133">
        <v>1469</v>
      </c>
      <c r="C5" s="133">
        <v>770</v>
      </c>
      <c r="D5" s="133">
        <v>556</v>
      </c>
      <c r="E5" s="133">
        <v>1237</v>
      </c>
      <c r="F5" s="133">
        <v>296</v>
      </c>
      <c r="G5" s="133">
        <v>566</v>
      </c>
      <c r="H5" s="133">
        <v>237</v>
      </c>
      <c r="I5" s="133">
        <v>321</v>
      </c>
      <c r="J5" s="133">
        <v>71</v>
      </c>
      <c r="K5" s="133">
        <v>14</v>
      </c>
      <c r="L5" s="133">
        <f t="shared" ref="L5:L9" si="0">+SUM(B5:K5)</f>
        <v>5537</v>
      </c>
    </row>
    <row r="6" spans="1:14" ht="48.75" customHeight="1">
      <c r="A6" s="40" t="s">
        <v>59</v>
      </c>
      <c r="B6" s="133">
        <v>221</v>
      </c>
      <c r="C6" s="133">
        <v>184</v>
      </c>
      <c r="D6" s="133">
        <v>280</v>
      </c>
      <c r="E6" s="133">
        <v>137</v>
      </c>
      <c r="F6" s="133">
        <v>86</v>
      </c>
      <c r="G6" s="133">
        <v>92</v>
      </c>
      <c r="H6" s="133">
        <v>25</v>
      </c>
      <c r="I6" s="133">
        <v>28</v>
      </c>
      <c r="J6" s="133">
        <v>4</v>
      </c>
      <c r="K6" s="133">
        <v>2</v>
      </c>
      <c r="L6" s="133">
        <f t="shared" si="0"/>
        <v>1059</v>
      </c>
    </row>
    <row r="7" spans="1:14" ht="31.5" customHeight="1">
      <c r="A7" s="40" t="s">
        <v>13</v>
      </c>
      <c r="B7" s="133">
        <v>1836</v>
      </c>
      <c r="C7" s="133">
        <v>913</v>
      </c>
      <c r="D7" s="133">
        <v>1130</v>
      </c>
      <c r="E7" s="133">
        <v>1105</v>
      </c>
      <c r="F7" s="133">
        <v>437</v>
      </c>
      <c r="G7" s="133">
        <v>436</v>
      </c>
      <c r="H7" s="133">
        <v>134</v>
      </c>
      <c r="I7" s="133">
        <v>226</v>
      </c>
      <c r="J7" s="133">
        <v>69</v>
      </c>
      <c r="K7" s="133">
        <v>42</v>
      </c>
      <c r="L7" s="133">
        <f t="shared" si="0"/>
        <v>6328</v>
      </c>
    </row>
    <row r="8" spans="1:14" ht="31.5" customHeight="1">
      <c r="A8" s="40" t="s">
        <v>74</v>
      </c>
      <c r="B8" s="133">
        <v>0</v>
      </c>
      <c r="C8" s="133">
        <v>0</v>
      </c>
      <c r="D8" s="133">
        <v>0</v>
      </c>
      <c r="E8" s="133">
        <v>0</v>
      </c>
      <c r="F8" s="133">
        <v>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f t="shared" si="0"/>
        <v>0</v>
      </c>
    </row>
    <row r="9" spans="1:14" ht="15" customHeight="1">
      <c r="A9" s="41" t="s">
        <v>7</v>
      </c>
      <c r="B9" s="133">
        <f>+SUM(B4:B8)</f>
        <v>3539</v>
      </c>
      <c r="C9" s="133">
        <f t="shared" ref="C9:K9" si="1">+SUM(C4:C8)</f>
        <v>1895</v>
      </c>
      <c r="D9" s="133">
        <f t="shared" si="1"/>
        <v>1966</v>
      </c>
      <c r="E9" s="133">
        <f t="shared" si="1"/>
        <v>2479</v>
      </c>
      <c r="F9" s="133">
        <f t="shared" si="1"/>
        <v>819</v>
      </c>
      <c r="G9" s="133">
        <f t="shared" si="1"/>
        <v>1147</v>
      </c>
      <c r="H9" s="133">
        <f t="shared" si="1"/>
        <v>396</v>
      </c>
      <c r="I9" s="133">
        <f t="shared" si="1"/>
        <v>575</v>
      </c>
      <c r="J9" s="133">
        <f t="shared" si="1"/>
        <v>144</v>
      </c>
      <c r="K9" s="133">
        <f t="shared" si="1"/>
        <v>58</v>
      </c>
      <c r="L9" s="133">
        <f t="shared" si="0"/>
        <v>13018</v>
      </c>
    </row>
    <row r="10" spans="1:14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3" spans="1:14">
      <c r="B13" s="59"/>
    </row>
    <row r="14" spans="1:14">
      <c r="B14" s="59"/>
    </row>
    <row r="15" spans="1:14">
      <c r="B15" s="59"/>
    </row>
    <row r="16" spans="1:14">
      <c r="B16" s="59"/>
    </row>
    <row r="17" spans="2:2">
      <c r="B17" s="59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42.6640625" style="1" customWidth="1"/>
    <col min="2" max="6" width="8.44140625" style="1" customWidth="1"/>
    <col min="7" max="16384" width="8.44140625" style="1"/>
  </cols>
  <sheetData>
    <row r="1" spans="1:14" s="18" customFormat="1" ht="15.75" customHeight="1">
      <c r="A1" s="143" t="s">
        <v>19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s="18" customFormat="1" ht="15.75" customHeight="1">
      <c r="A2" s="77"/>
      <c r="E2" s="77"/>
      <c r="K2" s="77"/>
      <c r="N2" s="77" t="s">
        <v>16</v>
      </c>
    </row>
    <row r="3" spans="1:14" s="18" customFormat="1" ht="15.75" customHeight="1">
      <c r="A3" s="79" t="s">
        <v>35</v>
      </c>
      <c r="B3" s="73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s="18" customFormat="1" ht="15.75" customHeight="1">
      <c r="A4" s="80" t="s">
        <v>38</v>
      </c>
      <c r="B4" s="78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s="18" customFormat="1" ht="15.75" customHeight="1">
      <c r="A5" s="81" t="s">
        <v>2</v>
      </c>
      <c r="B5" s="115">
        <f>+'Таблица №1-П'!B5/'Таблица №1-П'!B$15*100</f>
        <v>23.775375885311842</v>
      </c>
      <c r="C5" s="115">
        <f>+'Таблица №1-П'!C5/'Таблица №1-П'!C$15*100</f>
        <v>23.782285791193061</v>
      </c>
      <c r="D5" s="115">
        <f>+'Таблица №1-П'!D5/'Таблица №1-П'!D$15*100</f>
        <v>23.763606480679787</v>
      </c>
      <c r="E5" s="115">
        <f>+'Таблица №1-П'!E5/'Таблица №1-П'!E$15*100</f>
        <v>23.751980319952807</v>
      </c>
      <c r="F5" s="115">
        <f>+'Таблица №1-П'!F5/'Таблица №1-П'!F$15*100</f>
        <v>23.748242212468572</v>
      </c>
      <c r="G5" s="115">
        <f>+'Таблица №1-П'!G5/'Таблица №1-П'!G$15*100</f>
        <v>23.72238468011939</v>
      </c>
      <c r="H5" s="115">
        <f>+'Таблица №1-П'!H5/'Таблица №1-П'!H$15*100</f>
        <v>23.706846906919647</v>
      </c>
      <c r="I5" s="115">
        <f>+'Таблица №1-П'!I5/'Таблица №1-П'!I$15*100</f>
        <v>23.700716438019462</v>
      </c>
      <c r="J5" s="115">
        <f>+'Таблица №1-П'!J5/'Таблица №1-П'!J$15*100</f>
        <v>23.753014284463948</v>
      </c>
      <c r="K5" s="115">
        <f>+'Таблица №1-П'!K5/'Таблица №1-П'!K$15*100</f>
        <v>23.744558469453413</v>
      </c>
      <c r="L5" s="115">
        <f>+'Таблица №1-П'!L5/'Таблица №1-П'!L$15*100</f>
        <v>23.73930699330959</v>
      </c>
      <c r="M5" s="115">
        <f>+'Таблица №1-П'!M5/'Таблица №1-П'!M$15*100</f>
        <v>23.838291499899263</v>
      </c>
      <c r="N5" s="115">
        <f>+'Таблица №1-П'!N5/'Таблица №1-П'!N$15*100</f>
        <v>23.832307562600118</v>
      </c>
    </row>
    <row r="6" spans="1:14" s="18" customFormat="1" ht="15.75" customHeight="1">
      <c r="A6" s="81" t="s">
        <v>3</v>
      </c>
      <c r="B6" s="115">
        <f>+'Таблица №1-П'!B6/'Таблица №1-П'!B$15*100</f>
        <v>12.895393477019304</v>
      </c>
      <c r="C6" s="115">
        <f>+'Таблица №1-П'!C6/'Таблица №1-П'!C$15*100</f>
        <v>12.895657706378241</v>
      </c>
      <c r="D6" s="115">
        <f>+'Таблица №1-П'!D6/'Таблица №1-П'!D$15*100</f>
        <v>12.808547740784961</v>
      </c>
      <c r="E6" s="115">
        <f>+'Таблица №1-П'!E6/'Таблица №1-П'!E$15*100</f>
        <v>12.819701940941613</v>
      </c>
      <c r="F6" s="115">
        <f>+'Таблица №1-П'!F6/'Таблица №1-П'!F$15*100</f>
        <v>12.826217971741471</v>
      </c>
      <c r="G6" s="115">
        <f>+'Таблица №1-П'!G6/'Таблица №1-П'!G$15*100</f>
        <v>12.770704300391717</v>
      </c>
      <c r="H6" s="115">
        <f>+'Таблица №1-П'!H6/'Таблица №1-П'!H$15*100</f>
        <v>12.786045524808292</v>
      </c>
      <c r="I6" s="115">
        <f>+'Таблица №1-П'!I6/'Таблица №1-П'!I$15*100</f>
        <v>12.792712420383131</v>
      </c>
      <c r="J6" s="115">
        <f>+'Таблица №1-П'!J6/'Таблица №1-П'!J$15*100</f>
        <v>12.688817193267319</v>
      </c>
      <c r="K6" s="115">
        <f>+'Таблица №1-П'!K6/'Таблица №1-П'!K$15*100</f>
        <v>12.693229089568877</v>
      </c>
      <c r="L6" s="115">
        <f>+'Таблица №1-П'!L6/'Таблица №1-П'!L$15*100</f>
        <v>12.693926584017454</v>
      </c>
      <c r="M6" s="115">
        <f>+'Таблица №1-П'!M6/'Таблица №1-П'!M$15*100</f>
        <v>12.541610409293066</v>
      </c>
      <c r="N6" s="115">
        <f>+'Таблица №1-П'!N6/'Таблица №1-П'!N$15*100</f>
        <v>12.548929866188107</v>
      </c>
    </row>
    <row r="7" spans="1:14" s="18" customFormat="1" ht="15.75" customHeight="1">
      <c r="A7" s="81" t="s">
        <v>4</v>
      </c>
      <c r="B7" s="115">
        <f>+'Таблица №1-П'!B7/'Таблица №1-П'!B$15*100</f>
        <v>17.9664474829504</v>
      </c>
      <c r="C7" s="115">
        <f>+'Таблица №1-П'!C7/'Таблица №1-П'!C$15*100</f>
        <v>17.959219879849751</v>
      </c>
      <c r="D7" s="115">
        <f>+'Таблица №1-П'!D7/'Таблица №1-П'!D$15*100</f>
        <v>17.866224332625478</v>
      </c>
      <c r="E7" s="115">
        <f>+'Таблица №1-П'!E7/'Таблица №1-П'!E$15*100</f>
        <v>17.851006960387519</v>
      </c>
      <c r="F7" s="115">
        <f>+'Таблица №1-П'!F7/'Таблица №1-П'!F$15*100</f>
        <v>17.833857879453824</v>
      </c>
      <c r="G7" s="115">
        <f>+'Таблица №1-П'!G7/'Таблица №1-П'!G$15*100</f>
        <v>17.751300167704983</v>
      </c>
      <c r="H7" s="115">
        <f>+'Таблица №1-П'!H7/'Таблица №1-П'!H$15*100</f>
        <v>17.738308125966114</v>
      </c>
      <c r="I7" s="115">
        <f>+'Таблица №1-П'!I7/'Таблица №1-П'!I$15*100</f>
        <v>17.72615135322124</v>
      </c>
      <c r="J7" s="115">
        <f>+'Таблица №1-П'!J7/'Таблица №1-П'!J$15*100</f>
        <v>17.637223508249857</v>
      </c>
      <c r="K7" s="115">
        <f>+'Таблица №1-П'!K7/'Таблица №1-П'!K$15*100</f>
        <v>17.626178557726295</v>
      </c>
      <c r="L7" s="115">
        <f>+'Таблица №1-П'!L7/'Таблица №1-П'!L$15*100</f>
        <v>17.615357381692302</v>
      </c>
      <c r="M7" s="115">
        <f>+'Таблица №1-П'!M7/'Таблица №1-П'!M$15*100</f>
        <v>17.539370137934558</v>
      </c>
      <c r="N7" s="115">
        <f>+'Таблица №1-П'!N7/'Таблица №1-П'!N$15*100</f>
        <v>17.522914232719479</v>
      </c>
    </row>
    <row r="8" spans="1:14" s="18" customFormat="1" ht="15.75" customHeight="1">
      <c r="A8" s="81" t="s">
        <v>5</v>
      </c>
      <c r="B8" s="115">
        <f>+'Таблица №1-П'!B8/'Таблица №1-П'!B$15*100</f>
        <v>14.677470092570251</v>
      </c>
      <c r="C8" s="115">
        <f>+'Таблица №1-П'!C8/'Таблица №1-П'!C$15*100</f>
        <v>14.664264477370887</v>
      </c>
      <c r="D8" s="115">
        <f>+'Таблица №1-П'!D8/'Таблица №1-П'!D$15*100</f>
        <v>14.76867084089038</v>
      </c>
      <c r="E8" s="115">
        <f>+'Таблица №1-П'!E8/'Таблица №1-П'!E$15*100</f>
        <v>14.756690516662054</v>
      </c>
      <c r="F8" s="115">
        <f>+'Таблица №1-П'!F8/'Таблица №1-П'!F$15*100</f>
        <v>14.746239400008523</v>
      </c>
      <c r="G8" s="115">
        <f>+'Таблица №1-П'!G8/'Таблица №1-П'!G$15*100</f>
        <v>14.851275344945542</v>
      </c>
      <c r="H8" s="115">
        <f>+'Таблица №1-П'!H8/'Таблица №1-П'!H$15*100</f>
        <v>14.843754735853059</v>
      </c>
      <c r="I8" s="115">
        <f>+'Таблица №1-П'!I8/'Таблица №1-П'!I$15*100</f>
        <v>14.831875271205625</v>
      </c>
      <c r="J8" s="115">
        <f>+'Таблица №1-П'!J8/'Таблица №1-П'!J$15*100</f>
        <v>14.941494964371838</v>
      </c>
      <c r="K8" s="115">
        <f>+'Таблица №1-П'!K8/'Таблица №1-П'!K$15*100</f>
        <v>14.930260800739534</v>
      </c>
      <c r="L8" s="115">
        <f>+'Таблица №1-П'!L8/'Таблица №1-П'!L$15*100</f>
        <v>14.920129632375415</v>
      </c>
      <c r="M8" s="115">
        <f>+'Таблица №1-П'!M8/'Таблица №1-П'!M$15*100</f>
        <v>15.041091688743613</v>
      </c>
      <c r="N8" s="115">
        <f>+'Таблица №1-П'!N8/'Таблица №1-П'!N$15*100</f>
        <v>15.028243824298121</v>
      </c>
    </row>
    <row r="9" spans="1:14" s="18" customFormat="1" ht="15.75" customHeight="1">
      <c r="A9" s="82" t="s">
        <v>60</v>
      </c>
      <c r="B9" s="115">
        <f>+'Таблица №1-П'!B9/'Таблица №1-П'!B$15*100</f>
        <v>6.790215834369187</v>
      </c>
      <c r="C9" s="115">
        <f>+'Таблица №1-П'!C9/'Таблица №1-П'!C$15*100</f>
        <v>6.7884278914977187</v>
      </c>
      <c r="D9" s="115">
        <f>+'Таблица №1-П'!D9/'Таблица №1-П'!D$15*100</f>
        <v>6.8136455190893273</v>
      </c>
      <c r="E9" s="115">
        <f>+'Таблица №1-П'!E9/'Таблица №1-П'!E$15*100</f>
        <v>6.8116924779770178</v>
      </c>
      <c r="F9" s="115">
        <f>+'Таблица №1-П'!F9/'Таблица №1-П'!F$15*100</f>
        <v>6.8086492277910011</v>
      </c>
      <c r="G9" s="115">
        <f>+'Таблица №1-П'!G9/'Таблица №1-П'!G$15*100</f>
        <v>6.8562277881710472</v>
      </c>
      <c r="H9" s="115">
        <f>+'Таблица №1-П'!H9/'Таблица №1-П'!H$15*100</f>
        <v>6.8526657169702663</v>
      </c>
      <c r="I9" s="115">
        <f>+'Таблица №1-П'!I9/'Таблица №1-П'!I$15*100</f>
        <v>6.8524368299514178</v>
      </c>
      <c r="J9" s="115">
        <f>+'Таблица №1-П'!J9/'Таблица №1-П'!J$15*100</f>
        <v>6.8763411490950359</v>
      </c>
      <c r="K9" s="115">
        <f>+'Таблица №1-П'!K9/'Таблица №1-П'!K$15*100</f>
        <v>6.8742277633610156</v>
      </c>
      <c r="L9" s="115">
        <f>+'Таблица №1-П'!L9/'Таблица №1-П'!L$15*100</f>
        <v>6.8731787468265182</v>
      </c>
      <c r="M9" s="115">
        <f>+'Таблица №1-П'!M9/'Таблица №1-П'!M$15*100</f>
        <v>6.8816926227413102</v>
      </c>
      <c r="N9" s="115">
        <f>+'Таблица №1-П'!N9/'Таблица №1-П'!N$15*100</f>
        <v>6.8781842051380879</v>
      </c>
    </row>
    <row r="10" spans="1:14" s="18" customFormat="1" ht="15.75" customHeight="1">
      <c r="A10" s="81" t="s">
        <v>6</v>
      </c>
      <c r="B10" s="115">
        <f>+'Таблица №1-П'!B10/'Таблица №1-П'!B$15*100</f>
        <v>9.5868697450118656</v>
      </c>
      <c r="C10" s="115">
        <f>+'Таблица №1-П'!C10/'Таблица №1-П'!C$15*100</f>
        <v>9.5915258592211039</v>
      </c>
      <c r="D10" s="115">
        <f>+'Таблица №1-П'!D10/'Таблица №1-П'!D$15*100</f>
        <v>9.5891701072113218</v>
      </c>
      <c r="E10" s="115">
        <f>+'Таблица №1-П'!E10/'Таблица №1-П'!E$15*100</f>
        <v>9.5982801244294702</v>
      </c>
      <c r="F10" s="115">
        <f>+'Таблица №1-П'!F10/'Таблица №1-П'!F$15*100</f>
        <v>9.6025421716818151</v>
      </c>
      <c r="G10" s="115">
        <f>+'Таблица №1-П'!G10/'Таблица №1-П'!G$15*100</f>
        <v>9.560394984591726</v>
      </c>
      <c r="H10" s="115">
        <f>+'Таблица №1-П'!H10/'Таблица №1-П'!H$15*100</f>
        <v>9.5632406874185438</v>
      </c>
      <c r="I10" s="115">
        <f>+'Таблица №1-П'!I10/'Таблица №1-П'!I$15*100</f>
        <v>9.5679827156672648</v>
      </c>
      <c r="J10" s="115">
        <f>+'Таблица №1-П'!J10/'Таблица №1-П'!J$15*100</f>
        <v>9.5080868838259303</v>
      </c>
      <c r="K10" s="115">
        <f>+'Таблица №1-П'!K10/'Таблица №1-П'!K$15*100</f>
        <v>9.5157679770647619</v>
      </c>
      <c r="L10" s="115">
        <f>+'Таблица №1-П'!L10/'Таблица №1-П'!L$15*100</f>
        <v>9.5221092192100407</v>
      </c>
      <c r="M10" s="115">
        <f>+'Таблица №1-П'!M10/'Таблица №1-П'!M$15*100</f>
        <v>9.438007631957996</v>
      </c>
      <c r="N10" s="115">
        <f>+'Таблица №1-П'!N10/'Таблица №1-П'!N$15*100</f>
        <v>9.444518048345719</v>
      </c>
    </row>
    <row r="11" spans="1:14" s="18" customFormat="1" ht="15.75" customHeight="1">
      <c r="A11" s="81" t="s">
        <v>30</v>
      </c>
      <c r="B11" s="115">
        <f>+'Таблица №1-П'!B11/'Таблица №1-П'!B$15*100</f>
        <v>4.5350566691201397</v>
      </c>
      <c r="C11" s="115">
        <f>+'Таблица №1-П'!C11/'Таблица №1-П'!C$15*100</f>
        <v>4.539587182342073</v>
      </c>
      <c r="D11" s="115">
        <f>+'Таблица №1-П'!D11/'Таблица №1-П'!D$15*100</f>
        <v>4.496252616484842</v>
      </c>
      <c r="E11" s="115">
        <f>+'Таблица №1-П'!E11/'Таблица №1-П'!E$15*100</f>
        <v>4.4982530613237817</v>
      </c>
      <c r="F11" s="115">
        <f>+'Таблица №1-П'!F11/'Таблица №1-П'!F$15*100</f>
        <v>4.5026754895932894</v>
      </c>
      <c r="G11" s="115">
        <f>+'Таблица №1-П'!G11/'Таблица №1-П'!G$15*100</f>
        <v>4.4360087424547885</v>
      </c>
      <c r="H11" s="115">
        <f>+'Таблица №1-П'!H11/'Таблица №1-П'!H$15*100</f>
        <v>4.4403358288121728</v>
      </c>
      <c r="I11" s="115">
        <f>+'Таблица №1-П'!I11/'Таблица №1-П'!I$15*100</f>
        <v>4.4448894998285526</v>
      </c>
      <c r="J11" s="115">
        <f>+'Таблица №1-П'!J11/'Таблица №1-П'!J$15*100</f>
        <v>4.4036470201213858</v>
      </c>
      <c r="K11" s="115">
        <f>+'Таблица №1-П'!K11/'Таблица №1-П'!K$15*100</f>
        <v>4.4057893957748648</v>
      </c>
      <c r="L11" s="115">
        <f>+'Таблица №1-П'!L11/'Таблица №1-П'!L$15*100</f>
        <v>4.4106477685015113</v>
      </c>
      <c r="M11" s="115">
        <f>+'Таблица №1-П'!M11/'Таблица №1-П'!M$15*100</f>
        <v>4.3912325702377695</v>
      </c>
      <c r="N11" s="115">
        <f>+'Таблица №1-П'!N11/'Таблица №1-П'!N$15*100</f>
        <v>4.3949558577330263</v>
      </c>
    </row>
    <row r="12" spans="1:14" s="18" customFormat="1" ht="15.75" customHeight="1">
      <c r="A12" s="81" t="s">
        <v>25</v>
      </c>
      <c r="B12" s="115">
        <f>+'Таблица №1-П'!B12/'Таблица №1-П'!B$15*100</f>
        <v>6.1189211641068084</v>
      </c>
      <c r="C12" s="115">
        <f>+'Таблица №1-П'!C12/'Таблица №1-П'!C$15*100</f>
        <v>6.120382718919382</v>
      </c>
      <c r="D12" s="115">
        <f>+'Таблица №1-П'!D12/'Таблица №1-П'!D$15*100</f>
        <v>6.0978907106813338</v>
      </c>
      <c r="E12" s="115">
        <f>+'Таблица №1-П'!E12/'Таблица №1-П'!E$15*100</f>
        <v>6.1074435703838397</v>
      </c>
      <c r="F12" s="115">
        <f>+'Таблица №1-П'!F12/'Таблица №1-П'!F$15*100</f>
        <v>6.1146655790197784</v>
      </c>
      <c r="G12" s="115">
        <f>+'Таблица №1-П'!G12/'Таблица №1-П'!G$15*100</f>
        <v>6.105187956723638</v>
      </c>
      <c r="H12" s="115">
        <f>+'Таблица №1-П'!H12/'Таблица №1-П'!H$15*100</f>
        <v>6.1158427545236869</v>
      </c>
      <c r="I12" s="115">
        <f>+'Таблица №1-П'!I12/'Таблица №1-П'!I$15*100</f>
        <v>6.1196126804370854</v>
      </c>
      <c r="J12" s="115">
        <f>+'Таблица №1-П'!J12/'Таблица №1-П'!J$15*100</f>
        <v>6.1351063412396361</v>
      </c>
      <c r="K12" s="115">
        <f>+'Таблица №1-П'!K12/'Таблица №1-П'!K$15*100</f>
        <v>6.1389225391895934</v>
      </c>
      <c r="L12" s="115">
        <f>+'Таблица №1-П'!L12/'Таблица №1-П'!L$15*100</f>
        <v>6.148157338118394</v>
      </c>
      <c r="M12" s="115">
        <f>+'Таблица №1-П'!M12/'Таблица №1-П'!M$15*100</f>
        <v>6.1236088516278802</v>
      </c>
      <c r="N12" s="115">
        <f>+'Таблица №1-П'!N12/'Таблица №1-П'!N$15*100</f>
        <v>6.1347513459477039</v>
      </c>
    </row>
    <row r="13" spans="1:14" s="18" customFormat="1" ht="15.75" customHeight="1">
      <c r="A13" s="82" t="s">
        <v>32</v>
      </c>
      <c r="B13" s="115">
        <f>+'Таблица №1-П'!B13/'Таблица №1-П'!B$15*100</f>
        <v>2.7911565020600011</v>
      </c>
      <c r="C13" s="115">
        <f>+'Таблица №1-П'!C13/'Таблица №1-П'!C$15*100</f>
        <v>2.7936156415558355</v>
      </c>
      <c r="D13" s="115">
        <f>+'Таблица №1-П'!D13/'Таблица №1-П'!D$15*100</f>
        <v>2.7913222324501845</v>
      </c>
      <c r="E13" s="115">
        <f>+'Таблица №1-П'!E13/'Таблица №1-П'!E$15*100</f>
        <v>2.7926692432365043</v>
      </c>
      <c r="F13" s="115">
        <f>+'Таблица №1-П'!F13/'Таблица №1-П'!F$15*100</f>
        <v>2.7941973226841341</v>
      </c>
      <c r="G13" s="115">
        <f>+'Таблица №1-П'!G13/'Таблица №1-П'!G$15*100</f>
        <v>2.7940740202577934</v>
      </c>
      <c r="H13" s="115">
        <f>+'Таблица №1-П'!H13/'Таблица №1-П'!H$15*100</f>
        <v>2.7951383626829935</v>
      </c>
      <c r="I13" s="115">
        <f>+'Таблица №1-П'!I13/'Таблица №1-П'!I$15*100</f>
        <v>2.7977799828249084</v>
      </c>
      <c r="J13" s="115">
        <f>+'Таблица №1-П'!J13/'Таблица №1-П'!J$15*100</f>
        <v>2.7772160838295519</v>
      </c>
      <c r="K13" s="115">
        <f>+'Таблица №1-П'!K13/'Таблица №1-П'!K$15*100</f>
        <v>2.7792966566873805</v>
      </c>
      <c r="L13" s="115">
        <f>+'Таблица №1-П'!L13/'Таблица №1-П'!L$15*100</f>
        <v>2.7814677749770782</v>
      </c>
      <c r="M13" s="115">
        <f>+'Таблица №1-П'!M13/'Таблица №1-П'!M$15*100</f>
        <v>2.7818456828918445</v>
      </c>
      <c r="N13" s="115">
        <f>+'Таблица №1-П'!N13/'Таблица №1-П'!N$15*100</f>
        <v>2.7843352162549531</v>
      </c>
    </row>
    <row r="14" spans="1:14" s="18" customFormat="1" ht="15.75" customHeight="1">
      <c r="A14" s="82" t="s">
        <v>62</v>
      </c>
      <c r="B14" s="115">
        <f>+'Таблица №1-П'!B14/'Таблица №1-П'!B$15*100</f>
        <v>0.86309314748020172</v>
      </c>
      <c r="C14" s="115">
        <f>+'Таблица №1-П'!C14/'Таблица №1-П'!C$15*100</f>
        <v>0.86503285167194821</v>
      </c>
      <c r="D14" s="115">
        <f>+'Таблица №1-П'!D14/'Таблица №1-П'!D$15*100</f>
        <v>1.0046694191023899</v>
      </c>
      <c r="E14" s="115">
        <f>+'Таблица №1-П'!E14/'Таблица №1-П'!E$15*100</f>
        <v>1.0122817847053922</v>
      </c>
      <c r="F14" s="115">
        <f>+'Таблица №1-П'!F14/'Таблица №1-П'!F$15*100</f>
        <v>1.0227127455575915</v>
      </c>
      <c r="G14" s="115">
        <f>+'Таблица №1-П'!G14/'Таблица №1-П'!G$15*100</f>
        <v>1.1524420146393739</v>
      </c>
      <c r="H14" s="115">
        <f>+'Таблица №1-П'!H14/'Таблица №1-П'!H$15*100</f>
        <v>1.1578213560452215</v>
      </c>
      <c r="I14" s="115">
        <f>+'Таблица №1-П'!I14/'Таблица №1-П'!I$15*100</f>
        <v>1.1658428084613122</v>
      </c>
      <c r="J14" s="115">
        <f>+'Таблица №1-П'!J14/'Таблица №1-П'!J$15*100</f>
        <v>1.2790525715354968</v>
      </c>
      <c r="K14" s="115">
        <f>+'Таблица №1-П'!K14/'Таблица №1-П'!K$15*100</f>
        <v>1.2917687504342652</v>
      </c>
      <c r="L14" s="115">
        <f>+'Таблица №1-П'!L14/'Таблица №1-П'!L$15*100</f>
        <v>1.2957185609716981</v>
      </c>
      <c r="M14" s="115">
        <f>+'Таблица №1-П'!M14/'Таблица №1-П'!M$15*100</f>
        <v>1.4232489046726948</v>
      </c>
      <c r="N14" s="115">
        <f>+'Таблица №1-П'!N14/'Таблица №1-П'!N$15*100</f>
        <v>1.4308598407746878</v>
      </c>
    </row>
    <row r="15" spans="1:14" ht="15.75" customHeight="1">
      <c r="A15" s="83" t="s">
        <v>7</v>
      </c>
      <c r="B15" s="115">
        <f>+'Таблица №1-П'!B15/'Таблица №1-П'!B$15*100</f>
        <v>100</v>
      </c>
      <c r="C15" s="115">
        <f>+'Таблица №1-П'!C15/'Таблица №1-П'!C$15*100</f>
        <v>100</v>
      </c>
      <c r="D15" s="115">
        <f>+'Таблица №1-П'!D15/'Таблица №1-П'!D$15*100</f>
        <v>100</v>
      </c>
      <c r="E15" s="115">
        <f>+'Таблица №1-П'!E15/'Таблица №1-П'!E$15*100</f>
        <v>100</v>
      </c>
      <c r="F15" s="115">
        <f>+'Таблица №1-П'!F15/'Таблица №1-П'!F$15*100</f>
        <v>100</v>
      </c>
      <c r="G15" s="115">
        <f>+'Таблица №1-П'!G15/'Таблица №1-П'!G$15*100</f>
        <v>100</v>
      </c>
      <c r="H15" s="115">
        <f>+'Таблица №1-П'!H15/'Таблица №1-П'!H$15*100</f>
        <v>100</v>
      </c>
      <c r="I15" s="115">
        <f>+'Таблица №1-П'!I15/'Таблица №1-П'!I$15*100</f>
        <v>100</v>
      </c>
      <c r="J15" s="115">
        <f>+'Таблица №1-П'!J15/'Таблица №1-П'!J$15*100</f>
        <v>100</v>
      </c>
      <c r="K15" s="115">
        <f>+'Таблица №1-П'!K15/'Таблица №1-П'!K$15*100</f>
        <v>100</v>
      </c>
      <c r="L15" s="115">
        <f>+'Таблица №1-П'!L15/'Таблица №1-П'!L$15*100</f>
        <v>100</v>
      </c>
      <c r="M15" s="115">
        <f>+'Таблица №1-П'!M15/'Таблица №1-П'!M$15*100</f>
        <v>100</v>
      </c>
      <c r="N15" s="115">
        <f>+'Таблица №1-П'!N15/'Таблица №1-П'!N$15*100</f>
        <v>100</v>
      </c>
    </row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showGridLines="0" zoomScaleNormal="75" workbookViewId="0">
      <selection sqref="A1:N1"/>
    </sheetView>
  </sheetViews>
  <sheetFormatPr defaultColWidth="8.109375" defaultRowHeight="15.75"/>
  <cols>
    <col min="1" max="1" width="42" style="19" customWidth="1"/>
    <col min="2" max="4" width="7.88671875" style="19" bestFit="1" customWidth="1"/>
    <col min="5" max="8" width="8" style="19" customWidth="1"/>
    <col min="9" max="16384" width="8.109375" style="19"/>
  </cols>
  <sheetData>
    <row r="1" spans="1:16" ht="15.75" customHeight="1">
      <c r="A1" s="143" t="s">
        <v>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6" ht="15.75" customHeight="1">
      <c r="A2" s="84"/>
      <c r="B2" s="84"/>
      <c r="E2" s="84"/>
      <c r="F2" s="84"/>
      <c r="G2" s="84"/>
      <c r="H2" s="84"/>
      <c r="K2" s="84"/>
      <c r="L2" s="84"/>
      <c r="M2" s="84"/>
      <c r="N2" s="84" t="s">
        <v>18</v>
      </c>
    </row>
    <row r="3" spans="1:16" ht="15.75" customHeight="1">
      <c r="A3" s="79" t="s">
        <v>35</v>
      </c>
      <c r="B3" s="73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6">
      <c r="A4" s="80" t="s">
        <v>38</v>
      </c>
      <c r="B4" s="73">
        <v>12</v>
      </c>
      <c r="C4" s="73">
        <v>1</v>
      </c>
      <c r="D4" s="73">
        <v>2</v>
      </c>
      <c r="E4" s="73">
        <v>3</v>
      </c>
      <c r="F4" s="73">
        <v>4</v>
      </c>
      <c r="G4" s="73">
        <v>5</v>
      </c>
      <c r="H4" s="73">
        <v>6</v>
      </c>
      <c r="I4" s="73">
        <v>7</v>
      </c>
      <c r="J4" s="73">
        <v>8</v>
      </c>
      <c r="K4" s="73">
        <v>9</v>
      </c>
      <c r="L4" s="73">
        <v>10</v>
      </c>
      <c r="M4" s="73">
        <v>11</v>
      </c>
      <c r="N4" s="73">
        <v>12</v>
      </c>
    </row>
    <row r="5" spans="1:16" s="62" customFormat="1">
      <c r="A5" s="81" t="s">
        <v>2</v>
      </c>
      <c r="B5" s="116">
        <v>370824</v>
      </c>
      <c r="C5" s="116">
        <v>372166</v>
      </c>
      <c r="D5" s="116">
        <v>380693</v>
      </c>
      <c r="E5" s="116">
        <v>387584</v>
      </c>
      <c r="F5" s="116">
        <v>385514</v>
      </c>
      <c r="G5" s="116">
        <v>392134</v>
      </c>
      <c r="H5" s="116">
        <v>394979</v>
      </c>
      <c r="I5" s="116">
        <v>403119</v>
      </c>
      <c r="J5" s="116">
        <v>409923</v>
      </c>
      <c r="K5" s="116">
        <v>417490</v>
      </c>
      <c r="L5" s="116">
        <v>414582</v>
      </c>
      <c r="M5" s="116">
        <v>424328</v>
      </c>
      <c r="N5" s="116">
        <v>423476</v>
      </c>
      <c r="O5" s="61"/>
      <c r="P5" s="138"/>
    </row>
    <row r="6" spans="1:16" s="62" customFormat="1">
      <c r="A6" s="81" t="s">
        <v>3</v>
      </c>
      <c r="B6" s="116">
        <v>221958</v>
      </c>
      <c r="C6" s="116">
        <v>221773</v>
      </c>
      <c r="D6" s="116">
        <v>221703</v>
      </c>
      <c r="E6" s="116">
        <v>222096</v>
      </c>
      <c r="F6" s="116">
        <v>223518</v>
      </c>
      <c r="G6" s="116">
        <v>225102</v>
      </c>
      <c r="H6" s="116">
        <v>227485</v>
      </c>
      <c r="I6" s="116">
        <v>227321</v>
      </c>
      <c r="J6" s="116">
        <v>225516</v>
      </c>
      <c r="K6" s="116">
        <v>230748</v>
      </c>
      <c r="L6" s="116">
        <v>229685</v>
      </c>
      <c r="M6" s="116">
        <v>231636</v>
      </c>
      <c r="N6" s="116">
        <v>237070</v>
      </c>
      <c r="O6" s="61"/>
      <c r="P6" s="138"/>
    </row>
    <row r="7" spans="1:16" s="62" customFormat="1">
      <c r="A7" s="81" t="s">
        <v>4</v>
      </c>
      <c r="B7" s="116">
        <v>305964</v>
      </c>
      <c r="C7" s="116">
        <v>307649</v>
      </c>
      <c r="D7" s="116">
        <v>311297</v>
      </c>
      <c r="E7" s="116">
        <v>317237</v>
      </c>
      <c r="F7" s="116">
        <v>314009</v>
      </c>
      <c r="G7" s="116">
        <v>317499</v>
      </c>
      <c r="H7" s="116">
        <v>320065</v>
      </c>
      <c r="I7" s="116">
        <v>326318</v>
      </c>
      <c r="J7" s="116">
        <v>329270</v>
      </c>
      <c r="K7" s="116">
        <v>335117</v>
      </c>
      <c r="L7" s="116">
        <v>332586</v>
      </c>
      <c r="M7" s="116">
        <v>338828</v>
      </c>
      <c r="N7" s="116">
        <v>335505</v>
      </c>
      <c r="O7" s="61"/>
      <c r="P7" s="138"/>
    </row>
    <row r="8" spans="1:16" s="62" customFormat="1">
      <c r="A8" s="81" t="s">
        <v>5</v>
      </c>
      <c r="B8" s="116">
        <v>259310</v>
      </c>
      <c r="C8" s="116">
        <v>259821</v>
      </c>
      <c r="D8" s="116">
        <v>265859</v>
      </c>
      <c r="E8" s="116">
        <v>270936</v>
      </c>
      <c r="F8" s="116">
        <v>267686</v>
      </c>
      <c r="G8" s="116">
        <v>275009</v>
      </c>
      <c r="H8" s="116">
        <v>276773</v>
      </c>
      <c r="I8" s="116">
        <v>280828</v>
      </c>
      <c r="J8" s="116">
        <v>285855</v>
      </c>
      <c r="K8" s="116">
        <v>291079</v>
      </c>
      <c r="L8" s="116">
        <v>288923</v>
      </c>
      <c r="M8" s="116">
        <v>296885</v>
      </c>
      <c r="N8" s="116">
        <v>295484</v>
      </c>
      <c r="O8" s="61"/>
      <c r="P8" s="138"/>
    </row>
    <row r="9" spans="1:16" s="62" customFormat="1">
      <c r="A9" s="82" t="s">
        <v>60</v>
      </c>
      <c r="B9" s="116">
        <v>103618</v>
      </c>
      <c r="C9" s="116">
        <v>104222</v>
      </c>
      <c r="D9" s="116">
        <v>106191</v>
      </c>
      <c r="E9" s="116">
        <v>108343</v>
      </c>
      <c r="F9" s="116">
        <v>107062</v>
      </c>
      <c r="G9" s="116">
        <v>110113</v>
      </c>
      <c r="H9" s="116">
        <v>111217</v>
      </c>
      <c r="I9" s="116">
        <v>113255</v>
      </c>
      <c r="J9" s="116">
        <v>115139</v>
      </c>
      <c r="K9" s="116">
        <v>117465</v>
      </c>
      <c r="L9" s="116">
        <v>116732</v>
      </c>
      <c r="M9" s="116">
        <v>119303</v>
      </c>
      <c r="N9" s="116">
        <v>118753</v>
      </c>
      <c r="O9" s="61"/>
      <c r="P9" s="138"/>
    </row>
    <row r="10" spans="1:16" s="62" customFormat="1">
      <c r="A10" s="81" t="s">
        <v>6</v>
      </c>
      <c r="B10" s="116">
        <v>151873</v>
      </c>
      <c r="C10" s="116">
        <v>151109</v>
      </c>
      <c r="D10" s="116">
        <v>153112</v>
      </c>
      <c r="E10" s="116">
        <v>155790</v>
      </c>
      <c r="F10" s="116">
        <v>157071</v>
      </c>
      <c r="G10" s="116">
        <v>157122</v>
      </c>
      <c r="H10" s="116">
        <v>160180</v>
      </c>
      <c r="I10" s="116">
        <v>162038</v>
      </c>
      <c r="J10" s="116">
        <v>160218</v>
      </c>
      <c r="K10" s="116">
        <v>161775</v>
      </c>
      <c r="L10" s="116">
        <v>162581</v>
      </c>
      <c r="M10" s="116">
        <v>164123</v>
      </c>
      <c r="N10" s="116">
        <v>168948</v>
      </c>
      <c r="O10" s="61"/>
      <c r="P10" s="138"/>
    </row>
    <row r="11" spans="1:16" s="62" customFormat="1">
      <c r="A11" s="81" t="s">
        <v>30</v>
      </c>
      <c r="B11" s="116">
        <v>40883</v>
      </c>
      <c r="C11" s="116">
        <v>40982</v>
      </c>
      <c r="D11" s="116">
        <v>42307</v>
      </c>
      <c r="E11" s="116">
        <v>43216</v>
      </c>
      <c r="F11" s="116">
        <v>43838</v>
      </c>
      <c r="G11" s="116">
        <v>43422</v>
      </c>
      <c r="H11" s="116">
        <v>44252</v>
      </c>
      <c r="I11" s="116">
        <v>44584</v>
      </c>
      <c r="J11" s="116">
        <v>44104</v>
      </c>
      <c r="K11" s="116">
        <v>45652</v>
      </c>
      <c r="L11" s="116">
        <v>45853</v>
      </c>
      <c r="M11" s="116">
        <v>45669</v>
      </c>
      <c r="N11" s="116">
        <v>47518</v>
      </c>
      <c r="O11" s="61"/>
      <c r="P11" s="138"/>
    </row>
    <row r="12" spans="1:16" s="62" customFormat="1">
      <c r="A12" s="81" t="s">
        <v>25</v>
      </c>
      <c r="B12" s="116">
        <v>72368</v>
      </c>
      <c r="C12" s="116">
        <v>72652</v>
      </c>
      <c r="D12" s="116">
        <v>74015</v>
      </c>
      <c r="E12" s="116">
        <v>76086</v>
      </c>
      <c r="F12" s="116">
        <v>76284</v>
      </c>
      <c r="G12" s="116">
        <v>76517</v>
      </c>
      <c r="H12" s="116">
        <v>78852</v>
      </c>
      <c r="I12" s="116">
        <v>79816</v>
      </c>
      <c r="J12" s="116">
        <v>78684</v>
      </c>
      <c r="K12" s="116">
        <v>82354</v>
      </c>
      <c r="L12" s="116">
        <v>82936</v>
      </c>
      <c r="M12" s="116">
        <v>82783</v>
      </c>
      <c r="N12" s="116">
        <v>85648</v>
      </c>
      <c r="O12" s="61"/>
      <c r="P12" s="138"/>
    </row>
    <row r="13" spans="1:16" s="62" customFormat="1" ht="15.75" customHeight="1">
      <c r="A13" s="81" t="s">
        <v>32</v>
      </c>
      <c r="B13" s="116">
        <v>24749</v>
      </c>
      <c r="C13" s="116">
        <v>25086</v>
      </c>
      <c r="D13" s="116">
        <v>25273</v>
      </c>
      <c r="E13" s="116">
        <v>25787</v>
      </c>
      <c r="F13" s="116">
        <v>25913</v>
      </c>
      <c r="G13" s="116">
        <v>27434</v>
      </c>
      <c r="H13" s="116">
        <v>27932</v>
      </c>
      <c r="I13" s="116">
        <v>28497</v>
      </c>
      <c r="J13" s="116">
        <v>28657</v>
      </c>
      <c r="K13" s="116">
        <v>29236</v>
      </c>
      <c r="L13" s="116">
        <v>29546</v>
      </c>
      <c r="M13" s="116">
        <v>30032</v>
      </c>
      <c r="N13" s="116">
        <v>30270</v>
      </c>
      <c r="O13" s="61"/>
      <c r="P13" s="138"/>
    </row>
    <row r="14" spans="1:16" s="62" customFormat="1">
      <c r="A14" s="82" t="s">
        <v>62</v>
      </c>
      <c r="B14" s="116">
        <v>10440</v>
      </c>
      <c r="C14" s="113">
        <v>10510</v>
      </c>
      <c r="D14" s="116">
        <v>11661</v>
      </c>
      <c r="E14" s="116">
        <v>12065</v>
      </c>
      <c r="F14" s="116">
        <v>12180</v>
      </c>
      <c r="G14" s="116">
        <v>12521</v>
      </c>
      <c r="H14" s="116">
        <v>12874</v>
      </c>
      <c r="I14" s="116">
        <v>13370</v>
      </c>
      <c r="J14" s="116">
        <v>13404</v>
      </c>
      <c r="K14" s="116">
        <v>13929</v>
      </c>
      <c r="L14" s="116">
        <v>14250</v>
      </c>
      <c r="M14" s="116">
        <v>15320</v>
      </c>
      <c r="N14" s="116">
        <v>15606</v>
      </c>
      <c r="O14" s="61"/>
      <c r="P14" s="138"/>
    </row>
    <row r="15" spans="1:16" s="62" customFormat="1">
      <c r="A15" s="83" t="s">
        <v>7</v>
      </c>
      <c r="B15" s="116">
        <f t="shared" ref="B15:K15" si="0">SUM(B5:B14)</f>
        <v>1561987</v>
      </c>
      <c r="C15" s="116">
        <f t="shared" si="0"/>
        <v>1565970</v>
      </c>
      <c r="D15" s="116">
        <f t="shared" si="0"/>
        <v>1592111</v>
      </c>
      <c r="E15" s="116">
        <f t="shared" si="0"/>
        <v>1619140</v>
      </c>
      <c r="F15" s="116">
        <f t="shared" si="0"/>
        <v>1613075</v>
      </c>
      <c r="G15" s="116">
        <f t="shared" si="0"/>
        <v>1636873</v>
      </c>
      <c r="H15" s="116">
        <f t="shared" si="0"/>
        <v>1654609</v>
      </c>
      <c r="I15" s="116">
        <f t="shared" si="0"/>
        <v>1679146</v>
      </c>
      <c r="J15" s="116">
        <f t="shared" si="0"/>
        <v>1690770</v>
      </c>
      <c r="K15" s="116">
        <f t="shared" si="0"/>
        <v>1724845</v>
      </c>
      <c r="L15" s="116">
        <f t="shared" ref="L15:N15" si="1">SUM(L5:L14)</f>
        <v>1717674</v>
      </c>
      <c r="M15" s="116">
        <f t="shared" si="1"/>
        <v>1748907</v>
      </c>
      <c r="N15" s="116">
        <f t="shared" si="1"/>
        <v>1758278</v>
      </c>
      <c r="O15" s="61"/>
      <c r="P15" s="138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ignoredErrors>
    <ignoredError sqref="L1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5"/>
  <sheetViews>
    <sheetView showGridLines="0" zoomScaleNormal="75" workbookViewId="0">
      <selection sqref="A1:N1"/>
    </sheetView>
  </sheetViews>
  <sheetFormatPr defaultColWidth="7.77734375" defaultRowHeight="15.75"/>
  <cols>
    <col min="1" max="1" width="42.21875" style="1" customWidth="1"/>
    <col min="2" max="2" width="8" style="1" customWidth="1"/>
    <col min="3" max="5" width="7.21875" style="1" customWidth="1"/>
    <col min="6" max="16384" width="7.77734375" style="1"/>
  </cols>
  <sheetData>
    <row r="1" spans="1:14" ht="15.75" customHeight="1">
      <c r="A1" s="143" t="s">
        <v>20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>
      <c r="A2" s="8"/>
      <c r="E2" s="8"/>
      <c r="H2" s="8"/>
      <c r="K2" s="8"/>
      <c r="N2" s="8" t="s">
        <v>16</v>
      </c>
    </row>
    <row r="3" spans="1:14" ht="15.75" customHeight="1">
      <c r="A3" s="85" t="s">
        <v>35</v>
      </c>
      <c r="B3" s="5">
        <v>2023</v>
      </c>
      <c r="C3" s="147">
        <v>2024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>
      <c r="A4" s="27" t="s">
        <v>38</v>
      </c>
      <c r="B4" s="5">
        <v>12</v>
      </c>
      <c r="C4" s="17">
        <v>1</v>
      </c>
      <c r="D4" s="17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86" t="s">
        <v>2</v>
      </c>
      <c r="B5" s="11">
        <f>+'Таблица №2-П'!B5/'Таблица №2-П'!B$15*100</f>
        <v>23.740530490970794</v>
      </c>
      <c r="C5" s="11">
        <f>+'Таблица №2-П'!C5/'Таблица №2-П'!C$15*100</f>
        <v>23.765844811841859</v>
      </c>
      <c r="D5" s="11">
        <f>+'Таблица №2-П'!D5/'Таблица №2-П'!D$15*100</f>
        <v>23.911209708368322</v>
      </c>
      <c r="E5" s="11">
        <f>+'Таблица №2-П'!E5/'Таблица №2-П'!E$15*100</f>
        <v>23.937645910792149</v>
      </c>
      <c r="F5" s="11">
        <f>+'Таблица №2-П'!F5/'Таблица №2-П'!F$15*100</f>
        <v>23.899322722130094</v>
      </c>
      <c r="G5" s="11">
        <f>+'Таблица №2-П'!G5/'Таблица №2-П'!G$15*100</f>
        <v>23.956287384543579</v>
      </c>
      <c r="H5" s="11">
        <f>+'Таблица №2-П'!H5/'Таблица №2-П'!H$15*100</f>
        <v>23.871440322154662</v>
      </c>
      <c r="I5" s="11">
        <f>+'Таблица №2-П'!I5/'Таблица №2-П'!I$15*100</f>
        <v>24.007382324109994</v>
      </c>
      <c r="J5" s="11">
        <f>+'Таблица №2-П'!J5/'Таблица №2-П'!J$15*100</f>
        <v>24.244752390922482</v>
      </c>
      <c r="K5" s="11">
        <f>+'Таблица №2-П'!K5/'Таблица №2-П'!K$15*100</f>
        <v>24.204493737118408</v>
      </c>
      <c r="L5" s="11">
        <f>+'Таблица №2-П'!L5/'Таблица №2-П'!L$15*100</f>
        <v>24.136244712326089</v>
      </c>
      <c r="M5" s="11">
        <f>+'Таблица №2-П'!M5/'Таблица №2-П'!M$15*100</f>
        <v>24.262467929969976</v>
      </c>
      <c r="N5" s="11">
        <f>+'Таблица №2-П'!N5/'Таблица №2-П'!N$15*100</f>
        <v>24.084701054099522</v>
      </c>
    </row>
    <row r="6" spans="1:14">
      <c r="A6" s="86" t="s">
        <v>3</v>
      </c>
      <c r="B6" s="11">
        <f>+'Таблица №2-П'!B6/'Таблица №2-П'!B$15*100</f>
        <v>14.209977419786465</v>
      </c>
      <c r="C6" s="11">
        <f>+'Таблица №2-П'!C6/'Таблица №2-П'!C$15*100</f>
        <v>14.162020983799179</v>
      </c>
      <c r="D6" s="11">
        <f>+'Таблица №2-П'!D6/'Таблица №2-П'!D$15*100</f>
        <v>13.925096931055686</v>
      </c>
      <c r="E6" s="11">
        <f>+'Таблица №2-П'!E6/'Таблица №2-П'!E$15*100</f>
        <v>13.716911446817445</v>
      </c>
      <c r="F6" s="11">
        <f>+'Таблица №2-П'!F6/'Таблица №2-П'!F$15*100</f>
        <v>13.856640267811478</v>
      </c>
      <c r="G6" s="11">
        <f>+'Таблица №2-П'!G6/'Таблица №2-П'!G$15*100</f>
        <v>13.751952656070445</v>
      </c>
      <c r="H6" s="11">
        <f>+'Таблица №2-П'!H6/'Таблица №2-П'!H$15*100</f>
        <v>13.748565371033278</v>
      </c>
      <c r="I6" s="11">
        <f>+'Таблица №2-П'!I6/'Таблица №2-П'!I$15*100</f>
        <v>13.537893667376155</v>
      </c>
      <c r="J6" s="11">
        <f>+'Таблица №2-П'!J6/'Таблица №2-П'!J$15*100</f>
        <v>13.338064905338987</v>
      </c>
      <c r="K6" s="11">
        <f>+'Таблица №2-П'!K6/'Таблица №2-П'!K$15*100</f>
        <v>13.377897724143327</v>
      </c>
      <c r="L6" s="11">
        <f>+'Таблица №2-П'!L6/'Таблица №2-П'!L$15*100</f>
        <v>13.371862181065792</v>
      </c>
      <c r="M6" s="11">
        <f>+'Таблица №2-П'!M6/'Таблица №2-П'!M$15*100</f>
        <v>13.244615065295068</v>
      </c>
      <c r="N6" s="11">
        <f>+'Таблица №2-П'!N6/'Таблица №2-П'!N$15*100</f>
        <v>13.48307833004792</v>
      </c>
    </row>
    <row r="7" spans="1:14">
      <c r="A7" s="86" t="s">
        <v>4</v>
      </c>
      <c r="B7" s="11">
        <f>+'Таблица №2-П'!B7/'Таблица №2-П'!B$15*100</f>
        <v>19.58812717391374</v>
      </c>
      <c r="C7" s="11">
        <f>+'Таблица №2-П'!C7/'Таблица №2-П'!C$15*100</f>
        <v>19.645906371130991</v>
      </c>
      <c r="D7" s="11">
        <f>+'Таблица №2-П'!D7/'Таблица №2-П'!D$15*100</f>
        <v>19.552468389452745</v>
      </c>
      <c r="E7" s="11">
        <f>+'Таблица №2-П'!E7/'Таблица №2-П'!E$15*100</f>
        <v>19.592932050347716</v>
      </c>
      <c r="F7" s="11">
        <f>+'Таблица №2-П'!F7/'Таблица №2-П'!F$15*100</f>
        <v>19.466484819366737</v>
      </c>
      <c r="G7" s="11">
        <f>+'Таблица №2-П'!G7/'Таблица №2-П'!G$15*100</f>
        <v>19.396678911558809</v>
      </c>
      <c r="H7" s="11">
        <f>+'Таблица №2-П'!H7/'Таблица №2-П'!H$15*100</f>
        <v>19.343844980898812</v>
      </c>
      <c r="I7" s="11">
        <f>+'Таблица №2-П'!I7/'Таблица №2-П'!I$15*100</f>
        <v>19.433569207204137</v>
      </c>
      <c r="J7" s="11">
        <f>+'Таблица №2-П'!J7/'Таблица №2-П'!J$15*100</f>
        <v>19.474558928772097</v>
      </c>
      <c r="K7" s="11">
        <f>+'Таблица №2-П'!K7/'Таблица №2-П'!K$15*100</f>
        <v>19.428818241639103</v>
      </c>
      <c r="L7" s="11">
        <f>+'Таблица №2-П'!L7/'Таблица №2-П'!L$15*100</f>
        <v>19.362579860904923</v>
      </c>
      <c r="M7" s="11">
        <f>+'Таблица №2-П'!M7/'Таблица №2-П'!M$15*100</f>
        <v>19.373700259647883</v>
      </c>
      <c r="N7" s="11">
        <f>+'Таблица №2-П'!N7/'Таблица №2-П'!N$15*100</f>
        <v>19.081453558538524</v>
      </c>
    </row>
    <row r="8" spans="1:14">
      <c r="A8" s="86" t="s">
        <v>5</v>
      </c>
      <c r="B8" s="11">
        <f>+'Таблица №2-П'!B8/'Таблица №2-П'!B$15*100</f>
        <v>16.601290535708685</v>
      </c>
      <c r="C8" s="11">
        <f>+'Таблица №2-П'!C8/'Таблица №2-П'!C$15*100</f>
        <v>16.591697158949405</v>
      </c>
      <c r="D8" s="11">
        <f>+'Таблица №2-П'!D8/'Таблица №2-П'!D$15*100</f>
        <v>16.698521648302158</v>
      </c>
      <c r="E8" s="11">
        <f>+'Таблица №2-П'!E8/'Таблица №2-П'!E$15*100</f>
        <v>16.733327568956362</v>
      </c>
      <c r="F8" s="11">
        <f>+'Таблица №2-П'!F8/'Таблица №2-П'!F$15*100</f>
        <v>16.594764657563971</v>
      </c>
      <c r="G8" s="11">
        <f>+'Таблица №2-П'!G8/'Таблица №2-П'!G$15*100</f>
        <v>16.800875816266746</v>
      </c>
      <c r="H8" s="11">
        <f>+'Таблица №2-П'!H8/'Таблица №2-П'!H$15*100</f>
        <v>16.7273960192408</v>
      </c>
      <c r="I8" s="11">
        <f>+'Таблица №2-П'!I8/'Таблица №2-П'!I$15*100</f>
        <v>16.724453978391395</v>
      </c>
      <c r="J8" s="11">
        <f>+'Таблица №2-П'!J8/'Таблица №2-П'!J$15*100</f>
        <v>16.90679394595362</v>
      </c>
      <c r="K8" s="11">
        <f>+'Таблица №2-П'!K8/'Таблица №2-П'!K$15*100</f>
        <v>16.875661291304436</v>
      </c>
      <c r="L8" s="11">
        <f>+'Таблица №2-П'!L8/'Таблица №2-П'!L$15*100</f>
        <v>16.820595759148709</v>
      </c>
      <c r="M8" s="11">
        <f>+'Таблица №2-П'!M8/'Таблица №2-П'!M$15*100</f>
        <v>16.97545952986637</v>
      </c>
      <c r="N8" s="11">
        <f>+'Таблица №2-П'!N8/'Таблица №2-П'!N$15*100</f>
        <v>16.805306100628002</v>
      </c>
    </row>
    <row r="9" spans="1:14">
      <c r="A9" s="87" t="s">
        <v>60</v>
      </c>
      <c r="B9" s="11">
        <f>+'Таблица №2-П'!B9/'Таблица №2-П'!B$15*100</f>
        <v>6.6337299862290786</v>
      </c>
      <c r="C9" s="11">
        <f>+'Таблица №2-П'!C9/'Таблица №2-П'!C$15*100</f>
        <v>6.6554276263274526</v>
      </c>
      <c r="D9" s="11">
        <f>+'Таблица №2-П'!D9/'Таблица №2-П'!D$15*100</f>
        <v>6.6698239004692521</v>
      </c>
      <c r="E9" s="11">
        <f>+'Таблица №2-П'!E9/'Таблица №2-П'!E$15*100</f>
        <v>6.6913917264720775</v>
      </c>
      <c r="F9" s="11">
        <f>+'Таблица №2-П'!F9/'Таблица №2-П'!F$15*100</f>
        <v>6.6371371448940693</v>
      </c>
      <c r="G9" s="11">
        <f>+'Таблица №2-П'!G9/'Таблица №2-П'!G$15*100</f>
        <v>6.727033801644966</v>
      </c>
      <c r="H9" s="11">
        <f>+'Таблица №2-П'!H9/'Таблица №2-П'!H$15*100</f>
        <v>6.721648437788021</v>
      </c>
      <c r="I9" s="11">
        <f>+'Таблица №2-П'!I9/'Таблица №2-П'!I$15*100</f>
        <v>6.7447976530927027</v>
      </c>
      <c r="J9" s="11">
        <f>+'Таблица №2-П'!J9/'Таблица №2-П'!J$15*100</f>
        <v>6.809855864487778</v>
      </c>
      <c r="K9" s="11">
        <f>+'Таблица №2-П'!K9/'Таблица №2-П'!K$15*100</f>
        <v>6.8101771463522809</v>
      </c>
      <c r="L9" s="11">
        <f>+'Таблица №2-П'!L9/'Таблица №2-П'!L$15*100</f>
        <v>6.7959345021232203</v>
      </c>
      <c r="M9" s="11">
        <f>+'Таблица №2-П'!M9/'Таблица №2-П'!M$15*100</f>
        <v>6.8215748464612469</v>
      </c>
      <c r="N9" s="11">
        <f>+'Таблица №2-П'!N9/'Таблица №2-П'!N$15*100</f>
        <v>6.7539376594599938</v>
      </c>
    </row>
    <row r="10" spans="1:14">
      <c r="A10" s="86" t="s">
        <v>6</v>
      </c>
      <c r="B10" s="11">
        <f>+'Таблица №2-П'!B10/'Таблица №2-П'!B$15*100</f>
        <v>9.7230642764632496</v>
      </c>
      <c r="C10" s="11">
        <f>+'Таблица №2-П'!C10/'Таблица №2-П'!C$15*100</f>
        <v>9.6495462876044886</v>
      </c>
      <c r="D10" s="11">
        <f>+'Таблица №2-П'!D10/'Таблица №2-П'!D$15*100</f>
        <v>9.6169174134215503</v>
      </c>
      <c r="E10" s="11">
        <f>+'Таблица №2-П'!E10/'Таблица №2-П'!E$15*100</f>
        <v>9.6217745222772582</v>
      </c>
      <c r="F10" s="11">
        <f>+'Таблица №2-П'!F10/'Таблица №2-П'!F$15*100</f>
        <v>9.7373649706306278</v>
      </c>
      <c r="G10" s="11">
        <f>+'Таблица №2-П'!G10/'Таблица №2-П'!G$15*100</f>
        <v>9.5989120719811503</v>
      </c>
      <c r="H10" s="11">
        <f>+'Таблица №2-П'!H10/'Таблица №2-П'!H$15*100</f>
        <v>9.6808369832389403</v>
      </c>
      <c r="I10" s="11">
        <f>+'Таблица №2-П'!I10/'Таблица №2-П'!I$15*100</f>
        <v>9.650024476728051</v>
      </c>
      <c r="J10" s="11">
        <f>+'Таблица №2-П'!J10/'Таблица №2-П'!J$15*100</f>
        <v>9.4760375450238641</v>
      </c>
      <c r="K10" s="11">
        <f>+'Таблица №2-П'!K10/'Таблица №2-П'!K$15*100</f>
        <v>9.3791036296015005</v>
      </c>
      <c r="L10" s="11">
        <f>+'Таблица №2-П'!L10/'Таблица №2-П'!L$15*100</f>
        <v>9.4651837310223019</v>
      </c>
      <c r="M10" s="11">
        <f>+'Таблица №2-П'!M10/'Таблица №2-П'!M$15*100</f>
        <v>9.3843183199564066</v>
      </c>
      <c r="N10" s="11">
        <f>+'Таблица №2-П'!N10/'Таблица №2-П'!N$15*100</f>
        <v>9.6087194402705371</v>
      </c>
    </row>
    <row r="11" spans="1:14">
      <c r="A11" s="86" t="s">
        <v>30</v>
      </c>
      <c r="B11" s="11">
        <f>+'Таблица №2-П'!B11/'Таблица №2-П'!B$15*100</f>
        <v>2.617371335356824</v>
      </c>
      <c r="C11" s="11">
        <f>+'Таблица №2-П'!C11/'Таблица №2-П'!C$15*100</f>
        <v>2.6170360862596347</v>
      </c>
      <c r="D11" s="11">
        <f>+'Таблица №2-П'!D11/'Таблица №2-П'!D$15*100</f>
        <v>2.6572895985267362</v>
      </c>
      <c r="E11" s="11">
        <f>+'Таблица №2-П'!E11/'Таблица №2-П'!E$15*100</f>
        <v>2.6690712353471597</v>
      </c>
      <c r="F11" s="11">
        <f>+'Таблица №2-П'!F11/'Таблица №2-П'!F$15*100</f>
        <v>2.7176665685104533</v>
      </c>
      <c r="G11" s="11">
        <f>+'Таблица №2-П'!G11/'Таблица №2-П'!G$15*100</f>
        <v>2.6527409273657763</v>
      </c>
      <c r="H11" s="11">
        <f>+'Таблица №2-П'!H11/'Таблица №2-П'!H$15*100</f>
        <v>2.6744687113390535</v>
      </c>
      <c r="I11" s="11">
        <f>+'Таблица №2-П'!I11/'Таблица №2-П'!I$15*100</f>
        <v>2.6551592297513142</v>
      </c>
      <c r="J11" s="11">
        <f>+'Таблица №2-П'!J11/'Таблица №2-П'!J$15*100</f>
        <v>2.608515646717176</v>
      </c>
      <c r="K11" s="11">
        <f>+'Таблица №2-П'!K11/'Таблица №2-П'!K$15*100</f>
        <v>2.6467305757908681</v>
      </c>
      <c r="L11" s="11">
        <f>+'Таблица №2-П'!L11/'Таблица №2-П'!L$15*100</f>
        <v>2.6694821019588115</v>
      </c>
      <c r="M11" s="11">
        <f>+'Таблица №2-П'!M11/'Таблица №2-П'!M$15*100</f>
        <v>2.6112880787829198</v>
      </c>
      <c r="N11" s="11">
        <f>+'Таблица №2-П'!N11/'Таблица №2-П'!N$15*100</f>
        <v>2.7025305440891598</v>
      </c>
    </row>
    <row r="12" spans="1:14">
      <c r="A12" s="86" t="s">
        <v>25</v>
      </c>
      <c r="B12" s="11">
        <f>+'Таблица №2-П'!B12/'Таблица №2-П'!B$15*100</f>
        <v>4.6330731305702288</v>
      </c>
      <c r="C12" s="11">
        <f>+'Таблица №2-П'!C12/'Таблица №2-П'!C$15*100</f>
        <v>4.6394247654808201</v>
      </c>
      <c r="D12" s="11">
        <f>+'Таблица №2-П'!D12/'Таблица №2-П'!D$15*100</f>
        <v>4.648859281796307</v>
      </c>
      <c r="E12" s="11">
        <f>+'Таблица №2-П'!E12/'Таблица №2-П'!E$15*100</f>
        <v>4.6991612831503149</v>
      </c>
      <c r="F12" s="11">
        <f>+'Таблица №2-П'!F12/'Таблица №2-П'!F$15*100</f>
        <v>4.7291043503866836</v>
      </c>
      <c r="G12" s="11">
        <f>+'Таблица №2-П'!G12/'Таблица №2-П'!G$15*100</f>
        <v>4.6745837948331976</v>
      </c>
      <c r="H12" s="11">
        <f>+'Таблица №2-П'!H12/'Таблица №2-П'!H$15*100</f>
        <v>4.765597189426626</v>
      </c>
      <c r="I12" s="11">
        <f>+'Таблица №2-П'!I12/'Таблица №2-П'!I$15*100</f>
        <v>4.7533686766963683</v>
      </c>
      <c r="J12" s="11">
        <f>+'Таблица №2-П'!J12/'Таблица №2-П'!J$15*100</f>
        <v>4.6537376461612165</v>
      </c>
      <c r="K12" s="11">
        <f>+'Таблица №2-П'!K12/'Таблица №2-П'!K$15*100</f>
        <v>4.7745739472242432</v>
      </c>
      <c r="L12" s="11">
        <f>+'Таблица №2-П'!L12/'Таблица №2-П'!L$15*100</f>
        <v>4.8283900204578982</v>
      </c>
      <c r="M12" s="11">
        <f>+'Таблица №2-П'!M12/'Таблица №2-П'!M$15*100</f>
        <v>4.7334134976874127</v>
      </c>
      <c r="N12" s="11">
        <f>+'Таблица №2-П'!N12/'Таблица №2-П'!N$15*100</f>
        <v>4.8711295938412471</v>
      </c>
    </row>
    <row r="13" spans="1:14" ht="15.75" customHeight="1">
      <c r="A13" s="86" t="s">
        <v>32</v>
      </c>
      <c r="B13" s="11">
        <f>+'Таблица №2-П'!B13/'Таблица №2-П'!B$15*100</f>
        <v>1.5844562086624281</v>
      </c>
      <c r="C13" s="11">
        <f>+'Таблица №2-П'!C13/'Таблица №2-П'!C$15*100</f>
        <v>1.6019463974405641</v>
      </c>
      <c r="D13" s="11">
        <f>+'Таблица №2-П'!D13/'Таблица №2-П'!D$15*100</f>
        <v>1.5873893214731889</v>
      </c>
      <c r="E13" s="11">
        <f>+'Таблица №2-П'!E13/'Таблица №2-П'!E$15*100</f>
        <v>1.5926355966747778</v>
      </c>
      <c r="F13" s="11">
        <f>+'Таблица №2-П'!F13/'Таблица №2-П'!F$15*100</f>
        <v>1.6064349146815864</v>
      </c>
      <c r="G13" s="11">
        <f>+'Таблица №2-П'!G13/'Таблица №2-П'!G$15*100</f>
        <v>1.6760005205046451</v>
      </c>
      <c r="H13" s="11">
        <f>+'Таблица №2-П'!H13/'Таблица №2-П'!H$15*100</f>
        <v>1.6881329667613316</v>
      </c>
      <c r="I13" s="11">
        <f>+'Таблица №2-П'!I13/'Таблица №2-П'!I$15*100</f>
        <v>1.6971126989553023</v>
      </c>
      <c r="J13" s="11">
        <f>+'Таблица №2-П'!J13/'Таблица №2-П'!J$15*100</f>
        <v>1.6949082370754154</v>
      </c>
      <c r="K13" s="11">
        <f>+'Таблица №2-П'!K13/'Таблица №2-П'!K$15*100</f>
        <v>1.69499288341851</v>
      </c>
      <c r="L13" s="11">
        <f>+'Таблица №2-П'!L13/'Таблица №2-П'!L$15*100</f>
        <v>1.7201168557013728</v>
      </c>
      <c r="M13" s="11">
        <f>+'Таблица №2-П'!M13/'Таблица №2-П'!M$15*100</f>
        <v>1.7171867915217904</v>
      </c>
      <c r="N13" s="11">
        <f>+'Таблица №2-П'!N13/'Таблица №2-П'!N$15*100</f>
        <v>1.7215707641226246</v>
      </c>
    </row>
    <row r="14" spans="1:14" ht="15.75" customHeight="1">
      <c r="A14" s="87" t="s">
        <v>62</v>
      </c>
      <c r="B14" s="11">
        <f>+'Таблица №2-П'!B14/'Таблица №2-П'!B$15*100</f>
        <v>0.66837944233850854</v>
      </c>
      <c r="C14" s="11">
        <f>+'Таблица №2-П'!C14/'Таблица №2-П'!C$15*100</f>
        <v>0.6711495111656034</v>
      </c>
      <c r="D14" s="11">
        <f>+'Таблица №2-П'!D14/'Таблица №2-П'!D$15*100</f>
        <v>0.73242380713405031</v>
      </c>
      <c r="E14" s="11">
        <f>+'Таблица №2-П'!E14/'Таблица №2-П'!E$15*100</f>
        <v>0.74514865916474182</v>
      </c>
      <c r="F14" s="11">
        <f>+'Таблица №2-П'!F14/'Таблица №2-П'!F$15*100</f>
        <v>0.75507958402430142</v>
      </c>
      <c r="G14" s="11">
        <f>+'Таблица №2-П'!G14/'Таблица №2-П'!G$15*100</f>
        <v>0.76493411523068677</v>
      </c>
      <c r="H14" s="11">
        <f>+'Таблица №2-П'!H14/'Таблица №2-П'!H$15*100</f>
        <v>0.77806901811847995</v>
      </c>
      <c r="I14" s="11">
        <f>+'Таблица №2-П'!I14/'Таблица №2-П'!I$15*100</f>
        <v>0.79623808769457816</v>
      </c>
      <c r="J14" s="11">
        <f>+'Таблица №2-П'!J14/'Таблица №2-П'!J$15*100</f>
        <v>0.79277488954736608</v>
      </c>
      <c r="K14" s="11">
        <f>+'Таблица №2-П'!K14/'Таблица №2-П'!K$15*100</f>
        <v>0.80755082340732076</v>
      </c>
      <c r="L14" s="11">
        <f>+'Таблица №2-П'!L14/'Таблица №2-П'!L$15*100</f>
        <v>0.8296102752908876</v>
      </c>
      <c r="M14" s="11">
        <f>+'Таблица №2-П'!M14/'Таблица №2-П'!M$15*100</f>
        <v>0.87597568081092936</v>
      </c>
      <c r="N14" s="11">
        <f>+'Таблица №2-П'!N14/'Таблица №2-П'!N$15*100</f>
        <v>0.88757295490246702</v>
      </c>
    </row>
    <row r="15" spans="1:14">
      <c r="A15" s="13" t="s">
        <v>7</v>
      </c>
      <c r="B15" s="11">
        <f>+'Таблица №2-П'!B15/'Таблица №2-П'!B$15*100</f>
        <v>100</v>
      </c>
      <c r="C15" s="11">
        <f>+'Таблица №2-П'!C15/'Таблица №2-П'!C$15*100</f>
        <v>100</v>
      </c>
      <c r="D15" s="11">
        <f>+'Таблица №2-П'!D15/'Таблица №2-П'!D$15*100</f>
        <v>100</v>
      </c>
      <c r="E15" s="11">
        <f>+'Таблица №2-П'!E15/'Таблица №2-П'!E$15*100</f>
        <v>100</v>
      </c>
      <c r="F15" s="11">
        <f>+'Таблица №2-П'!F15/'Таблица №2-П'!F$15*100</f>
        <v>100</v>
      </c>
      <c r="G15" s="11">
        <f>+'Таблица №2-П'!G15/'Таблица №2-П'!G$15*100</f>
        <v>100</v>
      </c>
      <c r="H15" s="11">
        <f>+'Таблица №2-П'!H15/'Таблица №2-П'!H$15*100</f>
        <v>100</v>
      </c>
      <c r="I15" s="11">
        <f>+'Таблица №2-П'!I15/'Таблица №2-П'!I$15*100</f>
        <v>100</v>
      </c>
      <c r="J15" s="11">
        <f>+'Таблица №2-П'!J15/'Таблица №2-П'!J$15*100</f>
        <v>100</v>
      </c>
      <c r="K15" s="11">
        <f>+'Таблица №2-П'!K15/'Таблица №2-П'!K$15*100</f>
        <v>100</v>
      </c>
      <c r="L15" s="11">
        <f>+'Таблица №2-П'!L15/'Таблица №2-П'!L$15*100</f>
        <v>100</v>
      </c>
      <c r="M15" s="11">
        <f>+'Таблица №2-П'!M15/'Таблица №2-П'!M$15*100</f>
        <v>100</v>
      </c>
      <c r="N15" s="11">
        <f>+'Таблица №2-П'!N15/'Таблица №2-П'!N$15*100</f>
        <v>100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B16:N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20"/>
  <sheetViews>
    <sheetView showGridLines="0" workbookViewId="0">
      <selection sqref="A1:O1"/>
    </sheetView>
  </sheetViews>
  <sheetFormatPr defaultColWidth="6.6640625" defaultRowHeight="16.7" customHeight="1"/>
  <cols>
    <col min="1" max="1" width="42.44140625" style="3" customWidth="1"/>
    <col min="2" max="2" width="7.6640625" style="3" customWidth="1"/>
    <col min="3" max="5" width="7.21875" style="3" customWidth="1"/>
    <col min="6" max="14" width="7.21875" style="49" customWidth="1"/>
    <col min="15" max="15" width="7.33203125" style="3" customWidth="1"/>
    <col min="16" max="17" width="6.6640625" style="19"/>
    <col min="18" max="18" width="8.88671875" style="19" customWidth="1"/>
    <col min="19" max="19" width="7.77734375" style="19" bestFit="1" customWidth="1"/>
    <col min="20" max="16384" width="6.6640625" style="19"/>
  </cols>
  <sheetData>
    <row r="1" spans="1:20" ht="16.7" customHeight="1">
      <c r="A1" s="143" t="s">
        <v>22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20" ht="16.7" customHeight="1">
      <c r="A2" s="9"/>
      <c r="O2" s="16" t="s">
        <v>18</v>
      </c>
    </row>
    <row r="3" spans="1:20" ht="16.7" customHeight="1">
      <c r="A3" s="28" t="s">
        <v>36</v>
      </c>
      <c r="B3" s="64">
        <v>2023</v>
      </c>
      <c r="C3" s="150">
        <v>2024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2"/>
    </row>
    <row r="4" spans="1:20" ht="16.7" customHeight="1">
      <c r="A4" s="26"/>
      <c r="B4" s="155" t="s">
        <v>15</v>
      </c>
      <c r="C4" s="150" t="s">
        <v>8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2"/>
      <c r="O4" s="153" t="s">
        <v>15</v>
      </c>
    </row>
    <row r="5" spans="1:20" ht="16.7" customHeight="1">
      <c r="A5" s="27" t="s">
        <v>34</v>
      </c>
      <c r="B5" s="156"/>
      <c r="C5" s="60">
        <v>1</v>
      </c>
      <c r="D5" s="5">
        <v>2</v>
      </c>
      <c r="E5" s="60">
        <v>3</v>
      </c>
      <c r="F5" s="60">
        <v>4</v>
      </c>
      <c r="G5" s="60">
        <v>5</v>
      </c>
      <c r="H5" s="60">
        <v>6</v>
      </c>
      <c r="I5" s="60">
        <v>7</v>
      </c>
      <c r="J5" s="60">
        <v>8</v>
      </c>
      <c r="K5" s="60">
        <v>9</v>
      </c>
      <c r="L5" s="60">
        <v>10</v>
      </c>
      <c r="M5" s="60">
        <v>11</v>
      </c>
      <c r="N5" s="60">
        <v>12</v>
      </c>
      <c r="O5" s="154"/>
      <c r="Q5" s="70"/>
    </row>
    <row r="6" spans="1:20" ht="16.7" customHeight="1">
      <c r="A6" s="12" t="s">
        <v>2</v>
      </c>
      <c r="B6" s="117">
        <v>39444</v>
      </c>
      <c r="C6" s="117">
        <v>1321</v>
      </c>
      <c r="D6" s="117">
        <v>5781</v>
      </c>
      <c r="E6" s="117">
        <v>3465</v>
      </c>
      <c r="F6" s="117">
        <v>3638</v>
      </c>
      <c r="G6" s="117">
        <v>3779</v>
      </c>
      <c r="H6" s="117">
        <v>3643</v>
      </c>
      <c r="I6" s="117">
        <v>3797</v>
      </c>
      <c r="J6" s="117">
        <v>3770</v>
      </c>
      <c r="K6" s="117">
        <v>3669</v>
      </c>
      <c r="L6" s="117">
        <v>3721</v>
      </c>
      <c r="M6" s="117">
        <v>4130</v>
      </c>
      <c r="N6" s="117">
        <v>4009</v>
      </c>
      <c r="O6" s="117">
        <f>+SUM(C6:N6)</f>
        <v>44723</v>
      </c>
      <c r="Q6" s="61"/>
      <c r="R6" s="61"/>
    </row>
    <row r="7" spans="1:20" ht="16.7" customHeight="1">
      <c r="A7" s="12" t="s">
        <v>3</v>
      </c>
      <c r="B7" s="117">
        <v>21873</v>
      </c>
      <c r="C7" s="117">
        <v>720</v>
      </c>
      <c r="D7" s="117">
        <v>3179</v>
      </c>
      <c r="E7" s="117">
        <v>1818</v>
      </c>
      <c r="F7" s="117">
        <v>1774</v>
      </c>
      <c r="G7" s="117">
        <v>2145</v>
      </c>
      <c r="H7" s="117">
        <v>1884</v>
      </c>
      <c r="I7" s="117">
        <v>1937</v>
      </c>
      <c r="J7" s="117">
        <v>1907</v>
      </c>
      <c r="K7" s="117">
        <v>1847</v>
      </c>
      <c r="L7" s="117">
        <v>1841</v>
      </c>
      <c r="M7" s="117">
        <v>2052</v>
      </c>
      <c r="N7" s="117">
        <v>1961</v>
      </c>
      <c r="O7" s="117">
        <f t="shared" ref="O7:O15" si="0">+SUM(C7:N7)</f>
        <v>23065</v>
      </c>
      <c r="Q7" s="61"/>
      <c r="R7" s="61"/>
    </row>
    <row r="8" spans="1:20" ht="16.7" customHeight="1">
      <c r="A8" s="12" t="s">
        <v>4</v>
      </c>
      <c r="B8" s="117">
        <v>30004</v>
      </c>
      <c r="C8" s="117">
        <v>963</v>
      </c>
      <c r="D8" s="117">
        <v>4364</v>
      </c>
      <c r="E8" s="117">
        <v>2622</v>
      </c>
      <c r="F8" s="117">
        <v>2707</v>
      </c>
      <c r="G8" s="117">
        <v>2815</v>
      </c>
      <c r="H8" s="117">
        <v>2683</v>
      </c>
      <c r="I8" s="117">
        <v>2795</v>
      </c>
      <c r="J8" s="117">
        <v>2710</v>
      </c>
      <c r="K8" s="117">
        <v>2673</v>
      </c>
      <c r="L8" s="117">
        <v>2672</v>
      </c>
      <c r="M8" s="117">
        <v>2869</v>
      </c>
      <c r="N8" s="117">
        <v>2824</v>
      </c>
      <c r="O8" s="117">
        <f t="shared" si="0"/>
        <v>32697</v>
      </c>
      <c r="Q8" s="61"/>
      <c r="R8" s="61"/>
    </row>
    <row r="9" spans="1:20" ht="16.7" customHeight="1">
      <c r="A9" s="12" t="s">
        <v>5</v>
      </c>
      <c r="B9" s="117">
        <v>24609</v>
      </c>
      <c r="C9" s="117">
        <v>756</v>
      </c>
      <c r="D9" s="117">
        <v>3643</v>
      </c>
      <c r="E9" s="117">
        <v>2147</v>
      </c>
      <c r="F9" s="117">
        <v>2206</v>
      </c>
      <c r="G9" s="117">
        <v>2437</v>
      </c>
      <c r="H9" s="117">
        <v>2293</v>
      </c>
      <c r="I9" s="117">
        <v>2411</v>
      </c>
      <c r="J9" s="117">
        <v>2362</v>
      </c>
      <c r="K9" s="117">
        <v>2307</v>
      </c>
      <c r="L9" s="117">
        <v>2304</v>
      </c>
      <c r="M9" s="117">
        <v>2560</v>
      </c>
      <c r="N9" s="117">
        <v>2481</v>
      </c>
      <c r="O9" s="117">
        <f t="shared" si="0"/>
        <v>27907</v>
      </c>
      <c r="Q9" s="61"/>
      <c r="R9" s="61"/>
      <c r="S9" s="61"/>
    </row>
    <row r="10" spans="1:20" ht="16.7" customHeight="1">
      <c r="A10" s="29" t="s">
        <v>60</v>
      </c>
      <c r="B10" s="117">
        <v>10675</v>
      </c>
      <c r="C10" s="117">
        <v>383</v>
      </c>
      <c r="D10" s="117">
        <v>1563</v>
      </c>
      <c r="E10" s="117">
        <v>923</v>
      </c>
      <c r="F10" s="117">
        <v>974</v>
      </c>
      <c r="G10" s="117">
        <v>1070</v>
      </c>
      <c r="H10" s="117">
        <v>979</v>
      </c>
      <c r="I10" s="117">
        <v>1044</v>
      </c>
      <c r="J10" s="117">
        <v>1072</v>
      </c>
      <c r="K10" s="117">
        <v>986</v>
      </c>
      <c r="L10" s="117">
        <v>1002</v>
      </c>
      <c r="M10" s="117">
        <v>1144</v>
      </c>
      <c r="N10" s="117">
        <v>1055</v>
      </c>
      <c r="O10" s="117">
        <f t="shared" si="0"/>
        <v>12195</v>
      </c>
      <c r="R10" s="61"/>
      <c r="S10" s="61"/>
    </row>
    <row r="11" spans="1:20" ht="16.7" customHeight="1">
      <c r="A11" s="12" t="s">
        <v>6</v>
      </c>
      <c r="B11" s="117">
        <v>15456</v>
      </c>
      <c r="C11" s="117">
        <v>530</v>
      </c>
      <c r="D11" s="117">
        <v>2496</v>
      </c>
      <c r="E11" s="117">
        <v>1355</v>
      </c>
      <c r="F11" s="117">
        <v>1377</v>
      </c>
      <c r="G11" s="117">
        <v>1590</v>
      </c>
      <c r="H11" s="117">
        <v>1404</v>
      </c>
      <c r="I11" s="117">
        <v>1500</v>
      </c>
      <c r="J11" s="117">
        <v>1520</v>
      </c>
      <c r="K11" s="117">
        <v>1446</v>
      </c>
      <c r="L11" s="117">
        <v>1444</v>
      </c>
      <c r="M11" s="117">
        <v>1542</v>
      </c>
      <c r="N11" s="117">
        <v>1523</v>
      </c>
      <c r="O11" s="117">
        <f t="shared" si="0"/>
        <v>17727</v>
      </c>
      <c r="R11" s="61"/>
      <c r="S11" s="61"/>
    </row>
    <row r="12" spans="1:20" ht="16.7" customHeight="1">
      <c r="A12" s="12" t="s">
        <v>30</v>
      </c>
      <c r="B12" s="117">
        <v>6103</v>
      </c>
      <c r="C12" s="117">
        <v>204</v>
      </c>
      <c r="D12" s="117">
        <v>881</v>
      </c>
      <c r="E12" s="117">
        <v>498</v>
      </c>
      <c r="F12" s="117">
        <v>531</v>
      </c>
      <c r="G12" s="117">
        <v>587</v>
      </c>
      <c r="H12" s="117">
        <v>514</v>
      </c>
      <c r="I12" s="117">
        <v>547</v>
      </c>
      <c r="J12" s="117">
        <v>595</v>
      </c>
      <c r="K12" s="117">
        <v>496</v>
      </c>
      <c r="L12" s="117">
        <v>488</v>
      </c>
      <c r="M12" s="117">
        <v>618</v>
      </c>
      <c r="N12" s="117">
        <v>568</v>
      </c>
      <c r="O12" s="117">
        <f t="shared" si="0"/>
        <v>6527</v>
      </c>
      <c r="R12" s="61"/>
      <c r="S12" s="61"/>
    </row>
    <row r="13" spans="1:20" ht="16.7" customHeight="1">
      <c r="A13" s="12" t="s">
        <v>25</v>
      </c>
      <c r="B13" s="117">
        <v>10899</v>
      </c>
      <c r="C13" s="117">
        <v>488</v>
      </c>
      <c r="D13" s="117">
        <v>1443</v>
      </c>
      <c r="E13" s="117">
        <v>974</v>
      </c>
      <c r="F13" s="117">
        <v>773</v>
      </c>
      <c r="G13" s="117">
        <v>1133</v>
      </c>
      <c r="H13" s="117">
        <v>924</v>
      </c>
      <c r="I13" s="117">
        <v>1029</v>
      </c>
      <c r="J13" s="117">
        <v>1142</v>
      </c>
      <c r="K13" s="117">
        <v>931</v>
      </c>
      <c r="L13" s="117">
        <v>1004</v>
      </c>
      <c r="M13" s="117">
        <v>1279</v>
      </c>
      <c r="N13" s="117">
        <v>1185</v>
      </c>
      <c r="O13" s="117">
        <f t="shared" si="0"/>
        <v>12305</v>
      </c>
      <c r="R13" s="61"/>
      <c r="S13" s="61"/>
    </row>
    <row r="14" spans="1:20" ht="15.75" customHeight="1">
      <c r="A14" s="12" t="s">
        <v>32</v>
      </c>
      <c r="B14" s="118">
        <v>4099</v>
      </c>
      <c r="C14" s="118">
        <v>162</v>
      </c>
      <c r="D14" s="118">
        <v>598</v>
      </c>
      <c r="E14" s="118">
        <v>342</v>
      </c>
      <c r="F14" s="118">
        <v>360</v>
      </c>
      <c r="G14" s="118">
        <v>448</v>
      </c>
      <c r="H14" s="118">
        <v>375</v>
      </c>
      <c r="I14" s="118">
        <v>411</v>
      </c>
      <c r="J14" s="118">
        <v>446</v>
      </c>
      <c r="K14" s="118">
        <v>372</v>
      </c>
      <c r="L14" s="118">
        <v>369</v>
      </c>
      <c r="M14" s="118">
        <v>473</v>
      </c>
      <c r="N14" s="118">
        <v>391</v>
      </c>
      <c r="O14" s="117">
        <f t="shared" si="0"/>
        <v>4747</v>
      </c>
      <c r="R14" s="61"/>
      <c r="S14" s="61"/>
    </row>
    <row r="15" spans="1:20" ht="15.75" customHeight="1">
      <c r="A15" s="29" t="s">
        <v>62</v>
      </c>
      <c r="B15" s="118">
        <v>2513</v>
      </c>
      <c r="C15" s="113">
        <v>93</v>
      </c>
      <c r="D15" s="113">
        <v>658</v>
      </c>
      <c r="E15" s="114">
        <v>316</v>
      </c>
      <c r="F15" s="114">
        <v>317</v>
      </c>
      <c r="G15" s="114">
        <v>525</v>
      </c>
      <c r="H15" s="114">
        <v>349</v>
      </c>
      <c r="I15" s="114">
        <v>377</v>
      </c>
      <c r="J15" s="114">
        <v>485</v>
      </c>
      <c r="K15" s="114">
        <v>389</v>
      </c>
      <c r="L15" s="114">
        <v>365</v>
      </c>
      <c r="M15" s="114">
        <v>572</v>
      </c>
      <c r="N15" s="114">
        <v>413</v>
      </c>
      <c r="O15" s="117">
        <f t="shared" si="0"/>
        <v>4859</v>
      </c>
      <c r="R15" s="61"/>
      <c r="S15" s="61"/>
    </row>
    <row r="16" spans="1:20" ht="16.7" customHeight="1">
      <c r="A16" s="13" t="s">
        <v>7</v>
      </c>
      <c r="B16" s="117">
        <f t="shared" ref="B16:K16" si="1">SUM(B6:B15)</f>
        <v>165675</v>
      </c>
      <c r="C16" s="117">
        <f t="shared" si="1"/>
        <v>5620</v>
      </c>
      <c r="D16" s="117">
        <f t="shared" si="1"/>
        <v>24606</v>
      </c>
      <c r="E16" s="117">
        <f t="shared" si="1"/>
        <v>14460</v>
      </c>
      <c r="F16" s="117">
        <f t="shared" si="1"/>
        <v>14657</v>
      </c>
      <c r="G16" s="117">
        <f t="shared" si="1"/>
        <v>16529</v>
      </c>
      <c r="H16" s="117">
        <f t="shared" si="1"/>
        <v>15048</v>
      </c>
      <c r="I16" s="117">
        <f t="shared" si="1"/>
        <v>15848</v>
      </c>
      <c r="J16" s="117">
        <f t="shared" si="1"/>
        <v>16009</v>
      </c>
      <c r="K16" s="117">
        <f t="shared" si="1"/>
        <v>15116</v>
      </c>
      <c r="L16" s="117">
        <f>SUM(L6:L15)</f>
        <v>15210</v>
      </c>
      <c r="M16" s="117">
        <f t="shared" ref="M16:O16" si="2">SUM(M6:M15)</f>
        <v>17239</v>
      </c>
      <c r="N16" s="117">
        <f>SUM(N6:N15)</f>
        <v>16410</v>
      </c>
      <c r="O16" s="117">
        <f t="shared" si="2"/>
        <v>186752</v>
      </c>
      <c r="P16" s="61"/>
      <c r="R16" s="61"/>
      <c r="S16" s="61"/>
      <c r="T16" s="61"/>
    </row>
    <row r="17" spans="3:19" ht="16.7" customHeight="1">
      <c r="R17" s="61"/>
      <c r="S17" s="61"/>
    </row>
    <row r="18" spans="3:19" ht="16.7" customHeight="1">
      <c r="R18" s="61"/>
      <c r="S18" s="61"/>
    </row>
    <row r="20" spans="3:19" ht="16.7" customHeight="1">
      <c r="C20" s="139"/>
      <c r="D20" s="139"/>
      <c r="E20" s="139"/>
      <c r="F20" s="139"/>
      <c r="G20" s="139"/>
      <c r="H20" s="139"/>
      <c r="I20" s="139"/>
      <c r="J20" s="139"/>
      <c r="K20" s="139"/>
      <c r="L20" s="139"/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B30"/>
  <sheetViews>
    <sheetView showGridLines="0" zoomScaleNormal="75" zoomScaleSheetLayoutView="100" workbookViewId="0">
      <selection sqref="A1:P1"/>
    </sheetView>
  </sheetViews>
  <sheetFormatPr defaultColWidth="9" defaultRowHeight="15.75"/>
  <cols>
    <col min="1" max="1" width="42.88671875" style="3" customWidth="1"/>
    <col min="2" max="2" width="13.33203125" style="3" customWidth="1"/>
    <col min="3" max="5" width="7.33203125" style="3" customWidth="1"/>
    <col min="6" max="14" width="7.33203125" style="49" customWidth="1"/>
    <col min="15" max="15" width="14.5546875" style="19" customWidth="1"/>
    <col min="16" max="16" width="13.6640625" style="19" customWidth="1"/>
    <col min="17" max="17" width="7.21875" style="3" customWidth="1"/>
    <col min="18" max="18" width="8.109375" style="3" customWidth="1"/>
    <col min="19" max="16384" width="9" style="3"/>
  </cols>
  <sheetData>
    <row r="1" spans="1:28" ht="29.25" customHeight="1">
      <c r="A1" s="143" t="s">
        <v>57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</row>
    <row r="2" spans="1:28" ht="13.5" customHeight="1">
      <c r="A2" s="9"/>
      <c r="B2" s="9"/>
      <c r="C2" s="9"/>
      <c r="O2" s="20"/>
      <c r="P2" s="20" t="s">
        <v>17</v>
      </c>
    </row>
    <row r="3" spans="1:28" ht="15.75" customHeight="1">
      <c r="A3" s="28" t="s">
        <v>36</v>
      </c>
      <c r="B3" s="64">
        <v>2023</v>
      </c>
      <c r="C3" s="150">
        <v>2024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2"/>
    </row>
    <row r="4" spans="1:28" ht="18" customHeight="1">
      <c r="A4" s="26"/>
      <c r="B4" s="160" t="s">
        <v>64</v>
      </c>
      <c r="C4" s="157" t="s">
        <v>8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9"/>
      <c r="O4" s="162" t="s">
        <v>65</v>
      </c>
      <c r="P4" s="160" t="s">
        <v>64</v>
      </c>
    </row>
    <row r="5" spans="1:28">
      <c r="A5" s="27" t="s">
        <v>34</v>
      </c>
      <c r="B5" s="160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163"/>
      <c r="P5" s="160"/>
    </row>
    <row r="6" spans="1:28">
      <c r="A6" s="12" t="s">
        <v>2</v>
      </c>
      <c r="B6" s="119">
        <v>134.75</v>
      </c>
      <c r="C6" s="119">
        <v>81.22</v>
      </c>
      <c r="D6" s="119">
        <v>216.52</v>
      </c>
      <c r="E6" s="119">
        <v>137.12</v>
      </c>
      <c r="F6" s="119">
        <v>141.44</v>
      </c>
      <c r="G6" s="119">
        <v>148</v>
      </c>
      <c r="H6" s="119">
        <v>143.25</v>
      </c>
      <c r="I6" s="119">
        <v>148.37</v>
      </c>
      <c r="J6" s="119">
        <v>146.77000000000001</v>
      </c>
      <c r="K6" s="119">
        <v>142.70000000000002</v>
      </c>
      <c r="L6" s="119">
        <v>145.18</v>
      </c>
      <c r="M6" s="119">
        <v>155.36000000000001</v>
      </c>
      <c r="N6" s="119">
        <v>154.07</v>
      </c>
      <c r="O6" s="119">
        <f>+AVERAGE(C6:N6)</f>
        <v>146.66666666666669</v>
      </c>
      <c r="P6" s="119">
        <v>149.00422301676426</v>
      </c>
      <c r="R6" s="22"/>
    </row>
    <row r="7" spans="1:28">
      <c r="A7" s="12" t="s">
        <v>3</v>
      </c>
      <c r="B7" s="119">
        <v>103.5</v>
      </c>
      <c r="C7" s="119">
        <v>113.06</v>
      </c>
      <c r="D7" s="119">
        <v>267.20999999999998</v>
      </c>
      <c r="E7" s="119">
        <v>162.36000000000001</v>
      </c>
      <c r="F7" s="119">
        <v>157.26</v>
      </c>
      <c r="G7" s="119">
        <v>190.57</v>
      </c>
      <c r="H7" s="119">
        <v>168.20000000000002</v>
      </c>
      <c r="I7" s="119">
        <v>173.81</v>
      </c>
      <c r="J7" s="119">
        <v>174.01</v>
      </c>
      <c r="K7" s="119">
        <v>168.69</v>
      </c>
      <c r="L7" s="119">
        <v>168.73</v>
      </c>
      <c r="M7" s="119">
        <v>186.53</v>
      </c>
      <c r="N7" s="119">
        <v>181.26</v>
      </c>
      <c r="O7" s="119">
        <f t="shared" ref="O7:O16" si="0">+AVERAGE(C7:N7)</f>
        <v>175.97416666666666</v>
      </c>
      <c r="P7" s="119">
        <v>170.82394915067937</v>
      </c>
      <c r="Q7" s="53"/>
      <c r="R7" s="22"/>
      <c r="T7" s="49"/>
      <c r="U7" s="49"/>
      <c r="V7" s="49"/>
      <c r="W7" s="49"/>
      <c r="X7" s="49"/>
      <c r="Y7" s="49"/>
      <c r="Z7" s="49"/>
      <c r="AA7" s="49"/>
      <c r="AB7" s="49"/>
    </row>
    <row r="8" spans="1:28">
      <c r="A8" s="12" t="s">
        <v>4</v>
      </c>
      <c r="B8" s="119">
        <v>133.19999999999999</v>
      </c>
      <c r="C8" s="119">
        <v>80.41</v>
      </c>
      <c r="D8" s="119">
        <v>217.87</v>
      </c>
      <c r="E8" s="119">
        <v>138.27000000000001</v>
      </c>
      <c r="F8" s="119">
        <v>142.43</v>
      </c>
      <c r="G8" s="119">
        <v>149.18</v>
      </c>
      <c r="H8" s="119">
        <v>143.47</v>
      </c>
      <c r="I8" s="119">
        <v>147.72</v>
      </c>
      <c r="J8" s="119">
        <v>145.28</v>
      </c>
      <c r="K8" s="119">
        <v>143.93</v>
      </c>
      <c r="L8" s="119">
        <v>144.21</v>
      </c>
      <c r="M8" s="119">
        <v>153.12</v>
      </c>
      <c r="N8" s="119">
        <v>154.85</v>
      </c>
      <c r="O8" s="119">
        <f t="shared" si="0"/>
        <v>146.72833333333335</v>
      </c>
      <c r="P8" s="119">
        <v>149.17131409905471</v>
      </c>
      <c r="Q8" s="53"/>
      <c r="R8" s="22"/>
      <c r="S8" s="49"/>
      <c r="T8" s="49"/>
      <c r="U8" s="49"/>
      <c r="V8" s="49"/>
      <c r="W8" s="49"/>
      <c r="X8" s="49"/>
      <c r="Y8" s="49"/>
      <c r="Z8" s="49"/>
      <c r="AA8" s="49"/>
    </row>
    <row r="9" spans="1:28">
      <c r="A9" s="12" t="s">
        <v>5</v>
      </c>
      <c r="B9" s="119">
        <v>155.11000000000001</v>
      </c>
      <c r="C9" s="119">
        <v>96.19</v>
      </c>
      <c r="D9" s="119">
        <v>252.34</v>
      </c>
      <c r="E9" s="119">
        <v>156.1</v>
      </c>
      <c r="F9" s="119">
        <v>159.81</v>
      </c>
      <c r="G9" s="119">
        <v>174.06</v>
      </c>
      <c r="H9" s="119">
        <v>164.76</v>
      </c>
      <c r="I9" s="119">
        <v>172.26</v>
      </c>
      <c r="J9" s="119">
        <v>166.45000000000002</v>
      </c>
      <c r="K9" s="119">
        <v>163.76</v>
      </c>
      <c r="L9" s="119">
        <v>163.52000000000001</v>
      </c>
      <c r="M9" s="119">
        <v>176.33</v>
      </c>
      <c r="N9" s="119">
        <v>173.37</v>
      </c>
      <c r="O9" s="119">
        <f t="shared" si="0"/>
        <v>168.24583333333331</v>
      </c>
      <c r="P9" s="119">
        <v>171.24471683408913</v>
      </c>
      <c r="Q9" s="53"/>
      <c r="R9" s="22"/>
    </row>
    <row r="10" spans="1:28">
      <c r="A10" s="29" t="s">
        <v>60</v>
      </c>
      <c r="B10" s="119">
        <v>142.68</v>
      </c>
      <c r="C10" s="119">
        <v>89.210000000000008</v>
      </c>
      <c r="D10" s="119">
        <v>231.08</v>
      </c>
      <c r="E10" s="119">
        <v>145.14000000000001</v>
      </c>
      <c r="F10" s="119">
        <v>152.02000000000001</v>
      </c>
      <c r="G10" s="119">
        <v>163.95000000000002</v>
      </c>
      <c r="H10" s="119">
        <v>150.96</v>
      </c>
      <c r="I10" s="119">
        <v>159.94</v>
      </c>
      <c r="J10" s="119">
        <v>162.16</v>
      </c>
      <c r="K10" s="119">
        <v>152.46</v>
      </c>
      <c r="L10" s="119">
        <v>153.9</v>
      </c>
      <c r="M10" s="119">
        <v>170.34</v>
      </c>
      <c r="N10" s="119">
        <v>160.22999999999999</v>
      </c>
      <c r="O10" s="119">
        <f t="shared" si="0"/>
        <v>157.61583333333337</v>
      </c>
      <c r="P10" s="119">
        <v>159.92700671440187</v>
      </c>
      <c r="Q10" s="53"/>
      <c r="R10" s="22"/>
    </row>
    <row r="11" spans="1:28">
      <c r="A11" s="12" t="s">
        <v>6</v>
      </c>
      <c r="B11" s="119">
        <v>150.75</v>
      </c>
      <c r="C11" s="119">
        <v>103.24000000000001</v>
      </c>
      <c r="D11" s="119">
        <v>263.39</v>
      </c>
      <c r="E11" s="119">
        <v>153.42000000000002</v>
      </c>
      <c r="F11" s="119">
        <v>156.97</v>
      </c>
      <c r="G11" s="119">
        <v>176.3</v>
      </c>
      <c r="H11" s="119">
        <v>159.09</v>
      </c>
      <c r="I11" s="119">
        <v>167.79</v>
      </c>
      <c r="J11" s="119">
        <v>170.66</v>
      </c>
      <c r="K11" s="119">
        <v>163.82</v>
      </c>
      <c r="L11" s="119">
        <v>164.47</v>
      </c>
      <c r="M11" s="119">
        <v>175.08</v>
      </c>
      <c r="N11" s="119">
        <v>174.85</v>
      </c>
      <c r="O11" s="119">
        <f t="shared" si="0"/>
        <v>169.09</v>
      </c>
      <c r="P11" s="119">
        <v>172.05894563666541</v>
      </c>
      <c r="Q11" s="53"/>
      <c r="R11" s="22"/>
    </row>
    <row r="12" spans="1:28">
      <c r="A12" s="12" t="s">
        <v>30</v>
      </c>
      <c r="B12" s="119">
        <v>132.43</v>
      </c>
      <c r="C12" s="119">
        <v>86.25</v>
      </c>
      <c r="D12" s="119">
        <v>215.95000000000002</v>
      </c>
      <c r="E12" s="119">
        <v>131.52000000000001</v>
      </c>
      <c r="F12" s="119">
        <v>141.70000000000002</v>
      </c>
      <c r="G12" s="119">
        <v>158.14000000000001</v>
      </c>
      <c r="H12" s="119">
        <v>139.62</v>
      </c>
      <c r="I12" s="119">
        <v>146.78</v>
      </c>
      <c r="J12" s="119">
        <v>159.59</v>
      </c>
      <c r="K12" s="119">
        <v>135.18</v>
      </c>
      <c r="L12" s="119">
        <v>131.9</v>
      </c>
      <c r="M12" s="119">
        <v>164.31</v>
      </c>
      <c r="N12" s="119">
        <v>155.44999999999999</v>
      </c>
      <c r="O12" s="119">
        <f t="shared" si="0"/>
        <v>147.19916666666668</v>
      </c>
      <c r="P12" s="119">
        <v>149.6772457355099</v>
      </c>
      <c r="Q12" s="53"/>
      <c r="R12" s="22"/>
    </row>
    <row r="13" spans="1:28">
      <c r="A13" s="12" t="s">
        <v>25</v>
      </c>
      <c r="B13" s="119">
        <v>131.27000000000001</v>
      </c>
      <c r="C13" s="119">
        <v>101.39</v>
      </c>
      <c r="D13" s="119">
        <v>193.56</v>
      </c>
      <c r="E13" s="119">
        <v>142.42000000000002</v>
      </c>
      <c r="F13" s="119">
        <v>111.63</v>
      </c>
      <c r="G13" s="119">
        <v>163.94</v>
      </c>
      <c r="H13" s="119">
        <v>133.80000000000001</v>
      </c>
      <c r="I13" s="119">
        <v>150.72999999999999</v>
      </c>
      <c r="J13" s="119">
        <v>164.20000000000002</v>
      </c>
      <c r="K13" s="119">
        <v>136.12</v>
      </c>
      <c r="L13" s="119">
        <v>146.37</v>
      </c>
      <c r="M13" s="119">
        <v>177.45</v>
      </c>
      <c r="N13" s="119">
        <v>165.2</v>
      </c>
      <c r="O13" s="119">
        <f t="shared" si="0"/>
        <v>148.90083333333334</v>
      </c>
      <c r="P13" s="119">
        <v>150.59523103279491</v>
      </c>
      <c r="Q13" s="53"/>
      <c r="R13" s="22"/>
    </row>
    <row r="14" spans="1:28" ht="15.75" customHeight="1">
      <c r="A14" s="29" t="s">
        <v>32</v>
      </c>
      <c r="B14" s="120">
        <v>134.15</v>
      </c>
      <c r="C14" s="120">
        <v>90.42</v>
      </c>
      <c r="D14" s="120">
        <v>208</v>
      </c>
      <c r="E14" s="120">
        <v>130.53</v>
      </c>
      <c r="F14" s="120">
        <v>137.17000000000002</v>
      </c>
      <c r="G14" s="120">
        <v>164.58</v>
      </c>
      <c r="H14" s="120">
        <v>141.5</v>
      </c>
      <c r="I14" s="120">
        <v>152.37</v>
      </c>
      <c r="J14" s="120">
        <v>166.61</v>
      </c>
      <c r="K14" s="120">
        <v>140.89000000000001</v>
      </c>
      <c r="L14" s="120">
        <v>140.83000000000001</v>
      </c>
      <c r="M14" s="120">
        <v>175.86</v>
      </c>
      <c r="N14" s="120">
        <v>151.66999999999999</v>
      </c>
      <c r="O14" s="119">
        <f t="shared" si="0"/>
        <v>150.03583333333336</v>
      </c>
      <c r="P14" s="119">
        <v>152.23327861494067</v>
      </c>
      <c r="Q14" s="53"/>
      <c r="R14" s="22"/>
    </row>
    <row r="15" spans="1:28" s="49" customFormat="1" ht="15.75" customHeight="1">
      <c r="A15" s="29" t="s">
        <v>62</v>
      </c>
      <c r="B15" s="119">
        <v>177.46</v>
      </c>
      <c r="C15" s="120">
        <v>114.34</v>
      </c>
      <c r="D15" s="120">
        <v>288.54000000000002</v>
      </c>
      <c r="E15" s="120">
        <v>157.21</v>
      </c>
      <c r="F15" s="120">
        <v>156.25</v>
      </c>
      <c r="G15" s="120">
        <v>223.43</v>
      </c>
      <c r="H15" s="120">
        <v>157.75</v>
      </c>
      <c r="I15" s="120">
        <v>168.3</v>
      </c>
      <c r="J15" s="120">
        <v>191.39</v>
      </c>
      <c r="K15" s="120">
        <v>158.66</v>
      </c>
      <c r="L15" s="120">
        <v>153.07</v>
      </c>
      <c r="M15" s="120">
        <v>208.28</v>
      </c>
      <c r="N15" s="120">
        <v>161.91999999999999</v>
      </c>
      <c r="O15" s="119">
        <f>+AVERAGE(C15:N15)</f>
        <v>178.26166666666666</v>
      </c>
      <c r="P15" s="119">
        <v>182.64441470566126</v>
      </c>
      <c r="Q15" s="53"/>
      <c r="R15" s="22"/>
    </row>
    <row r="16" spans="1:28">
      <c r="A16" s="13" t="s">
        <v>14</v>
      </c>
      <c r="B16" s="119">
        <v>145.38</v>
      </c>
      <c r="C16" s="121">
        <v>91.12</v>
      </c>
      <c r="D16" s="121">
        <v>228.2</v>
      </c>
      <c r="E16" s="121">
        <v>145.13</v>
      </c>
      <c r="F16" s="121">
        <v>146.11000000000001</v>
      </c>
      <c r="G16" s="121">
        <v>163.82</v>
      </c>
      <c r="H16" s="121">
        <v>150.47</v>
      </c>
      <c r="I16" s="121">
        <v>157.517</v>
      </c>
      <c r="J16" s="121">
        <v>158.6602</v>
      </c>
      <c r="K16" s="121">
        <v>150.83709999999999</v>
      </c>
      <c r="L16" s="121">
        <v>152.07819611646602</v>
      </c>
      <c r="M16" s="121">
        <v>167.75159433833696</v>
      </c>
      <c r="N16" s="121">
        <v>163.06052343951831</v>
      </c>
      <c r="O16" s="119">
        <f t="shared" si="0"/>
        <v>156.2295511578601</v>
      </c>
      <c r="P16" s="119">
        <v>158.12318919839234</v>
      </c>
      <c r="Q16" s="53"/>
      <c r="R16" s="22"/>
    </row>
    <row r="17" spans="1:22">
      <c r="B17" s="24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R17" s="53"/>
    </row>
    <row r="18" spans="1:22">
      <c r="A18" s="3" t="s">
        <v>46</v>
      </c>
      <c r="B18" s="22"/>
    </row>
    <row r="19" spans="1:22" ht="36" customHeight="1">
      <c r="A19" s="161" t="s">
        <v>45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21"/>
      <c r="Q19" s="23"/>
      <c r="R19" s="23"/>
      <c r="S19" s="23"/>
      <c r="T19" s="23"/>
      <c r="U19" s="23"/>
      <c r="V19" s="23"/>
    </row>
    <row r="20" spans="1:22">
      <c r="A20" s="21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</row>
    <row r="21" spans="1:22" ht="31.5" customHeight="1">
      <c r="A21" s="4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</row>
    <row r="22" spans="1:22">
      <c r="A22" s="10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</row>
    <row r="23" spans="1:22">
      <c r="A23" s="10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</row>
    <row r="24" spans="1:22">
      <c r="A24" s="10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</row>
    <row r="25" spans="1:22">
      <c r="A25" s="10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</row>
    <row r="26" spans="1:22">
      <c r="A26" s="10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1:22">
      <c r="A27" s="10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</row>
    <row r="30" spans="1:22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</sheetData>
  <mergeCells count="7">
    <mergeCell ref="A1:P1"/>
    <mergeCell ref="C4:N4"/>
    <mergeCell ref="P4:P5"/>
    <mergeCell ref="C3:P3"/>
    <mergeCell ref="A19:O19"/>
    <mergeCell ref="O4:O5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4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109375" style="33" customWidth="1"/>
    <col min="2" max="2" width="31.88671875" style="34" customWidth="1"/>
    <col min="3" max="12" width="11.21875" style="34" customWidth="1"/>
    <col min="13" max="13" width="11.33203125" style="34" customWidth="1"/>
    <col min="14" max="14" width="12" style="32" bestFit="1" customWidth="1"/>
    <col min="15" max="15" width="12.5546875" style="32" customWidth="1"/>
    <col min="16" max="16384" width="9" style="32"/>
  </cols>
  <sheetData>
    <row r="1" spans="1:16" ht="15.75" customHeight="1">
      <c r="A1" s="143" t="s">
        <v>69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6" ht="15.75" customHeight="1">
      <c r="C2" s="88"/>
      <c r="D2" s="88"/>
      <c r="E2" s="88"/>
      <c r="F2" s="88"/>
      <c r="G2" s="88"/>
      <c r="H2" s="88"/>
      <c r="I2" s="88"/>
      <c r="J2" s="89"/>
      <c r="K2" s="89"/>
      <c r="L2" s="89"/>
      <c r="M2" s="90" t="s">
        <v>18</v>
      </c>
    </row>
    <row r="3" spans="1:16" ht="63.75" customHeight="1">
      <c r="A3" s="92" t="s">
        <v>1</v>
      </c>
      <c r="B3" s="93" t="s">
        <v>21</v>
      </c>
      <c r="C3" s="43" t="s">
        <v>2</v>
      </c>
      <c r="D3" s="94" t="s">
        <v>3</v>
      </c>
      <c r="E3" s="94" t="s">
        <v>4</v>
      </c>
      <c r="F3" s="94" t="s">
        <v>5</v>
      </c>
      <c r="G3" s="95" t="s">
        <v>60</v>
      </c>
      <c r="H3" s="96" t="s">
        <v>6</v>
      </c>
      <c r="I3" s="37" t="s">
        <v>31</v>
      </c>
      <c r="J3" s="37" t="s">
        <v>25</v>
      </c>
      <c r="K3" s="37" t="s">
        <v>41</v>
      </c>
      <c r="L3" s="37" t="s">
        <v>62</v>
      </c>
      <c r="M3" s="35" t="s">
        <v>63</v>
      </c>
    </row>
    <row r="4" spans="1:16" ht="15.75" customHeight="1">
      <c r="A4" s="42" t="s">
        <v>26</v>
      </c>
      <c r="B4" s="97" t="s">
        <v>27</v>
      </c>
      <c r="C4" s="122">
        <v>383523</v>
      </c>
      <c r="D4" s="122">
        <v>224607</v>
      </c>
      <c r="E4" s="122">
        <v>332917</v>
      </c>
      <c r="F4" s="122">
        <v>291343</v>
      </c>
      <c r="G4" s="122">
        <v>110630</v>
      </c>
      <c r="H4" s="122">
        <v>157604</v>
      </c>
      <c r="I4" s="122">
        <v>42557</v>
      </c>
      <c r="J4" s="122">
        <v>81130</v>
      </c>
      <c r="K4" s="122">
        <v>25461</v>
      </c>
      <c r="L4" s="122">
        <v>13477</v>
      </c>
      <c r="M4" s="122">
        <f>M5+M9+M12+M13</f>
        <v>1663249</v>
      </c>
      <c r="N4" s="46"/>
      <c r="O4" s="36"/>
      <c r="P4" s="36"/>
    </row>
    <row r="5" spans="1:16" ht="15.75" customHeight="1">
      <c r="A5" s="100">
        <v>1</v>
      </c>
      <c r="B5" s="98" t="s">
        <v>70</v>
      </c>
      <c r="C5" s="113">
        <v>251780</v>
      </c>
      <c r="D5" s="113">
        <v>94840</v>
      </c>
      <c r="E5" s="113">
        <v>233230</v>
      </c>
      <c r="F5" s="113">
        <v>205500</v>
      </c>
      <c r="G5" s="113">
        <v>75145</v>
      </c>
      <c r="H5" s="113">
        <v>80749</v>
      </c>
      <c r="I5" s="113">
        <v>17074</v>
      </c>
      <c r="J5" s="113">
        <v>39827</v>
      </c>
      <c r="K5" s="113">
        <v>18436</v>
      </c>
      <c r="L5" s="113">
        <v>8624</v>
      </c>
      <c r="M5" s="123">
        <f t="shared" ref="M5:M17" si="0">+SUM(C5:L5)</f>
        <v>1025205</v>
      </c>
      <c r="N5" s="46"/>
      <c r="O5" s="36"/>
      <c r="P5" s="36"/>
    </row>
    <row r="6" spans="1:16" ht="62.25" customHeight="1">
      <c r="A6" s="101">
        <v>1.1000000000000001</v>
      </c>
      <c r="B6" s="98" t="s">
        <v>49</v>
      </c>
      <c r="C6" s="113">
        <v>211492</v>
      </c>
      <c r="D6" s="113">
        <v>45201</v>
      </c>
      <c r="E6" s="113">
        <v>224315</v>
      </c>
      <c r="F6" s="113">
        <v>201427</v>
      </c>
      <c r="G6" s="113">
        <v>71029</v>
      </c>
      <c r="H6" s="113">
        <v>56493</v>
      </c>
      <c r="I6" s="113">
        <v>3087</v>
      </c>
      <c r="J6" s="113">
        <v>27014</v>
      </c>
      <c r="K6" s="113">
        <v>18326</v>
      </c>
      <c r="L6" s="113">
        <v>8624</v>
      </c>
      <c r="M6" s="123">
        <f t="shared" si="0"/>
        <v>867008</v>
      </c>
      <c r="N6" s="46"/>
      <c r="O6" s="36"/>
      <c r="P6" s="36"/>
    </row>
    <row r="7" spans="1:16" ht="15.75" customHeight="1">
      <c r="A7" s="101">
        <v>1.2</v>
      </c>
      <c r="B7" s="98" t="s">
        <v>9</v>
      </c>
      <c r="C7" s="113">
        <v>40288</v>
      </c>
      <c r="D7" s="113">
        <v>49062</v>
      </c>
      <c r="E7" s="113">
        <v>8915</v>
      </c>
      <c r="F7" s="113">
        <v>4073</v>
      </c>
      <c r="G7" s="113">
        <v>4116</v>
      </c>
      <c r="H7" s="113">
        <v>24256</v>
      </c>
      <c r="I7" s="113">
        <v>13987</v>
      </c>
      <c r="J7" s="113">
        <v>12813</v>
      </c>
      <c r="K7" s="113">
        <v>110</v>
      </c>
      <c r="L7" s="113">
        <v>0</v>
      </c>
      <c r="M7" s="123">
        <f t="shared" si="0"/>
        <v>157620</v>
      </c>
      <c r="N7" s="46"/>
      <c r="O7" s="36"/>
      <c r="P7" s="36"/>
    </row>
    <row r="8" spans="1:16" ht="15.75" customHeight="1">
      <c r="A8" s="101">
        <v>1.3</v>
      </c>
      <c r="B8" s="98" t="s">
        <v>10</v>
      </c>
      <c r="C8" s="113">
        <v>0</v>
      </c>
      <c r="D8" s="113">
        <v>577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23">
        <f t="shared" si="0"/>
        <v>577</v>
      </c>
      <c r="N8" s="46"/>
      <c r="O8" s="36"/>
      <c r="P8" s="36"/>
    </row>
    <row r="9" spans="1:16" ht="15.75" customHeight="1">
      <c r="A9" s="102">
        <v>2</v>
      </c>
      <c r="B9" s="98" t="s">
        <v>71</v>
      </c>
      <c r="C9" s="113">
        <v>128525</v>
      </c>
      <c r="D9" s="113">
        <v>120460</v>
      </c>
      <c r="E9" s="113">
        <v>99687</v>
      </c>
      <c r="F9" s="113">
        <v>85843</v>
      </c>
      <c r="G9" s="113">
        <v>35485</v>
      </c>
      <c r="H9" s="113">
        <v>69056</v>
      </c>
      <c r="I9" s="113">
        <v>24160</v>
      </c>
      <c r="J9" s="113">
        <v>39934</v>
      </c>
      <c r="K9" s="113">
        <v>6583</v>
      </c>
      <c r="L9" s="113">
        <v>4853</v>
      </c>
      <c r="M9" s="123">
        <f t="shared" si="0"/>
        <v>614586</v>
      </c>
      <c r="N9" s="46"/>
      <c r="O9" s="36"/>
      <c r="P9" s="36"/>
    </row>
    <row r="10" spans="1:16" ht="15.75" customHeight="1">
      <c r="A10" s="102">
        <v>2.1</v>
      </c>
      <c r="B10" s="98" t="s">
        <v>50</v>
      </c>
      <c r="C10" s="113">
        <v>57184</v>
      </c>
      <c r="D10" s="113">
        <v>73091</v>
      </c>
      <c r="E10" s="113">
        <v>34656</v>
      </c>
      <c r="F10" s="113">
        <v>58664</v>
      </c>
      <c r="G10" s="113">
        <v>25051</v>
      </c>
      <c r="H10" s="113">
        <v>36141</v>
      </c>
      <c r="I10" s="113">
        <v>14357</v>
      </c>
      <c r="J10" s="113">
        <v>23770</v>
      </c>
      <c r="K10" s="113">
        <v>2283</v>
      </c>
      <c r="L10" s="113">
        <v>2678</v>
      </c>
      <c r="M10" s="123">
        <f t="shared" si="0"/>
        <v>327875</v>
      </c>
      <c r="N10" s="46"/>
      <c r="P10" s="36"/>
    </row>
    <row r="11" spans="1:16" ht="15.75" customHeight="1">
      <c r="A11" s="102">
        <v>2.2000000000000002</v>
      </c>
      <c r="B11" s="98" t="s">
        <v>51</v>
      </c>
      <c r="C11" s="113">
        <v>71341</v>
      </c>
      <c r="D11" s="113">
        <v>47369</v>
      </c>
      <c r="E11" s="113">
        <v>65031</v>
      </c>
      <c r="F11" s="113">
        <v>27179</v>
      </c>
      <c r="G11" s="113">
        <v>10434</v>
      </c>
      <c r="H11" s="113">
        <v>32915</v>
      </c>
      <c r="I11" s="113">
        <v>9803</v>
      </c>
      <c r="J11" s="113">
        <v>16164</v>
      </c>
      <c r="K11" s="113">
        <v>4300</v>
      </c>
      <c r="L11" s="113">
        <v>2175</v>
      </c>
      <c r="M11" s="123">
        <f t="shared" si="0"/>
        <v>286711</v>
      </c>
      <c r="N11" s="46"/>
      <c r="O11" s="36"/>
      <c r="P11" s="36"/>
    </row>
    <row r="12" spans="1:16" ht="15.75" customHeight="1">
      <c r="A12" s="101">
        <v>3</v>
      </c>
      <c r="B12" s="98" t="s">
        <v>52</v>
      </c>
      <c r="C12" s="113">
        <v>3218</v>
      </c>
      <c r="D12" s="113">
        <v>0</v>
      </c>
      <c r="E12" s="113">
        <v>0</v>
      </c>
      <c r="F12" s="113">
        <v>0</v>
      </c>
      <c r="G12" s="113">
        <v>0</v>
      </c>
      <c r="H12" s="113">
        <v>0</v>
      </c>
      <c r="I12" s="113">
        <v>0</v>
      </c>
      <c r="J12" s="113">
        <v>0</v>
      </c>
      <c r="K12" s="113">
        <v>442</v>
      </c>
      <c r="L12" s="113">
        <v>0</v>
      </c>
      <c r="M12" s="123">
        <f t="shared" si="0"/>
        <v>3660</v>
      </c>
      <c r="N12" s="46"/>
      <c r="O12" s="36"/>
      <c r="P12" s="36"/>
    </row>
    <row r="13" spans="1:16" ht="15.75" customHeight="1">
      <c r="A13" s="101">
        <v>4</v>
      </c>
      <c r="B13" s="98" t="s">
        <v>11</v>
      </c>
      <c r="C13" s="113">
        <v>0</v>
      </c>
      <c r="D13" s="113">
        <v>9307</v>
      </c>
      <c r="E13" s="113">
        <v>0</v>
      </c>
      <c r="F13" s="113">
        <v>0</v>
      </c>
      <c r="G13" s="113">
        <v>0</v>
      </c>
      <c r="H13" s="113">
        <v>7799</v>
      </c>
      <c r="I13" s="113">
        <v>1323</v>
      </c>
      <c r="J13" s="113">
        <v>1369</v>
      </c>
      <c r="K13" s="113">
        <v>0</v>
      </c>
      <c r="L13" s="113">
        <v>0</v>
      </c>
      <c r="M13" s="123">
        <f t="shared" si="0"/>
        <v>19798</v>
      </c>
      <c r="N13" s="46"/>
      <c r="P13" s="36"/>
    </row>
    <row r="14" spans="1:16" ht="15.75" customHeight="1">
      <c r="A14" s="42" t="s">
        <v>72</v>
      </c>
      <c r="B14" s="97" t="s">
        <v>28</v>
      </c>
      <c r="C14" s="122">
        <v>426421</v>
      </c>
      <c r="D14" s="122">
        <v>242096</v>
      </c>
      <c r="E14" s="122">
        <v>338918</v>
      </c>
      <c r="F14" s="122">
        <v>298441</v>
      </c>
      <c r="G14" s="122">
        <v>119216</v>
      </c>
      <c r="H14" s="122">
        <v>169828</v>
      </c>
      <c r="I14" s="122">
        <v>47807</v>
      </c>
      <c r="J14" s="122">
        <v>86164</v>
      </c>
      <c r="K14" s="122">
        <v>30305</v>
      </c>
      <c r="L14" s="122">
        <v>15695</v>
      </c>
      <c r="M14" s="122">
        <f>SUM(M15:M17)</f>
        <v>1774891</v>
      </c>
      <c r="N14" s="46"/>
      <c r="O14" s="46"/>
      <c r="P14" s="36"/>
    </row>
    <row r="15" spans="1:16" ht="15.75" customHeight="1">
      <c r="A15" s="103">
        <v>1</v>
      </c>
      <c r="B15" s="99" t="s">
        <v>29</v>
      </c>
      <c r="C15" s="113">
        <v>383523</v>
      </c>
      <c r="D15" s="113">
        <v>224607</v>
      </c>
      <c r="E15" s="113">
        <v>332917</v>
      </c>
      <c r="F15" s="113">
        <v>291343</v>
      </c>
      <c r="G15" s="113">
        <v>110630</v>
      </c>
      <c r="H15" s="113">
        <v>157604</v>
      </c>
      <c r="I15" s="113">
        <v>42557</v>
      </c>
      <c r="J15" s="113">
        <v>81130</v>
      </c>
      <c r="K15" s="113">
        <v>25461</v>
      </c>
      <c r="L15" s="113">
        <v>13477</v>
      </c>
      <c r="M15" s="123">
        <f>+SUM(C15:L15)</f>
        <v>1663249</v>
      </c>
      <c r="N15" s="46"/>
      <c r="P15" s="36"/>
    </row>
    <row r="16" spans="1:16" ht="15.75" customHeight="1">
      <c r="A16" s="103">
        <v>2</v>
      </c>
      <c r="B16" s="99" t="s">
        <v>23</v>
      </c>
      <c r="C16" s="113">
        <v>42757</v>
      </c>
      <c r="D16" s="113">
        <v>5567</v>
      </c>
      <c r="E16" s="113">
        <v>5886</v>
      </c>
      <c r="F16" s="113">
        <v>6656</v>
      </c>
      <c r="G16" s="113">
        <v>8585</v>
      </c>
      <c r="H16" s="113">
        <v>4927</v>
      </c>
      <c r="I16" s="113">
        <v>2980</v>
      </c>
      <c r="J16" s="113">
        <v>4596</v>
      </c>
      <c r="K16" s="113">
        <v>4844</v>
      </c>
      <c r="L16" s="113">
        <v>2218</v>
      </c>
      <c r="M16" s="123">
        <f t="shared" si="0"/>
        <v>89016</v>
      </c>
      <c r="N16" s="46"/>
      <c r="P16" s="36"/>
    </row>
    <row r="17" spans="1:16" ht="15.75" customHeight="1">
      <c r="A17" s="103">
        <v>3</v>
      </c>
      <c r="B17" s="99" t="s">
        <v>24</v>
      </c>
      <c r="C17" s="113">
        <v>141</v>
      </c>
      <c r="D17" s="113">
        <v>11922</v>
      </c>
      <c r="E17" s="113">
        <v>115</v>
      </c>
      <c r="F17" s="113">
        <v>442</v>
      </c>
      <c r="G17" s="113">
        <v>1</v>
      </c>
      <c r="H17" s="113">
        <v>7297</v>
      </c>
      <c r="I17" s="113">
        <v>2270</v>
      </c>
      <c r="J17" s="113">
        <v>438</v>
      </c>
      <c r="K17" s="113">
        <v>0</v>
      </c>
      <c r="L17" s="113">
        <v>0</v>
      </c>
      <c r="M17" s="123">
        <f t="shared" si="0"/>
        <v>22626</v>
      </c>
      <c r="N17" s="46"/>
      <c r="O17" s="91"/>
      <c r="P17" s="36"/>
    </row>
    <row r="18" spans="1:16" ht="16.7" customHeight="1"/>
    <row r="19" spans="1:16" ht="16.7" customHeight="1">
      <c r="I19" s="55"/>
      <c r="M19" s="55"/>
    </row>
    <row r="20" spans="1:16" ht="16.7" customHeight="1"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</row>
    <row r="21" spans="1:16" ht="16.7" customHeight="1"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6" ht="16.7" customHeight="1"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6" ht="16.7" customHeight="1"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</row>
    <row r="24" spans="1:16" ht="16.7" customHeight="1"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</row>
    <row r="25" spans="1:16"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6"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</row>
    <row r="27" spans="1:16" ht="18" customHeight="1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6"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6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</row>
    <row r="30" spans="1:16"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6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6"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3:13"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</sheetData>
  <mergeCells count="1">
    <mergeCell ref="A1:M1"/>
  </mergeCells>
  <phoneticPr fontId="5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74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33" customWidth="1"/>
    <col min="2" max="2" width="36.109375" style="34" customWidth="1"/>
    <col min="3" max="3" width="9" style="34" customWidth="1"/>
    <col min="4" max="4" width="9.88671875" style="34" customWidth="1"/>
    <col min="5" max="6" width="9" style="34" customWidth="1"/>
    <col min="7" max="7" width="9.33203125" style="34" customWidth="1"/>
    <col min="8" max="10" width="9" style="34" customWidth="1"/>
    <col min="11" max="13" width="11" style="34" customWidth="1"/>
    <col min="14" max="14" width="9.6640625" style="32" bestFit="1" customWidth="1"/>
    <col min="15" max="16384" width="9" style="32"/>
  </cols>
  <sheetData>
    <row r="1" spans="1:14" ht="15.75" customHeight="1">
      <c r="A1" s="143" t="s">
        <v>73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4">
      <c r="I2" s="164" t="s">
        <v>39</v>
      </c>
      <c r="J2" s="164"/>
      <c r="K2" s="164"/>
      <c r="L2" s="164"/>
      <c r="M2" s="164"/>
    </row>
    <row r="3" spans="1:14" ht="68.25" customHeight="1">
      <c r="A3" s="73" t="s">
        <v>1</v>
      </c>
      <c r="B3" s="104" t="s">
        <v>37</v>
      </c>
      <c r="C3" s="94" t="s">
        <v>2</v>
      </c>
      <c r="D3" s="94" t="s">
        <v>3</v>
      </c>
      <c r="E3" s="94" t="s">
        <v>4</v>
      </c>
      <c r="F3" s="94" t="s">
        <v>5</v>
      </c>
      <c r="G3" s="95" t="s">
        <v>60</v>
      </c>
      <c r="H3" s="96" t="s">
        <v>6</v>
      </c>
      <c r="I3" s="37" t="s">
        <v>31</v>
      </c>
      <c r="J3" s="37" t="s">
        <v>25</v>
      </c>
      <c r="K3" s="37" t="s">
        <v>41</v>
      </c>
      <c r="L3" s="37" t="s">
        <v>62</v>
      </c>
      <c r="M3" s="105" t="s">
        <v>63</v>
      </c>
    </row>
    <row r="4" spans="1:14">
      <c r="A4" s="42" t="s">
        <v>26</v>
      </c>
      <c r="B4" s="97" t="s">
        <v>27</v>
      </c>
      <c r="C4" s="124">
        <f>+'Таблица №4-П'!C4/'Таблица №4-П'!C$4*100</f>
        <v>100</v>
      </c>
      <c r="D4" s="124">
        <f>+'Таблица №4-П'!D4/'Таблица №4-П'!D$4*100</f>
        <v>100</v>
      </c>
      <c r="E4" s="124">
        <f>+'Таблица №4-П'!E4/'Таблица №4-П'!E$4*100</f>
        <v>100</v>
      </c>
      <c r="F4" s="124">
        <f>+'Таблица №4-П'!F4/'Таблица №4-П'!F$4*100</f>
        <v>100</v>
      </c>
      <c r="G4" s="124">
        <f>+'Таблица №4-П'!G4/'Таблица №4-П'!G$4*100</f>
        <v>100</v>
      </c>
      <c r="H4" s="124">
        <f>+'Таблица №4-П'!H4/'Таблица №4-П'!H$4*100</f>
        <v>100</v>
      </c>
      <c r="I4" s="124">
        <f>+'Таблица №4-П'!I4/'Таблица №4-П'!I$4*100</f>
        <v>100</v>
      </c>
      <c r="J4" s="124">
        <f>+'Таблица №4-П'!J4/'Таблица №4-П'!J$4*100</f>
        <v>100</v>
      </c>
      <c r="K4" s="124">
        <f>+'Таблица №4-П'!K4/'Таблица №4-П'!K$4*100</f>
        <v>100</v>
      </c>
      <c r="L4" s="124">
        <f>+'Таблица №4-П'!L4/'Таблица №4-П'!L$4*100</f>
        <v>100</v>
      </c>
      <c r="M4" s="124">
        <f>+'Таблица №4-П'!M4/'Таблица №4-П'!M$4*100</f>
        <v>100</v>
      </c>
      <c r="N4" s="45"/>
    </row>
    <row r="5" spans="1:14" ht="15.75" customHeight="1">
      <c r="A5" s="100">
        <v>1</v>
      </c>
      <c r="B5" s="98" t="s">
        <v>70</v>
      </c>
      <c r="C5" s="125">
        <f>+'Таблица №4-П'!C5/'Таблица №4-П'!C$4*100</f>
        <v>65.649257019787598</v>
      </c>
      <c r="D5" s="125">
        <f>+'Таблица №4-П'!D5/'Таблица №4-П'!D$4*100</f>
        <v>42.224863873343217</v>
      </c>
      <c r="E5" s="125">
        <f>+'Таблица №4-П'!E5/'Таблица №4-П'!E$4*100</f>
        <v>70.056500569210939</v>
      </c>
      <c r="F5" s="125">
        <f>+'Таблица №4-П'!F5/'Таблица №4-П'!F$4*100</f>
        <v>70.535417017055508</v>
      </c>
      <c r="G5" s="125">
        <f>+'Таблица №4-П'!G5/'Таблица №4-П'!G$4*100</f>
        <v>67.924613576787479</v>
      </c>
      <c r="H5" s="125">
        <f>+'Таблица №4-П'!H5/'Таблица №4-П'!H$4*100</f>
        <v>51.235374736681806</v>
      </c>
      <c r="I5" s="125">
        <f>+'Таблица №4-П'!I5/'Таблица №4-П'!I$4*100</f>
        <v>40.120309232323706</v>
      </c>
      <c r="J5" s="125">
        <f>+'Таблица №4-П'!J5/'Таблица №4-П'!J$4*100</f>
        <v>49.090348822876869</v>
      </c>
      <c r="K5" s="125">
        <f>+'Таблица №4-П'!K5/'Таблица №4-П'!K$4*100</f>
        <v>72.408782058835087</v>
      </c>
      <c r="L5" s="125">
        <f>+'Таблица №4-П'!L5/'Таблица №4-П'!L$4*100</f>
        <v>63.990502337315426</v>
      </c>
      <c r="M5" s="125">
        <f>+'Таблица №4-П'!M5/'Таблица №4-П'!M$4*100</f>
        <v>61.63869631065463</v>
      </c>
      <c r="N5" s="54"/>
    </row>
    <row r="6" spans="1:14" ht="62.25" customHeight="1">
      <c r="A6" s="101">
        <v>1.1000000000000001</v>
      </c>
      <c r="B6" s="98" t="s">
        <v>49</v>
      </c>
      <c r="C6" s="125">
        <f>+'Таблица №4-П'!C6/'Таблица №4-П'!C$4*100</f>
        <v>55.144541526844549</v>
      </c>
      <c r="D6" s="125">
        <f>+'Таблица №4-П'!D6/'Таблица №4-П'!D$4*100</f>
        <v>20.124484098892733</v>
      </c>
      <c r="E6" s="125">
        <f>+'Таблица №4-П'!E6/'Таблица №4-П'!E$4*100</f>
        <v>67.378655941270651</v>
      </c>
      <c r="F6" s="125">
        <f>+'Таблица №4-П'!F6/'Таблица №4-П'!F$4*100</f>
        <v>69.137408484157845</v>
      </c>
      <c r="G6" s="125">
        <f>+'Таблица №4-П'!G6/'Таблица №4-П'!G$4*100</f>
        <v>64.204103769321165</v>
      </c>
      <c r="H6" s="125">
        <f>+'Таблица №4-П'!H6/'Таблица №4-П'!H$4*100</f>
        <v>35.844902413644327</v>
      </c>
      <c r="I6" s="125">
        <f>+'Таблица №4-П'!I6/'Таблица №4-П'!I$4*100</f>
        <v>7.2538007848297577</v>
      </c>
      <c r="J6" s="125">
        <f>+'Таблица №4-П'!J6/'Таблица №4-П'!J$4*100</f>
        <v>33.297177369653639</v>
      </c>
      <c r="K6" s="125">
        <f>+'Таблица №4-П'!K6/'Таблица №4-П'!K$4*100</f>
        <v>71.97674875299478</v>
      </c>
      <c r="L6" s="125">
        <f>+'Таблица №4-П'!L6/'Таблица №4-П'!L$4*100</f>
        <v>63.990502337315426</v>
      </c>
      <c r="M6" s="125">
        <f>+'Таблица №4-П'!M6/'Таблица №4-П'!M$4*100</f>
        <v>52.127372389822568</v>
      </c>
      <c r="N6" s="54"/>
    </row>
    <row r="7" spans="1:14" ht="15.75" customHeight="1">
      <c r="A7" s="101">
        <v>1.2</v>
      </c>
      <c r="B7" s="98" t="s">
        <v>9</v>
      </c>
      <c r="C7" s="125">
        <f>+'Таблица №4-П'!C7/'Таблица №4-П'!C$4*100</f>
        <v>10.504715492943056</v>
      </c>
      <c r="D7" s="125">
        <f>+'Таблица №4-П'!D7/'Таблица №4-П'!D$4*100</f>
        <v>21.843486623302034</v>
      </c>
      <c r="E7" s="125">
        <f>+'Таблица №4-П'!E7/'Таблица №4-П'!E$4*100</f>
        <v>2.6778446279402974</v>
      </c>
      <c r="F7" s="125">
        <f>+'Таблица №4-П'!F7/'Таблица №4-П'!F$4*100</f>
        <v>1.3980085328976499</v>
      </c>
      <c r="G7" s="125">
        <f>+'Таблица №4-П'!G7/'Таблица №4-П'!G$4*100</f>
        <v>3.7205098074663296</v>
      </c>
      <c r="H7" s="125">
        <f>+'Таблица №4-П'!H7/'Таблица №4-П'!H$4*100</f>
        <v>15.390472323037486</v>
      </c>
      <c r="I7" s="125">
        <f>+'Таблица №4-П'!I7/'Таблица №4-П'!I$4*100</f>
        <v>32.866508447493949</v>
      </c>
      <c r="J7" s="125">
        <f>+'Таблица №4-П'!J7/'Таблица №4-П'!J$4*100</f>
        <v>15.793171453223223</v>
      </c>
      <c r="K7" s="125">
        <f>+'Таблица №4-П'!K7/'Таблица №4-П'!K$4*100</f>
        <v>0.4320333058403048</v>
      </c>
      <c r="L7" s="125">
        <f>+'Таблица №4-П'!L7/'Таблица №4-П'!L$4*100</f>
        <v>0</v>
      </c>
      <c r="M7" s="125">
        <f>+'Таблица №4-П'!M7/'Таблица №4-П'!M$4*100</f>
        <v>9.4766327831852006</v>
      </c>
      <c r="N7" s="54"/>
    </row>
    <row r="8" spans="1:14" ht="17.25" customHeight="1">
      <c r="A8" s="101">
        <v>1.3</v>
      </c>
      <c r="B8" s="98" t="s">
        <v>10</v>
      </c>
      <c r="C8" s="125">
        <f>+'Таблица №4-П'!C8/'Таблица №4-П'!C$4*100</f>
        <v>0</v>
      </c>
      <c r="D8" s="125">
        <f>+'Таблица №4-П'!D8/'Таблица №4-П'!D$4*100</f>
        <v>0.2568931511484504</v>
      </c>
      <c r="E8" s="125">
        <f>+'Таблица №4-П'!E8/'Таблица №4-П'!E$4*100</f>
        <v>0</v>
      </c>
      <c r="F8" s="125">
        <f>+'Таблица №4-П'!F8/'Таблица №4-П'!F$4*100</f>
        <v>0</v>
      </c>
      <c r="G8" s="125">
        <f>+'Таблица №4-П'!G8/'Таблица №4-П'!G$4*100</f>
        <v>0</v>
      </c>
      <c r="H8" s="125">
        <f>+'Таблица №4-П'!H8/'Таблица №4-П'!H$4*100</f>
        <v>0</v>
      </c>
      <c r="I8" s="125">
        <f>+'Таблица №4-П'!I8/'Таблица №4-П'!I$4*100</f>
        <v>0</v>
      </c>
      <c r="J8" s="125">
        <f>+'Таблица №4-П'!J8/'Таблица №4-П'!J$4*100</f>
        <v>0</v>
      </c>
      <c r="K8" s="125">
        <f>+'Таблица №4-П'!K8/'Таблица №4-П'!K$4*100</f>
        <v>0</v>
      </c>
      <c r="L8" s="125">
        <f>+'Таблица №4-П'!L8/'Таблица №4-П'!L$4*100</f>
        <v>0</v>
      </c>
      <c r="M8" s="125">
        <f>+'Таблица №4-П'!M8/'Таблица №4-П'!M$4*100</f>
        <v>3.4691137646858647E-2</v>
      </c>
      <c r="N8" s="54"/>
    </row>
    <row r="9" spans="1:14" ht="15.75" customHeight="1">
      <c r="A9" s="102">
        <v>2</v>
      </c>
      <c r="B9" s="98" t="s">
        <v>71</v>
      </c>
      <c r="C9" s="125">
        <f>+'Таблица №4-П'!C9/'Таблица №4-П'!C$4*100</f>
        <v>33.511679873175794</v>
      </c>
      <c r="D9" s="125">
        <f>+'Таблица №4-П'!D9/'Таблица №4-П'!D$4*100</f>
        <v>53.631454050853264</v>
      </c>
      <c r="E9" s="125">
        <f>+'Таблица №4-П'!E9/'Таблица №4-П'!E$4*100</f>
        <v>29.943499430789057</v>
      </c>
      <c r="F9" s="125">
        <f>+'Таблица №4-П'!F9/'Таблица №4-П'!F$4*100</f>
        <v>29.464582982944503</v>
      </c>
      <c r="G9" s="125">
        <f>+'Таблица №4-П'!G9/'Таблица №4-П'!G$4*100</f>
        <v>32.075386423212507</v>
      </c>
      <c r="H9" s="125">
        <f>+'Таблица №4-П'!H9/'Таблица №4-П'!H$4*100</f>
        <v>43.816146798304615</v>
      </c>
      <c r="I9" s="125">
        <f>+'Таблица №4-П'!I9/'Таблица №4-П'!I$4*100</f>
        <v>56.770919002749253</v>
      </c>
      <c r="J9" s="125">
        <f>+'Таблица №4-П'!J9/'Таблица №4-П'!J$4*100</f>
        <v>49.222235917663006</v>
      </c>
      <c r="K9" s="125">
        <f>+'Таблица №4-П'!K9/'Таблица №4-П'!K$4*100</f>
        <v>25.855229566788424</v>
      </c>
      <c r="L9" s="125">
        <f>+'Таблица №4-П'!L9/'Таблица №4-П'!L$4*100</f>
        <v>36.009497662684574</v>
      </c>
      <c r="M9" s="125">
        <f>+'Таблица №4-П'!M9/'Таблица №4-П'!M$4*100</f>
        <v>36.950931580298565</v>
      </c>
      <c r="N9" s="54"/>
    </row>
    <row r="10" spans="1:14" ht="15.75" customHeight="1">
      <c r="A10" s="102">
        <v>2.1</v>
      </c>
      <c r="B10" s="98" t="s">
        <v>50</v>
      </c>
      <c r="C10" s="125">
        <f>+'Таблица №4-П'!C10/'Таблица №4-П'!C$4*100</f>
        <v>14.910187915718224</v>
      </c>
      <c r="D10" s="125">
        <f>+'Таблица №4-П'!D10/'Таблица №4-П'!D$4*100</f>
        <v>32.541728441232905</v>
      </c>
      <c r="E10" s="125">
        <f>+'Таблица №4-П'!E10/'Таблица №4-П'!E$4*100</f>
        <v>10.409801842501285</v>
      </c>
      <c r="F10" s="125">
        <f>+'Таблица №4-П'!F10/'Таблица №4-П'!F$4*100</f>
        <v>20.135716320625516</v>
      </c>
      <c r="G10" s="125">
        <f>+'Таблица №4-П'!G10/'Таблица №4-П'!G$4*100</f>
        <v>22.643948296122211</v>
      </c>
      <c r="H10" s="125">
        <f>+'Таблица №4-П'!H10/'Таблица №4-П'!H$4*100</f>
        <v>22.931524580594402</v>
      </c>
      <c r="I10" s="125">
        <f>+'Таблица №4-П'!I10/'Таблица №4-П'!I$4*100</f>
        <v>33.735930634208238</v>
      </c>
      <c r="J10" s="125">
        <f>+'Таблица №4-П'!J10/'Таблица №4-П'!J$4*100</f>
        <v>29.298656477258721</v>
      </c>
      <c r="K10" s="125">
        <f>+'Таблица №4-П'!K10/'Таблица №4-П'!K$4*100</f>
        <v>8.9666548839401443</v>
      </c>
      <c r="L10" s="125">
        <f>+'Таблица №4-П'!L10/'Таблица №4-П'!L$4*100</f>
        <v>19.870891147881576</v>
      </c>
      <c r="M10" s="125">
        <f>+'Таблица №4-П'!M10/'Таблица №4-П'!M$4*100</f>
        <v>19.712923320561142</v>
      </c>
      <c r="N10" s="54"/>
    </row>
    <row r="11" spans="1:14" ht="15.75" customHeight="1">
      <c r="A11" s="102">
        <v>2.2000000000000002</v>
      </c>
      <c r="B11" s="98" t="s">
        <v>51</v>
      </c>
      <c r="C11" s="125">
        <f>+'Таблица №4-П'!C11/'Таблица №4-П'!C$4*100</f>
        <v>18.601491957457572</v>
      </c>
      <c r="D11" s="125">
        <f>+'Таблица №4-П'!D11/'Таблица №4-П'!D$4*100</f>
        <v>21.089725609620359</v>
      </c>
      <c r="E11" s="125">
        <f>+'Таблица №4-П'!E11/'Таблица №4-П'!E$4*100</f>
        <v>19.533697588287772</v>
      </c>
      <c r="F11" s="125">
        <f>+'Таблица №4-П'!F11/'Таблица №4-П'!F$4*100</f>
        <v>9.3288666623189851</v>
      </c>
      <c r="G11" s="125">
        <f>+'Таблица №4-П'!G11/'Таблица №4-П'!G$4*100</f>
        <v>9.4314381270903009</v>
      </c>
      <c r="H11" s="125">
        <f>+'Таблица №4-П'!H11/'Таблица №4-П'!H$4*100</f>
        <v>20.884622217710209</v>
      </c>
      <c r="I11" s="125">
        <f>+'Таблица №4-П'!I11/'Таблица №4-П'!I$4*100</f>
        <v>23.034988368541015</v>
      </c>
      <c r="J11" s="125">
        <f>+'Таблица №4-П'!J11/'Таблица №4-П'!J$4*100</f>
        <v>19.923579440404289</v>
      </c>
      <c r="K11" s="125">
        <f>+'Таблица №4-П'!K11/'Таблица №4-П'!K$4*100</f>
        <v>16.888574682848279</v>
      </c>
      <c r="L11" s="125">
        <f>+'Таблица №4-П'!L11/'Таблица №4-П'!L$4*100</f>
        <v>16.138606514802998</v>
      </c>
      <c r="M11" s="125">
        <f>+'Таблица №4-П'!M11/'Таблица №4-П'!M$4*100</f>
        <v>17.238008259737416</v>
      </c>
      <c r="N11" s="54"/>
    </row>
    <row r="12" spans="1:14" ht="15.75" customHeight="1">
      <c r="A12" s="101">
        <v>3</v>
      </c>
      <c r="B12" s="98" t="s">
        <v>52</v>
      </c>
      <c r="C12" s="125">
        <f>+'Таблица №4-П'!C12/'Таблица №4-П'!C$4*100</f>
        <v>0.83906310703660536</v>
      </c>
      <c r="D12" s="125">
        <f>+'Таблица №4-П'!D12/'Таблица №4-П'!D$4*100</f>
        <v>0</v>
      </c>
      <c r="E12" s="125">
        <f>+'Таблица №4-П'!E12/'Таблица №4-П'!E$4*100</f>
        <v>0</v>
      </c>
      <c r="F12" s="125">
        <f>+'Таблица №4-П'!F12/'Таблица №4-П'!F$4*100</f>
        <v>0</v>
      </c>
      <c r="G12" s="125">
        <f>+'Таблица №4-П'!G12/'Таблица №4-П'!G$4*100</f>
        <v>0</v>
      </c>
      <c r="H12" s="125">
        <f>+'Таблица №4-П'!H12/'Таблица №4-П'!H$4*100</f>
        <v>0</v>
      </c>
      <c r="I12" s="125">
        <f>+'Таблица №4-П'!I12/'Таблица №4-П'!I$4*100</f>
        <v>0</v>
      </c>
      <c r="J12" s="125">
        <f>+'Таблица №4-П'!J12/'Таблица №4-П'!J$4*100</f>
        <v>0</v>
      </c>
      <c r="K12" s="125">
        <f>+'Таблица №4-П'!K12/'Таблица №4-П'!K$4*100</f>
        <v>1.7359883743764972</v>
      </c>
      <c r="L12" s="125">
        <f>+'Таблица №4-П'!L12/'Таблица №4-П'!L$4*100</f>
        <v>0</v>
      </c>
      <c r="M12" s="125">
        <f>+'Таблица №4-П'!M12/'Таблица №4-П'!M$4*100</f>
        <v>0.22005123706672902</v>
      </c>
      <c r="N12" s="48"/>
    </row>
    <row r="13" spans="1:14" ht="15.75" customHeight="1">
      <c r="A13" s="101">
        <v>4</v>
      </c>
      <c r="B13" s="98" t="s">
        <v>11</v>
      </c>
      <c r="C13" s="125">
        <f>+'Таблица №4-П'!C13/'Таблица №4-П'!C$4*100</f>
        <v>0</v>
      </c>
      <c r="D13" s="125">
        <f>+'Таблица №4-П'!D13/'Таблица №4-П'!D$4*100</f>
        <v>4.1436820758035147</v>
      </c>
      <c r="E13" s="125">
        <f>+'Таблица №4-П'!E13/'Таблица №4-П'!E$4*100</f>
        <v>0</v>
      </c>
      <c r="F13" s="125">
        <f>+'Таблица №4-П'!F13/'Таблица №4-П'!F$4*100</f>
        <v>0</v>
      </c>
      <c r="G13" s="125">
        <f>+'Таблица №4-П'!G13/'Таблица №4-П'!G$4*100</f>
        <v>0</v>
      </c>
      <c r="H13" s="125">
        <f>+'Таблица №4-П'!H13/'Таблица №4-П'!H$4*100</f>
        <v>4.9484784650135785</v>
      </c>
      <c r="I13" s="125">
        <f>+'Таблица №4-П'!I13/'Таблица №4-П'!I$4*100</f>
        <v>3.108771764927039</v>
      </c>
      <c r="J13" s="125">
        <f>+'Таблица №4-П'!J13/'Таблица №4-П'!J$4*100</f>
        <v>1.6874152594601257</v>
      </c>
      <c r="K13" s="125">
        <f>+'Таблица №4-П'!K13/'Таблица №4-П'!K$4*100</f>
        <v>0</v>
      </c>
      <c r="L13" s="125">
        <f>+'Таблица №4-П'!L13/'Таблица №4-П'!L$4*100</f>
        <v>0</v>
      </c>
      <c r="M13" s="125">
        <f>+'Таблица №4-П'!M13/'Таблица №4-П'!M$4*100</f>
        <v>1.1903208719800824</v>
      </c>
      <c r="N13" s="48"/>
    </row>
    <row r="14" spans="1:14" ht="15.75" customHeight="1">
      <c r="A14" s="42" t="s">
        <v>72</v>
      </c>
      <c r="B14" s="97" t="s">
        <v>28</v>
      </c>
      <c r="C14" s="124">
        <f>+'Таблица №4-П'!C14/'Таблица №4-П'!C$14*100</f>
        <v>100</v>
      </c>
      <c r="D14" s="124">
        <f>+'Таблица №4-П'!D14/'Таблица №4-П'!D$14*100</f>
        <v>100</v>
      </c>
      <c r="E14" s="124">
        <f>+'Таблица №4-П'!E14/'Таблица №4-П'!E$14*100</f>
        <v>100</v>
      </c>
      <c r="F14" s="124">
        <f>+'Таблица №4-П'!F14/'Таблица №4-П'!F$14*100</f>
        <v>100</v>
      </c>
      <c r="G14" s="124">
        <f>+'Таблица №4-П'!G14/'Таблица №4-П'!G$14*100</f>
        <v>100</v>
      </c>
      <c r="H14" s="124">
        <f>+'Таблица №4-П'!H14/'Таблица №4-П'!H$14*100</f>
        <v>100</v>
      </c>
      <c r="I14" s="124">
        <f>+'Таблица №4-П'!I14/'Таблица №4-П'!I$14*100</f>
        <v>100</v>
      </c>
      <c r="J14" s="124">
        <f>+'Таблица №4-П'!J14/'Таблица №4-П'!J$14*100</f>
        <v>100</v>
      </c>
      <c r="K14" s="124">
        <f>+'Таблица №4-П'!K14/'Таблица №4-П'!K$14*100</f>
        <v>100</v>
      </c>
      <c r="L14" s="124">
        <f>+'Таблица №4-П'!L14/'Таблица №4-П'!L$14*100</f>
        <v>100</v>
      </c>
      <c r="M14" s="124">
        <f>+'Таблица №4-П'!M14/'Таблица №4-П'!M$14*100</f>
        <v>100</v>
      </c>
    </row>
    <row r="15" spans="1:14" ht="15.75" customHeight="1">
      <c r="A15" s="103">
        <v>1</v>
      </c>
      <c r="B15" s="99" t="s">
        <v>29</v>
      </c>
      <c r="C15" s="125">
        <f>+'Таблица №4-П'!C15/'Таблица №4-П'!C$14*100</f>
        <v>89.939988884224746</v>
      </c>
      <c r="D15" s="125">
        <f>+'Таблица №4-П'!D15/'Таблица №4-П'!D$14*100</f>
        <v>92.776006212411616</v>
      </c>
      <c r="E15" s="125">
        <f>+'Таблица №4-П'!E15/'Таблица №4-П'!E$14*100</f>
        <v>98.229365215184799</v>
      </c>
      <c r="F15" s="125">
        <f>+'Таблица №4-П'!F15/'Таблица №4-П'!F$14*100</f>
        <v>97.621640458248024</v>
      </c>
      <c r="G15" s="125">
        <f>+'Таблица №4-П'!G15/'Таблица №4-П'!G$14*100</f>
        <v>92.797946584351095</v>
      </c>
      <c r="H15" s="125">
        <f>+'Таблица №4-П'!H15/'Таблица №4-П'!H$14*100</f>
        <v>92.802129213086175</v>
      </c>
      <c r="I15" s="125">
        <f>+'Таблица №4-П'!I15/'Таблица №4-П'!I$14*100</f>
        <v>89.018344593887917</v>
      </c>
      <c r="J15" s="125">
        <f>+'Таблица №4-П'!J15/'Таблица №4-П'!J$14*100</f>
        <v>94.157652848057197</v>
      </c>
      <c r="K15" s="125">
        <f>+'Таблица №4-П'!K15/'Таблица №4-П'!K$14*100</f>
        <v>84.015838970466916</v>
      </c>
      <c r="L15" s="125">
        <f>+'Таблица №4-П'!L15/'Таблица №4-П'!L$14*100</f>
        <v>85.868110863332276</v>
      </c>
      <c r="M15" s="125">
        <f>+'Таблица №4-П'!M15/'Таблица №4-П'!M$14*100</f>
        <v>93.709923595308112</v>
      </c>
    </row>
    <row r="16" spans="1:14" ht="15.75" customHeight="1">
      <c r="A16" s="103">
        <v>2</v>
      </c>
      <c r="B16" s="99" t="s">
        <v>23</v>
      </c>
      <c r="C16" s="125">
        <f>+'Таблица №4-П'!C16/'Таблица №4-П'!C$14*100</f>
        <v>10.026945202042112</v>
      </c>
      <c r="D16" s="125">
        <f>+'Таблица №4-П'!D16/'Таблица №4-П'!D$14*100</f>
        <v>2.2995010243870202</v>
      </c>
      <c r="E16" s="125">
        <f>+'Таблица №4-П'!E16/'Таблица №4-П'!E$14*100</f>
        <v>1.7367032733581576</v>
      </c>
      <c r="F16" s="125">
        <f>+'Таблица №4-П'!F16/'Таблица №4-П'!F$14*100</f>
        <v>2.2302565666245591</v>
      </c>
      <c r="G16" s="125">
        <f>+'Таблица №4-П'!G16/'Таблица №4-П'!G$14*100</f>
        <v>7.2012146020668366</v>
      </c>
      <c r="H16" s="125">
        <f>+'Таблица №4-П'!H16/'Таблица №4-П'!H$14*100</f>
        <v>2.9011705961325576</v>
      </c>
      <c r="I16" s="125">
        <f>+'Таблица №4-П'!I16/'Таблица №4-П'!I$14*100</f>
        <v>6.233396782897902</v>
      </c>
      <c r="J16" s="125">
        <f>+'Таблица №4-П'!J16/'Таблица №4-П'!J$14*100</f>
        <v>5.3340142054686419</v>
      </c>
      <c r="K16" s="125">
        <f>+'Таблица №4-П'!K16/'Таблица №4-П'!K$14*100</f>
        <v>15.98416102953308</v>
      </c>
      <c r="L16" s="125">
        <f>+'Таблица №4-П'!L16/'Таблица №4-П'!L$14*100</f>
        <v>14.131889136667727</v>
      </c>
      <c r="M16" s="125">
        <f>+'Таблица №4-П'!M16/'Таблица №4-П'!M$14*100</f>
        <v>5.0152938969209941</v>
      </c>
    </row>
    <row r="17" spans="1:13" ht="15.75" customHeight="1">
      <c r="A17" s="103">
        <v>3</v>
      </c>
      <c r="B17" s="99" t="s">
        <v>24</v>
      </c>
      <c r="C17" s="125">
        <f>+'Таблица №4-П'!C17/'Таблица №4-П'!C$14*100</f>
        <v>3.3065913733141661E-2</v>
      </c>
      <c r="D17" s="125">
        <f>+'Таблица №4-П'!D17/'Таблица №4-П'!D$14*100</f>
        <v>4.9244927632013749</v>
      </c>
      <c r="E17" s="125">
        <f>+'Таблица №4-П'!E17/'Таблица №4-П'!E$14*100</f>
        <v>3.3931511457048612E-2</v>
      </c>
      <c r="F17" s="125">
        <f>+'Таблица №4-П'!F17/'Таблица №4-П'!F$14*100</f>
        <v>0.14810297512741213</v>
      </c>
      <c r="G17" s="125">
        <f>+'Таблица №4-П'!G17/'Таблица №4-П'!G$14*100</f>
        <v>8.3881358206952094E-4</v>
      </c>
      <c r="H17" s="125">
        <f>+'Таблица №4-П'!H17/'Таблица №4-П'!H$14*100</f>
        <v>4.2967001907812605</v>
      </c>
      <c r="I17" s="125">
        <f>+'Таблица №4-П'!I17/'Таблица №4-П'!I$14*100</f>
        <v>4.7482586232141735</v>
      </c>
      <c r="J17" s="125">
        <f>+'Таблица №4-П'!J17/'Таблица №4-П'!J$14*100</f>
        <v>0.50833294647416549</v>
      </c>
      <c r="K17" s="125">
        <f>+'Таблица №4-П'!K17/'Таблица №4-П'!K$14*100</f>
        <v>0</v>
      </c>
      <c r="L17" s="125">
        <f>+'Таблица №4-П'!L17/'Таблица №4-П'!L$14*100</f>
        <v>0</v>
      </c>
      <c r="M17" s="125">
        <f>+'Таблица №4-П'!M17/'Таблица №4-П'!M$14*100</f>
        <v>1.2747825077708999</v>
      </c>
    </row>
  </sheetData>
  <mergeCells count="2">
    <mergeCell ref="A1:M1"/>
    <mergeCell ref="I2:M2"/>
  </mergeCells>
  <phoneticPr fontId="5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9"/>
  <sheetViews>
    <sheetView showGridLines="0" zoomScaleNormal="75" workbookViewId="0">
      <selection sqref="A1:N1"/>
    </sheetView>
  </sheetViews>
  <sheetFormatPr defaultColWidth="9" defaultRowHeight="15.75"/>
  <cols>
    <col min="1" max="1" width="42.21875" style="2" customWidth="1"/>
    <col min="2" max="2" width="7.88671875" style="2" customWidth="1"/>
    <col min="3" max="3" width="9.5546875" style="2" customWidth="1"/>
    <col min="4" max="4" width="7.88671875" style="7" customWidth="1"/>
    <col min="5" max="5" width="7.88671875" style="2" customWidth="1"/>
    <col min="6" max="16384" width="9" style="2"/>
  </cols>
  <sheetData>
    <row r="1" spans="1:14" ht="33" customHeight="1">
      <c r="A1" s="168" t="s">
        <v>44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>
      <c r="A2" s="8"/>
      <c r="E2" s="8"/>
      <c r="H2" s="8"/>
      <c r="K2" s="8"/>
      <c r="N2" s="8" t="s">
        <v>17</v>
      </c>
    </row>
    <row r="3" spans="1:14" ht="15.75" customHeight="1">
      <c r="A3" s="25" t="s">
        <v>35</v>
      </c>
      <c r="B3" s="5">
        <v>2023</v>
      </c>
      <c r="C3" s="165">
        <v>2024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7"/>
    </row>
    <row r="4" spans="1:14" s="6" customFormat="1" ht="15.75" customHeight="1">
      <c r="A4" s="31" t="s">
        <v>38</v>
      </c>
      <c r="B4" s="4">
        <v>12</v>
      </c>
      <c r="C4" s="47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12" t="s">
        <v>2</v>
      </c>
      <c r="B5" s="126">
        <v>5017.0335394314934</v>
      </c>
      <c r="C5" s="126">
        <v>5032.2044044749027</v>
      </c>
      <c r="D5" s="126">
        <v>5114.6483864021748</v>
      </c>
      <c r="E5" s="126">
        <v>5214.479992452525</v>
      </c>
      <c r="F5" s="126">
        <v>5193.6295996437684</v>
      </c>
      <c r="G5" s="126">
        <v>5258.4802627160761</v>
      </c>
      <c r="H5" s="126">
        <v>5306.9304891999191</v>
      </c>
      <c r="I5" s="126">
        <v>5423.4457368520361</v>
      </c>
      <c r="J5" s="126">
        <v>5471.1945718296674</v>
      </c>
      <c r="K5" s="126">
        <v>5579.0131742780259</v>
      </c>
      <c r="L5" s="126">
        <v>5551.6858675967533</v>
      </c>
      <c r="M5" s="126">
        <v>5618.9563602107019</v>
      </c>
      <c r="N5" s="126">
        <v>5617.4241115334517</v>
      </c>
    </row>
    <row r="6" spans="1:14" ht="15.75" customHeight="1">
      <c r="A6" s="12" t="s">
        <v>3</v>
      </c>
      <c r="B6" s="126">
        <v>5552.9759075329621</v>
      </c>
      <c r="C6" s="126">
        <v>5499.8423835417343</v>
      </c>
      <c r="D6" s="126">
        <v>5497.9078904507751</v>
      </c>
      <c r="E6" s="126">
        <v>5508.2295587240333</v>
      </c>
      <c r="F6" s="126">
        <v>5546.5169854839924</v>
      </c>
      <c r="G6" s="126">
        <v>5579.3664705145866</v>
      </c>
      <c r="H6" s="126">
        <v>5638.9529461848597</v>
      </c>
      <c r="I6" s="126">
        <v>5638.8211797724653</v>
      </c>
      <c r="J6" s="126">
        <v>5609.974969214144</v>
      </c>
      <c r="K6" s="126">
        <v>5744.1858418206966</v>
      </c>
      <c r="L6" s="126">
        <v>5758.4764723663657</v>
      </c>
      <c r="M6" s="126">
        <v>5843.0789507033332</v>
      </c>
      <c r="N6" s="126">
        <v>5985.0405844155848</v>
      </c>
    </row>
    <row r="7" spans="1:14" ht="15.75" customHeight="1">
      <c r="A7" s="12" t="s">
        <v>4</v>
      </c>
      <c r="B7" s="126">
        <v>5250.1673044254167</v>
      </c>
      <c r="C7" s="126">
        <v>5230.8982485691204</v>
      </c>
      <c r="D7" s="126">
        <v>5311.5360329444065</v>
      </c>
      <c r="E7" s="126">
        <v>5422.2967858370575</v>
      </c>
      <c r="F7" s="126">
        <v>5377.1751739340089</v>
      </c>
      <c r="G7" s="126">
        <v>5431.6605929214202</v>
      </c>
      <c r="H7" s="126">
        <v>5485.6407316736777</v>
      </c>
      <c r="I7" s="126">
        <v>5603.2438944350406</v>
      </c>
      <c r="J7" s="126">
        <v>5650.9408707962157</v>
      </c>
      <c r="K7" s="126">
        <v>5759.7199080078162</v>
      </c>
      <c r="L7" s="126">
        <v>5729.1258600668989</v>
      </c>
      <c r="M7" s="126">
        <v>5822.6511519302612</v>
      </c>
      <c r="N7" s="126">
        <v>5778.278039732344</v>
      </c>
    </row>
    <row r="8" spans="1:14" ht="15.75" customHeight="1">
      <c r="A8" s="12" t="s">
        <v>5</v>
      </c>
      <c r="B8" s="126">
        <v>5513.7146502232617</v>
      </c>
      <c r="C8" s="126">
        <v>5463.5984966248589</v>
      </c>
      <c r="D8" s="126">
        <v>5512.2054872160879</v>
      </c>
      <c r="E8" s="126">
        <v>5625.9096223399783</v>
      </c>
      <c r="F8" s="126">
        <v>5569.2104176759276</v>
      </c>
      <c r="G8" s="126">
        <v>5648.4472031607402</v>
      </c>
      <c r="H8" s="126">
        <v>5694.8885139357581</v>
      </c>
      <c r="I8" s="126">
        <v>5790.4832926345671</v>
      </c>
      <c r="J8" s="126">
        <v>5816.8863781490099</v>
      </c>
      <c r="K8" s="126">
        <v>5933.6152306676568</v>
      </c>
      <c r="L8" s="126">
        <v>5901.7607841515364</v>
      </c>
      <c r="M8" s="126">
        <v>5977.3009394167875</v>
      </c>
      <c r="N8" s="126">
        <v>5961.3852107498778</v>
      </c>
    </row>
    <row r="9" spans="1:14" ht="15.75" customHeight="1">
      <c r="A9" s="29" t="s">
        <v>60</v>
      </c>
      <c r="B9" s="126">
        <v>4794.0223928934947</v>
      </c>
      <c r="C9" s="126">
        <v>4782.2531364288689</v>
      </c>
      <c r="D9" s="126">
        <v>4820.1637287669982</v>
      </c>
      <c r="E9" s="126">
        <v>4923.4416483314999</v>
      </c>
      <c r="F9" s="126">
        <v>4868.1280921565931</v>
      </c>
      <c r="G9" s="126">
        <v>4942.6987133019211</v>
      </c>
      <c r="H9" s="126">
        <v>5003.8171174441823</v>
      </c>
      <c r="I9" s="126">
        <v>5102.2759325730385</v>
      </c>
      <c r="J9" s="126">
        <v>5139.6708387735807</v>
      </c>
      <c r="K9" s="126">
        <v>5249.7850800090155</v>
      </c>
      <c r="L9" s="126">
        <v>5226.7129696531792</v>
      </c>
      <c r="M9" s="126">
        <v>5301.273065376171</v>
      </c>
      <c r="N9" s="126">
        <v>5285.5516498316501</v>
      </c>
    </row>
    <row r="10" spans="1:14" ht="15.75" customHeight="1">
      <c r="A10" s="12" t="s">
        <v>6</v>
      </c>
      <c r="B10" s="126">
        <v>4999.7695549117725</v>
      </c>
      <c r="C10" s="126">
        <v>4928.1476771004945</v>
      </c>
      <c r="D10" s="126">
        <v>4960.000556337337</v>
      </c>
      <c r="E10" s="126">
        <v>5046.7292123433363</v>
      </c>
      <c r="F10" s="126">
        <v>5091.8703752210067</v>
      </c>
      <c r="G10" s="126">
        <v>5086.1710164835167</v>
      </c>
      <c r="H10" s="126">
        <v>5190.3758143189179</v>
      </c>
      <c r="I10" s="126">
        <v>5254.5371789832288</v>
      </c>
      <c r="J10" s="126">
        <v>5200.4913281531753</v>
      </c>
      <c r="K10" s="126">
        <v>5252.5142641657922</v>
      </c>
      <c r="L10" s="126">
        <v>5284.508977515181</v>
      </c>
      <c r="M10" s="126">
        <v>5349.4612447750387</v>
      </c>
      <c r="N10" s="126">
        <v>5510.806837269045</v>
      </c>
    </row>
    <row r="11" spans="1:14" ht="15.75" customHeight="1">
      <c r="A11" s="12" t="s">
        <v>30</v>
      </c>
      <c r="B11" s="126">
        <v>2834.5697843721832</v>
      </c>
      <c r="C11" s="126">
        <v>2829.5439472771418</v>
      </c>
      <c r="D11" s="126">
        <v>2929.6748991234172</v>
      </c>
      <c r="E11" s="126">
        <v>2994.1916196839979</v>
      </c>
      <c r="F11" s="126">
        <v>3037.3657687756663</v>
      </c>
      <c r="G11" s="126">
        <v>3037.6879392746696</v>
      </c>
      <c r="H11" s="126">
        <v>3096.7165354330709</v>
      </c>
      <c r="I11" s="126">
        <v>3120.5408522008156</v>
      </c>
      <c r="J11" s="126">
        <v>3099.2436992587363</v>
      </c>
      <c r="K11" s="126">
        <v>3209.6870320666762</v>
      </c>
      <c r="L11" s="126">
        <v>3225.7703180212015</v>
      </c>
      <c r="M11" s="126">
        <v>3206.7697679339776</v>
      </c>
      <c r="N11" s="126">
        <v>3338.3646436132676</v>
      </c>
    </row>
    <row r="12" spans="1:14" ht="15.75" customHeight="1">
      <c r="A12" s="12" t="s">
        <v>25</v>
      </c>
      <c r="B12" s="126">
        <v>3706.8073554269322</v>
      </c>
      <c r="C12" s="126">
        <v>3710.9919478920915</v>
      </c>
      <c r="D12" s="126">
        <v>3768.5389806247126</v>
      </c>
      <c r="E12" s="126">
        <v>3871.5879227546748</v>
      </c>
      <c r="F12" s="126">
        <v>3880.954132189192</v>
      </c>
      <c r="G12" s="126">
        <v>3877.1308948466194</v>
      </c>
      <c r="H12" s="126">
        <v>3993.55158387146</v>
      </c>
      <c r="I12" s="126">
        <v>4044.8033679283681</v>
      </c>
      <c r="J12" s="126">
        <v>3955.0748347378512</v>
      </c>
      <c r="K12" s="126">
        <v>4141.0670873296312</v>
      </c>
      <c r="L12" s="126">
        <v>4171.0992578381383</v>
      </c>
      <c r="M12" s="126">
        <v>4153.8812270185863</v>
      </c>
      <c r="N12" s="126">
        <v>4295.5816341942309</v>
      </c>
    </row>
    <row r="13" spans="1:14" ht="15.75" customHeight="1">
      <c r="A13" s="29" t="s">
        <v>32</v>
      </c>
      <c r="B13" s="126">
        <v>2709.2501368363437</v>
      </c>
      <c r="C13" s="126">
        <v>2736.9589401073031</v>
      </c>
      <c r="D13" s="126">
        <v>2740.8792990857642</v>
      </c>
      <c r="E13" s="126">
        <v>2798.9140616490577</v>
      </c>
      <c r="F13" s="126">
        <v>2812.9473856209152</v>
      </c>
      <c r="G13" s="126">
        <v>2962.3518959913326</v>
      </c>
      <c r="H13" s="126">
        <v>3018.8639123834309</v>
      </c>
      <c r="I13" s="126">
        <v>3080.795119305857</v>
      </c>
      <c r="J13" s="126">
        <v>3104.1624646815908</v>
      </c>
      <c r="K13" s="126">
        <v>3167.6610869565216</v>
      </c>
      <c r="L13" s="126">
        <v>3204.1520887728461</v>
      </c>
      <c r="M13" s="126">
        <v>3236.1155550751268</v>
      </c>
      <c r="N13" s="126">
        <v>3263.3102627879312</v>
      </c>
    </row>
    <row r="14" spans="1:14">
      <c r="A14" s="29" t="s">
        <v>62</v>
      </c>
      <c r="B14" s="126">
        <v>3699.5038979447199</v>
      </c>
      <c r="C14" s="126">
        <v>3716.4115983026873</v>
      </c>
      <c r="D14" s="126">
        <v>3526.1648019352888</v>
      </c>
      <c r="E14" s="126">
        <v>3624.1363772904774</v>
      </c>
      <c r="F14" s="126">
        <v>3589.4875000000002</v>
      </c>
      <c r="G14" s="126">
        <v>3257.5185185185187</v>
      </c>
      <c r="H14" s="126">
        <v>3338.7267015706807</v>
      </c>
      <c r="I14" s="126">
        <v>3448.7524726704842</v>
      </c>
      <c r="J14" s="126">
        <v>3134.5238319962245</v>
      </c>
      <c r="K14" s="126">
        <v>3229.4698316183349</v>
      </c>
      <c r="L14" s="126">
        <v>3299.8150397010741</v>
      </c>
      <c r="M14" s="126">
        <v>3211.6245510247199</v>
      </c>
      <c r="N14" s="126">
        <v>3258.8226010101012</v>
      </c>
    </row>
    <row r="15" spans="1:14">
      <c r="A15" s="13" t="s">
        <v>12</v>
      </c>
      <c r="B15" s="126">
        <v>4926.0363053789488</v>
      </c>
      <c r="C15" s="126">
        <v>4905.045395127373</v>
      </c>
      <c r="D15" s="126">
        <v>4957.1061383680135</v>
      </c>
      <c r="E15" s="126">
        <v>5045.8005184111262</v>
      </c>
      <c r="F15" s="126">
        <v>5031.6784835891785</v>
      </c>
      <c r="G15" s="126">
        <v>5076.8037211830078</v>
      </c>
      <c r="H15" s="126">
        <v>5138.4364687707184</v>
      </c>
      <c r="I15" s="126">
        <v>5220.9616485278093</v>
      </c>
      <c r="J15" s="126">
        <v>5227.6263313729214</v>
      </c>
      <c r="K15" s="126">
        <v>5338.0596733981547</v>
      </c>
      <c r="L15" s="126">
        <v>5328.6804270462635</v>
      </c>
      <c r="M15" s="126">
        <v>5390.0831108009615</v>
      </c>
      <c r="N15" s="126">
        <v>5426.2962638591262</v>
      </c>
    </row>
    <row r="17" spans="1:14" ht="12.75" customHeight="1">
      <c r="A17" s="44" t="s">
        <v>42</v>
      </c>
    </row>
    <row r="18" spans="1:14" ht="54" customHeight="1">
      <c r="A18" s="169" t="s">
        <v>55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ht="34.5" customHeight="1">
      <c r="A19" s="170" t="s">
        <v>43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</sheetData>
  <mergeCells count="4">
    <mergeCell ref="C3:N3"/>
    <mergeCell ref="A1:N1"/>
    <mergeCell ref="A18:N18"/>
    <mergeCell ref="A19:N19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72" orientation="landscape" r:id="rId1"/>
  <headerFooter alignWithMargins="0">
    <oddHeader>&amp;R&amp;"Times New Roman,Regular"&amp;14&amp;A</oddHeader>
  </headerFooter>
  <ignoredErrors>
    <ignoredError sqref="J16:K16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3858B-8285-478E-B9A2-95344BCEBAC9}">
  <ds:schemaRefs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c989c766-60d0-4fd1-8b6f-db532ebbb26f"/>
    <ds:schemaRef ds:uri="http://schemas.microsoft.com/office/2006/documentManagement/typ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2025-04-28T13:23:34Z</cp:lastPrinted>
  <dcterms:created xsi:type="dcterms:W3CDTF">2001-08-22T09:40:37Z</dcterms:created>
  <dcterms:modified xsi:type="dcterms:W3CDTF">2025-04-28T13:36:45Z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