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harts/chart2.xml" ContentType="application/vnd.openxmlformats-officedocument.drawingml.chart+xml"/>
  <Override PartName="/xl/drawings/drawing1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3_2024\За публикуване\"/>
    </mc:Choice>
  </mc:AlternateContent>
  <bookViews>
    <workbookView xWindow="0" yWindow="0" windowWidth="28800" windowHeight="12300" tabRatio="834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5.1-П" sheetId="17" r:id="rId10"/>
    <sheet name="Таблица №6-П" sheetId="16" r:id="rId11"/>
    <sheet name="Таблица №6.1-П" sheetId="11" r:id="rId12"/>
    <sheet name="Графика №1-П" sheetId="12" r:id="rId13"/>
    <sheet name="Графика №2-П" sheetId="13" r:id="rId14"/>
    <sheet name="Графика №3-П" sheetId="14" r:id="rId15"/>
  </sheets>
  <definedNames>
    <definedName name="_xlnm.Print_Area" localSheetId="4">'Таблица № 3-П'!$A$1:$M$17</definedName>
    <definedName name="_xlnm.Print_Area" localSheetId="5">'Таблица №3.1-П'!$A$1:$N$20</definedName>
    <definedName name="_xlnm.Print_Area" localSheetId="11">'Таблица №6.1-П'!$A$1:$L$9</definedName>
    <definedName name="_xlnm.Print_Area" localSheetId="10">'Таблица №6-П'!$A$1:$K$15</definedName>
  </definedNames>
  <calcPr calcId="162913"/>
</workbook>
</file>

<file path=xl/calcChain.xml><?xml version="1.0" encoding="utf-8"?>
<calcChain xmlns="http://schemas.openxmlformats.org/spreadsheetml/2006/main">
  <c r="D9" i="7" l="1"/>
  <c r="E9" i="7"/>
  <c r="F9" i="7"/>
  <c r="G9" i="7"/>
  <c r="H9" i="7"/>
  <c r="I9" i="7"/>
  <c r="J9" i="7"/>
  <c r="K9" i="7"/>
  <c r="L9" i="7"/>
  <c r="M7" i="5" l="1"/>
  <c r="M8" i="5"/>
  <c r="M9" i="5"/>
  <c r="M10" i="5"/>
  <c r="M11" i="5"/>
  <c r="M12" i="5"/>
  <c r="M13" i="5"/>
  <c r="M14" i="5"/>
  <c r="M15" i="5"/>
  <c r="M6" i="5"/>
  <c r="L5" i="11" l="1"/>
  <c r="L6" i="11"/>
  <c r="L7" i="11"/>
  <c r="L8" i="11"/>
  <c r="L4" i="11"/>
  <c r="C9" i="11"/>
  <c r="D9" i="11"/>
  <c r="E9" i="11"/>
  <c r="F9" i="11"/>
  <c r="G9" i="11"/>
  <c r="H9" i="11"/>
  <c r="I9" i="11"/>
  <c r="J9" i="11"/>
  <c r="K9" i="11"/>
  <c r="B9" i="11"/>
  <c r="L9" i="11" l="1"/>
  <c r="D15" i="8"/>
  <c r="E15" i="8"/>
  <c r="H15" i="8"/>
  <c r="I15" i="8"/>
  <c r="L15" i="8"/>
  <c r="D17" i="8"/>
  <c r="E17" i="8"/>
  <c r="H17" i="8"/>
  <c r="I17" i="8"/>
  <c r="L17" i="8"/>
  <c r="C15" i="8"/>
  <c r="G6" i="8"/>
  <c r="K6" i="8"/>
  <c r="I8" i="8"/>
  <c r="G10" i="8"/>
  <c r="I11" i="8"/>
  <c r="I12" i="8"/>
  <c r="D14" i="7"/>
  <c r="D16" i="8" s="1"/>
  <c r="D14" i="8" s="1"/>
  <c r="E14" i="7"/>
  <c r="E16" i="8" s="1"/>
  <c r="F14" i="7"/>
  <c r="F15" i="8" s="1"/>
  <c r="G14" i="7"/>
  <c r="G15" i="8" s="1"/>
  <c r="H14" i="7"/>
  <c r="H16" i="8" s="1"/>
  <c r="I14" i="7"/>
  <c r="I16" i="8" s="1"/>
  <c r="J14" i="7"/>
  <c r="J15" i="8" s="1"/>
  <c r="K14" i="7"/>
  <c r="K15" i="8" s="1"/>
  <c r="L14" i="7"/>
  <c r="L16" i="8" s="1"/>
  <c r="C14" i="7"/>
  <c r="C16" i="8" s="1"/>
  <c r="M16" i="7"/>
  <c r="M17" i="7"/>
  <c r="M15" i="7"/>
  <c r="M6" i="7"/>
  <c r="M7" i="7"/>
  <c r="M8" i="7"/>
  <c r="M10" i="7"/>
  <c r="M11" i="7"/>
  <c r="M12" i="7"/>
  <c r="M13" i="7"/>
  <c r="D5" i="7"/>
  <c r="D5" i="8" s="1"/>
  <c r="E5" i="7"/>
  <c r="F5" i="7"/>
  <c r="F4" i="7" s="1"/>
  <c r="G5" i="7"/>
  <c r="G4" i="7" s="1"/>
  <c r="G7" i="8" s="1"/>
  <c r="H5" i="7"/>
  <c r="I5" i="7"/>
  <c r="J5" i="7"/>
  <c r="K5" i="7"/>
  <c r="K4" i="7" s="1"/>
  <c r="K7" i="8" s="1"/>
  <c r="L5" i="7"/>
  <c r="L4" i="7" s="1"/>
  <c r="D4" i="7"/>
  <c r="D6" i="8" s="1"/>
  <c r="E4" i="7"/>
  <c r="E5" i="8" s="1"/>
  <c r="H4" i="7"/>
  <c r="H6" i="8" s="1"/>
  <c r="I4" i="7"/>
  <c r="I5" i="8" s="1"/>
  <c r="J4" i="7"/>
  <c r="J8" i="8" s="1"/>
  <c r="C5" i="7"/>
  <c r="C9" i="7"/>
  <c r="C9" i="8" s="1"/>
  <c r="C4" i="7"/>
  <c r="C8" i="8" s="1"/>
  <c r="H14" i="8" l="1"/>
  <c r="L14" i="8"/>
  <c r="F8" i="8"/>
  <c r="F11" i="8"/>
  <c r="F7" i="8"/>
  <c r="M16" i="8"/>
  <c r="L6" i="8"/>
  <c r="L9" i="8"/>
  <c r="L13" i="8"/>
  <c r="L5" i="8"/>
  <c r="M14" i="7"/>
  <c r="C11" i="8"/>
  <c r="C7" i="8"/>
  <c r="J10" i="8"/>
  <c r="K16" i="8"/>
  <c r="G16" i="8"/>
  <c r="G14" i="8" s="1"/>
  <c r="M5" i="7"/>
  <c r="C5" i="8"/>
  <c r="C10" i="8"/>
  <c r="C6" i="8"/>
  <c r="E12" i="8"/>
  <c r="E8" i="8"/>
  <c r="E7" i="8"/>
  <c r="J16" i="8"/>
  <c r="J14" i="8" s="1"/>
  <c r="F16" i="8"/>
  <c r="M9" i="7"/>
  <c r="C13" i="8"/>
  <c r="D12" i="8"/>
  <c r="E11" i="8"/>
  <c r="D8" i="8"/>
  <c r="C17" i="8"/>
  <c r="C14" i="8" s="1"/>
  <c r="K17" i="8"/>
  <c r="K14" i="8" s="1"/>
  <c r="G17" i="8"/>
  <c r="C12" i="8"/>
  <c r="D13" i="8"/>
  <c r="J11" i="8"/>
  <c r="K10" i="8"/>
  <c r="D9" i="8"/>
  <c r="J7" i="8"/>
  <c r="J6" i="8"/>
  <c r="J17" i="8"/>
  <c r="F17" i="8"/>
  <c r="F14" i="8" s="1"/>
  <c r="I14" i="8"/>
  <c r="E14" i="8"/>
  <c r="F6" i="8"/>
  <c r="K5" i="8"/>
  <c r="G5" i="8"/>
  <c r="H13" i="8"/>
  <c r="H9" i="8"/>
  <c r="G13" i="8"/>
  <c r="L12" i="8"/>
  <c r="F10" i="8"/>
  <c r="G9" i="8"/>
  <c r="H8" i="8"/>
  <c r="I7" i="8"/>
  <c r="J13" i="8"/>
  <c r="F13" i="8"/>
  <c r="K12" i="8"/>
  <c r="G12" i="8"/>
  <c r="L11" i="8"/>
  <c r="H11" i="8"/>
  <c r="D11" i="8"/>
  <c r="I10" i="8"/>
  <c r="E10" i="8"/>
  <c r="J9" i="8"/>
  <c r="F9" i="8"/>
  <c r="K8" i="8"/>
  <c r="G8" i="8"/>
  <c r="L7" i="8"/>
  <c r="H7" i="8"/>
  <c r="D7" i="8"/>
  <c r="I6" i="8"/>
  <c r="E6" i="8"/>
  <c r="J5" i="8"/>
  <c r="F5" i="8"/>
  <c r="H5" i="8"/>
  <c r="K13" i="8"/>
  <c r="H12" i="8"/>
  <c r="K9" i="8"/>
  <c r="L8" i="8"/>
  <c r="I13" i="8"/>
  <c r="E13" i="8"/>
  <c r="J12" i="8"/>
  <c r="F12" i="8"/>
  <c r="K11" i="8"/>
  <c r="G11" i="8"/>
  <c r="L10" i="8"/>
  <c r="H10" i="8"/>
  <c r="D10" i="8"/>
  <c r="I9" i="8"/>
  <c r="I4" i="8" s="1"/>
  <c r="E9" i="8"/>
  <c r="M7" i="6"/>
  <c r="M8" i="6"/>
  <c r="M9" i="6"/>
  <c r="M10" i="6"/>
  <c r="M11" i="6"/>
  <c r="M12" i="6"/>
  <c r="M13" i="6"/>
  <c r="M14" i="6"/>
  <c r="M15" i="6"/>
  <c r="M16" i="6"/>
  <c r="M6" i="6"/>
  <c r="D4" i="8" l="1"/>
  <c r="M15" i="8"/>
  <c r="M17" i="8"/>
  <c r="C4" i="8"/>
  <c r="L4" i="8"/>
  <c r="M4" i="7"/>
  <c r="E4" i="8"/>
  <c r="H4" i="8"/>
  <c r="F4" i="8"/>
  <c r="G4" i="8"/>
  <c r="J4" i="8"/>
  <c r="K4" i="8"/>
  <c r="C16" i="5"/>
  <c r="D16" i="5"/>
  <c r="E16" i="5"/>
  <c r="F16" i="5"/>
  <c r="G16" i="5"/>
  <c r="H16" i="5"/>
  <c r="I16" i="5"/>
  <c r="J16" i="5"/>
  <c r="K16" i="5"/>
  <c r="L16" i="5"/>
  <c r="M16" i="5"/>
  <c r="B16" i="5"/>
  <c r="M7" i="8" l="1"/>
  <c r="M5" i="8"/>
  <c r="M12" i="8"/>
  <c r="M10" i="8"/>
  <c r="M8" i="8"/>
  <c r="M6" i="8"/>
  <c r="M11" i="8"/>
  <c r="M13" i="8"/>
  <c r="M14" i="8"/>
  <c r="M9" i="8"/>
  <c r="D7" i="4"/>
  <c r="G8" i="4"/>
  <c r="K8" i="4"/>
  <c r="H11" i="4"/>
  <c r="K12" i="4"/>
  <c r="D14" i="4"/>
  <c r="B6" i="4"/>
  <c r="B14" i="4"/>
  <c r="C15" i="15"/>
  <c r="C5" i="4" s="1"/>
  <c r="D15" i="15"/>
  <c r="D8" i="4" s="1"/>
  <c r="E15" i="15"/>
  <c r="E7" i="4" s="1"/>
  <c r="F15" i="15"/>
  <c r="F6" i="4" s="1"/>
  <c r="G15" i="15"/>
  <c r="G5" i="4" s="1"/>
  <c r="H15" i="15"/>
  <c r="H8" i="4" s="1"/>
  <c r="I15" i="15"/>
  <c r="I7" i="4" s="1"/>
  <c r="J15" i="15"/>
  <c r="J6" i="4" s="1"/>
  <c r="K15" i="15"/>
  <c r="K5" i="4" s="1"/>
  <c r="B15" i="15"/>
  <c r="B8" i="4" s="1"/>
  <c r="D10" i="2"/>
  <c r="C11" i="2"/>
  <c r="C14" i="2"/>
  <c r="H14" i="2"/>
  <c r="B7" i="2"/>
  <c r="B5" i="2"/>
  <c r="C15" i="1"/>
  <c r="C5" i="2" s="1"/>
  <c r="D15" i="1"/>
  <c r="D8" i="2" s="1"/>
  <c r="E15" i="1"/>
  <c r="E7" i="2" s="1"/>
  <c r="F15" i="1"/>
  <c r="F6" i="2" s="1"/>
  <c r="G15" i="1"/>
  <c r="G5" i="2" s="1"/>
  <c r="H15" i="1"/>
  <c r="H8" i="2" s="1"/>
  <c r="I15" i="1"/>
  <c r="I7" i="2" s="1"/>
  <c r="J15" i="1"/>
  <c r="J6" i="2" s="1"/>
  <c r="K15" i="1"/>
  <c r="K5" i="2" s="1"/>
  <c r="B15" i="1"/>
  <c r="B8" i="2" s="1"/>
  <c r="D11" i="4" l="1"/>
  <c r="B10" i="4"/>
  <c r="H14" i="4"/>
  <c r="G12" i="4"/>
  <c r="I10" i="4"/>
  <c r="C8" i="4"/>
  <c r="B11" i="4"/>
  <c r="I14" i="4"/>
  <c r="I6" i="4"/>
  <c r="B5" i="4"/>
  <c r="B7" i="4"/>
  <c r="E14" i="4"/>
  <c r="C12" i="4"/>
  <c r="E10" i="4"/>
  <c r="H7" i="4"/>
  <c r="K11" i="2"/>
  <c r="K7" i="2"/>
  <c r="C7" i="2"/>
  <c r="D6" i="2"/>
  <c r="B14" i="2"/>
  <c r="B6" i="2"/>
  <c r="G14" i="2"/>
  <c r="K12" i="2"/>
  <c r="H11" i="2"/>
  <c r="I10" i="2"/>
  <c r="K8" i="2"/>
  <c r="H7" i="2"/>
  <c r="I6" i="2"/>
  <c r="B11" i="2"/>
  <c r="K14" i="2"/>
  <c r="E14" i="2"/>
  <c r="G12" i="2"/>
  <c r="G11" i="2"/>
  <c r="H10" i="2"/>
  <c r="G8" i="2"/>
  <c r="G7" i="2"/>
  <c r="H6" i="2"/>
  <c r="B10" i="2"/>
  <c r="I14" i="2"/>
  <c r="D14" i="2"/>
  <c r="C12" i="2"/>
  <c r="D11" i="2"/>
  <c r="E10" i="2"/>
  <c r="C8" i="2"/>
  <c r="D7" i="2"/>
  <c r="E6" i="2"/>
  <c r="M4" i="8"/>
  <c r="I13" i="4"/>
  <c r="E13" i="4"/>
  <c r="J12" i="4"/>
  <c r="F12" i="4"/>
  <c r="K11" i="4"/>
  <c r="G11" i="4"/>
  <c r="C11" i="4"/>
  <c r="H10" i="4"/>
  <c r="D10" i="4"/>
  <c r="I9" i="4"/>
  <c r="E9" i="4"/>
  <c r="J8" i="4"/>
  <c r="F8" i="4"/>
  <c r="K7" i="4"/>
  <c r="G7" i="4"/>
  <c r="C7" i="4"/>
  <c r="H6" i="4"/>
  <c r="D6" i="4"/>
  <c r="I5" i="4"/>
  <c r="E5" i="4"/>
  <c r="J13" i="4"/>
  <c r="F9" i="4"/>
  <c r="F5" i="4"/>
  <c r="B13" i="4"/>
  <c r="B9" i="4"/>
  <c r="K14" i="4"/>
  <c r="G14" i="4"/>
  <c r="C14" i="4"/>
  <c r="H13" i="4"/>
  <c r="D13" i="4"/>
  <c r="I12" i="4"/>
  <c r="E12" i="4"/>
  <c r="J11" i="4"/>
  <c r="F11" i="4"/>
  <c r="K10" i="4"/>
  <c r="G10" i="4"/>
  <c r="C10" i="4"/>
  <c r="H9" i="4"/>
  <c r="D9" i="4"/>
  <c r="I8" i="4"/>
  <c r="E8" i="4"/>
  <c r="J7" i="4"/>
  <c r="F7" i="4"/>
  <c r="K6" i="4"/>
  <c r="G6" i="4"/>
  <c r="C6" i="4"/>
  <c r="H5" i="4"/>
  <c r="D5" i="4"/>
  <c r="F13" i="4"/>
  <c r="J9" i="4"/>
  <c r="E6" i="4"/>
  <c r="J5" i="4"/>
  <c r="B12" i="4"/>
  <c r="J14" i="4"/>
  <c r="F14" i="4"/>
  <c r="K13" i="4"/>
  <c r="G13" i="4"/>
  <c r="C13" i="4"/>
  <c r="H12" i="4"/>
  <c r="D12" i="4"/>
  <c r="I11" i="4"/>
  <c r="E11" i="4"/>
  <c r="J10" i="4"/>
  <c r="F10" i="4"/>
  <c r="K9" i="4"/>
  <c r="G9" i="4"/>
  <c r="C9" i="4"/>
  <c r="J13" i="2"/>
  <c r="J9" i="2"/>
  <c r="F5" i="2"/>
  <c r="E13" i="2"/>
  <c r="F12" i="2"/>
  <c r="I9" i="2"/>
  <c r="J8" i="2"/>
  <c r="F8" i="2"/>
  <c r="I5" i="2"/>
  <c r="B9" i="2"/>
  <c r="H13" i="2"/>
  <c r="D13" i="2"/>
  <c r="I12" i="2"/>
  <c r="E12" i="2"/>
  <c r="J11" i="2"/>
  <c r="F11" i="2"/>
  <c r="K10" i="2"/>
  <c r="G10" i="2"/>
  <c r="C10" i="2"/>
  <c r="H9" i="2"/>
  <c r="D9" i="2"/>
  <c r="I8" i="2"/>
  <c r="E8" i="2"/>
  <c r="J7" i="2"/>
  <c r="F7" i="2"/>
  <c r="K6" i="2"/>
  <c r="G6" i="2"/>
  <c r="C6" i="2"/>
  <c r="H5" i="2"/>
  <c r="D5" i="2"/>
  <c r="F13" i="2"/>
  <c r="F9" i="2"/>
  <c r="J5" i="2"/>
  <c r="I13" i="2"/>
  <c r="J12" i="2"/>
  <c r="E9" i="2"/>
  <c r="E5" i="2"/>
  <c r="B13" i="2"/>
  <c r="B12" i="2"/>
  <c r="B15" i="2" s="1"/>
  <c r="J14" i="2"/>
  <c r="F14" i="2"/>
  <c r="K13" i="2"/>
  <c r="G13" i="2"/>
  <c r="C13" i="2"/>
  <c r="H12" i="2"/>
  <c r="D12" i="2"/>
  <c r="I11" i="2"/>
  <c r="E11" i="2"/>
  <c r="J10" i="2"/>
  <c r="F10" i="2"/>
  <c r="K9" i="2"/>
  <c r="G9" i="2"/>
  <c r="C9" i="2"/>
  <c r="B15" i="4" l="1"/>
  <c r="H15" i="4"/>
  <c r="F15" i="4"/>
  <c r="I15" i="4"/>
  <c r="C15" i="4"/>
  <c r="G15" i="4"/>
  <c r="K15" i="4"/>
  <c r="E15" i="4"/>
  <c r="J15" i="4"/>
  <c r="D15" i="4"/>
  <c r="C15" i="2"/>
  <c r="G15" i="2"/>
  <c r="E15" i="2"/>
  <c r="K15" i="2"/>
  <c r="I15" i="2"/>
  <c r="D15" i="2"/>
  <c r="H15" i="2"/>
  <c r="F15" i="2"/>
  <c r="J15" i="2"/>
</calcChain>
</file>

<file path=xl/sharedStrings.xml><?xml version="1.0" encoding="utf-8"?>
<sst xmlns="http://schemas.openxmlformats.org/spreadsheetml/2006/main" count="234" uniqueCount="78">
  <si>
    <t xml:space="preserve"> 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</si>
  <si>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</si>
  <si>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</si>
  <si>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</si>
  <si>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</si>
  <si>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</si>
  <si>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</si>
  <si>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</si>
  <si>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месец</t>
  </si>
  <si>
    <t>Корпоративни облигации</t>
  </si>
  <si>
    <t>Общински облигации</t>
  </si>
  <si>
    <t>Инвестиционни имоти</t>
  </si>
  <si>
    <t xml:space="preserve">Среден размер за всички ППФ 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</si>
  <si>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</si>
  <si>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</si>
  <si>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</si>
  <si>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</si>
  <si>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</si>
  <si>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</si>
  <si>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</si>
  <si>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</si>
  <si>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</si>
  <si>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</si>
  <si>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</si>
  <si>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</si>
  <si>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</si>
  <si>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</si>
  <si>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</si>
  <si>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</si>
  <si>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</si>
  <si>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</si>
  <si>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</si>
  <si>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</si>
  <si>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</si>
  <si>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</si>
  <si>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</si>
  <si>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</si>
  <si>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</si>
  <si>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</si>
  <si>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</si>
  <si>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</si>
  <si>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</si>
  <si>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</si>
  <si>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</si>
  <si>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</si>
  <si>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</si>
  <si>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</si>
  <si>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</si>
  <si>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Динамика на броя на осигурените лица в професионалните пенсионни фондове (ППФ)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</si>
  <si>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</si>
  <si>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</si>
  <si>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</si>
  <si>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</si>
  <si>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>(брой лица)</t>
  </si>
  <si>
    <t>Пенсии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</si>
  <si>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№5.1-П.</t>
  </si>
  <si>
    <t>Забележка:</t>
  </si>
  <si>
    <t>Средства за изплащане на наследници на пенсионери
на осигурени лица</t>
  </si>
  <si>
    <t>Среден размер на месечните постъпления от осигурителни вноски на едно осигурено лице в ППФ*</t>
  </si>
  <si>
    <t>Средства за еднократно или разсрочено изплащане по реда на чл. 172 от КСО</t>
  </si>
  <si>
    <t>Средства за еднократно или разсрочено изплащане на осигурени лица</t>
  </si>
  <si>
    <t>"ППФ ОББ"</t>
  </si>
  <si>
    <r>
      <t xml:space="preserve">Среден размер* на натрупаните средства </t>
    </r>
    <r>
      <rPr>
        <b/>
        <sz val="12"/>
        <rFont val="Times New Roman"/>
        <family val="1"/>
      </rPr>
      <t xml:space="preserve">на лицата, за които през предходните 12 месеца е постъпила поне една осигурителна вноска
</t>
    </r>
    <r>
      <rPr>
        <sz val="12"/>
        <rFont val="Times New Roman"/>
        <family val="1"/>
      </rPr>
      <t>(към края на съответния месец)</t>
    </r>
  </si>
  <si>
    <t>ППФ "ДАЛЛБОГГ: ЖИВОТ И ЗДРАВЕ"</t>
  </si>
  <si>
    <t>Девет-месечие</t>
  </si>
  <si>
    <t xml:space="preserve">Общо </t>
  </si>
  <si>
    <t>Деветмесечие, среднопретеглено</t>
  </si>
  <si>
    <t>Година, среднопретеглено</t>
  </si>
  <si>
    <t>Деветмесечие, средноаритметично</t>
  </si>
  <si>
    <t>Динамика на нетните активи в ППФ през 2024 г. (по месеци)</t>
  </si>
  <si>
    <t>Дългови финансови инструменти</t>
  </si>
  <si>
    <t>Дялови финансови инструменти</t>
  </si>
  <si>
    <t>ІІ.</t>
  </si>
  <si>
    <t>Инвестиционен портфейл и балансови активи на ППФ към 30.09.2024 г.</t>
  </si>
  <si>
    <t>Структура на инвестиционния портфейл и балансовите активи на ППФ към 30.09.2024 г.</t>
  </si>
  <si>
    <t>Динамика на пенсионерите в ППФ</t>
  </si>
  <si>
    <t>Начислени и изплатени суми от ППФ за периода 01.01.2024 г. - 30.09.2024 г.</t>
  </si>
  <si>
    <t>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</si>
</sst>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_-* #,##0.000\ _л_в_-;\-* #,##0.000\ _л_в_-;_-* &quot;-&quot;\ _л_в_-;_-@_-"/>
    <numFmt numFmtId="171" formatCode="0.0"/>
  </numFmts>
  <fonts count="19">
    <font>
      <sz val="12"/>
      <name val="HebarU Cyr"/>
      <charset val="204"/>
    </font>
    <font>
      <sz val="11"/>
      <color theme="1"/>
      <name val="Calibri"/>
      <family val="2"/>
      <charset val="204"/>
      <scheme val="minor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1"/>
      <name val="Times New Roman"/>
      <family val="1"/>
      <charset val="204"/>
    </font>
    <font>
      <sz val="11"/>
      <name val="Times New Roman"/>
      <family val="1"/>
    </font>
    <font>
      <sz val="8"/>
      <color rgb="FF080000"/>
      <name val="Tahoma"/>
      <family val="2"/>
      <charset val="204"/>
    </font>
    <font>
      <b/>
      <sz val="8"/>
      <color rgb="FF080000"/>
      <name val="Tahoma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166" fontId="2" fillId="0" borderId="0" applyFont="0" applyFill="0" applyBorder="0" applyAlignment="0" applyProtection="0"/>
    <xf numFmtId="0" fontId="5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</cellStyleXfs>
  <cellXfs count="203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right" vertical="center" wrapText="1"/>
    </xf>
    <xf numFmtId="1" fontId="3" fillId="0" borderId="0" xfId="0" applyNumberFormat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166" fontId="7" fillId="0" borderId="1" xfId="1" applyFont="1" applyFill="1" applyBorder="1" applyAlignment="1">
      <alignment wrapText="1"/>
    </xf>
    <xf numFmtId="0" fontId="3" fillId="0" borderId="0" xfId="2" applyFont="1" applyAlignment="1">
      <alignment horizontal="center" vertical="center" wrapText="1"/>
    </xf>
    <xf numFmtId="0" fontId="3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justify"/>
    </xf>
    <xf numFmtId="0" fontId="7" fillId="0" borderId="4" xfId="0" applyFont="1" applyBorder="1" applyAlignment="1">
      <alignment horizontal="right" vertical="justify" wrapText="1"/>
    </xf>
    <xf numFmtId="0" fontId="3" fillId="0" borderId="5" xfId="0" applyFont="1" applyBorder="1" applyAlignment="1">
      <alignment vertical="justify"/>
    </xf>
    <xf numFmtId="0" fontId="3" fillId="0" borderId="3" xfId="0" applyFont="1" applyBorder="1" applyAlignment="1">
      <alignment vertical="justify"/>
    </xf>
    <xf numFmtId="0" fontId="3" fillId="0" borderId="4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6" fontId="7" fillId="0" borderId="1" xfId="1" applyFont="1" applyFill="1" applyBorder="1" applyAlignment="1">
      <alignment horizontal="left" wrapText="1"/>
    </xf>
    <xf numFmtId="0" fontId="7" fillId="0" borderId="3" xfId="0" applyFont="1" applyBorder="1" applyAlignment="1">
      <alignment vertical="center"/>
    </xf>
    <xf numFmtId="0" fontId="3" fillId="0" borderId="0" xfId="3" applyFont="1" applyFill="1" applyBorder="1" applyAlignment="1">
      <alignment vertical="center"/>
    </xf>
    <xf numFmtId="0" fontId="3" fillId="0" borderId="0" xfId="3" applyFont="1" applyFill="1" applyAlignment="1">
      <alignment horizontal="right" vertical="center"/>
    </xf>
    <xf numFmtId="0" fontId="3" fillId="0" borderId="0" xfId="3" applyFont="1" applyFill="1" applyAlignment="1">
      <alignment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justify" vertical="justify" wrapText="1"/>
    </xf>
    <xf numFmtId="0" fontId="3" fillId="0" borderId="1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center" wrapText="1"/>
    </xf>
    <xf numFmtId="165" fontId="3" fillId="0" borderId="0" xfId="3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horizontal="left" vertical="center" wrapText="1"/>
    </xf>
    <xf numFmtId="166" fontId="10" fillId="0" borderId="1" xfId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166" fontId="3" fillId="0" borderId="7" xfId="1" applyFont="1" applyFill="1" applyBorder="1" applyAlignment="1">
      <alignment horizontal="justify" vertical="justify" wrapText="1"/>
    </xf>
    <xf numFmtId="0" fontId="13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6" fontId="10" fillId="0" borderId="1" xfId="1" applyFont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64" fontId="3" fillId="0" borderId="0" xfId="3" applyNumberFormat="1" applyFont="1" applyFill="1" applyBorder="1" applyAlignment="1">
      <alignment vertical="center"/>
    </xf>
    <xf numFmtId="3" fontId="3" fillId="0" borderId="0" xfId="3" applyNumberFormat="1" applyFont="1" applyFill="1" applyBorder="1" applyAlignment="1">
      <alignment vertical="center"/>
    </xf>
    <xf numFmtId="167" fontId="6" fillId="0" borderId="1" xfId="1" applyNumberFormat="1" applyFont="1" applyFill="1" applyBorder="1" applyAlignment="1">
      <alignment horizontal="center" vertical="center"/>
    </xf>
    <xf numFmtId="169" fontId="3" fillId="0" borderId="0" xfId="3" applyNumberFormat="1" applyFont="1" applyFill="1" applyBorder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5" fillId="0" borderId="0" xfId="2" applyFont="1" applyAlignment="1">
      <alignment horizontal="center" vertical="center" wrapText="1"/>
    </xf>
    <xf numFmtId="10" fontId="3" fillId="0" borderId="0" xfId="2" applyNumberFormat="1" applyFont="1" applyAlignment="1">
      <alignment horizontal="center" vertical="center" wrapText="1"/>
    </xf>
    <xf numFmtId="0" fontId="5" fillId="0" borderId="4" xfId="0" applyFont="1" applyBorder="1" applyAlignment="1">
      <alignment horizontal="right" vertical="justify" wrapText="1"/>
    </xf>
    <xf numFmtId="0" fontId="5" fillId="0" borderId="3" xfId="0" applyFont="1" applyBorder="1" applyAlignment="1">
      <alignment vertical="center"/>
    </xf>
    <xf numFmtId="166" fontId="5" fillId="0" borderId="1" xfId="1" applyFont="1" applyFill="1" applyBorder="1" applyAlignment="1">
      <alignment wrapText="1"/>
    </xf>
    <xf numFmtId="2" fontId="3" fillId="0" borderId="0" xfId="0" applyNumberFormat="1" applyFont="1" applyBorder="1" applyAlignment="1">
      <alignment vertical="center" wrapText="1"/>
    </xf>
    <xf numFmtId="170" fontId="3" fillId="0" borderId="0" xfId="3" applyNumberFormat="1" applyFont="1" applyFill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5" applyFont="1" applyBorder="1" applyAlignment="1">
      <alignment horizontal="center" vertical="center"/>
    </xf>
    <xf numFmtId="3" fontId="5" fillId="0" borderId="0" xfId="0" applyNumberFormat="1" applyFont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164" fontId="3" fillId="0" borderId="0" xfId="3" applyNumberFormat="1" applyFont="1" applyFill="1" applyAlignment="1">
      <alignment vertical="center"/>
    </xf>
    <xf numFmtId="4" fontId="3" fillId="0" borderId="0" xfId="0" applyNumberFormat="1" applyFont="1" applyBorder="1"/>
    <xf numFmtId="167" fontId="3" fillId="0" borderId="0" xfId="0" applyNumberFormat="1" applyFont="1"/>
    <xf numFmtId="3" fontId="3" fillId="0" borderId="1" xfId="0" applyNumberFormat="1" applyFont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10" fontId="3" fillId="0" borderId="0" xfId="4" applyNumberFormat="1" applyFont="1" applyFill="1" applyBorder="1" applyAlignment="1">
      <alignment vertical="center" wrapText="1"/>
    </xf>
    <xf numFmtId="168" fontId="3" fillId="0" borderId="0" xfId="0" applyNumberFormat="1" applyFont="1"/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justify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166" fontId="3" fillId="0" borderId="1" xfId="1" applyFont="1" applyFill="1" applyBorder="1" applyAlignment="1">
      <alignment wrapText="1"/>
    </xf>
    <xf numFmtId="10" fontId="3" fillId="0" borderId="0" xfId="4" applyNumberFormat="1" applyFont="1" applyFill="1" applyBorder="1" applyAlignment="1">
      <alignment vertical="center"/>
    </xf>
    <xf numFmtId="0" fontId="3" fillId="0" borderId="0" xfId="3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/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0" xfId="2" applyFont="1" applyFill="1" applyAlignment="1">
      <alignment horizontal="center" vertical="center" wrapText="1"/>
    </xf>
    <xf numFmtId="0" fontId="16" fillId="0" borderId="0" xfId="8" applyFont="1" applyAlignment="1">
      <alignment horizontal="left" wrapText="1"/>
    </xf>
    <xf numFmtId="0" fontId="16" fillId="0" borderId="0" xfId="8" applyNumberFormat="1" applyFont="1" applyAlignment="1">
      <alignment horizontal="right" vertical="center" wrapText="1"/>
    </xf>
    <xf numFmtId="0" fontId="17" fillId="0" borderId="0" xfId="0" applyNumberFormat="1" applyFont="1" applyAlignment="1">
      <alignment horizontal="right" vertical="center" wrapText="1"/>
    </xf>
    <xf numFmtId="0" fontId="16" fillId="0" borderId="0" xfId="0" applyNumberFormat="1" applyFont="1" applyAlignment="1">
      <alignment horizontal="right" vertical="center" wrapText="1"/>
    </xf>
    <xf numFmtId="0" fontId="16" fillId="0" borderId="0" xfId="8" applyNumberFormat="1" applyFont="1" applyAlignment="1">
      <alignment horizontal="right" vertical="center" wrapText="1"/>
    </xf>
    <xf numFmtId="0" fontId="16" fillId="0" borderId="0" xfId="8" applyFont="1" applyAlignment="1">
      <alignment horizontal="left" wrapText="1"/>
    </xf>
    <xf numFmtId="0" fontId="16" fillId="0" borderId="0" xfId="8" applyNumberFormat="1" applyFont="1" applyAlignment="1">
      <alignment horizontal="right" vertical="center" wrapText="1"/>
    </xf>
    <xf numFmtId="0" fontId="16" fillId="0" borderId="0" xfId="8" applyFont="1" applyAlignment="1">
      <alignment horizontal="left" wrapText="1"/>
    </xf>
    <xf numFmtId="0" fontId="16" fillId="0" borderId="0" xfId="8" applyFont="1" applyAlignment="1">
      <alignment horizontal="left" wrapText="1"/>
    </xf>
    <xf numFmtId="0" fontId="16" fillId="0" borderId="0" xfId="8" applyNumberFormat="1" applyFont="1" applyAlignment="1">
      <alignment horizontal="right" vertical="center" wrapText="1"/>
    </xf>
    <xf numFmtId="0" fontId="16" fillId="0" borderId="0" xfId="8" applyFont="1" applyAlignment="1">
      <alignment horizontal="left" wrapText="1"/>
    </xf>
    <xf numFmtId="0" fontId="16" fillId="0" borderId="0" xfId="8" applyNumberFormat="1" applyFont="1" applyAlignment="1">
      <alignment horizontal="right" vertical="center" wrapText="1"/>
    </xf>
    <xf numFmtId="0" fontId="11" fillId="0" borderId="1" xfId="3" applyFont="1" applyFill="1" applyBorder="1" applyAlignment="1">
      <alignment horizontal="center" vertical="center"/>
    </xf>
    <xf numFmtId="0" fontId="5" fillId="0" borderId="1" xfId="3" quotePrefix="1" applyFont="1" applyFill="1" applyBorder="1" applyAlignment="1">
      <alignment horizontal="center" vertical="center" wrapText="1"/>
    </xf>
    <xf numFmtId="171" fontId="5" fillId="0" borderId="1" xfId="0" quotePrefix="1" applyNumberFormat="1" applyFont="1" applyFill="1" applyBorder="1" applyAlignment="1">
      <alignment horizontal="center" vertical="center" wrapText="1"/>
    </xf>
    <xf numFmtId="1" fontId="5" fillId="0" borderId="1" xfId="0" quotePrefix="1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/>
    </xf>
    <xf numFmtId="0" fontId="3" fillId="0" borderId="1" xfId="3" quotePrefix="1" applyFont="1" applyFill="1" applyBorder="1" applyAlignment="1">
      <alignment horizontal="center" vertical="center" wrapText="1"/>
    </xf>
    <xf numFmtId="1" fontId="3" fillId="0" borderId="1" xfId="0" quotePrefix="1" applyNumberFormat="1" applyFont="1" applyBorder="1" applyAlignment="1">
      <alignment horizontal="center" vertical="center" wrapText="1"/>
    </xf>
    <xf numFmtId="0" fontId="3" fillId="0" borderId="0" xfId="2" applyFont="1" applyFill="1" applyAlignment="1">
      <alignment horizontal="left" vertical="center" wrapText="1"/>
    </xf>
    <xf numFmtId="0" fontId="5" fillId="0" borderId="0" xfId="5" applyFont="1" applyFill="1" applyBorder="1" applyAlignment="1">
      <alignment horizontal="right"/>
    </xf>
    <xf numFmtId="0" fontId="5" fillId="0" borderId="4" xfId="0" applyFont="1" applyFill="1" applyBorder="1" applyAlignment="1">
      <alignment horizontal="right" vertical="justify" wrapText="1"/>
    </xf>
    <xf numFmtId="0" fontId="5" fillId="0" borderId="3" xfId="0" applyFont="1" applyFill="1" applyBorder="1" applyAlignment="1">
      <alignment vertical="justify"/>
    </xf>
    <xf numFmtId="3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wrapText="1"/>
    </xf>
    <xf numFmtId="166" fontId="5" fillId="0" borderId="1" xfId="1" applyFont="1" applyFill="1" applyBorder="1" applyAlignment="1">
      <alignment horizontal="left" wrapText="1"/>
    </xf>
    <xf numFmtId="0" fontId="16" fillId="0" borderId="0" xfId="8" applyFont="1" applyAlignment="1">
      <alignment horizontal="left" wrapText="1"/>
    </xf>
    <xf numFmtId="0" fontId="16" fillId="0" borderId="0" xfId="8" applyNumberFormat="1" applyFont="1" applyAlignment="1">
      <alignment horizontal="right" wrapText="1"/>
    </xf>
    <xf numFmtId="0" fontId="16" fillId="0" borderId="0" xfId="8" applyFont="1" applyAlignment="1">
      <alignment horizontal="left" wrapText="1"/>
    </xf>
    <xf numFmtId="0" fontId="16" fillId="0" borderId="0" xfId="8" applyNumberFormat="1" applyFont="1" applyAlignment="1">
      <alignment horizontal="right" wrapText="1"/>
    </xf>
    <xf numFmtId="3" fontId="3" fillId="2" borderId="1" xfId="1" applyNumberFormat="1" applyFont="1" applyFill="1" applyBorder="1" applyAlignment="1">
      <alignment vertical="center"/>
    </xf>
    <xf numFmtId="165" fontId="3" fillId="2" borderId="1" xfId="3" applyNumberFormat="1" applyFont="1" applyFill="1" applyBorder="1" applyAlignment="1">
      <alignment horizontal="right" vertical="center" wrapText="1"/>
    </xf>
    <xf numFmtId="3" fontId="3" fillId="2" borderId="1" xfId="1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/>
    <xf numFmtId="3" fontId="3" fillId="2" borderId="1" xfId="0" applyNumberFormat="1" applyFont="1" applyFill="1" applyBorder="1" applyAlignment="1">
      <alignment horizontal="right" vertical="center" wrapText="1"/>
    </xf>
    <xf numFmtId="4" fontId="3" fillId="2" borderId="1" xfId="4" applyNumberFormat="1" applyFont="1" applyFill="1" applyBorder="1" applyAlignment="1">
      <alignment vertical="center" wrapText="1"/>
    </xf>
    <xf numFmtId="3" fontId="8" fillId="2" borderId="1" xfId="0" applyNumberFormat="1" applyFont="1" applyFill="1" applyBorder="1" applyAlignment="1">
      <alignment wrapText="1"/>
    </xf>
    <xf numFmtId="3" fontId="8" fillId="2" borderId="1" xfId="0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wrapText="1"/>
    </xf>
    <xf numFmtId="4" fontId="8" fillId="2" borderId="1" xfId="0" applyNumberFormat="1" applyFont="1" applyFill="1" applyBorder="1" applyAlignment="1">
      <alignment vertical="center" wrapText="1"/>
    </xf>
    <xf numFmtId="2" fontId="8" fillId="2" borderId="1" xfId="0" applyNumberFormat="1" applyFont="1" applyFill="1" applyBorder="1" applyAlignment="1">
      <alignment wrapText="1"/>
    </xf>
    <xf numFmtId="169" fontId="18" fillId="2" borderId="1" xfId="0" applyNumberFormat="1" applyFont="1" applyFill="1" applyBorder="1" applyAlignment="1">
      <alignment horizontal="right" vertical="center" wrapText="1"/>
    </xf>
    <xf numFmtId="169" fontId="5" fillId="2" borderId="1" xfId="0" applyNumberFormat="1" applyFont="1" applyFill="1" applyBorder="1" applyAlignment="1">
      <alignment horizontal="right" vertical="center" wrapText="1"/>
    </xf>
    <xf numFmtId="169" fontId="11" fillId="2" borderId="1" xfId="0" applyNumberFormat="1" applyFont="1" applyFill="1" applyBorder="1" applyAlignment="1">
      <alignment horizontal="right" vertical="center" wrapText="1"/>
    </xf>
    <xf numFmtId="4" fontId="3" fillId="2" borderId="1" xfId="1" applyNumberFormat="1" applyFont="1" applyFill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4" fontId="6" fillId="2" borderId="1" xfId="1" applyNumberFormat="1" applyFont="1" applyFill="1" applyBorder="1" applyAlignment="1">
      <alignment horizontal="right" vertical="center"/>
    </xf>
    <xf numFmtId="165" fontId="3" fillId="2" borderId="1" xfId="5" applyNumberFormat="1" applyFont="1" applyFill="1" applyBorder="1" applyAlignment="1">
      <alignment horizontal="right" vertical="center" wrapText="1"/>
    </xf>
    <xf numFmtId="167" fontId="3" fillId="2" borderId="1" xfId="1" applyNumberFormat="1" applyFont="1" applyFill="1" applyBorder="1" applyAlignment="1">
      <alignment horizontal="right"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0" applyFont="1" applyFill="1" applyBorder="1"/>
    <xf numFmtId="165" fontId="11" fillId="0" borderId="1" xfId="3" applyNumberFormat="1" applyFont="1" applyFill="1" applyBorder="1" applyAlignment="1">
      <alignment horizontal="right" vertical="center" wrapText="1"/>
    </xf>
    <xf numFmtId="165" fontId="3" fillId="0" borderId="1" xfId="3" applyNumberFormat="1" applyFont="1" applyFill="1" applyBorder="1" applyAlignment="1">
      <alignment horizontal="right" vertical="center" wrapText="1"/>
    </xf>
    <xf numFmtId="165" fontId="5" fillId="0" borderId="1" xfId="3" applyNumberFormat="1" applyFont="1" applyFill="1" applyBorder="1" applyAlignment="1">
      <alignment horizontal="right" vertical="center" wrapText="1"/>
    </xf>
    <xf numFmtId="0" fontId="5" fillId="0" borderId="1" xfId="3" quotePrefix="1" applyNumberFormat="1" applyFont="1" applyFill="1" applyBorder="1" applyAlignment="1">
      <alignment horizontal="right" vertical="center" wrapText="1" indent="1"/>
    </xf>
    <xf numFmtId="0" fontId="5" fillId="0" borderId="1" xfId="0" quotePrefix="1" applyNumberFormat="1" applyFont="1" applyBorder="1" applyAlignment="1">
      <alignment horizontal="right" vertical="center" wrapText="1" indent="1"/>
    </xf>
    <xf numFmtId="165" fontId="3" fillId="0" borderId="0" xfId="2" applyNumberFormat="1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right" vertical="center"/>
    </xf>
    <xf numFmtId="3" fontId="5" fillId="2" borderId="6" xfId="1" applyNumberFormat="1" applyFont="1" applyFill="1" applyBorder="1" applyAlignment="1">
      <alignment horizontal="center" wrapText="1"/>
    </xf>
    <xf numFmtId="3" fontId="5" fillId="2" borderId="9" xfId="1" applyNumberFormat="1" applyFont="1" applyFill="1" applyBorder="1" applyAlignment="1">
      <alignment horizontal="center" wrapText="1"/>
    </xf>
    <xf numFmtId="3" fontId="5" fillId="2" borderId="8" xfId="1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 wrapText="1"/>
    </xf>
    <xf numFmtId="0" fontId="5" fillId="2" borderId="6" xfId="1" applyNumberFormat="1" applyFont="1" applyFill="1" applyBorder="1" applyAlignment="1">
      <alignment horizontal="center" wrapText="1"/>
    </xf>
    <xf numFmtId="0" fontId="5" fillId="2" borderId="9" xfId="1" applyNumberFormat="1" applyFont="1" applyFill="1" applyBorder="1" applyAlignment="1">
      <alignment horizontal="center" wrapText="1"/>
    </xf>
    <xf numFmtId="0" fontId="5" fillId="2" borderId="8" xfId="1" applyNumberFormat="1" applyFont="1" applyFill="1" applyBorder="1" applyAlignment="1">
      <alignment horizontal="center" wrapText="1"/>
    </xf>
    <xf numFmtId="0" fontId="3" fillId="0" borderId="0" xfId="2" applyFont="1" applyAlignment="1">
      <alignment horizontal="center" vertical="center" wrapText="1"/>
    </xf>
    <xf numFmtId="1" fontId="5" fillId="2" borderId="6" xfId="1" applyNumberFormat="1" applyFont="1" applyFill="1" applyBorder="1" applyAlignment="1">
      <alignment horizontal="center" wrapText="1"/>
    </xf>
    <xf numFmtId="1" fontId="5" fillId="2" borderId="9" xfId="1" applyNumberFormat="1" applyFont="1" applyFill="1" applyBorder="1" applyAlignment="1">
      <alignment horizontal="center" wrapText="1"/>
    </xf>
    <xf numFmtId="1" fontId="5" fillId="2" borderId="8" xfId="1" applyNumberFormat="1" applyFont="1" applyFill="1" applyBorder="1" applyAlignment="1">
      <alignment horizont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2" xfId="0" applyFont="1" applyBorder="1" applyAlignment="1">
      <alignment horizontal="right"/>
    </xf>
  </cellXfs>
  <cellStyles count="9">
    <cellStyle name="Comma" xfId="1" builtinId="3"/>
    <cellStyle name="Comma 2" xfId="6"/>
    <cellStyle name="Normal" xfId="0" builtinId="0"/>
    <cellStyle name="Normal 2" xfId="5"/>
    <cellStyle name="Normal 3" xfId="8"/>
    <cellStyle name="Normal_DPF" xfId="2"/>
    <cellStyle name="Normal_Spr_06_04" xfId="3"/>
    <cellStyle name="Percent" xfId="4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Relationship Id="rId22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</a:t>
            </a:r>
            <a:r>
              <a:rPr lang="en-US" sz="1200"/>
              <a:t>0</a:t>
            </a:r>
            <a:r>
              <a:rPr lang="bg-BG" sz="1200"/>
              <a:t>.0</a:t>
            </a:r>
            <a:r>
              <a:rPr lang="en-US" sz="1200"/>
              <a:t>9</a:t>
            </a:r>
            <a:r>
              <a:rPr lang="bg-BG" sz="1200"/>
              <a:t>.20</a:t>
            </a:r>
            <a:r>
              <a:rPr lang="en-US" sz="1200"/>
              <a:t>24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7.4176919715438772E-2"/>
                  <c:y val="2.47186360588175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8678392191668902"/>
                      <c:h val="9.836435420191767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877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33E-3"/>
                  <c:y val="4.946661328350962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409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9905783235213623"/>
                  <c:y val="-6.70006672894701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layout>
                <c:manualLayout>
                  <c:x val="0.32678386763185097"/>
                  <c:y val="-2.339000845233333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2819717338848672"/>
                      <c:h val="0.1297236322617033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№1-П'!$A$5:$A$14</c:f>
              <c:strCache>
                <c:ptCount val="10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"ППФ ОББ"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  <c:pt idx="9">
                  <c:v>ППФ "ДАЛЛБОГГ: ЖИВОТ И ЗДРАВЕ"</c:v>
                </c:pt>
              </c:strCache>
            </c:strRef>
          </c:cat>
          <c:val>
            <c:numRef>
              <c:f>'Таблица №1.1-П'!$K$5:$K$14</c:f>
              <c:numCache>
                <c:formatCode>#,##0.00</c:formatCode>
                <c:ptCount val="10"/>
                <c:pt idx="0">
                  <c:v>23.744558469453413</c:v>
                </c:pt>
                <c:pt idx="1">
                  <c:v>12.693229089568877</c:v>
                </c:pt>
                <c:pt idx="2">
                  <c:v>17.626178557726295</c:v>
                </c:pt>
                <c:pt idx="3">
                  <c:v>14.930260800739534</c:v>
                </c:pt>
                <c:pt idx="4">
                  <c:v>6.8742277633610156</c:v>
                </c:pt>
                <c:pt idx="5">
                  <c:v>9.5157679770647619</c:v>
                </c:pt>
                <c:pt idx="6">
                  <c:v>4.4057893957748648</c:v>
                </c:pt>
                <c:pt idx="7">
                  <c:v>6.1389225391895934</c:v>
                </c:pt>
                <c:pt idx="8">
                  <c:v>2.7792966566873805</c:v>
                </c:pt>
                <c:pt idx="9">
                  <c:v>1.2917687504342652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9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24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 </a:t>
            </a:r>
          </a:p>
        </c:rich>
      </c:tx>
      <c:layout>
        <c:manualLayout>
          <c:xMode val="edge"/>
          <c:yMode val="edge"/>
          <c:x val="0.24336436206343848"/>
          <c:y val="2.033903122515778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0.11497767536038357"/>
                  <c:y val="1.435939796865493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43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79E-2"/>
                  <c:y val="7.391343031273722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4.1227597325928879E-2"/>
                  <c:y val="0.107748688774309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735E-2"/>
                  <c:y val="-6.316473152720353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6141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3.0087480016394011E-2"/>
                  <c:y val="-0.1462101247496347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11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layout>
                <c:manualLayout>
                  <c:x val="0.23945617449318318"/>
                  <c:y val="-4.161654920038548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№2-П'!$A$5:$A$14</c:f>
              <c:strCache>
                <c:ptCount val="10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"ППФ ОББ"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  <c:pt idx="9">
                  <c:v>ППФ "ДАЛЛБОГГ: ЖИВОТ И ЗДРАВЕ"</c:v>
                </c:pt>
              </c:strCache>
            </c:strRef>
          </c:cat>
          <c:val>
            <c:numRef>
              <c:f>'Таблица №2.1-П'!$K$5:$K$14</c:f>
              <c:numCache>
                <c:formatCode>#,##0.00</c:formatCode>
                <c:ptCount val="10"/>
                <c:pt idx="0">
                  <c:v>24.204493737118408</c:v>
                </c:pt>
                <c:pt idx="1">
                  <c:v>13.377897724143327</c:v>
                </c:pt>
                <c:pt idx="2">
                  <c:v>19.428818241639103</c:v>
                </c:pt>
                <c:pt idx="3">
                  <c:v>16.875661291304436</c:v>
                </c:pt>
                <c:pt idx="4">
                  <c:v>6.8101771463522809</c:v>
                </c:pt>
                <c:pt idx="5">
                  <c:v>9.3791036296015005</c:v>
                </c:pt>
                <c:pt idx="6">
                  <c:v>2.6467305757908681</c:v>
                </c:pt>
                <c:pt idx="7">
                  <c:v>4.7745739472242432</c:v>
                </c:pt>
                <c:pt idx="8">
                  <c:v>1.69499288341851</c:v>
                </c:pt>
                <c:pt idx="9">
                  <c:v>0.80755082340732076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9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24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</a:t>
            </a: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Lbls>
            <c:dLbl>
              <c:idx val="0"/>
              <c:layout>
                <c:manualLayout>
                  <c:x val="1.2863500758057514E-2"/>
                  <c:y val="-8.463079170941199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0.2224179086891459"/>
                  <c:y val="0.1168240580096979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1.0411742010509557E-4"/>
                  <c:y val="0.1583806085153064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5673634125621088E-2"/>
                  <c:y val="-1.5701766092797824E-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1475733320305196E-2"/>
                  <c:y val="-4.60776724943280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8.0257359134456013E-3"/>
                  <c:y val="-0.10211705770281257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5219369317965689"/>
                  <c:y val="-6.9210688765427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№4.1-П'!$B$6,'Таблица №4.1-П'!$B$7,'Таблица №4.1-П'!$B$8,'Таблица №4.1-П'!$B$10,'Таблица №4.1-П'!$B$11,'Таблица №4.1-П'!$B$12,'Таблица №4.1-П'!$B$13)</c:f>
              <c:strCache>
                <c:ptCount val="7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Акции и дялове на КИС и АИФ</c:v>
                </c:pt>
                <c:pt idx="5">
                  <c:v>Влогове в банки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№4.1-П'!$M$6,'Таблица №4.1-П'!$M$7,'Таблица №4.1-П'!$M$8,'Таблица №4.1-П'!$M$10,'Таблица №4.1-П'!$M$11,'Таблица №4.1-П'!$M$12,'Таблица №4.1-П'!$M$13)</c:f>
              <c:numCache>
                <c:formatCode>_-* #\ ##0.00\ _л_в_-;\-* #\ ##0.00\ _л_в_-;_-* "-"\ _л_в_-;_-@_-</c:formatCode>
                <c:ptCount val="7"/>
                <c:pt idx="0">
                  <c:v>52.32516127776514</c:v>
                </c:pt>
                <c:pt idx="1">
                  <c:v>9.851233958899261</c:v>
                </c:pt>
                <c:pt idx="2">
                  <c:v>4.0266219318296562E-2</c:v>
                </c:pt>
                <c:pt idx="3">
                  <c:v>19.441041617753143</c:v>
                </c:pt>
                <c:pt idx="4">
                  <c:v>16.570157500526136</c:v>
                </c:pt>
                <c:pt idx="5">
                  <c:v>0.22073430499410604</c:v>
                </c:pt>
                <c:pt idx="6">
                  <c:v>1.5514051207439155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504825"/>
          <a:ext cx="28670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6"/>
  <sheetViews>
    <sheetView showGridLines="0" tabSelected="1" zoomScaleNormal="75" zoomScaleSheetLayoutView="100" workbookViewId="0">
      <selection sqref="A1:K1"/>
    </sheetView>
  </sheetViews>
  <sheetFormatPr defaultColWidth="9" defaultRowHeight="16.7" customHeight="1"/>
  <cols>
    <col min="1" max="1" width="44" style="4" customWidth="1"/>
    <col min="2" max="8" width="7.88671875" style="4" customWidth="1"/>
    <col min="9" max="16384" width="9" style="4"/>
  </cols>
  <sheetData>
    <row r="1" spans="1:22" ht="34.5" customHeight="1">
      <c r="A1" s="166" t="s">
        <v>48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22" ht="16.7" customHeight="1">
      <c r="A2" s="19"/>
      <c r="B2" s="19"/>
      <c r="C2" s="20"/>
      <c r="D2" s="20"/>
    </row>
    <row r="3" spans="1:22" ht="16.7" customHeight="1">
      <c r="A3" s="30" t="s">
        <v>35</v>
      </c>
      <c r="B3" s="6">
        <v>2023</v>
      </c>
      <c r="C3" s="163">
        <v>2024</v>
      </c>
      <c r="D3" s="164"/>
      <c r="E3" s="164"/>
      <c r="F3" s="164"/>
      <c r="G3" s="164"/>
      <c r="H3" s="164"/>
      <c r="I3" s="164"/>
      <c r="J3" s="164"/>
      <c r="K3" s="165"/>
    </row>
    <row r="4" spans="1:22" ht="16.7" customHeight="1">
      <c r="A4" s="29" t="s">
        <v>38</v>
      </c>
      <c r="B4" s="7">
        <v>12</v>
      </c>
      <c r="C4" s="5">
        <v>1</v>
      </c>
      <c r="D4" s="5">
        <v>2</v>
      </c>
      <c r="E4" s="42">
        <v>3</v>
      </c>
      <c r="F4" s="42">
        <v>4</v>
      </c>
      <c r="G4" s="42">
        <v>5</v>
      </c>
      <c r="H4" s="42">
        <v>6</v>
      </c>
      <c r="I4" s="42">
        <v>7</v>
      </c>
      <c r="J4" s="42">
        <v>8</v>
      </c>
      <c r="K4" s="42">
        <v>9</v>
      </c>
    </row>
    <row r="5" spans="1:22" ht="16.7" customHeight="1">
      <c r="A5" s="34" t="s">
        <v>2</v>
      </c>
      <c r="B5" s="136">
        <v>77847</v>
      </c>
      <c r="C5" s="136">
        <v>77750</v>
      </c>
      <c r="D5" s="136">
        <v>78221</v>
      </c>
      <c r="E5" s="136">
        <v>78111</v>
      </c>
      <c r="F5" s="136">
        <v>78022</v>
      </c>
      <c r="G5" s="136">
        <v>78365</v>
      </c>
      <c r="H5" s="136">
        <v>78216</v>
      </c>
      <c r="I5" s="136">
        <v>78105</v>
      </c>
      <c r="J5" s="136">
        <v>78703</v>
      </c>
      <c r="K5" s="136">
        <v>78599</v>
      </c>
    </row>
    <row r="6" spans="1:22" ht="16.7" customHeight="1">
      <c r="A6" s="34" t="s">
        <v>3</v>
      </c>
      <c r="B6" s="136">
        <v>42223</v>
      </c>
      <c r="C6" s="136">
        <v>42159</v>
      </c>
      <c r="D6" s="136">
        <v>42161</v>
      </c>
      <c r="E6" s="136">
        <v>42159</v>
      </c>
      <c r="F6" s="136">
        <v>42139</v>
      </c>
      <c r="G6" s="136">
        <v>42187</v>
      </c>
      <c r="H6" s="136">
        <v>42185</v>
      </c>
      <c r="I6" s="136">
        <v>42158</v>
      </c>
      <c r="J6" s="136">
        <v>42043</v>
      </c>
      <c r="K6" s="136">
        <v>42017</v>
      </c>
    </row>
    <row r="7" spans="1:22" ht="16.7" customHeight="1">
      <c r="A7" s="34" t="s">
        <v>4</v>
      </c>
      <c r="B7" s="136">
        <v>58827</v>
      </c>
      <c r="C7" s="136">
        <v>58713</v>
      </c>
      <c r="D7" s="136">
        <v>58809</v>
      </c>
      <c r="E7" s="136">
        <v>58705</v>
      </c>
      <c r="F7" s="136">
        <v>58591</v>
      </c>
      <c r="G7" s="136">
        <v>58640</v>
      </c>
      <c r="H7" s="136">
        <v>58524</v>
      </c>
      <c r="I7" s="136">
        <v>58416</v>
      </c>
      <c r="J7" s="136">
        <v>58439</v>
      </c>
      <c r="K7" s="136">
        <v>58346</v>
      </c>
      <c r="M7" s="106"/>
      <c r="N7" s="106"/>
      <c r="O7" s="106"/>
      <c r="P7" s="106"/>
      <c r="Q7" s="106"/>
      <c r="R7" s="106"/>
      <c r="S7" s="106"/>
      <c r="T7" s="106"/>
      <c r="U7" s="106"/>
      <c r="V7" s="105"/>
    </row>
    <row r="8" spans="1:22" ht="16.7" customHeight="1">
      <c r="A8" s="34" t="s">
        <v>5</v>
      </c>
      <c r="B8" s="136">
        <v>48058</v>
      </c>
      <c r="C8" s="136">
        <v>47941</v>
      </c>
      <c r="D8" s="136">
        <v>48613</v>
      </c>
      <c r="E8" s="136">
        <v>48529</v>
      </c>
      <c r="F8" s="136">
        <v>48447</v>
      </c>
      <c r="G8" s="136">
        <v>49060</v>
      </c>
      <c r="H8" s="136">
        <v>48974</v>
      </c>
      <c r="I8" s="136">
        <v>48878</v>
      </c>
      <c r="J8" s="136">
        <v>49507</v>
      </c>
      <c r="K8" s="136">
        <v>49422</v>
      </c>
    </row>
    <row r="9" spans="1:22" ht="16.7" customHeight="1">
      <c r="A9" s="34" t="s">
        <v>61</v>
      </c>
      <c r="B9" s="136">
        <v>22233</v>
      </c>
      <c r="C9" s="136">
        <v>22193</v>
      </c>
      <c r="D9" s="136">
        <v>22428</v>
      </c>
      <c r="E9" s="136">
        <v>22401</v>
      </c>
      <c r="F9" s="136">
        <v>22369</v>
      </c>
      <c r="G9" s="136">
        <v>22649</v>
      </c>
      <c r="H9" s="136">
        <v>22609</v>
      </c>
      <c r="I9" s="136">
        <v>22582</v>
      </c>
      <c r="J9" s="136">
        <v>22784</v>
      </c>
      <c r="K9" s="136">
        <v>22755</v>
      </c>
    </row>
    <row r="10" spans="1:22" ht="16.7" customHeight="1">
      <c r="A10" s="34" t="s">
        <v>6</v>
      </c>
      <c r="B10" s="136">
        <v>31390</v>
      </c>
      <c r="C10" s="136">
        <v>31357</v>
      </c>
      <c r="D10" s="136">
        <v>31564</v>
      </c>
      <c r="E10" s="136">
        <v>31565</v>
      </c>
      <c r="F10" s="136">
        <v>31548</v>
      </c>
      <c r="G10" s="136">
        <v>31582</v>
      </c>
      <c r="H10" s="136">
        <v>31552</v>
      </c>
      <c r="I10" s="136">
        <v>31531</v>
      </c>
      <c r="J10" s="136">
        <v>31504</v>
      </c>
      <c r="K10" s="136">
        <v>31499</v>
      </c>
    </row>
    <row r="11" spans="1:22" ht="16.7" customHeight="1">
      <c r="A11" s="34" t="s">
        <v>30</v>
      </c>
      <c r="B11" s="136">
        <v>14849</v>
      </c>
      <c r="C11" s="136">
        <v>14841</v>
      </c>
      <c r="D11" s="136">
        <v>14800</v>
      </c>
      <c r="E11" s="136">
        <v>14793</v>
      </c>
      <c r="F11" s="136">
        <v>14793</v>
      </c>
      <c r="G11" s="136">
        <v>14654</v>
      </c>
      <c r="H11" s="136">
        <v>14650</v>
      </c>
      <c r="I11" s="136">
        <v>14648</v>
      </c>
      <c r="J11" s="136">
        <v>14591</v>
      </c>
      <c r="K11" s="136">
        <v>14584</v>
      </c>
    </row>
    <row r="12" spans="1:22" ht="16.7" customHeight="1">
      <c r="A12" s="34" t="s">
        <v>25</v>
      </c>
      <c r="B12" s="136">
        <v>20035</v>
      </c>
      <c r="C12" s="136">
        <v>20009</v>
      </c>
      <c r="D12" s="136">
        <v>20072</v>
      </c>
      <c r="E12" s="136">
        <v>20085</v>
      </c>
      <c r="F12" s="136">
        <v>20089</v>
      </c>
      <c r="G12" s="136">
        <v>20168</v>
      </c>
      <c r="H12" s="136">
        <v>20178</v>
      </c>
      <c r="I12" s="136">
        <v>20167</v>
      </c>
      <c r="J12" s="136">
        <v>20328</v>
      </c>
      <c r="K12" s="136">
        <v>20321</v>
      </c>
    </row>
    <row r="13" spans="1:22" ht="15.75" customHeight="1">
      <c r="A13" s="34" t="s">
        <v>32</v>
      </c>
      <c r="B13" s="136">
        <v>9139</v>
      </c>
      <c r="C13" s="136">
        <v>9133</v>
      </c>
      <c r="D13" s="136">
        <v>9188</v>
      </c>
      <c r="E13" s="136">
        <v>9184</v>
      </c>
      <c r="F13" s="136">
        <v>9180</v>
      </c>
      <c r="G13" s="136">
        <v>9230</v>
      </c>
      <c r="H13" s="136">
        <v>9222</v>
      </c>
      <c r="I13" s="136">
        <v>9220</v>
      </c>
      <c r="J13" s="136">
        <v>9202</v>
      </c>
      <c r="K13" s="136">
        <v>9200</v>
      </c>
    </row>
    <row r="14" spans="1:22" ht="16.5" customHeight="1">
      <c r="A14" s="34" t="s">
        <v>63</v>
      </c>
      <c r="B14" s="136">
        <v>2826</v>
      </c>
      <c r="C14" s="137">
        <v>2828</v>
      </c>
      <c r="D14" s="138">
        <v>3307</v>
      </c>
      <c r="E14" s="138">
        <v>3329</v>
      </c>
      <c r="F14" s="138">
        <v>3360</v>
      </c>
      <c r="G14" s="138">
        <v>3807</v>
      </c>
      <c r="H14" s="138">
        <v>3820</v>
      </c>
      <c r="I14" s="138">
        <v>3842</v>
      </c>
      <c r="J14" s="138">
        <v>4238</v>
      </c>
      <c r="K14" s="138">
        <v>4276</v>
      </c>
    </row>
    <row r="15" spans="1:22" s="80" customFormat="1" ht="16.7" customHeight="1">
      <c r="A15" s="35" t="s">
        <v>7</v>
      </c>
      <c r="B15" s="136">
        <f>SUM(B5:B14)</f>
        <v>327427</v>
      </c>
      <c r="C15" s="136">
        <f t="shared" ref="C15:K15" si="0">SUM(C5:C14)</f>
        <v>326924</v>
      </c>
      <c r="D15" s="136">
        <f t="shared" si="0"/>
        <v>329163</v>
      </c>
      <c r="E15" s="136">
        <f t="shared" si="0"/>
        <v>328861</v>
      </c>
      <c r="F15" s="136">
        <f t="shared" si="0"/>
        <v>328538</v>
      </c>
      <c r="G15" s="136">
        <f t="shared" si="0"/>
        <v>330342</v>
      </c>
      <c r="H15" s="136">
        <f t="shared" si="0"/>
        <v>329930</v>
      </c>
      <c r="I15" s="136">
        <f t="shared" si="0"/>
        <v>329547</v>
      </c>
      <c r="J15" s="136">
        <f t="shared" si="0"/>
        <v>331339</v>
      </c>
      <c r="K15" s="136">
        <f t="shared" si="0"/>
        <v>331019</v>
      </c>
    </row>
    <row r="16" spans="1:22" ht="16.7" customHeight="1">
      <c r="E16" s="60"/>
      <c r="F16" s="60"/>
      <c r="G16" s="60"/>
      <c r="H16" s="60"/>
    </row>
  </sheetData>
  <mergeCells count="2">
    <mergeCell ref="C3:K3"/>
    <mergeCell ref="A1:K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4"/>
  <sheetViews>
    <sheetView showGridLines="0" zoomScaleNormal="75" workbookViewId="0">
      <selection sqref="A1:K1"/>
    </sheetView>
  </sheetViews>
  <sheetFormatPr defaultColWidth="9" defaultRowHeight="15.75"/>
  <cols>
    <col min="1" max="1" width="43" style="2" customWidth="1"/>
    <col min="2" max="2" width="8.6640625" style="2" customWidth="1"/>
    <col min="3" max="3" width="8.5546875" style="2" customWidth="1"/>
    <col min="4" max="4" width="8.5546875" style="9" customWidth="1"/>
    <col min="5" max="10" width="8.5546875" style="2" customWidth="1"/>
    <col min="11" max="11" width="8.6640625" style="2" customWidth="1"/>
    <col min="12" max="16384" width="9" style="2"/>
  </cols>
  <sheetData>
    <row r="1" spans="1:24" ht="47.25" customHeight="1">
      <c r="A1" s="191" t="s">
        <v>62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24">
      <c r="A2" s="10"/>
      <c r="E2" s="10"/>
      <c r="H2" s="10"/>
      <c r="K2" s="10" t="s">
        <v>17</v>
      </c>
    </row>
    <row r="3" spans="1:24" ht="15.75" customHeight="1">
      <c r="A3" s="65" t="s">
        <v>35</v>
      </c>
      <c r="B3" s="71">
        <v>2023</v>
      </c>
      <c r="C3" s="194">
        <v>2024</v>
      </c>
      <c r="D3" s="195"/>
      <c r="E3" s="195"/>
      <c r="F3" s="195"/>
      <c r="G3" s="195"/>
      <c r="H3" s="195"/>
      <c r="I3" s="195"/>
      <c r="J3" s="195"/>
      <c r="K3" s="196"/>
    </row>
    <row r="4" spans="1:24" s="8" customFormat="1" ht="15.75" customHeight="1">
      <c r="A4" s="66" t="s">
        <v>38</v>
      </c>
      <c r="B4" s="5">
        <v>12</v>
      </c>
      <c r="C4" s="58">
        <v>1</v>
      </c>
      <c r="D4" s="42">
        <v>2</v>
      </c>
      <c r="E4" s="42">
        <v>3</v>
      </c>
      <c r="F4" s="42">
        <v>4</v>
      </c>
      <c r="G4" s="42">
        <v>5</v>
      </c>
      <c r="H4" s="42">
        <v>6</v>
      </c>
      <c r="I4" s="42">
        <v>7</v>
      </c>
      <c r="J4" s="42">
        <v>8</v>
      </c>
      <c r="K4" s="42">
        <v>9</v>
      </c>
    </row>
    <row r="5" spans="1:24" ht="15.75" customHeight="1">
      <c r="A5" s="70" t="s">
        <v>2</v>
      </c>
      <c r="B5" s="152">
        <v>7741.2983334206801</v>
      </c>
      <c r="C5" s="151">
        <v>7797.9</v>
      </c>
      <c r="D5" s="151">
        <v>7930.62</v>
      </c>
      <c r="E5" s="151">
        <v>8112.07</v>
      </c>
      <c r="F5" s="151">
        <v>8121.27</v>
      </c>
      <c r="G5" s="151">
        <v>8251.69</v>
      </c>
      <c r="H5" s="151">
        <v>8346.5300000000007</v>
      </c>
      <c r="I5" s="151">
        <v>8559.1443029967577</v>
      </c>
      <c r="J5" s="151">
        <v>8597.7161718749994</v>
      </c>
      <c r="K5" s="151">
        <v>8792.612533005673</v>
      </c>
    </row>
    <row r="6" spans="1:24" ht="15.75" customHeight="1">
      <c r="A6" s="70" t="s">
        <v>3</v>
      </c>
      <c r="B6" s="152">
        <v>8589.262023460411</v>
      </c>
      <c r="C6" s="151">
        <v>8610.2099999999991</v>
      </c>
      <c r="D6" s="151">
        <v>8605.64</v>
      </c>
      <c r="E6" s="151">
        <v>8656.48</v>
      </c>
      <c r="F6" s="151">
        <v>8805.6200000000008</v>
      </c>
      <c r="G6" s="151">
        <v>8862.18</v>
      </c>
      <c r="H6" s="151">
        <v>8982.42</v>
      </c>
      <c r="I6" s="151">
        <v>8992.1097740667974</v>
      </c>
      <c r="J6" s="151">
        <v>8966.4074734859751</v>
      </c>
      <c r="K6" s="151">
        <v>9187.7604285501711</v>
      </c>
    </row>
    <row r="7" spans="1:24" ht="15.75" customHeight="1">
      <c r="A7" s="70" t="s">
        <v>4</v>
      </c>
      <c r="B7" s="152">
        <v>10312.71287471842</v>
      </c>
      <c r="C7" s="151">
        <v>10343.83</v>
      </c>
      <c r="D7" s="151">
        <v>10611.71</v>
      </c>
      <c r="E7" s="151">
        <v>10876</v>
      </c>
      <c r="F7" s="151">
        <v>10827.48</v>
      </c>
      <c r="G7" s="151">
        <v>10987.77</v>
      </c>
      <c r="H7" s="151">
        <v>11145.31</v>
      </c>
      <c r="I7" s="151">
        <v>11396.753420370205</v>
      </c>
      <c r="J7" s="151">
        <v>11565.628902361777</v>
      </c>
      <c r="K7" s="151">
        <v>11778.967454685169</v>
      </c>
    </row>
    <row r="8" spans="1:24" ht="15.75" customHeight="1">
      <c r="A8" s="70" t="s">
        <v>5</v>
      </c>
      <c r="B8" s="152">
        <v>12072.048715069861</v>
      </c>
      <c r="C8" s="151">
        <v>12162.55</v>
      </c>
      <c r="D8" s="151">
        <v>12280.76</v>
      </c>
      <c r="E8" s="151">
        <v>12546.89</v>
      </c>
      <c r="F8" s="151">
        <v>12453.24</v>
      </c>
      <c r="G8" s="151">
        <v>12608.85</v>
      </c>
      <c r="H8" s="151">
        <v>12759.33</v>
      </c>
      <c r="I8" s="151">
        <v>13034.892700414117</v>
      </c>
      <c r="J8" s="151">
        <v>13040.701489814533</v>
      </c>
      <c r="K8" s="151">
        <v>13332.111382064257</v>
      </c>
    </row>
    <row r="9" spans="1:24" ht="15.75" customHeight="1">
      <c r="A9" s="70" t="s">
        <v>61</v>
      </c>
      <c r="B9" s="152">
        <v>10231.778109970102</v>
      </c>
      <c r="C9" s="151">
        <v>10362.69</v>
      </c>
      <c r="D9" s="151">
        <v>10466.5</v>
      </c>
      <c r="E9" s="151">
        <v>10758.41</v>
      </c>
      <c r="F9" s="151">
        <v>10695.4</v>
      </c>
      <c r="G9" s="151">
        <v>10842.56</v>
      </c>
      <c r="H9" s="151">
        <v>11023.65</v>
      </c>
      <c r="I9" s="151">
        <v>11255.126120275361</v>
      </c>
      <c r="J9" s="151">
        <v>11290.301187709785</v>
      </c>
      <c r="K9" s="151">
        <v>11554.383083290222</v>
      </c>
      <c r="N9"/>
      <c r="O9"/>
      <c r="P9"/>
      <c r="Q9"/>
      <c r="R9"/>
      <c r="S9"/>
      <c r="T9"/>
      <c r="U9"/>
      <c r="V9"/>
      <c r="W9"/>
      <c r="X9"/>
    </row>
    <row r="10" spans="1:24" ht="15.75" customHeight="1">
      <c r="A10" s="70" t="s">
        <v>6</v>
      </c>
      <c r="B10" s="152">
        <v>9024.7812058407908</v>
      </c>
      <c r="C10" s="151">
        <v>9013.89</v>
      </c>
      <c r="D10" s="151">
        <v>9024.1</v>
      </c>
      <c r="E10" s="151">
        <v>9204.84</v>
      </c>
      <c r="F10" s="151">
        <v>9331.74</v>
      </c>
      <c r="G10" s="151">
        <v>9324.67</v>
      </c>
      <c r="H10" s="151">
        <v>9551.8700000000008</v>
      </c>
      <c r="I10" s="151">
        <v>9698.2186391232353</v>
      </c>
      <c r="J10" s="151">
        <v>9647.2745409744857</v>
      </c>
      <c r="K10" s="151">
        <v>9763.2400796812744</v>
      </c>
    </row>
    <row r="11" spans="1:24" ht="15.75" customHeight="1">
      <c r="A11" s="70" t="s">
        <v>30</v>
      </c>
      <c r="B11" s="152">
        <v>5331.777602523659</v>
      </c>
      <c r="C11" s="151">
        <v>5358.82</v>
      </c>
      <c r="D11" s="151">
        <v>5580.12</v>
      </c>
      <c r="E11" s="151">
        <v>5722.54</v>
      </c>
      <c r="F11" s="151">
        <v>5833.15</v>
      </c>
      <c r="G11" s="151">
        <v>5869.79</v>
      </c>
      <c r="H11" s="151">
        <v>6008.6</v>
      </c>
      <c r="I11" s="151">
        <v>6071.5875706214692</v>
      </c>
      <c r="J11" s="151">
        <v>6013.2324136670932</v>
      </c>
      <c r="K11" s="151">
        <v>6248.1614440168587</v>
      </c>
    </row>
    <row r="12" spans="1:24" ht="15.75" customHeight="1">
      <c r="A12" s="70" t="s">
        <v>25</v>
      </c>
      <c r="B12" s="152">
        <v>6198.2180799482812</v>
      </c>
      <c r="C12" s="151">
        <v>6269.89</v>
      </c>
      <c r="D12" s="151">
        <v>6358.54</v>
      </c>
      <c r="E12" s="151">
        <v>6559.23</v>
      </c>
      <c r="F12" s="151">
        <v>6593.51</v>
      </c>
      <c r="G12" s="151">
        <v>6529.47</v>
      </c>
      <c r="H12" s="151">
        <v>6767.64</v>
      </c>
      <c r="I12" s="151">
        <v>6896.3603652570928</v>
      </c>
      <c r="J12" s="151">
        <v>6676.0539790911034</v>
      </c>
      <c r="K12" s="151">
        <v>7000.9668125066692</v>
      </c>
    </row>
    <row r="13" spans="1:24" ht="15.75" customHeight="1">
      <c r="A13" s="70" t="s">
        <v>32</v>
      </c>
      <c r="B13" s="152">
        <v>4808.6745817593091</v>
      </c>
      <c r="C13" s="151">
        <v>4915.38</v>
      </c>
      <c r="D13" s="151">
        <v>4915.1899999999996</v>
      </c>
      <c r="E13" s="151">
        <v>5045.38</v>
      </c>
      <c r="F13" s="151">
        <v>5141.92</v>
      </c>
      <c r="G13" s="151">
        <v>5407.86</v>
      </c>
      <c r="H13" s="151">
        <v>5556.41</v>
      </c>
      <c r="I13" s="151">
        <v>5681.769481401032</v>
      </c>
      <c r="J13" s="151">
        <v>5728.4989053092504</v>
      </c>
      <c r="K13" s="151">
        <v>5876.7177662195454</v>
      </c>
    </row>
    <row r="14" spans="1:24">
      <c r="A14" s="70" t="s">
        <v>63</v>
      </c>
      <c r="B14" s="152">
        <v>3878.9078999603016</v>
      </c>
      <c r="C14" s="151">
        <v>3911.9</v>
      </c>
      <c r="D14" s="151">
        <v>3730.92</v>
      </c>
      <c r="E14" s="151">
        <v>3861.9</v>
      </c>
      <c r="F14" s="151">
        <v>3855.32</v>
      </c>
      <c r="G14" s="151">
        <v>3502.65</v>
      </c>
      <c r="H14" s="151">
        <v>3621.86</v>
      </c>
      <c r="I14" s="151">
        <v>3773.8506069094306</v>
      </c>
      <c r="J14" s="151">
        <v>3473.6396501457725</v>
      </c>
      <c r="K14" s="151">
        <v>3597.8876306620209</v>
      </c>
    </row>
    <row r="15" spans="1:24">
      <c r="A15" s="67" t="s">
        <v>12</v>
      </c>
      <c r="B15" s="152">
        <v>8695.3667357817776</v>
      </c>
      <c r="C15" s="151">
        <v>8744.64</v>
      </c>
      <c r="D15" s="151">
        <v>8843.2900000000009</v>
      </c>
      <c r="E15" s="151">
        <v>9171.2111416426633</v>
      </c>
      <c r="F15" s="151">
        <v>9055.07</v>
      </c>
      <c r="G15" s="151">
        <v>9139.07</v>
      </c>
      <c r="H15" s="151">
        <v>9284.0300000000007</v>
      </c>
      <c r="I15" s="151">
        <v>9459.5104603414748</v>
      </c>
      <c r="J15" s="151">
        <v>9458.2527352690067</v>
      </c>
      <c r="K15" s="151">
        <v>9675.2422652628557</v>
      </c>
    </row>
    <row r="17" spans="1:11" ht="12.75" customHeight="1">
      <c r="A17" s="55" t="s">
        <v>56</v>
      </c>
    </row>
    <row r="18" spans="1:11" ht="51" customHeight="1">
      <c r="A18" s="192" t="s">
        <v>47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</row>
    <row r="19" spans="1:11">
      <c r="B19" s="75"/>
      <c r="C19" s="75"/>
      <c r="D19" s="75"/>
      <c r="E19" s="75"/>
      <c r="F19" s="75"/>
      <c r="G19" s="75"/>
      <c r="H19" s="75"/>
      <c r="I19" s="75"/>
      <c r="J19" s="75"/>
      <c r="K19" s="75"/>
    </row>
    <row r="20" spans="1:11">
      <c r="B20" s="75"/>
      <c r="C20" s="75"/>
      <c r="D20" s="75"/>
      <c r="E20" s="75"/>
      <c r="F20" s="75"/>
      <c r="G20" s="75"/>
      <c r="H20" s="75"/>
      <c r="I20" s="75"/>
      <c r="J20" s="75"/>
      <c r="K20" s="75"/>
    </row>
    <row r="21" spans="1:11">
      <c r="B21" s="75"/>
      <c r="C21" s="75"/>
      <c r="D21" s="75"/>
      <c r="E21" s="75"/>
      <c r="F21" s="75"/>
      <c r="G21" s="75"/>
      <c r="H21" s="75"/>
      <c r="I21" s="75"/>
      <c r="J21" s="75"/>
      <c r="K21" s="75"/>
    </row>
    <row r="22" spans="1:11">
      <c r="B22" s="75"/>
      <c r="C22" s="75"/>
      <c r="D22" s="75"/>
      <c r="E22" s="75"/>
      <c r="F22" s="75"/>
      <c r="G22" s="75"/>
      <c r="H22" s="75"/>
      <c r="I22" s="75"/>
      <c r="J22" s="75"/>
      <c r="K22" s="75"/>
    </row>
    <row r="23" spans="1:11">
      <c r="B23" s="75"/>
      <c r="C23" s="75"/>
      <c r="D23" s="75"/>
      <c r="E23" s="75"/>
      <c r="F23" s="75"/>
      <c r="G23" s="75"/>
      <c r="H23" s="75"/>
      <c r="I23" s="75"/>
      <c r="J23" s="75"/>
      <c r="K23" s="75"/>
    </row>
    <row r="24" spans="1:11">
      <c r="B24" s="75"/>
    </row>
  </sheetData>
  <mergeCells count="3">
    <mergeCell ref="C3:K3"/>
    <mergeCell ref="A1:K1"/>
    <mergeCell ref="A18:K18"/>
  </mergeCells>
  <printOptions horizontalCentered="1" verticalCentered="1"/>
  <pageMargins left="0.88" right="0.27559055118110237" top="0.39370078740157483" bottom="0.74803149606299213" header="0.19685039370078741" footer="0.51181102362204722"/>
  <pageSetup paperSize="9" scale="87" orientation="landscape" r:id="rId1"/>
  <headerFooter alignWithMargins="0">
    <oddHeader>&amp;R&amp;"Times New Roman,Regular"&amp;14&amp;A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GridLines="0" zoomScaleNormal="75" workbookViewId="0">
      <selection sqref="A1:K1"/>
    </sheetView>
  </sheetViews>
  <sheetFormatPr defaultColWidth="8" defaultRowHeight="15.75"/>
  <cols>
    <col min="1" max="1" width="44.6640625" style="17" customWidth="1"/>
    <col min="2" max="2" width="8.33203125" style="16" bestFit="1" customWidth="1"/>
    <col min="3" max="3" width="8.109375" style="16" customWidth="1"/>
    <col min="4" max="4" width="8.109375" style="16" bestFit="1" customWidth="1"/>
    <col min="5" max="10" width="8.109375" style="16" customWidth="1"/>
    <col min="11" max="11" width="8.21875" style="16" customWidth="1"/>
    <col min="12" max="12" width="8.88671875" style="16" customWidth="1"/>
    <col min="13" max="16384" width="8" style="16"/>
  </cols>
  <sheetData>
    <row r="1" spans="1:18" ht="26.25" customHeight="1">
      <c r="A1" s="197" t="s">
        <v>75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</row>
    <row r="2" spans="1:18" ht="26.25" customHeight="1">
      <c r="K2" s="126" t="s">
        <v>53</v>
      </c>
    </row>
    <row r="3" spans="1:18" ht="15.75" customHeight="1">
      <c r="A3" s="127" t="s">
        <v>35</v>
      </c>
      <c r="B3" s="71">
        <v>2023</v>
      </c>
      <c r="C3" s="198">
        <v>2024</v>
      </c>
      <c r="D3" s="199"/>
      <c r="E3" s="199"/>
      <c r="F3" s="199"/>
      <c r="G3" s="199"/>
      <c r="H3" s="199"/>
      <c r="I3" s="199"/>
      <c r="J3" s="199"/>
      <c r="K3" s="200"/>
    </row>
    <row r="4" spans="1:18">
      <c r="A4" s="128" t="s">
        <v>38</v>
      </c>
      <c r="B4" s="129">
        <v>12</v>
      </c>
      <c r="C4" s="42">
        <v>1</v>
      </c>
      <c r="D4" s="42">
        <v>2</v>
      </c>
      <c r="E4" s="42">
        <v>3</v>
      </c>
      <c r="F4" s="42">
        <v>4</v>
      </c>
      <c r="G4" s="42">
        <v>5</v>
      </c>
      <c r="H4" s="42">
        <v>6</v>
      </c>
      <c r="I4" s="42">
        <v>7</v>
      </c>
      <c r="J4" s="42">
        <v>8</v>
      </c>
      <c r="K4" s="42">
        <v>9</v>
      </c>
      <c r="L4" s="64"/>
    </row>
    <row r="5" spans="1:18" s="63" customFormat="1">
      <c r="A5" s="130" t="s">
        <v>2</v>
      </c>
      <c r="B5" s="153">
        <v>1</v>
      </c>
      <c r="C5" s="153">
        <v>1</v>
      </c>
      <c r="D5" s="153">
        <v>1</v>
      </c>
      <c r="E5" s="153">
        <v>1</v>
      </c>
      <c r="F5" s="153">
        <v>1</v>
      </c>
      <c r="G5" s="153">
        <v>1</v>
      </c>
      <c r="H5" s="153">
        <v>1</v>
      </c>
      <c r="I5" s="153">
        <v>1</v>
      </c>
      <c r="J5" s="153">
        <v>1</v>
      </c>
      <c r="K5" s="153">
        <v>1</v>
      </c>
      <c r="L5" s="135"/>
      <c r="M5" s="135"/>
      <c r="N5" s="135"/>
      <c r="O5" s="135"/>
      <c r="P5" s="135"/>
      <c r="Q5" s="135"/>
      <c r="R5" s="134"/>
    </row>
    <row r="6" spans="1:18">
      <c r="A6" s="130" t="s">
        <v>3</v>
      </c>
      <c r="B6" s="153">
        <v>3</v>
      </c>
      <c r="C6" s="153">
        <v>3</v>
      </c>
      <c r="D6" s="153">
        <v>3</v>
      </c>
      <c r="E6" s="153">
        <v>2</v>
      </c>
      <c r="F6" s="153">
        <v>2</v>
      </c>
      <c r="G6" s="153">
        <v>2</v>
      </c>
      <c r="H6" s="153">
        <v>2</v>
      </c>
      <c r="I6" s="153">
        <v>2</v>
      </c>
      <c r="J6" s="153">
        <v>2</v>
      </c>
      <c r="K6" s="153">
        <v>2</v>
      </c>
    </row>
    <row r="7" spans="1:18">
      <c r="A7" s="130" t="s">
        <v>4</v>
      </c>
      <c r="B7" s="153">
        <v>0</v>
      </c>
      <c r="C7" s="153">
        <v>0</v>
      </c>
      <c r="D7" s="153">
        <v>0</v>
      </c>
      <c r="E7" s="153">
        <v>0</v>
      </c>
      <c r="F7" s="153">
        <v>0</v>
      </c>
      <c r="G7" s="153">
        <v>0</v>
      </c>
      <c r="H7" s="153">
        <v>0</v>
      </c>
      <c r="I7" s="153">
        <v>0</v>
      </c>
      <c r="J7" s="153">
        <v>0</v>
      </c>
      <c r="K7" s="153">
        <v>0</v>
      </c>
    </row>
    <row r="8" spans="1:18">
      <c r="A8" s="130" t="s">
        <v>5</v>
      </c>
      <c r="B8" s="153">
        <v>0</v>
      </c>
      <c r="C8" s="153">
        <v>0</v>
      </c>
      <c r="D8" s="153">
        <v>0</v>
      </c>
      <c r="E8" s="153">
        <v>0</v>
      </c>
      <c r="F8" s="153">
        <v>0</v>
      </c>
      <c r="G8" s="153">
        <v>0</v>
      </c>
      <c r="H8" s="153">
        <v>0</v>
      </c>
      <c r="I8" s="153">
        <v>0</v>
      </c>
      <c r="J8" s="153">
        <v>0</v>
      </c>
      <c r="K8" s="153">
        <v>0</v>
      </c>
      <c r="L8" s="133"/>
      <c r="M8" s="133"/>
      <c r="N8" s="133"/>
      <c r="O8" s="133"/>
      <c r="P8" s="133"/>
      <c r="Q8" s="133"/>
      <c r="R8" s="132"/>
    </row>
    <row r="9" spans="1:18">
      <c r="A9" s="130" t="s">
        <v>61</v>
      </c>
      <c r="B9" s="153">
        <v>0</v>
      </c>
      <c r="C9" s="153">
        <v>0</v>
      </c>
      <c r="D9" s="153">
        <v>0</v>
      </c>
      <c r="E9" s="153">
        <v>0</v>
      </c>
      <c r="F9" s="153">
        <v>0</v>
      </c>
      <c r="G9" s="153">
        <v>0</v>
      </c>
      <c r="H9" s="153">
        <v>0</v>
      </c>
      <c r="I9" s="153">
        <v>0</v>
      </c>
      <c r="J9" s="153">
        <v>0</v>
      </c>
      <c r="K9" s="153">
        <v>0</v>
      </c>
    </row>
    <row r="10" spans="1:18">
      <c r="A10" s="130" t="s">
        <v>6</v>
      </c>
      <c r="B10" s="153">
        <v>1</v>
      </c>
      <c r="C10" s="153">
        <v>1</v>
      </c>
      <c r="D10" s="153">
        <v>1</v>
      </c>
      <c r="E10" s="153">
        <v>1</v>
      </c>
      <c r="F10" s="153">
        <v>1</v>
      </c>
      <c r="G10" s="153">
        <v>2</v>
      </c>
      <c r="H10" s="153">
        <v>2</v>
      </c>
      <c r="I10" s="153">
        <v>2</v>
      </c>
      <c r="J10" s="153">
        <v>2</v>
      </c>
      <c r="K10" s="153">
        <v>2</v>
      </c>
    </row>
    <row r="11" spans="1:18">
      <c r="A11" s="130" t="s">
        <v>30</v>
      </c>
      <c r="B11" s="153">
        <v>0</v>
      </c>
      <c r="C11" s="153">
        <v>0</v>
      </c>
      <c r="D11" s="153">
        <v>0</v>
      </c>
      <c r="E11" s="153">
        <v>0</v>
      </c>
      <c r="F11" s="153">
        <v>0</v>
      </c>
      <c r="G11" s="153">
        <v>0</v>
      </c>
      <c r="H11" s="153">
        <v>0</v>
      </c>
      <c r="I11" s="153">
        <v>0</v>
      </c>
      <c r="J11" s="153">
        <v>0</v>
      </c>
      <c r="K11" s="153">
        <v>0</v>
      </c>
    </row>
    <row r="12" spans="1:18">
      <c r="A12" s="130" t="s">
        <v>25</v>
      </c>
      <c r="B12" s="153">
        <v>0</v>
      </c>
      <c r="C12" s="153">
        <v>0</v>
      </c>
      <c r="D12" s="153">
        <v>0</v>
      </c>
      <c r="E12" s="153">
        <v>0</v>
      </c>
      <c r="F12" s="153">
        <v>0</v>
      </c>
      <c r="G12" s="153">
        <v>0</v>
      </c>
      <c r="H12" s="153">
        <v>0</v>
      </c>
      <c r="I12" s="153">
        <v>0</v>
      </c>
      <c r="J12" s="153">
        <v>0</v>
      </c>
      <c r="K12" s="153">
        <v>0</v>
      </c>
    </row>
    <row r="13" spans="1:18" ht="15.75" customHeight="1">
      <c r="A13" s="130" t="s">
        <v>32</v>
      </c>
      <c r="B13" s="153">
        <v>0</v>
      </c>
      <c r="C13" s="153">
        <v>0</v>
      </c>
      <c r="D13" s="153">
        <v>0</v>
      </c>
      <c r="E13" s="153">
        <v>0</v>
      </c>
      <c r="F13" s="153">
        <v>0</v>
      </c>
      <c r="G13" s="153">
        <v>0</v>
      </c>
      <c r="H13" s="153">
        <v>0</v>
      </c>
      <c r="I13" s="153">
        <v>0</v>
      </c>
      <c r="J13" s="153">
        <v>0</v>
      </c>
      <c r="K13" s="153">
        <v>0</v>
      </c>
    </row>
    <row r="14" spans="1:18" ht="15.75" customHeight="1">
      <c r="A14" s="130" t="s">
        <v>63</v>
      </c>
      <c r="B14" s="153">
        <v>0</v>
      </c>
      <c r="C14" s="153">
        <v>0</v>
      </c>
      <c r="D14" s="153">
        <v>0</v>
      </c>
      <c r="E14" s="153">
        <v>0</v>
      </c>
      <c r="F14" s="153">
        <v>0</v>
      </c>
      <c r="G14" s="153">
        <v>0</v>
      </c>
      <c r="H14" s="153">
        <v>0</v>
      </c>
      <c r="I14" s="153">
        <v>0</v>
      </c>
      <c r="J14" s="153">
        <v>0</v>
      </c>
      <c r="K14" s="153">
        <v>0</v>
      </c>
    </row>
    <row r="15" spans="1:18">
      <c r="A15" s="131" t="s">
        <v>7</v>
      </c>
      <c r="B15" s="153">
        <v>5</v>
      </c>
      <c r="C15" s="153">
        <v>5</v>
      </c>
      <c r="D15" s="153">
        <v>5</v>
      </c>
      <c r="E15" s="153">
        <v>4</v>
      </c>
      <c r="F15" s="153">
        <v>4</v>
      </c>
      <c r="G15" s="153">
        <v>5</v>
      </c>
      <c r="H15" s="153">
        <v>5</v>
      </c>
      <c r="I15" s="153">
        <v>5</v>
      </c>
      <c r="J15" s="153">
        <v>5</v>
      </c>
      <c r="K15" s="153">
        <v>5</v>
      </c>
    </row>
    <row r="16" spans="1:18">
      <c r="A16" s="125"/>
      <c r="B16" s="104"/>
      <c r="C16" s="104"/>
      <c r="D16" s="104"/>
      <c r="E16" s="104"/>
      <c r="F16" s="104"/>
      <c r="G16" s="104"/>
      <c r="H16" s="104"/>
      <c r="I16" s="104"/>
      <c r="J16" s="104"/>
      <c r="K16" s="104"/>
    </row>
    <row r="17" spans="2:2">
      <c r="B17" s="162"/>
    </row>
    <row r="18" spans="2:2">
      <c r="B18" s="162"/>
    </row>
    <row r="19" spans="2:2">
      <c r="B19" s="162"/>
    </row>
    <row r="20" spans="2:2">
      <c r="B20" s="162"/>
    </row>
    <row r="21" spans="2:2">
      <c r="B21" s="162"/>
    </row>
    <row r="22" spans="2:2">
      <c r="B22" s="162"/>
    </row>
    <row r="23" spans="2:2">
      <c r="B23" s="162"/>
    </row>
    <row r="24" spans="2:2">
      <c r="B24" s="162"/>
    </row>
    <row r="25" spans="2:2">
      <c r="B25" s="162"/>
    </row>
    <row r="26" spans="2:2">
      <c r="B26" s="162"/>
    </row>
    <row r="27" spans="2:2">
      <c r="B27" s="162"/>
    </row>
    <row r="28" spans="2:2">
      <c r="B28" s="162"/>
    </row>
    <row r="29" spans="2:2">
      <c r="B29" s="162"/>
    </row>
    <row r="30" spans="2:2">
      <c r="B30" s="162"/>
    </row>
  </sheetData>
  <mergeCells count="2">
    <mergeCell ref="A1:K1"/>
    <mergeCell ref="C3:K3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Roman,Regular"Таблица  №6-П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M19"/>
  <sheetViews>
    <sheetView showGridLines="0" zoomScaleNormal="75" zoomScaleSheetLayoutView="75" workbookViewId="0">
      <selection sqref="A1:L1"/>
    </sheetView>
  </sheetViews>
  <sheetFormatPr defaultColWidth="9" defaultRowHeight="15.75"/>
  <cols>
    <col min="1" max="1" width="31.88671875" style="1" customWidth="1"/>
    <col min="2" max="2" width="9.109375" style="1" customWidth="1"/>
    <col min="3" max="3" width="9.6640625" style="1" customWidth="1"/>
    <col min="4" max="4" width="8.21875" style="1" customWidth="1"/>
    <col min="5" max="5" width="9.109375" style="1" customWidth="1"/>
    <col min="6" max="6" width="8.21875" style="1" customWidth="1"/>
    <col min="7" max="7" width="8.109375" style="1" customWidth="1"/>
    <col min="8" max="8" width="8.33203125" style="1" customWidth="1"/>
    <col min="9" max="9" width="9.109375" style="1" customWidth="1"/>
    <col min="10" max="10" width="11.88671875" style="1" customWidth="1"/>
    <col min="11" max="11" width="10.33203125" style="1" customWidth="1"/>
    <col min="12" max="12" width="8.5546875" style="1" customWidth="1"/>
    <col min="13" max="16384" width="9" style="1"/>
  </cols>
  <sheetData>
    <row r="1" spans="1:13" s="22" customFormat="1">
      <c r="A1" s="201" t="s">
        <v>76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</row>
    <row r="2" spans="1:13">
      <c r="A2" s="17"/>
      <c r="B2" s="16"/>
      <c r="C2" s="16" t="s">
        <v>0</v>
      </c>
      <c r="D2" s="16"/>
      <c r="E2" s="16"/>
      <c r="F2" s="16"/>
      <c r="G2" s="16"/>
      <c r="H2" s="202" t="s">
        <v>18</v>
      </c>
      <c r="I2" s="202"/>
      <c r="J2" s="202"/>
      <c r="K2" s="202"/>
      <c r="L2" s="202"/>
    </row>
    <row r="3" spans="1:13" ht="58.5" customHeight="1">
      <c r="A3" s="50" t="s">
        <v>40</v>
      </c>
      <c r="B3" s="51" t="s">
        <v>2</v>
      </c>
      <c r="C3" s="51" t="s">
        <v>3</v>
      </c>
      <c r="D3" s="51" t="s">
        <v>4</v>
      </c>
      <c r="E3" s="51" t="s">
        <v>5</v>
      </c>
      <c r="F3" s="48" t="s">
        <v>61</v>
      </c>
      <c r="G3" s="52" t="s">
        <v>6</v>
      </c>
      <c r="H3" s="53" t="s">
        <v>30</v>
      </c>
      <c r="I3" s="53" t="s">
        <v>25</v>
      </c>
      <c r="J3" s="46" t="s">
        <v>33</v>
      </c>
      <c r="K3" s="46" t="s">
        <v>63</v>
      </c>
      <c r="L3" s="83" t="s">
        <v>65</v>
      </c>
    </row>
    <row r="4" spans="1:13" ht="15" customHeight="1">
      <c r="A4" s="155" t="s">
        <v>54</v>
      </c>
      <c r="B4" s="154">
        <v>9</v>
      </c>
      <c r="C4" s="154">
        <v>22</v>
      </c>
      <c r="D4" s="154">
        <v>0</v>
      </c>
      <c r="E4" s="154">
        <v>0</v>
      </c>
      <c r="F4" s="154">
        <v>0</v>
      </c>
      <c r="G4" s="154">
        <v>27</v>
      </c>
      <c r="H4" s="154">
        <v>0</v>
      </c>
      <c r="I4" s="154">
        <v>0</v>
      </c>
      <c r="J4" s="154">
        <v>0</v>
      </c>
      <c r="K4" s="154">
        <v>12</v>
      </c>
      <c r="L4" s="154">
        <f>SUM(B4:K4)</f>
        <v>70</v>
      </c>
    </row>
    <row r="5" spans="1:13" ht="30.75" customHeight="1">
      <c r="A5" s="155" t="s">
        <v>59</v>
      </c>
      <c r="B5" s="154">
        <v>1002</v>
      </c>
      <c r="C5" s="154">
        <v>0</v>
      </c>
      <c r="D5" s="154">
        <v>0</v>
      </c>
      <c r="E5" s="154">
        <v>790</v>
      </c>
      <c r="F5" s="154">
        <v>0</v>
      </c>
      <c r="G5" s="154">
        <v>401</v>
      </c>
      <c r="H5" s="154">
        <v>0</v>
      </c>
      <c r="I5" s="154">
        <v>0</v>
      </c>
      <c r="J5" s="154">
        <v>0</v>
      </c>
      <c r="K5" s="154">
        <v>0</v>
      </c>
      <c r="L5" s="154">
        <f t="shared" ref="L5:L8" si="0">SUM(B5:K5)</f>
        <v>2193</v>
      </c>
    </row>
    <row r="6" spans="1:13" ht="30.75" customHeight="1">
      <c r="A6" s="155" t="s">
        <v>60</v>
      </c>
      <c r="B6" s="154">
        <v>202</v>
      </c>
      <c r="C6" s="154">
        <v>581</v>
      </c>
      <c r="D6" s="154">
        <v>654</v>
      </c>
      <c r="E6" s="154">
        <v>112</v>
      </c>
      <c r="F6" s="154">
        <v>236</v>
      </c>
      <c r="G6" s="154">
        <v>45</v>
      </c>
      <c r="H6" s="154">
        <v>221</v>
      </c>
      <c r="I6" s="154">
        <v>230</v>
      </c>
      <c r="J6" s="154">
        <v>62</v>
      </c>
      <c r="K6" s="154">
        <v>2</v>
      </c>
      <c r="L6" s="154">
        <f t="shared" si="0"/>
        <v>2345</v>
      </c>
    </row>
    <row r="7" spans="1:13" ht="30.75" customHeight="1">
      <c r="A7" s="155" t="s">
        <v>13</v>
      </c>
      <c r="B7" s="154">
        <v>1317</v>
      </c>
      <c r="C7" s="154">
        <v>552</v>
      </c>
      <c r="D7" s="154">
        <v>760</v>
      </c>
      <c r="E7" s="154">
        <v>874</v>
      </c>
      <c r="F7" s="154">
        <v>347</v>
      </c>
      <c r="G7" s="154">
        <v>288</v>
      </c>
      <c r="H7" s="154">
        <v>110</v>
      </c>
      <c r="I7" s="154">
        <v>180</v>
      </c>
      <c r="J7" s="154">
        <v>59</v>
      </c>
      <c r="K7" s="154">
        <v>40</v>
      </c>
      <c r="L7" s="154">
        <f t="shared" si="0"/>
        <v>4527</v>
      </c>
    </row>
    <row r="8" spans="1:13" ht="30.75" customHeight="1">
      <c r="A8" s="155" t="s">
        <v>57</v>
      </c>
      <c r="B8" s="154">
        <v>0</v>
      </c>
      <c r="C8" s="154">
        <v>0</v>
      </c>
      <c r="D8" s="154">
        <v>0</v>
      </c>
      <c r="E8" s="154">
        <v>0</v>
      </c>
      <c r="F8" s="154">
        <v>0</v>
      </c>
      <c r="G8" s="154">
        <v>0</v>
      </c>
      <c r="H8" s="154">
        <v>0</v>
      </c>
      <c r="I8" s="154">
        <v>0</v>
      </c>
      <c r="J8" s="154">
        <v>0</v>
      </c>
      <c r="K8" s="154">
        <v>0</v>
      </c>
      <c r="L8" s="154">
        <f t="shared" si="0"/>
        <v>0</v>
      </c>
    </row>
    <row r="9" spans="1:13" ht="15" customHeight="1">
      <c r="A9" s="156" t="s">
        <v>7</v>
      </c>
      <c r="B9" s="154">
        <f>SUM(B4:B8)</f>
        <v>2530</v>
      </c>
      <c r="C9" s="154">
        <f t="shared" ref="C9:L9" si="1">SUM(C4:C8)</f>
        <v>1155</v>
      </c>
      <c r="D9" s="154">
        <f t="shared" si="1"/>
        <v>1414</v>
      </c>
      <c r="E9" s="154">
        <f t="shared" si="1"/>
        <v>1776</v>
      </c>
      <c r="F9" s="154">
        <f t="shared" si="1"/>
        <v>583</v>
      </c>
      <c r="G9" s="154">
        <f t="shared" si="1"/>
        <v>761</v>
      </c>
      <c r="H9" s="154">
        <f t="shared" si="1"/>
        <v>331</v>
      </c>
      <c r="I9" s="154">
        <f t="shared" si="1"/>
        <v>410</v>
      </c>
      <c r="J9" s="154">
        <f t="shared" si="1"/>
        <v>121</v>
      </c>
      <c r="K9" s="154">
        <f t="shared" si="1"/>
        <v>54</v>
      </c>
      <c r="L9" s="154">
        <f t="shared" si="1"/>
        <v>9135</v>
      </c>
      <c r="M9" s="76"/>
    </row>
    <row r="11" spans="1:13"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</row>
    <row r="12" spans="1:13"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</row>
    <row r="13" spans="1:13"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</row>
    <row r="14" spans="1:13">
      <c r="B14" s="76"/>
    </row>
    <row r="15" spans="1:13">
      <c r="B15" s="76"/>
    </row>
    <row r="16" spans="1:13">
      <c r="B16" s="76"/>
    </row>
    <row r="17" spans="2:2">
      <c r="B17" s="76"/>
    </row>
    <row r="18" spans="2:2">
      <c r="B18" s="76"/>
    </row>
    <row r="19" spans="2:2">
      <c r="B19" s="76"/>
    </row>
  </sheetData>
  <mergeCells count="2">
    <mergeCell ref="A1:L1"/>
    <mergeCell ref="H2:L2"/>
  </mergeCells>
  <phoneticPr fontId="0" type="noConversion"/>
  <pageMargins left="0.81" right="0.74803149606299213" top="2.5590551181102366" bottom="0.98425196850393704" header="0.51181102362204722" footer="0.51181102362204722"/>
  <pageSetup paperSize="9" scale="81" orientation="landscape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16"/>
  <sheetViews>
    <sheetView showGridLines="0" zoomScaleNormal="75" workbookViewId="0">
      <selection sqref="A1:K1"/>
    </sheetView>
  </sheetViews>
  <sheetFormatPr defaultColWidth="8.44140625" defaultRowHeight="15.75"/>
  <cols>
    <col min="1" max="1" width="43.5546875" style="1" customWidth="1"/>
    <col min="2" max="2" width="9" style="1" customWidth="1"/>
    <col min="3" max="3" width="11" style="1" customWidth="1"/>
    <col min="4" max="5" width="6.88671875" style="1" customWidth="1"/>
    <col min="6" max="16384" width="8.44140625" style="1"/>
  </cols>
  <sheetData>
    <row r="1" spans="1:11" ht="15.75" customHeight="1">
      <c r="A1" s="166" t="s">
        <v>19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1" ht="15.75" customHeight="1">
      <c r="A2" s="10"/>
      <c r="E2" s="10"/>
      <c r="K2" s="10" t="s">
        <v>16</v>
      </c>
    </row>
    <row r="3" spans="1:11" ht="15.75" customHeight="1">
      <c r="A3" s="84" t="s">
        <v>35</v>
      </c>
      <c r="B3" s="6">
        <v>2023</v>
      </c>
      <c r="C3" s="167">
        <v>2024</v>
      </c>
      <c r="D3" s="168"/>
      <c r="E3" s="168"/>
      <c r="F3" s="168"/>
      <c r="G3" s="168"/>
      <c r="H3" s="168"/>
      <c r="I3" s="168"/>
      <c r="J3" s="168"/>
      <c r="K3" s="169"/>
    </row>
    <row r="4" spans="1:11" ht="15.75" customHeight="1">
      <c r="A4" s="32" t="s">
        <v>38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ht="15.75" customHeight="1">
      <c r="A5" s="85" t="s">
        <v>2</v>
      </c>
      <c r="B5" s="139">
        <f>'Таблица №1-П'!B5/'Таблица №1-П'!B$15*100</f>
        <v>23.775375885311842</v>
      </c>
      <c r="C5" s="139">
        <f>'Таблица №1-П'!C5/'Таблица №1-П'!C$15*100</f>
        <v>23.782285791193061</v>
      </c>
      <c r="D5" s="139">
        <f>'Таблица №1-П'!D5/'Таблица №1-П'!D$15*100</f>
        <v>23.763606480679787</v>
      </c>
      <c r="E5" s="139">
        <f>'Таблица №1-П'!E5/'Таблица №1-П'!E$15*100</f>
        <v>23.751980319952807</v>
      </c>
      <c r="F5" s="139">
        <f>'Таблица №1-П'!F5/'Таблица №1-П'!F$15*100</f>
        <v>23.748242212468572</v>
      </c>
      <c r="G5" s="139">
        <f>'Таблица №1-П'!G5/'Таблица №1-П'!G$15*100</f>
        <v>23.72238468011939</v>
      </c>
      <c r="H5" s="139">
        <f>'Таблица №1-П'!H5/'Таблица №1-П'!H$15*100</f>
        <v>23.706846906919647</v>
      </c>
      <c r="I5" s="139">
        <f>'Таблица №1-П'!I5/'Таблица №1-П'!I$15*100</f>
        <v>23.700716438019462</v>
      </c>
      <c r="J5" s="139">
        <f>'Таблица №1-П'!J5/'Таблица №1-П'!J$15*100</f>
        <v>23.753014284463948</v>
      </c>
      <c r="K5" s="139">
        <f>'Таблица №1-П'!K5/'Таблица №1-П'!K$15*100</f>
        <v>23.744558469453413</v>
      </c>
    </row>
    <row r="6" spans="1:11" ht="15.75" customHeight="1">
      <c r="A6" s="85" t="s">
        <v>3</v>
      </c>
      <c r="B6" s="139">
        <f>'Таблица №1-П'!B6/'Таблица №1-П'!B$15*100</f>
        <v>12.895393477019304</v>
      </c>
      <c r="C6" s="139">
        <f>'Таблица №1-П'!C6/'Таблица №1-П'!C$15*100</f>
        <v>12.895657706378241</v>
      </c>
      <c r="D6" s="139">
        <f>'Таблица №1-П'!D6/'Таблица №1-П'!D$15*100</f>
        <v>12.808547740784961</v>
      </c>
      <c r="E6" s="139">
        <f>'Таблица №1-П'!E6/'Таблица №1-П'!E$15*100</f>
        <v>12.819701940941613</v>
      </c>
      <c r="F6" s="139">
        <f>'Таблица №1-П'!F6/'Таблица №1-П'!F$15*100</f>
        <v>12.826217971741471</v>
      </c>
      <c r="G6" s="139">
        <f>'Таблица №1-П'!G6/'Таблица №1-П'!G$15*100</f>
        <v>12.770704300391717</v>
      </c>
      <c r="H6" s="139">
        <f>'Таблица №1-П'!H6/'Таблица №1-П'!H$15*100</f>
        <v>12.786045524808292</v>
      </c>
      <c r="I6" s="139">
        <f>'Таблица №1-П'!I6/'Таблица №1-П'!I$15*100</f>
        <v>12.792712420383131</v>
      </c>
      <c r="J6" s="139">
        <f>'Таблица №1-П'!J6/'Таблица №1-П'!J$15*100</f>
        <v>12.688817193267319</v>
      </c>
      <c r="K6" s="139">
        <f>'Таблица №1-П'!K6/'Таблица №1-П'!K$15*100</f>
        <v>12.693229089568877</v>
      </c>
    </row>
    <row r="7" spans="1:11" ht="15.75" customHeight="1">
      <c r="A7" s="85" t="s">
        <v>4</v>
      </c>
      <c r="B7" s="139">
        <f>'Таблица №1-П'!B7/'Таблица №1-П'!B$15*100</f>
        <v>17.9664474829504</v>
      </c>
      <c r="C7" s="139">
        <f>'Таблица №1-П'!C7/'Таблица №1-П'!C$15*100</f>
        <v>17.959219879849751</v>
      </c>
      <c r="D7" s="139">
        <f>'Таблица №1-П'!D7/'Таблица №1-П'!D$15*100</f>
        <v>17.866224332625478</v>
      </c>
      <c r="E7" s="139">
        <f>'Таблица №1-П'!E7/'Таблица №1-П'!E$15*100</f>
        <v>17.851006960387519</v>
      </c>
      <c r="F7" s="139">
        <f>'Таблица №1-П'!F7/'Таблица №1-П'!F$15*100</f>
        <v>17.833857879453824</v>
      </c>
      <c r="G7" s="139">
        <f>'Таблица №1-П'!G7/'Таблица №1-П'!G$15*100</f>
        <v>17.751300167704983</v>
      </c>
      <c r="H7" s="139">
        <f>'Таблица №1-П'!H7/'Таблица №1-П'!H$15*100</f>
        <v>17.738308125966114</v>
      </c>
      <c r="I7" s="139">
        <f>'Таблица №1-П'!I7/'Таблица №1-П'!I$15*100</f>
        <v>17.72615135322124</v>
      </c>
      <c r="J7" s="139">
        <f>'Таблица №1-П'!J7/'Таблица №1-П'!J$15*100</f>
        <v>17.637223508249857</v>
      </c>
      <c r="K7" s="139">
        <f>'Таблица №1-П'!K7/'Таблица №1-П'!K$15*100</f>
        <v>17.626178557726295</v>
      </c>
    </row>
    <row r="8" spans="1:11" ht="15.75" customHeight="1">
      <c r="A8" s="85" t="s">
        <v>5</v>
      </c>
      <c r="B8" s="139">
        <f>'Таблица №1-П'!B8/'Таблица №1-П'!B$15*100</f>
        <v>14.677470092570251</v>
      </c>
      <c r="C8" s="139">
        <f>'Таблица №1-П'!C8/'Таблица №1-П'!C$15*100</f>
        <v>14.664264477370887</v>
      </c>
      <c r="D8" s="139">
        <f>'Таблица №1-П'!D8/'Таблица №1-П'!D$15*100</f>
        <v>14.76867084089038</v>
      </c>
      <c r="E8" s="139">
        <f>'Таблица №1-П'!E8/'Таблица №1-П'!E$15*100</f>
        <v>14.756690516662054</v>
      </c>
      <c r="F8" s="139">
        <f>'Таблица №1-П'!F8/'Таблица №1-П'!F$15*100</f>
        <v>14.746239400008523</v>
      </c>
      <c r="G8" s="139">
        <f>'Таблица №1-П'!G8/'Таблица №1-П'!G$15*100</f>
        <v>14.851275344945542</v>
      </c>
      <c r="H8" s="139">
        <f>'Таблица №1-П'!H8/'Таблица №1-П'!H$15*100</f>
        <v>14.843754735853059</v>
      </c>
      <c r="I8" s="139">
        <f>'Таблица №1-П'!I8/'Таблица №1-П'!I$15*100</f>
        <v>14.831875271205625</v>
      </c>
      <c r="J8" s="139">
        <f>'Таблица №1-П'!J8/'Таблица №1-П'!J$15*100</f>
        <v>14.941494964371838</v>
      </c>
      <c r="K8" s="139">
        <f>'Таблица №1-П'!K8/'Таблица №1-П'!K$15*100</f>
        <v>14.930260800739534</v>
      </c>
    </row>
    <row r="9" spans="1:11" ht="15.75" customHeight="1">
      <c r="A9" s="86" t="s">
        <v>61</v>
      </c>
      <c r="B9" s="139">
        <f>'Таблица №1-П'!B9/'Таблица №1-П'!B$15*100</f>
        <v>6.790215834369187</v>
      </c>
      <c r="C9" s="139">
        <f>'Таблица №1-П'!C9/'Таблица №1-П'!C$15*100</f>
        <v>6.7884278914977187</v>
      </c>
      <c r="D9" s="139">
        <f>'Таблица №1-П'!D9/'Таблица №1-П'!D$15*100</f>
        <v>6.8136455190893273</v>
      </c>
      <c r="E9" s="139">
        <f>'Таблица №1-П'!E9/'Таблица №1-П'!E$15*100</f>
        <v>6.8116924779770178</v>
      </c>
      <c r="F9" s="139">
        <f>'Таблица №1-П'!F9/'Таблица №1-П'!F$15*100</f>
        <v>6.8086492277910011</v>
      </c>
      <c r="G9" s="139">
        <f>'Таблица №1-П'!G9/'Таблица №1-П'!G$15*100</f>
        <v>6.8562277881710472</v>
      </c>
      <c r="H9" s="139">
        <f>'Таблица №1-П'!H9/'Таблица №1-П'!H$15*100</f>
        <v>6.8526657169702663</v>
      </c>
      <c r="I9" s="139">
        <f>'Таблица №1-П'!I9/'Таблица №1-П'!I$15*100</f>
        <v>6.8524368299514178</v>
      </c>
      <c r="J9" s="139">
        <f>'Таблица №1-П'!J9/'Таблица №1-П'!J$15*100</f>
        <v>6.8763411490950359</v>
      </c>
      <c r="K9" s="139">
        <f>'Таблица №1-П'!K9/'Таблица №1-П'!K$15*100</f>
        <v>6.8742277633610156</v>
      </c>
    </row>
    <row r="10" spans="1:11" ht="15.75" customHeight="1">
      <c r="A10" s="85" t="s">
        <v>6</v>
      </c>
      <c r="B10" s="139">
        <f>'Таблица №1-П'!B10/'Таблица №1-П'!B$15*100</f>
        <v>9.5868697450118656</v>
      </c>
      <c r="C10" s="139">
        <f>'Таблица №1-П'!C10/'Таблица №1-П'!C$15*100</f>
        <v>9.5915258592211039</v>
      </c>
      <c r="D10" s="139">
        <f>'Таблица №1-П'!D10/'Таблица №1-П'!D$15*100</f>
        <v>9.5891701072113218</v>
      </c>
      <c r="E10" s="139">
        <f>'Таблица №1-П'!E10/'Таблица №1-П'!E$15*100</f>
        <v>9.5982801244294702</v>
      </c>
      <c r="F10" s="139">
        <f>'Таблица №1-П'!F10/'Таблица №1-П'!F$15*100</f>
        <v>9.6025421716818151</v>
      </c>
      <c r="G10" s="139">
        <f>'Таблица №1-П'!G10/'Таблица №1-П'!G$15*100</f>
        <v>9.560394984591726</v>
      </c>
      <c r="H10" s="139">
        <f>'Таблица №1-П'!H10/'Таблица №1-П'!H$15*100</f>
        <v>9.5632406874185438</v>
      </c>
      <c r="I10" s="139">
        <f>'Таблица №1-П'!I10/'Таблица №1-П'!I$15*100</f>
        <v>9.5679827156672648</v>
      </c>
      <c r="J10" s="139">
        <f>'Таблица №1-П'!J10/'Таблица №1-П'!J$15*100</f>
        <v>9.5080868838259303</v>
      </c>
      <c r="K10" s="139">
        <f>'Таблица №1-П'!K10/'Таблица №1-П'!K$15*100</f>
        <v>9.5157679770647619</v>
      </c>
    </row>
    <row r="11" spans="1:11" ht="15.75" customHeight="1">
      <c r="A11" s="85" t="s">
        <v>30</v>
      </c>
      <c r="B11" s="139">
        <f>'Таблица №1-П'!B11/'Таблица №1-П'!B$15*100</f>
        <v>4.5350566691201397</v>
      </c>
      <c r="C11" s="139">
        <f>'Таблица №1-П'!C11/'Таблица №1-П'!C$15*100</f>
        <v>4.539587182342073</v>
      </c>
      <c r="D11" s="139">
        <f>'Таблица №1-П'!D11/'Таблица №1-П'!D$15*100</f>
        <v>4.496252616484842</v>
      </c>
      <c r="E11" s="139">
        <f>'Таблица №1-П'!E11/'Таблица №1-П'!E$15*100</f>
        <v>4.4982530613237817</v>
      </c>
      <c r="F11" s="139">
        <f>'Таблица №1-П'!F11/'Таблица №1-П'!F$15*100</f>
        <v>4.5026754895932894</v>
      </c>
      <c r="G11" s="139">
        <f>'Таблица №1-П'!G11/'Таблица №1-П'!G$15*100</f>
        <v>4.4360087424547885</v>
      </c>
      <c r="H11" s="139">
        <f>'Таблица №1-П'!H11/'Таблица №1-П'!H$15*100</f>
        <v>4.4403358288121728</v>
      </c>
      <c r="I11" s="139">
        <f>'Таблица №1-П'!I11/'Таблица №1-П'!I$15*100</f>
        <v>4.4448894998285526</v>
      </c>
      <c r="J11" s="139">
        <f>'Таблица №1-П'!J11/'Таблица №1-П'!J$15*100</f>
        <v>4.4036470201213858</v>
      </c>
      <c r="K11" s="139">
        <f>'Таблица №1-П'!K11/'Таблица №1-П'!K$15*100</f>
        <v>4.4057893957748648</v>
      </c>
    </row>
    <row r="12" spans="1:11" ht="15.75" customHeight="1">
      <c r="A12" s="85" t="s">
        <v>25</v>
      </c>
      <c r="B12" s="139">
        <f>'Таблица №1-П'!B12/'Таблица №1-П'!B$15*100</f>
        <v>6.1189211641068084</v>
      </c>
      <c r="C12" s="139">
        <f>'Таблица №1-П'!C12/'Таблица №1-П'!C$15*100</f>
        <v>6.120382718919382</v>
      </c>
      <c r="D12" s="139">
        <f>'Таблица №1-П'!D12/'Таблица №1-П'!D$15*100</f>
        <v>6.0978907106813338</v>
      </c>
      <c r="E12" s="139">
        <f>'Таблица №1-П'!E12/'Таблица №1-П'!E$15*100</f>
        <v>6.1074435703838397</v>
      </c>
      <c r="F12" s="139">
        <f>'Таблица №1-П'!F12/'Таблица №1-П'!F$15*100</f>
        <v>6.1146655790197784</v>
      </c>
      <c r="G12" s="139">
        <f>'Таблица №1-П'!G12/'Таблица №1-П'!G$15*100</f>
        <v>6.105187956723638</v>
      </c>
      <c r="H12" s="139">
        <f>'Таблица №1-П'!H12/'Таблица №1-П'!H$15*100</f>
        <v>6.1158427545236869</v>
      </c>
      <c r="I12" s="139">
        <f>'Таблица №1-П'!I12/'Таблица №1-П'!I$15*100</f>
        <v>6.1196126804370854</v>
      </c>
      <c r="J12" s="139">
        <f>'Таблица №1-П'!J12/'Таблица №1-П'!J$15*100</f>
        <v>6.1351063412396361</v>
      </c>
      <c r="K12" s="139">
        <f>'Таблица №1-П'!K12/'Таблица №1-П'!K$15*100</f>
        <v>6.1389225391895934</v>
      </c>
    </row>
    <row r="13" spans="1:11" ht="15.75" customHeight="1">
      <c r="A13" s="85" t="s">
        <v>32</v>
      </c>
      <c r="B13" s="139">
        <f>'Таблица №1-П'!B13/'Таблица №1-П'!B$15*100</f>
        <v>2.7911565020600011</v>
      </c>
      <c r="C13" s="139">
        <f>'Таблица №1-П'!C13/'Таблица №1-П'!C$15*100</f>
        <v>2.7936156415558355</v>
      </c>
      <c r="D13" s="139">
        <f>'Таблица №1-П'!D13/'Таблица №1-П'!D$15*100</f>
        <v>2.7913222324501845</v>
      </c>
      <c r="E13" s="139">
        <f>'Таблица №1-П'!E13/'Таблица №1-П'!E$15*100</f>
        <v>2.7926692432365043</v>
      </c>
      <c r="F13" s="139">
        <f>'Таблица №1-П'!F13/'Таблица №1-П'!F$15*100</f>
        <v>2.7941973226841341</v>
      </c>
      <c r="G13" s="139">
        <f>'Таблица №1-П'!G13/'Таблица №1-П'!G$15*100</f>
        <v>2.7940740202577934</v>
      </c>
      <c r="H13" s="139">
        <f>'Таблица №1-П'!H13/'Таблица №1-П'!H$15*100</f>
        <v>2.7951383626829935</v>
      </c>
      <c r="I13" s="139">
        <f>'Таблица №1-П'!I13/'Таблица №1-П'!I$15*100</f>
        <v>2.7977799828249084</v>
      </c>
      <c r="J13" s="139">
        <f>'Таблица №1-П'!J13/'Таблица №1-П'!J$15*100</f>
        <v>2.7772160838295519</v>
      </c>
      <c r="K13" s="139">
        <f>'Таблица №1-П'!K13/'Таблица №1-П'!K$15*100</f>
        <v>2.7792966566873805</v>
      </c>
    </row>
    <row r="14" spans="1:11" ht="18.75" customHeight="1">
      <c r="A14" s="86" t="s">
        <v>63</v>
      </c>
      <c r="B14" s="139">
        <f>'Таблица №1-П'!B14/'Таблица №1-П'!B$15*100</f>
        <v>0.86309314748020172</v>
      </c>
      <c r="C14" s="139">
        <f>'Таблица №1-П'!C14/'Таблица №1-П'!C$15*100</f>
        <v>0.86503285167194821</v>
      </c>
      <c r="D14" s="139">
        <f>'Таблица №1-П'!D14/'Таблица №1-П'!D$15*100</f>
        <v>1.0046694191023899</v>
      </c>
      <c r="E14" s="139">
        <f>'Таблица №1-П'!E14/'Таблица №1-П'!E$15*100</f>
        <v>1.0122817847053922</v>
      </c>
      <c r="F14" s="139">
        <f>'Таблица №1-П'!F14/'Таблица №1-П'!F$15*100</f>
        <v>1.0227127455575915</v>
      </c>
      <c r="G14" s="139">
        <f>'Таблица №1-П'!G14/'Таблица №1-П'!G$15*100</f>
        <v>1.1524420146393739</v>
      </c>
      <c r="H14" s="139">
        <f>'Таблица №1-П'!H14/'Таблица №1-П'!H$15*100</f>
        <v>1.1578213560452215</v>
      </c>
      <c r="I14" s="139">
        <f>'Таблица №1-П'!I14/'Таблица №1-П'!I$15*100</f>
        <v>1.1658428084613122</v>
      </c>
      <c r="J14" s="139">
        <f>'Таблица №1-П'!J14/'Таблица №1-П'!J$15*100</f>
        <v>1.2790525715354968</v>
      </c>
      <c r="K14" s="139">
        <f>'Таблица №1-П'!K14/'Таблица №1-П'!K$15*100</f>
        <v>1.2917687504342652</v>
      </c>
    </row>
    <row r="15" spans="1:11" ht="15.75" customHeight="1">
      <c r="A15" s="87" t="s">
        <v>7</v>
      </c>
      <c r="B15" s="139">
        <f>SUM(B5:B14)</f>
        <v>100</v>
      </c>
      <c r="C15" s="139">
        <f t="shared" ref="C15:K15" si="0">SUM(C5:C14)</f>
        <v>100.00000000000001</v>
      </c>
      <c r="D15" s="139">
        <f t="shared" si="0"/>
        <v>99.999999999999986</v>
      </c>
      <c r="E15" s="139">
        <f t="shared" si="0"/>
        <v>100</v>
      </c>
      <c r="F15" s="139">
        <f t="shared" si="0"/>
        <v>100.00000000000001</v>
      </c>
      <c r="G15" s="139">
        <f t="shared" si="0"/>
        <v>100</v>
      </c>
      <c r="H15" s="139">
        <f t="shared" si="0"/>
        <v>99.999999999999972</v>
      </c>
      <c r="I15" s="139">
        <f t="shared" si="0"/>
        <v>99.999999999999986</v>
      </c>
      <c r="J15" s="139">
        <f t="shared" si="0"/>
        <v>100.00000000000001</v>
      </c>
      <c r="K15" s="139">
        <f t="shared" si="0"/>
        <v>100</v>
      </c>
    </row>
    <row r="16" spans="1:11" ht="15.75" customHeight="1"/>
  </sheetData>
  <mergeCells count="2">
    <mergeCell ref="C3:K3"/>
    <mergeCell ref="A1:K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1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"/>
  <sheetViews>
    <sheetView showGridLines="0" zoomScaleNormal="75" workbookViewId="0">
      <selection sqref="A1:K1"/>
    </sheetView>
  </sheetViews>
  <sheetFormatPr defaultColWidth="8.109375" defaultRowHeight="15.75"/>
  <cols>
    <col min="1" max="1" width="44.5546875" style="3" customWidth="1"/>
    <col min="2" max="4" width="7.88671875" style="3" bestFit="1" customWidth="1"/>
    <col min="5" max="8" width="8" style="61" customWidth="1"/>
    <col min="9" max="16384" width="8.109375" style="3"/>
  </cols>
  <sheetData>
    <row r="1" spans="1:22" ht="15.75" customHeight="1">
      <c r="A1" s="166" t="s">
        <v>69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22" ht="15.75" customHeight="1">
      <c r="A2" s="12"/>
      <c r="B2" s="12"/>
      <c r="E2" s="62"/>
      <c r="F2" s="62"/>
      <c r="G2" s="62"/>
      <c r="H2" s="62"/>
      <c r="K2" s="62" t="s">
        <v>18</v>
      </c>
    </row>
    <row r="3" spans="1:22" ht="15.75" customHeight="1">
      <c r="A3" s="30" t="s">
        <v>35</v>
      </c>
      <c r="B3" s="6">
        <v>2023</v>
      </c>
      <c r="C3" s="167">
        <v>2024</v>
      </c>
      <c r="D3" s="168"/>
      <c r="E3" s="168"/>
      <c r="F3" s="168"/>
      <c r="G3" s="168"/>
      <c r="H3" s="168"/>
      <c r="I3" s="168"/>
      <c r="J3" s="168"/>
      <c r="K3" s="169"/>
    </row>
    <row r="4" spans="1:22">
      <c r="A4" s="29" t="s">
        <v>38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</row>
    <row r="5" spans="1:22" s="13" customFormat="1">
      <c r="A5" s="14" t="s">
        <v>2</v>
      </c>
      <c r="B5" s="140">
        <v>370824</v>
      </c>
      <c r="C5" s="140">
        <v>372166</v>
      </c>
      <c r="D5" s="140">
        <v>380693</v>
      </c>
      <c r="E5" s="140">
        <v>387584</v>
      </c>
      <c r="F5" s="140">
        <v>385514</v>
      </c>
      <c r="G5" s="140">
        <v>392134</v>
      </c>
      <c r="H5" s="140">
        <v>394979</v>
      </c>
      <c r="I5" s="140">
        <v>403119</v>
      </c>
      <c r="J5" s="140">
        <v>409923</v>
      </c>
      <c r="K5" s="140">
        <v>417490</v>
      </c>
    </row>
    <row r="6" spans="1:22" s="13" customFormat="1">
      <c r="A6" s="14" t="s">
        <v>3</v>
      </c>
      <c r="B6" s="140">
        <v>221958</v>
      </c>
      <c r="C6" s="140">
        <v>221773</v>
      </c>
      <c r="D6" s="140">
        <v>221703</v>
      </c>
      <c r="E6" s="140">
        <v>222096</v>
      </c>
      <c r="F6" s="140">
        <v>223518</v>
      </c>
      <c r="G6" s="140">
        <v>225102</v>
      </c>
      <c r="H6" s="140">
        <v>227485</v>
      </c>
      <c r="I6" s="140">
        <v>227321</v>
      </c>
      <c r="J6" s="140">
        <v>225516</v>
      </c>
      <c r="K6" s="140">
        <v>230748</v>
      </c>
    </row>
    <row r="7" spans="1:22" s="13" customFormat="1">
      <c r="A7" s="14" t="s">
        <v>4</v>
      </c>
      <c r="B7" s="140">
        <v>305964</v>
      </c>
      <c r="C7" s="140">
        <v>307649</v>
      </c>
      <c r="D7" s="140">
        <v>311297</v>
      </c>
      <c r="E7" s="140">
        <v>317237</v>
      </c>
      <c r="F7" s="140">
        <v>314009</v>
      </c>
      <c r="G7" s="140">
        <v>317499</v>
      </c>
      <c r="H7" s="140">
        <v>320065</v>
      </c>
      <c r="I7" s="140">
        <v>326318</v>
      </c>
      <c r="J7" s="140">
        <v>329270</v>
      </c>
      <c r="K7" s="140">
        <v>335117</v>
      </c>
    </row>
    <row r="8" spans="1:22" s="13" customFormat="1">
      <c r="A8" s="14" t="s">
        <v>5</v>
      </c>
      <c r="B8" s="140">
        <v>259310</v>
      </c>
      <c r="C8" s="140">
        <v>259821</v>
      </c>
      <c r="D8" s="140">
        <v>265859</v>
      </c>
      <c r="E8" s="140">
        <v>270936</v>
      </c>
      <c r="F8" s="140">
        <v>267686</v>
      </c>
      <c r="G8" s="140">
        <v>275009</v>
      </c>
      <c r="H8" s="140">
        <v>276773</v>
      </c>
      <c r="I8" s="140">
        <v>280828</v>
      </c>
      <c r="J8" s="140">
        <v>285855</v>
      </c>
      <c r="K8" s="140">
        <v>291079</v>
      </c>
    </row>
    <row r="9" spans="1:22" s="13" customFormat="1">
      <c r="A9" s="34" t="s">
        <v>61</v>
      </c>
      <c r="B9" s="140">
        <v>103618</v>
      </c>
      <c r="C9" s="140">
        <v>104222</v>
      </c>
      <c r="D9" s="140">
        <v>106191</v>
      </c>
      <c r="E9" s="140">
        <v>108343</v>
      </c>
      <c r="F9" s="140">
        <v>107062</v>
      </c>
      <c r="G9" s="140">
        <v>110113</v>
      </c>
      <c r="H9" s="140">
        <v>111217</v>
      </c>
      <c r="I9" s="140">
        <v>113255</v>
      </c>
      <c r="J9" s="140">
        <v>115139</v>
      </c>
      <c r="K9" s="140">
        <v>117465</v>
      </c>
      <c r="M9" s="107"/>
      <c r="N9" s="107"/>
      <c r="O9" s="107"/>
      <c r="P9" s="107"/>
      <c r="Q9" s="107"/>
      <c r="R9" s="107"/>
      <c r="S9" s="107"/>
      <c r="T9" s="107"/>
      <c r="U9" s="107"/>
      <c r="V9" s="108"/>
    </row>
    <row r="10" spans="1:22" s="13" customFormat="1">
      <c r="A10" s="14" t="s">
        <v>6</v>
      </c>
      <c r="B10" s="140">
        <v>151873</v>
      </c>
      <c r="C10" s="140">
        <v>151109</v>
      </c>
      <c r="D10" s="140">
        <v>153112</v>
      </c>
      <c r="E10" s="140">
        <v>155790</v>
      </c>
      <c r="F10" s="140">
        <v>157071</v>
      </c>
      <c r="G10" s="140">
        <v>157122</v>
      </c>
      <c r="H10" s="140">
        <v>160180</v>
      </c>
      <c r="I10" s="140">
        <v>162038</v>
      </c>
      <c r="J10" s="140">
        <v>160218</v>
      </c>
      <c r="K10" s="140">
        <v>161775</v>
      </c>
    </row>
    <row r="11" spans="1:22" s="13" customFormat="1">
      <c r="A11" s="14" t="s">
        <v>30</v>
      </c>
      <c r="B11" s="140">
        <v>40883</v>
      </c>
      <c r="C11" s="140">
        <v>40982</v>
      </c>
      <c r="D11" s="140">
        <v>42307</v>
      </c>
      <c r="E11" s="140">
        <v>43216</v>
      </c>
      <c r="F11" s="140">
        <v>43838</v>
      </c>
      <c r="G11" s="140">
        <v>43422</v>
      </c>
      <c r="H11" s="140">
        <v>44252</v>
      </c>
      <c r="I11" s="140">
        <v>44584</v>
      </c>
      <c r="J11" s="140">
        <v>44104</v>
      </c>
      <c r="K11" s="140">
        <v>45652</v>
      </c>
      <c r="L11" s="107"/>
      <c r="M11" s="107"/>
      <c r="N11" s="107"/>
      <c r="O11" s="107"/>
      <c r="P11" s="107"/>
      <c r="Q11" s="107"/>
      <c r="R11" s="107"/>
      <c r="S11" s="107"/>
      <c r="T11" s="107"/>
      <c r="U11" s="108"/>
    </row>
    <row r="12" spans="1:22" s="13" customFormat="1">
      <c r="A12" s="14" t="s">
        <v>25</v>
      </c>
      <c r="B12" s="140">
        <v>72368</v>
      </c>
      <c r="C12" s="140">
        <v>72652</v>
      </c>
      <c r="D12" s="140">
        <v>74015</v>
      </c>
      <c r="E12" s="140">
        <v>76086</v>
      </c>
      <c r="F12" s="140">
        <v>76284</v>
      </c>
      <c r="G12" s="140">
        <v>76517</v>
      </c>
      <c r="H12" s="140">
        <v>78852</v>
      </c>
      <c r="I12" s="140">
        <v>79816</v>
      </c>
      <c r="J12" s="140">
        <v>78684</v>
      </c>
      <c r="K12" s="140">
        <v>82354</v>
      </c>
    </row>
    <row r="13" spans="1:22" s="13" customFormat="1" ht="15" customHeight="1">
      <c r="A13" s="14" t="s">
        <v>32</v>
      </c>
      <c r="B13" s="140">
        <v>24749</v>
      </c>
      <c r="C13" s="140">
        <v>25086</v>
      </c>
      <c r="D13" s="140">
        <v>25273</v>
      </c>
      <c r="E13" s="140">
        <v>25787</v>
      </c>
      <c r="F13" s="140">
        <v>25913</v>
      </c>
      <c r="G13" s="140">
        <v>27434</v>
      </c>
      <c r="H13" s="140">
        <v>27932</v>
      </c>
      <c r="I13" s="140">
        <v>28497</v>
      </c>
      <c r="J13" s="140">
        <v>28657</v>
      </c>
      <c r="K13" s="140">
        <v>29236</v>
      </c>
    </row>
    <row r="14" spans="1:22" s="13" customFormat="1" ht="15" customHeight="1">
      <c r="A14" s="34" t="s">
        <v>63</v>
      </c>
      <c r="B14" s="140">
        <v>10440</v>
      </c>
      <c r="C14" s="137">
        <v>10510</v>
      </c>
      <c r="D14" s="140">
        <v>11661</v>
      </c>
      <c r="E14" s="140">
        <v>12065</v>
      </c>
      <c r="F14" s="140">
        <v>12180</v>
      </c>
      <c r="G14" s="140">
        <v>12521</v>
      </c>
      <c r="H14" s="140">
        <v>12874</v>
      </c>
      <c r="I14" s="140">
        <v>13370</v>
      </c>
      <c r="J14" s="140">
        <v>13404</v>
      </c>
      <c r="K14" s="140">
        <v>13929</v>
      </c>
    </row>
    <row r="15" spans="1:22" s="79" customFormat="1">
      <c r="A15" s="15" t="s">
        <v>7</v>
      </c>
      <c r="B15" s="140">
        <f>SUM(B5:B14)</f>
        <v>1561987</v>
      </c>
      <c r="C15" s="140">
        <f t="shared" ref="C15:K15" si="0">SUM(C5:C14)</f>
        <v>1565970</v>
      </c>
      <c r="D15" s="140">
        <f t="shared" si="0"/>
        <v>1592111</v>
      </c>
      <c r="E15" s="140">
        <f t="shared" si="0"/>
        <v>1619140</v>
      </c>
      <c r="F15" s="140">
        <f t="shared" si="0"/>
        <v>1613075</v>
      </c>
      <c r="G15" s="140">
        <f t="shared" si="0"/>
        <v>1636873</v>
      </c>
      <c r="H15" s="140">
        <f t="shared" si="0"/>
        <v>1654609</v>
      </c>
      <c r="I15" s="140">
        <f t="shared" si="0"/>
        <v>1679146</v>
      </c>
      <c r="J15" s="140">
        <f t="shared" si="0"/>
        <v>1690770</v>
      </c>
      <c r="K15" s="140">
        <f t="shared" si="0"/>
        <v>1724845</v>
      </c>
    </row>
  </sheetData>
  <mergeCells count="2">
    <mergeCell ref="C3:K3"/>
    <mergeCell ref="A1:K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scale="97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15"/>
  <sheetViews>
    <sheetView showGridLines="0" zoomScaleNormal="75" workbookViewId="0">
      <selection sqref="A1:K1"/>
    </sheetView>
  </sheetViews>
  <sheetFormatPr defaultColWidth="7.77734375" defaultRowHeight="15.75"/>
  <cols>
    <col min="1" max="1" width="43.44140625" style="1" customWidth="1"/>
    <col min="2" max="2" width="8" style="1" customWidth="1"/>
    <col min="3" max="5" width="7.21875" style="1" customWidth="1"/>
    <col min="6" max="16384" width="7.77734375" style="1"/>
  </cols>
  <sheetData>
    <row r="1" spans="1:11" ht="15.75" customHeight="1">
      <c r="A1" s="166" t="s">
        <v>20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1">
      <c r="A2" s="10"/>
      <c r="E2" s="10"/>
      <c r="H2" s="10"/>
      <c r="K2" s="10" t="s">
        <v>16</v>
      </c>
    </row>
    <row r="3" spans="1:11" ht="15.75" customHeight="1">
      <c r="A3" s="84" t="s">
        <v>35</v>
      </c>
      <c r="B3" s="6">
        <v>2023</v>
      </c>
      <c r="C3" s="167">
        <v>2024</v>
      </c>
      <c r="D3" s="168"/>
      <c r="E3" s="168"/>
      <c r="F3" s="168"/>
      <c r="G3" s="168"/>
      <c r="H3" s="168"/>
      <c r="I3" s="168"/>
      <c r="J3" s="168"/>
      <c r="K3" s="169"/>
    </row>
    <row r="4" spans="1:11">
      <c r="A4" s="32" t="s">
        <v>38</v>
      </c>
      <c r="B4" s="6">
        <v>12</v>
      </c>
      <c r="C4" s="21">
        <v>1</v>
      </c>
      <c r="D4" s="21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</row>
    <row r="5" spans="1:11">
      <c r="A5" s="85" t="s">
        <v>2</v>
      </c>
      <c r="B5" s="141">
        <f>'Таблица №2-П'!B5/'Таблица №2-П'!B$15*100</f>
        <v>23.740530490970794</v>
      </c>
      <c r="C5" s="141">
        <f>'Таблица №2-П'!C5/'Таблица №2-П'!C$15*100</f>
        <v>23.765844811841859</v>
      </c>
      <c r="D5" s="141">
        <f>'Таблица №2-П'!D5/'Таблица №2-П'!D$15*100</f>
        <v>23.911209708368322</v>
      </c>
      <c r="E5" s="141">
        <f>'Таблица №2-П'!E5/'Таблица №2-П'!E$15*100</f>
        <v>23.937645910792149</v>
      </c>
      <c r="F5" s="141">
        <f>'Таблица №2-П'!F5/'Таблица №2-П'!F$15*100</f>
        <v>23.899322722130094</v>
      </c>
      <c r="G5" s="141">
        <f>'Таблица №2-П'!G5/'Таблица №2-П'!G$15*100</f>
        <v>23.956287384543579</v>
      </c>
      <c r="H5" s="141">
        <f>'Таблица №2-П'!H5/'Таблица №2-П'!H$15*100</f>
        <v>23.871440322154662</v>
      </c>
      <c r="I5" s="141">
        <f>'Таблица №2-П'!I5/'Таблица №2-П'!I$15*100</f>
        <v>24.007382324109994</v>
      </c>
      <c r="J5" s="141">
        <f>'Таблица №2-П'!J5/'Таблица №2-П'!J$15*100</f>
        <v>24.244752390922482</v>
      </c>
      <c r="K5" s="141">
        <f>'Таблица №2-П'!K5/'Таблица №2-П'!K$15*100</f>
        <v>24.204493737118408</v>
      </c>
    </row>
    <row r="6" spans="1:11">
      <c r="A6" s="85" t="s">
        <v>3</v>
      </c>
      <c r="B6" s="141">
        <f>'Таблица №2-П'!B6/'Таблица №2-П'!B$15*100</f>
        <v>14.209977419786465</v>
      </c>
      <c r="C6" s="141">
        <f>'Таблица №2-П'!C6/'Таблица №2-П'!C$15*100</f>
        <v>14.162020983799179</v>
      </c>
      <c r="D6" s="141">
        <f>'Таблица №2-П'!D6/'Таблица №2-П'!D$15*100</f>
        <v>13.925096931055686</v>
      </c>
      <c r="E6" s="141">
        <f>'Таблица №2-П'!E6/'Таблица №2-П'!E$15*100</f>
        <v>13.716911446817445</v>
      </c>
      <c r="F6" s="141">
        <f>'Таблица №2-П'!F6/'Таблица №2-П'!F$15*100</f>
        <v>13.856640267811478</v>
      </c>
      <c r="G6" s="141">
        <f>'Таблица №2-П'!G6/'Таблица №2-П'!G$15*100</f>
        <v>13.751952656070445</v>
      </c>
      <c r="H6" s="141">
        <f>'Таблица №2-П'!H6/'Таблица №2-П'!H$15*100</f>
        <v>13.748565371033278</v>
      </c>
      <c r="I6" s="141">
        <f>'Таблица №2-П'!I6/'Таблица №2-П'!I$15*100</f>
        <v>13.537893667376155</v>
      </c>
      <c r="J6" s="141">
        <f>'Таблица №2-П'!J6/'Таблица №2-П'!J$15*100</f>
        <v>13.338064905338987</v>
      </c>
      <c r="K6" s="141">
        <f>'Таблица №2-П'!K6/'Таблица №2-П'!K$15*100</f>
        <v>13.377897724143327</v>
      </c>
    </row>
    <row r="7" spans="1:11">
      <c r="A7" s="85" t="s">
        <v>4</v>
      </c>
      <c r="B7" s="141">
        <f>'Таблица №2-П'!B7/'Таблица №2-П'!B$15*100</f>
        <v>19.58812717391374</v>
      </c>
      <c r="C7" s="141">
        <f>'Таблица №2-П'!C7/'Таблица №2-П'!C$15*100</f>
        <v>19.645906371130991</v>
      </c>
      <c r="D7" s="141">
        <f>'Таблица №2-П'!D7/'Таблица №2-П'!D$15*100</f>
        <v>19.552468389452745</v>
      </c>
      <c r="E7" s="141">
        <f>'Таблица №2-П'!E7/'Таблица №2-П'!E$15*100</f>
        <v>19.592932050347716</v>
      </c>
      <c r="F7" s="141">
        <f>'Таблица №2-П'!F7/'Таблица №2-П'!F$15*100</f>
        <v>19.466484819366737</v>
      </c>
      <c r="G7" s="141">
        <f>'Таблица №2-П'!G7/'Таблица №2-П'!G$15*100</f>
        <v>19.396678911558809</v>
      </c>
      <c r="H7" s="141">
        <f>'Таблица №2-П'!H7/'Таблица №2-П'!H$15*100</f>
        <v>19.343844980898812</v>
      </c>
      <c r="I7" s="141">
        <f>'Таблица №2-П'!I7/'Таблица №2-П'!I$15*100</f>
        <v>19.433569207204137</v>
      </c>
      <c r="J7" s="141">
        <f>'Таблица №2-П'!J7/'Таблица №2-П'!J$15*100</f>
        <v>19.474558928772097</v>
      </c>
      <c r="K7" s="141">
        <f>'Таблица №2-П'!K7/'Таблица №2-П'!K$15*100</f>
        <v>19.428818241639103</v>
      </c>
    </row>
    <row r="8" spans="1:11">
      <c r="A8" s="85" t="s">
        <v>5</v>
      </c>
      <c r="B8" s="141">
        <f>'Таблица №2-П'!B8/'Таблица №2-П'!B$15*100</f>
        <v>16.601290535708685</v>
      </c>
      <c r="C8" s="141">
        <f>'Таблица №2-П'!C8/'Таблица №2-П'!C$15*100</f>
        <v>16.591697158949405</v>
      </c>
      <c r="D8" s="141">
        <f>'Таблица №2-П'!D8/'Таблица №2-П'!D$15*100</f>
        <v>16.698521648302158</v>
      </c>
      <c r="E8" s="141">
        <f>'Таблица №2-П'!E8/'Таблица №2-П'!E$15*100</f>
        <v>16.733327568956362</v>
      </c>
      <c r="F8" s="141">
        <f>'Таблица №2-П'!F8/'Таблица №2-П'!F$15*100</f>
        <v>16.594764657563971</v>
      </c>
      <c r="G8" s="141">
        <f>'Таблица №2-П'!G8/'Таблица №2-П'!G$15*100</f>
        <v>16.800875816266746</v>
      </c>
      <c r="H8" s="141">
        <f>'Таблица №2-П'!H8/'Таблица №2-П'!H$15*100</f>
        <v>16.7273960192408</v>
      </c>
      <c r="I8" s="141">
        <f>'Таблица №2-П'!I8/'Таблица №2-П'!I$15*100</f>
        <v>16.724453978391395</v>
      </c>
      <c r="J8" s="141">
        <f>'Таблица №2-П'!J8/'Таблица №2-П'!J$15*100</f>
        <v>16.90679394595362</v>
      </c>
      <c r="K8" s="141">
        <f>'Таблица №2-П'!K8/'Таблица №2-П'!K$15*100</f>
        <v>16.875661291304436</v>
      </c>
    </row>
    <row r="9" spans="1:11">
      <c r="A9" s="86" t="s">
        <v>61</v>
      </c>
      <c r="B9" s="141">
        <f>'Таблица №2-П'!B9/'Таблица №2-П'!B$15*100</f>
        <v>6.6337299862290786</v>
      </c>
      <c r="C9" s="141">
        <f>'Таблица №2-П'!C9/'Таблица №2-П'!C$15*100</f>
        <v>6.6554276263274526</v>
      </c>
      <c r="D9" s="141">
        <f>'Таблица №2-П'!D9/'Таблица №2-П'!D$15*100</f>
        <v>6.6698239004692521</v>
      </c>
      <c r="E9" s="141">
        <f>'Таблица №2-П'!E9/'Таблица №2-П'!E$15*100</f>
        <v>6.6913917264720775</v>
      </c>
      <c r="F9" s="141">
        <f>'Таблица №2-П'!F9/'Таблица №2-П'!F$15*100</f>
        <v>6.6371371448940693</v>
      </c>
      <c r="G9" s="141">
        <f>'Таблица №2-П'!G9/'Таблица №2-П'!G$15*100</f>
        <v>6.727033801644966</v>
      </c>
      <c r="H9" s="141">
        <f>'Таблица №2-П'!H9/'Таблица №2-П'!H$15*100</f>
        <v>6.721648437788021</v>
      </c>
      <c r="I9" s="141">
        <f>'Таблица №2-П'!I9/'Таблица №2-П'!I$15*100</f>
        <v>6.7447976530927027</v>
      </c>
      <c r="J9" s="141">
        <f>'Таблица №2-П'!J9/'Таблица №2-П'!J$15*100</f>
        <v>6.809855864487778</v>
      </c>
      <c r="K9" s="141">
        <f>'Таблица №2-П'!K9/'Таблица №2-П'!K$15*100</f>
        <v>6.8101771463522809</v>
      </c>
    </row>
    <row r="10" spans="1:11">
      <c r="A10" s="85" t="s">
        <v>6</v>
      </c>
      <c r="B10" s="141">
        <f>'Таблица №2-П'!B10/'Таблица №2-П'!B$15*100</f>
        <v>9.7230642764632496</v>
      </c>
      <c r="C10" s="141">
        <f>'Таблица №2-П'!C10/'Таблица №2-П'!C$15*100</f>
        <v>9.6495462876044886</v>
      </c>
      <c r="D10" s="141">
        <f>'Таблица №2-П'!D10/'Таблица №2-П'!D$15*100</f>
        <v>9.6169174134215503</v>
      </c>
      <c r="E10" s="141">
        <f>'Таблица №2-П'!E10/'Таблица №2-П'!E$15*100</f>
        <v>9.6217745222772582</v>
      </c>
      <c r="F10" s="141">
        <f>'Таблица №2-П'!F10/'Таблица №2-П'!F$15*100</f>
        <v>9.7373649706306278</v>
      </c>
      <c r="G10" s="141">
        <f>'Таблица №2-П'!G10/'Таблица №2-П'!G$15*100</f>
        <v>9.5989120719811503</v>
      </c>
      <c r="H10" s="141">
        <f>'Таблица №2-П'!H10/'Таблица №2-П'!H$15*100</f>
        <v>9.6808369832389403</v>
      </c>
      <c r="I10" s="141">
        <f>'Таблица №2-П'!I10/'Таблица №2-П'!I$15*100</f>
        <v>9.650024476728051</v>
      </c>
      <c r="J10" s="141">
        <f>'Таблица №2-П'!J10/'Таблица №2-П'!J$15*100</f>
        <v>9.4760375450238641</v>
      </c>
      <c r="K10" s="141">
        <f>'Таблица №2-П'!K10/'Таблица №2-П'!K$15*100</f>
        <v>9.3791036296015005</v>
      </c>
    </row>
    <row r="11" spans="1:11">
      <c r="A11" s="85" t="s">
        <v>30</v>
      </c>
      <c r="B11" s="141">
        <f>'Таблица №2-П'!B11/'Таблица №2-П'!B$15*100</f>
        <v>2.617371335356824</v>
      </c>
      <c r="C11" s="141">
        <f>'Таблица №2-П'!C11/'Таблица №2-П'!C$15*100</f>
        <v>2.6170360862596347</v>
      </c>
      <c r="D11" s="141">
        <f>'Таблица №2-П'!D11/'Таблица №2-П'!D$15*100</f>
        <v>2.6572895985267362</v>
      </c>
      <c r="E11" s="141">
        <f>'Таблица №2-П'!E11/'Таблица №2-П'!E$15*100</f>
        <v>2.6690712353471597</v>
      </c>
      <c r="F11" s="141">
        <f>'Таблица №2-П'!F11/'Таблица №2-П'!F$15*100</f>
        <v>2.7176665685104533</v>
      </c>
      <c r="G11" s="141">
        <f>'Таблица №2-П'!G11/'Таблица №2-П'!G$15*100</f>
        <v>2.6527409273657763</v>
      </c>
      <c r="H11" s="141">
        <f>'Таблица №2-П'!H11/'Таблица №2-П'!H$15*100</f>
        <v>2.6744687113390535</v>
      </c>
      <c r="I11" s="141">
        <f>'Таблица №2-П'!I11/'Таблица №2-П'!I$15*100</f>
        <v>2.6551592297513142</v>
      </c>
      <c r="J11" s="141">
        <f>'Таблица №2-П'!J11/'Таблица №2-П'!J$15*100</f>
        <v>2.608515646717176</v>
      </c>
      <c r="K11" s="141">
        <f>'Таблица №2-П'!K11/'Таблица №2-П'!K$15*100</f>
        <v>2.6467305757908681</v>
      </c>
    </row>
    <row r="12" spans="1:11">
      <c r="A12" s="85" t="s">
        <v>25</v>
      </c>
      <c r="B12" s="141">
        <f>'Таблица №2-П'!B12/'Таблица №2-П'!B$15*100</f>
        <v>4.6330731305702288</v>
      </c>
      <c r="C12" s="141">
        <f>'Таблица №2-П'!C12/'Таблица №2-П'!C$15*100</f>
        <v>4.6394247654808201</v>
      </c>
      <c r="D12" s="141">
        <f>'Таблица №2-П'!D12/'Таблица №2-П'!D$15*100</f>
        <v>4.648859281796307</v>
      </c>
      <c r="E12" s="141">
        <f>'Таблица №2-П'!E12/'Таблица №2-П'!E$15*100</f>
        <v>4.6991612831503149</v>
      </c>
      <c r="F12" s="141">
        <f>'Таблица №2-П'!F12/'Таблица №2-П'!F$15*100</f>
        <v>4.7291043503866836</v>
      </c>
      <c r="G12" s="141">
        <f>'Таблица №2-П'!G12/'Таблица №2-П'!G$15*100</f>
        <v>4.6745837948331976</v>
      </c>
      <c r="H12" s="141">
        <f>'Таблица №2-П'!H12/'Таблица №2-П'!H$15*100</f>
        <v>4.765597189426626</v>
      </c>
      <c r="I12" s="141">
        <f>'Таблица №2-П'!I12/'Таблица №2-П'!I$15*100</f>
        <v>4.7533686766963683</v>
      </c>
      <c r="J12" s="141">
        <f>'Таблица №2-П'!J12/'Таблица №2-П'!J$15*100</f>
        <v>4.6537376461612165</v>
      </c>
      <c r="K12" s="141">
        <f>'Таблица №2-П'!K12/'Таблица №2-П'!K$15*100</f>
        <v>4.7745739472242432</v>
      </c>
    </row>
    <row r="13" spans="1:11" ht="15" customHeight="1">
      <c r="A13" s="85" t="s">
        <v>32</v>
      </c>
      <c r="B13" s="141">
        <f>'Таблица №2-П'!B13/'Таблица №2-П'!B$15*100</f>
        <v>1.5844562086624281</v>
      </c>
      <c r="C13" s="141">
        <f>'Таблица №2-П'!C13/'Таблица №2-П'!C$15*100</f>
        <v>1.6019463974405641</v>
      </c>
      <c r="D13" s="141">
        <f>'Таблица №2-П'!D13/'Таблица №2-П'!D$15*100</f>
        <v>1.5873893214731889</v>
      </c>
      <c r="E13" s="141">
        <f>'Таблица №2-П'!E13/'Таблица №2-П'!E$15*100</f>
        <v>1.5926355966747778</v>
      </c>
      <c r="F13" s="141">
        <f>'Таблица №2-П'!F13/'Таблица №2-П'!F$15*100</f>
        <v>1.6064349146815864</v>
      </c>
      <c r="G13" s="141">
        <f>'Таблица №2-П'!G13/'Таблица №2-П'!G$15*100</f>
        <v>1.6760005205046451</v>
      </c>
      <c r="H13" s="141">
        <f>'Таблица №2-П'!H13/'Таблица №2-П'!H$15*100</f>
        <v>1.6881329667613316</v>
      </c>
      <c r="I13" s="141">
        <f>'Таблица №2-П'!I13/'Таблица №2-П'!I$15*100</f>
        <v>1.6971126989553023</v>
      </c>
      <c r="J13" s="141">
        <f>'Таблица №2-П'!J13/'Таблица №2-П'!J$15*100</f>
        <v>1.6949082370754154</v>
      </c>
      <c r="K13" s="141">
        <f>'Таблица №2-П'!K13/'Таблица №2-П'!K$15*100</f>
        <v>1.69499288341851</v>
      </c>
    </row>
    <row r="14" spans="1:11" ht="16.5" customHeight="1">
      <c r="A14" s="86" t="s">
        <v>63</v>
      </c>
      <c r="B14" s="141">
        <f>'Таблица №2-П'!B14/'Таблица №2-П'!B$15*100</f>
        <v>0.66837944233850854</v>
      </c>
      <c r="C14" s="141">
        <f>'Таблица №2-П'!C14/'Таблица №2-П'!C$15*100</f>
        <v>0.6711495111656034</v>
      </c>
      <c r="D14" s="141">
        <f>'Таблица №2-П'!D14/'Таблица №2-П'!D$15*100</f>
        <v>0.73242380713405031</v>
      </c>
      <c r="E14" s="141">
        <f>'Таблица №2-П'!E14/'Таблица №2-П'!E$15*100</f>
        <v>0.74514865916474182</v>
      </c>
      <c r="F14" s="141">
        <f>'Таблица №2-П'!F14/'Таблица №2-П'!F$15*100</f>
        <v>0.75507958402430142</v>
      </c>
      <c r="G14" s="141">
        <f>'Таблица №2-П'!G14/'Таблица №2-П'!G$15*100</f>
        <v>0.76493411523068677</v>
      </c>
      <c r="H14" s="141">
        <f>'Таблица №2-П'!H14/'Таблица №2-П'!H$15*100</f>
        <v>0.77806901811847995</v>
      </c>
      <c r="I14" s="141">
        <f>'Таблица №2-П'!I14/'Таблица №2-П'!I$15*100</f>
        <v>0.79623808769457816</v>
      </c>
      <c r="J14" s="141">
        <f>'Таблица №2-П'!J14/'Таблица №2-П'!J$15*100</f>
        <v>0.79277488954736608</v>
      </c>
      <c r="K14" s="141">
        <f>'Таблица №2-П'!K14/'Таблица №2-П'!K$15*100</f>
        <v>0.80755082340732076</v>
      </c>
    </row>
    <row r="15" spans="1:11">
      <c r="A15" s="87" t="s">
        <v>7</v>
      </c>
      <c r="B15" s="141">
        <f>SUM(B5:B14)</f>
        <v>100</v>
      </c>
      <c r="C15" s="141">
        <f t="shared" ref="C15:K15" si="0">SUM(C5:C14)</f>
        <v>100.00000000000001</v>
      </c>
      <c r="D15" s="141">
        <f t="shared" si="0"/>
        <v>99.999999999999986</v>
      </c>
      <c r="E15" s="141">
        <f t="shared" si="0"/>
        <v>100.00000000000001</v>
      </c>
      <c r="F15" s="141">
        <f t="shared" si="0"/>
        <v>99.999999999999986</v>
      </c>
      <c r="G15" s="141">
        <f t="shared" si="0"/>
        <v>99.999999999999986</v>
      </c>
      <c r="H15" s="141">
        <f t="shared" si="0"/>
        <v>100.00000000000001</v>
      </c>
      <c r="I15" s="141">
        <f t="shared" si="0"/>
        <v>100</v>
      </c>
      <c r="J15" s="141">
        <f t="shared" si="0"/>
        <v>99.999999999999986</v>
      </c>
      <c r="K15" s="141">
        <f t="shared" si="0"/>
        <v>100.00000000000001</v>
      </c>
    </row>
  </sheetData>
  <mergeCells count="2">
    <mergeCell ref="C3:K3"/>
    <mergeCell ref="A1:K1"/>
  </mergeCells>
  <phoneticPr fontId="0" type="noConversion"/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X18"/>
  <sheetViews>
    <sheetView showGridLines="0" workbookViewId="0">
      <selection sqref="A1:M1"/>
    </sheetView>
  </sheetViews>
  <sheetFormatPr defaultColWidth="6.6640625" defaultRowHeight="15.75"/>
  <cols>
    <col min="1" max="1" width="43.88671875" style="3" customWidth="1"/>
    <col min="2" max="2" width="7.6640625" style="61" customWidth="1"/>
    <col min="3" max="3" width="6.6640625" style="3" customWidth="1"/>
    <col min="4" max="6" width="6.33203125" style="3" customWidth="1"/>
    <col min="7" max="12" width="6.33203125" style="61" customWidth="1"/>
    <col min="13" max="13" width="8.44140625" style="3" customWidth="1"/>
    <col min="14" max="16384" width="6.6640625" style="23"/>
  </cols>
  <sheetData>
    <row r="1" spans="1:24" ht="16.7" customHeight="1">
      <c r="A1" s="166" t="s">
        <v>22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24" ht="16.7" customHeight="1">
      <c r="A2" s="12"/>
      <c r="B2" s="62"/>
      <c r="M2" s="18" t="s">
        <v>18</v>
      </c>
    </row>
    <row r="3" spans="1:24" ht="16.7" customHeight="1">
      <c r="A3" s="33" t="s">
        <v>36</v>
      </c>
      <c r="B3" s="177">
        <v>2023</v>
      </c>
      <c r="C3" s="178"/>
      <c r="D3" s="170">
        <v>2024</v>
      </c>
      <c r="E3" s="171"/>
      <c r="F3" s="171"/>
      <c r="G3" s="171"/>
      <c r="H3" s="171"/>
      <c r="I3" s="171"/>
      <c r="J3" s="171"/>
      <c r="K3" s="171"/>
      <c r="L3" s="171"/>
      <c r="M3" s="172"/>
    </row>
    <row r="4" spans="1:24" ht="16.7" customHeight="1">
      <c r="A4" s="31"/>
      <c r="B4" s="173" t="s">
        <v>64</v>
      </c>
      <c r="C4" s="175" t="s">
        <v>15</v>
      </c>
      <c r="D4" s="177" t="s">
        <v>8</v>
      </c>
      <c r="E4" s="179"/>
      <c r="F4" s="179"/>
      <c r="G4" s="179"/>
      <c r="H4" s="179"/>
      <c r="I4" s="179"/>
      <c r="J4" s="179"/>
      <c r="K4" s="179"/>
      <c r="L4" s="178"/>
      <c r="M4" s="173" t="s">
        <v>64</v>
      </c>
    </row>
    <row r="5" spans="1:24" ht="16.7" customHeight="1">
      <c r="A5" s="32" t="s">
        <v>34</v>
      </c>
      <c r="B5" s="174"/>
      <c r="C5" s="176"/>
      <c r="D5" s="77">
        <v>1</v>
      </c>
      <c r="E5" s="6">
        <v>2</v>
      </c>
      <c r="F5" s="77">
        <v>3</v>
      </c>
      <c r="G5" s="77">
        <v>4</v>
      </c>
      <c r="H5" s="77">
        <v>5</v>
      </c>
      <c r="I5" s="77">
        <v>6</v>
      </c>
      <c r="J5" s="77">
        <v>7</v>
      </c>
      <c r="K5" s="77">
        <v>8</v>
      </c>
      <c r="L5" s="77">
        <v>9</v>
      </c>
      <c r="M5" s="174"/>
    </row>
    <row r="6" spans="1:24" ht="16.7" customHeight="1">
      <c r="A6" s="14" t="s">
        <v>2</v>
      </c>
      <c r="B6" s="142">
        <v>29281</v>
      </c>
      <c r="C6" s="142">
        <v>39444</v>
      </c>
      <c r="D6" s="142">
        <v>1321</v>
      </c>
      <c r="E6" s="142">
        <v>5781</v>
      </c>
      <c r="F6" s="142">
        <v>3465</v>
      </c>
      <c r="G6" s="142">
        <v>3638</v>
      </c>
      <c r="H6" s="142">
        <v>3779</v>
      </c>
      <c r="I6" s="142">
        <v>3643</v>
      </c>
      <c r="J6" s="142">
        <v>3797</v>
      </c>
      <c r="K6" s="142">
        <v>3770</v>
      </c>
      <c r="L6" s="142">
        <v>3669</v>
      </c>
      <c r="M6" s="142">
        <f>SUM(D6:L6)</f>
        <v>32863</v>
      </c>
      <c r="N6" s="78"/>
    </row>
    <row r="7" spans="1:24" ht="16.7" customHeight="1">
      <c r="A7" s="14" t="s">
        <v>3</v>
      </c>
      <c r="B7" s="142">
        <v>16420</v>
      </c>
      <c r="C7" s="142">
        <v>21873</v>
      </c>
      <c r="D7" s="142">
        <v>720</v>
      </c>
      <c r="E7" s="142">
        <v>3179</v>
      </c>
      <c r="F7" s="142">
        <v>1818</v>
      </c>
      <c r="G7" s="142">
        <v>1774</v>
      </c>
      <c r="H7" s="142">
        <v>2145</v>
      </c>
      <c r="I7" s="142">
        <v>1884</v>
      </c>
      <c r="J7" s="142">
        <v>1937</v>
      </c>
      <c r="K7" s="142">
        <v>1907</v>
      </c>
      <c r="L7" s="142">
        <v>1847</v>
      </c>
      <c r="M7" s="142">
        <f t="shared" ref="M7:M15" si="0">SUM(D7:L7)</f>
        <v>17211</v>
      </c>
      <c r="N7" s="78"/>
      <c r="O7" s="109"/>
      <c r="P7" s="109"/>
      <c r="Q7" s="109"/>
      <c r="R7" s="109"/>
      <c r="S7" s="109"/>
      <c r="T7" s="109"/>
      <c r="U7" s="109"/>
      <c r="V7" s="109"/>
      <c r="W7" s="109"/>
      <c r="X7" s="109"/>
    </row>
    <row r="8" spans="1:24" ht="16.7" customHeight="1">
      <c r="A8" s="14" t="s">
        <v>4</v>
      </c>
      <c r="B8" s="142">
        <v>22195</v>
      </c>
      <c r="C8" s="142">
        <v>30004</v>
      </c>
      <c r="D8" s="142">
        <v>963</v>
      </c>
      <c r="E8" s="142">
        <v>4364</v>
      </c>
      <c r="F8" s="142">
        <v>2622</v>
      </c>
      <c r="G8" s="142">
        <v>2707</v>
      </c>
      <c r="H8" s="142">
        <v>2815</v>
      </c>
      <c r="I8" s="142">
        <v>2683</v>
      </c>
      <c r="J8" s="142">
        <v>2795</v>
      </c>
      <c r="K8" s="142">
        <v>2710</v>
      </c>
      <c r="L8" s="142">
        <v>2673</v>
      </c>
      <c r="M8" s="142">
        <f t="shared" si="0"/>
        <v>24332</v>
      </c>
      <c r="N8" s="78"/>
      <c r="O8" s="108"/>
      <c r="P8" s="108"/>
      <c r="Q8" s="108"/>
      <c r="R8" s="108"/>
      <c r="S8" s="108"/>
      <c r="T8" s="108"/>
      <c r="U8" s="108"/>
      <c r="V8" s="108"/>
      <c r="W8" s="108"/>
      <c r="X8" s="108"/>
    </row>
    <row r="9" spans="1:24" ht="16.7" customHeight="1">
      <c r="A9" s="14" t="s">
        <v>5</v>
      </c>
      <c r="B9" s="142">
        <v>18093</v>
      </c>
      <c r="C9" s="142">
        <v>24609</v>
      </c>
      <c r="D9" s="142">
        <v>756</v>
      </c>
      <c r="E9" s="142">
        <v>3643</v>
      </c>
      <c r="F9" s="142">
        <v>2147</v>
      </c>
      <c r="G9" s="142">
        <v>2206</v>
      </c>
      <c r="H9" s="142">
        <v>2437</v>
      </c>
      <c r="I9" s="142">
        <v>2293</v>
      </c>
      <c r="J9" s="142">
        <v>2411</v>
      </c>
      <c r="K9" s="142">
        <v>2362</v>
      </c>
      <c r="L9" s="142">
        <v>2307</v>
      </c>
      <c r="M9" s="142">
        <f t="shared" si="0"/>
        <v>20562</v>
      </c>
      <c r="N9" s="78"/>
      <c r="O9" s="108"/>
      <c r="P9" s="108"/>
      <c r="Q9" s="108"/>
      <c r="R9" s="108"/>
      <c r="S9" s="108"/>
      <c r="T9" s="108"/>
      <c r="U9" s="108"/>
      <c r="V9" s="108"/>
      <c r="W9" s="108"/>
      <c r="X9" s="108"/>
    </row>
    <row r="10" spans="1:24" ht="16.7" customHeight="1">
      <c r="A10" s="34" t="s">
        <v>61</v>
      </c>
      <c r="B10" s="142">
        <v>7923</v>
      </c>
      <c r="C10" s="142">
        <v>10675</v>
      </c>
      <c r="D10" s="142">
        <v>383</v>
      </c>
      <c r="E10" s="142">
        <v>1563</v>
      </c>
      <c r="F10" s="142">
        <v>923</v>
      </c>
      <c r="G10" s="142">
        <v>974</v>
      </c>
      <c r="H10" s="142">
        <v>1070</v>
      </c>
      <c r="I10" s="142">
        <v>979</v>
      </c>
      <c r="J10" s="142">
        <v>1044</v>
      </c>
      <c r="K10" s="142">
        <v>1072</v>
      </c>
      <c r="L10" s="142">
        <v>986</v>
      </c>
      <c r="M10" s="142">
        <f t="shared" si="0"/>
        <v>8994</v>
      </c>
      <c r="N10" s="78"/>
      <c r="O10" s="108"/>
      <c r="P10" s="108"/>
      <c r="Q10" s="108"/>
      <c r="R10" s="108"/>
      <c r="S10" s="108"/>
      <c r="T10" s="108"/>
      <c r="U10" s="108"/>
      <c r="V10" s="108"/>
      <c r="W10" s="108"/>
      <c r="X10" s="108"/>
    </row>
    <row r="11" spans="1:24" ht="16.7" customHeight="1">
      <c r="A11" s="14" t="s">
        <v>6</v>
      </c>
      <c r="B11" s="142">
        <v>11484</v>
      </c>
      <c r="C11" s="142">
        <v>15456</v>
      </c>
      <c r="D11" s="142">
        <v>530</v>
      </c>
      <c r="E11" s="142">
        <v>2496</v>
      </c>
      <c r="F11" s="142">
        <v>1355</v>
      </c>
      <c r="G11" s="142">
        <v>1377</v>
      </c>
      <c r="H11" s="142">
        <v>1590</v>
      </c>
      <c r="I11" s="142">
        <v>1404</v>
      </c>
      <c r="J11" s="142">
        <v>1500</v>
      </c>
      <c r="K11" s="142">
        <v>1520</v>
      </c>
      <c r="L11" s="142">
        <v>1446</v>
      </c>
      <c r="M11" s="142">
        <f t="shared" si="0"/>
        <v>13218</v>
      </c>
      <c r="N11" s="78"/>
    </row>
    <row r="12" spans="1:24" ht="16.7" customHeight="1">
      <c r="A12" s="14" t="s">
        <v>30</v>
      </c>
      <c r="B12" s="142">
        <v>4515</v>
      </c>
      <c r="C12" s="142">
        <v>6103</v>
      </c>
      <c r="D12" s="142">
        <v>204</v>
      </c>
      <c r="E12" s="142">
        <v>881</v>
      </c>
      <c r="F12" s="142">
        <v>498</v>
      </c>
      <c r="G12" s="142">
        <v>531</v>
      </c>
      <c r="H12" s="142">
        <v>587</v>
      </c>
      <c r="I12" s="142">
        <v>514</v>
      </c>
      <c r="J12" s="142">
        <v>547</v>
      </c>
      <c r="K12" s="142">
        <v>595</v>
      </c>
      <c r="L12" s="142">
        <v>496</v>
      </c>
      <c r="M12" s="142">
        <f t="shared" si="0"/>
        <v>4853</v>
      </c>
      <c r="N12" s="78"/>
    </row>
    <row r="13" spans="1:24" ht="16.7" customHeight="1">
      <c r="A13" s="14" t="s">
        <v>25</v>
      </c>
      <c r="B13" s="142">
        <v>8024</v>
      </c>
      <c r="C13" s="142">
        <v>10899</v>
      </c>
      <c r="D13" s="142">
        <v>488</v>
      </c>
      <c r="E13" s="142">
        <v>1443</v>
      </c>
      <c r="F13" s="142">
        <v>974</v>
      </c>
      <c r="G13" s="142">
        <v>773</v>
      </c>
      <c r="H13" s="142">
        <v>1133</v>
      </c>
      <c r="I13" s="142">
        <v>924</v>
      </c>
      <c r="J13" s="142">
        <v>1029</v>
      </c>
      <c r="K13" s="142">
        <v>1142</v>
      </c>
      <c r="L13" s="142">
        <v>931</v>
      </c>
      <c r="M13" s="142">
        <f t="shared" si="0"/>
        <v>8837</v>
      </c>
      <c r="N13" s="78"/>
    </row>
    <row r="14" spans="1:24" ht="15.75" customHeight="1">
      <c r="A14" s="14" t="s">
        <v>32</v>
      </c>
      <c r="B14" s="143">
        <v>2991</v>
      </c>
      <c r="C14" s="143">
        <v>4099</v>
      </c>
      <c r="D14" s="143">
        <v>162</v>
      </c>
      <c r="E14" s="143">
        <v>598</v>
      </c>
      <c r="F14" s="143">
        <v>342</v>
      </c>
      <c r="G14" s="143">
        <v>360</v>
      </c>
      <c r="H14" s="143">
        <v>448</v>
      </c>
      <c r="I14" s="143">
        <v>375</v>
      </c>
      <c r="J14" s="143">
        <v>411</v>
      </c>
      <c r="K14" s="143">
        <v>446</v>
      </c>
      <c r="L14" s="143">
        <v>372</v>
      </c>
      <c r="M14" s="142">
        <f t="shared" si="0"/>
        <v>3514</v>
      </c>
      <c r="N14" s="78"/>
    </row>
    <row r="15" spans="1:24" ht="18.75" customHeight="1">
      <c r="A15" s="34" t="s">
        <v>63</v>
      </c>
      <c r="B15" s="137">
        <v>1601</v>
      </c>
      <c r="C15" s="143">
        <v>2513</v>
      </c>
      <c r="D15" s="137">
        <v>93</v>
      </c>
      <c r="E15" s="137">
        <v>658</v>
      </c>
      <c r="F15" s="138">
        <v>316</v>
      </c>
      <c r="G15" s="138">
        <v>317</v>
      </c>
      <c r="H15" s="138">
        <v>525</v>
      </c>
      <c r="I15" s="138">
        <v>349</v>
      </c>
      <c r="J15" s="138">
        <v>377</v>
      </c>
      <c r="K15" s="138">
        <v>485</v>
      </c>
      <c r="L15" s="138">
        <v>389</v>
      </c>
      <c r="M15" s="142">
        <f t="shared" si="0"/>
        <v>3509</v>
      </c>
      <c r="N15" s="78"/>
    </row>
    <row r="16" spans="1:24" ht="16.7" customHeight="1">
      <c r="A16" s="15" t="s">
        <v>7</v>
      </c>
      <c r="B16" s="142">
        <f>SUM(B6:B15)</f>
        <v>122527</v>
      </c>
      <c r="C16" s="142">
        <f t="shared" ref="C16:M16" si="1">SUM(C6:C15)</f>
        <v>165675</v>
      </c>
      <c r="D16" s="142">
        <f t="shared" si="1"/>
        <v>5620</v>
      </c>
      <c r="E16" s="142">
        <f t="shared" si="1"/>
        <v>24606</v>
      </c>
      <c r="F16" s="142">
        <f t="shared" si="1"/>
        <v>14460</v>
      </c>
      <c r="G16" s="142">
        <f t="shared" si="1"/>
        <v>14657</v>
      </c>
      <c r="H16" s="142">
        <f t="shared" si="1"/>
        <v>16529</v>
      </c>
      <c r="I16" s="142">
        <f t="shared" si="1"/>
        <v>15048</v>
      </c>
      <c r="J16" s="142">
        <f t="shared" si="1"/>
        <v>15848</v>
      </c>
      <c r="K16" s="142">
        <f t="shared" si="1"/>
        <v>16009</v>
      </c>
      <c r="L16" s="142">
        <f t="shared" si="1"/>
        <v>15116</v>
      </c>
      <c r="M16" s="142">
        <f t="shared" si="1"/>
        <v>137893</v>
      </c>
      <c r="N16" s="78"/>
      <c r="O16" s="81"/>
      <c r="P16" s="78"/>
    </row>
    <row r="17" spans="2:13" ht="16.7" customHeight="1"/>
    <row r="18" spans="2:13"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</row>
  </sheetData>
  <mergeCells count="7">
    <mergeCell ref="A1:M1"/>
    <mergeCell ref="D3:M3"/>
    <mergeCell ref="M4:M5"/>
    <mergeCell ref="C4:C5"/>
    <mergeCell ref="B3:C3"/>
    <mergeCell ref="B4:B5"/>
    <mergeCell ref="D4:L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2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A20"/>
  <sheetViews>
    <sheetView showGridLines="0" zoomScaleNormal="75" zoomScaleSheetLayoutView="100" workbookViewId="0">
      <selection sqref="A1:N1"/>
    </sheetView>
  </sheetViews>
  <sheetFormatPr defaultColWidth="9" defaultRowHeight="15.75"/>
  <cols>
    <col min="1" max="1" width="43.33203125" style="3" customWidth="1"/>
    <col min="2" max="2" width="13.88671875" style="61" customWidth="1"/>
    <col min="3" max="3" width="14.33203125" style="3" customWidth="1"/>
    <col min="4" max="6" width="7.33203125" style="3" customWidth="1"/>
    <col min="7" max="12" width="7.33203125" style="61" customWidth="1"/>
    <col min="13" max="13" width="15.6640625" style="23" customWidth="1"/>
    <col min="14" max="14" width="13.21875" style="23" customWidth="1"/>
    <col min="15" max="15" width="7.21875" style="3" customWidth="1"/>
    <col min="16" max="16" width="8.109375" style="3" customWidth="1"/>
    <col min="17" max="16384" width="9" style="3"/>
  </cols>
  <sheetData>
    <row r="1" spans="1:27" ht="29.25" customHeight="1">
      <c r="A1" s="166" t="s">
        <v>58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</row>
    <row r="2" spans="1:27" ht="13.5" customHeight="1">
      <c r="A2" s="12"/>
      <c r="B2" s="62"/>
      <c r="C2" s="12"/>
      <c r="D2" s="12"/>
      <c r="M2" s="24"/>
      <c r="N2" s="24" t="s">
        <v>17</v>
      </c>
    </row>
    <row r="3" spans="1:27" ht="15.75" customHeight="1">
      <c r="A3" s="33" t="s">
        <v>36</v>
      </c>
      <c r="B3" s="177">
        <v>2023</v>
      </c>
      <c r="C3" s="178"/>
      <c r="D3" s="170">
        <v>2024</v>
      </c>
      <c r="E3" s="171"/>
      <c r="F3" s="171"/>
      <c r="G3" s="171"/>
      <c r="H3" s="171"/>
      <c r="I3" s="171"/>
      <c r="J3" s="171"/>
      <c r="K3" s="171"/>
      <c r="L3" s="171"/>
      <c r="M3" s="171"/>
      <c r="N3" s="172"/>
    </row>
    <row r="4" spans="1:27" ht="18" customHeight="1">
      <c r="A4" s="31"/>
      <c r="B4" s="180" t="s">
        <v>66</v>
      </c>
      <c r="C4" s="180" t="s">
        <v>67</v>
      </c>
      <c r="D4" s="184" t="s">
        <v>8</v>
      </c>
      <c r="E4" s="185"/>
      <c r="F4" s="185"/>
      <c r="G4" s="185"/>
      <c r="H4" s="185"/>
      <c r="I4" s="185"/>
      <c r="J4" s="185"/>
      <c r="K4" s="185"/>
      <c r="L4" s="186"/>
      <c r="M4" s="182" t="s">
        <v>68</v>
      </c>
      <c r="N4" s="180" t="s">
        <v>66</v>
      </c>
    </row>
    <row r="5" spans="1:27">
      <c r="A5" s="32" t="s">
        <v>34</v>
      </c>
      <c r="B5" s="180"/>
      <c r="C5" s="180"/>
      <c r="D5" s="6">
        <v>1</v>
      </c>
      <c r="E5" s="6">
        <v>2</v>
      </c>
      <c r="F5" s="6">
        <v>3</v>
      </c>
      <c r="G5" s="6">
        <v>4</v>
      </c>
      <c r="H5" s="6">
        <v>5</v>
      </c>
      <c r="I5" s="6">
        <v>6</v>
      </c>
      <c r="J5" s="6">
        <v>7</v>
      </c>
      <c r="K5" s="6">
        <v>8</v>
      </c>
      <c r="L5" s="6">
        <v>9</v>
      </c>
      <c r="M5" s="183"/>
      <c r="N5" s="180"/>
    </row>
    <row r="6" spans="1:27">
      <c r="A6" s="14" t="s">
        <v>2</v>
      </c>
      <c r="B6" s="144">
        <v>133.86000000000001</v>
      </c>
      <c r="C6" s="144">
        <v>134.75</v>
      </c>
      <c r="D6" s="144">
        <v>81.22</v>
      </c>
      <c r="E6" s="144">
        <v>216.52</v>
      </c>
      <c r="F6" s="144">
        <v>137.12</v>
      </c>
      <c r="G6" s="144">
        <v>141.44</v>
      </c>
      <c r="H6" s="144">
        <v>148</v>
      </c>
      <c r="I6" s="144">
        <v>143.25</v>
      </c>
      <c r="J6" s="144">
        <v>148.37</v>
      </c>
      <c r="K6" s="144">
        <v>146.77000000000001</v>
      </c>
      <c r="L6" s="144">
        <v>142.70000000000002</v>
      </c>
      <c r="M6" s="144">
        <f>SUM(D6:L6)/9</f>
        <v>145.04333333333335</v>
      </c>
      <c r="N6" s="144">
        <v>148.09180079131895</v>
      </c>
      <c r="P6" s="26"/>
    </row>
    <row r="7" spans="1:27">
      <c r="A7" s="14" t="s">
        <v>3</v>
      </c>
      <c r="B7" s="144">
        <v>161.1</v>
      </c>
      <c r="C7" s="144">
        <v>103.5</v>
      </c>
      <c r="D7" s="144">
        <v>113.06</v>
      </c>
      <c r="E7" s="144">
        <v>267.20999999999998</v>
      </c>
      <c r="F7" s="144">
        <v>162.36000000000001</v>
      </c>
      <c r="G7" s="144">
        <v>157.26</v>
      </c>
      <c r="H7" s="144">
        <v>190.57</v>
      </c>
      <c r="I7" s="144">
        <v>168.20000000000002</v>
      </c>
      <c r="J7" s="144">
        <v>173.81</v>
      </c>
      <c r="K7" s="144">
        <v>174.01</v>
      </c>
      <c r="L7" s="144">
        <v>168.69</v>
      </c>
      <c r="M7" s="144">
        <f t="shared" ref="M7:M16" si="0">SUM(D7:L7)/9</f>
        <v>175.01888888888891</v>
      </c>
      <c r="N7" s="144">
        <v>167.75072350424352</v>
      </c>
      <c r="O7" s="68"/>
      <c r="P7" s="26"/>
      <c r="R7" s="116"/>
      <c r="S7" s="116"/>
      <c r="T7" s="116"/>
      <c r="U7" s="116"/>
      <c r="V7" s="116"/>
      <c r="W7" s="116"/>
      <c r="X7" s="116"/>
      <c r="Y7" s="116"/>
      <c r="Z7" s="116"/>
      <c r="AA7" s="115"/>
    </row>
    <row r="8" spans="1:27">
      <c r="A8" s="14" t="s">
        <v>4</v>
      </c>
      <c r="B8" s="144">
        <v>132.25</v>
      </c>
      <c r="C8" s="144">
        <v>133.19999999999999</v>
      </c>
      <c r="D8" s="144">
        <v>80.41</v>
      </c>
      <c r="E8" s="144">
        <v>217.87</v>
      </c>
      <c r="F8" s="144">
        <v>138.27000000000001</v>
      </c>
      <c r="G8" s="144">
        <v>142.43</v>
      </c>
      <c r="H8" s="144">
        <v>149.18</v>
      </c>
      <c r="I8" s="144">
        <v>143.47</v>
      </c>
      <c r="J8" s="144">
        <v>147.72</v>
      </c>
      <c r="K8" s="144">
        <v>145.28</v>
      </c>
      <c r="L8" s="144">
        <v>143.93</v>
      </c>
      <c r="M8" s="144">
        <f t="shared" si="0"/>
        <v>145.39555555555557</v>
      </c>
      <c r="N8" s="144">
        <v>148.64807586569245</v>
      </c>
      <c r="O8" s="68"/>
      <c r="P8" s="111"/>
      <c r="Q8" s="111"/>
      <c r="R8" s="111"/>
      <c r="S8" s="111"/>
      <c r="T8" s="111"/>
      <c r="U8" s="111"/>
      <c r="V8" s="111"/>
      <c r="W8" s="111"/>
      <c r="X8" s="111"/>
      <c r="Y8" s="110"/>
    </row>
    <row r="9" spans="1:27">
      <c r="A9" s="14" t="s">
        <v>5</v>
      </c>
      <c r="B9" s="144">
        <v>154.29</v>
      </c>
      <c r="C9" s="144">
        <v>155.11000000000001</v>
      </c>
      <c r="D9" s="144">
        <v>96.19</v>
      </c>
      <c r="E9" s="144">
        <v>252.34</v>
      </c>
      <c r="F9" s="144">
        <v>156.1</v>
      </c>
      <c r="G9" s="144">
        <v>159.81</v>
      </c>
      <c r="H9" s="144">
        <v>174.06</v>
      </c>
      <c r="I9" s="144">
        <v>164.76</v>
      </c>
      <c r="J9" s="144">
        <v>172.26</v>
      </c>
      <c r="K9" s="144">
        <v>166.45000000000002</v>
      </c>
      <c r="L9" s="144">
        <v>163.76</v>
      </c>
      <c r="M9" s="144">
        <f t="shared" si="0"/>
        <v>167.30333333333334</v>
      </c>
      <c r="N9" s="144">
        <v>171.28252053311118</v>
      </c>
      <c r="O9" s="68"/>
      <c r="P9"/>
      <c r="Q9"/>
      <c r="R9"/>
      <c r="S9"/>
      <c r="T9"/>
      <c r="U9"/>
      <c r="V9"/>
      <c r="W9"/>
      <c r="X9"/>
      <c r="Y9"/>
      <c r="Z9"/>
    </row>
    <row r="10" spans="1:27">
      <c r="A10" s="34" t="s">
        <v>61</v>
      </c>
      <c r="B10" s="144">
        <v>142.18</v>
      </c>
      <c r="C10" s="144">
        <v>142.68</v>
      </c>
      <c r="D10" s="144">
        <v>89.210000000000008</v>
      </c>
      <c r="E10" s="144">
        <v>231.08</v>
      </c>
      <c r="F10" s="144">
        <v>145.14000000000001</v>
      </c>
      <c r="G10" s="144">
        <v>152.02000000000001</v>
      </c>
      <c r="H10" s="144">
        <v>163.95000000000002</v>
      </c>
      <c r="I10" s="144">
        <v>150.96</v>
      </c>
      <c r="J10" s="144">
        <v>159.94</v>
      </c>
      <c r="K10" s="144">
        <v>162.16</v>
      </c>
      <c r="L10" s="144">
        <v>152.46</v>
      </c>
      <c r="M10" s="144">
        <f t="shared" si="0"/>
        <v>156.32444444444448</v>
      </c>
      <c r="N10" s="144">
        <v>159.3485614059953</v>
      </c>
      <c r="O10" s="68"/>
      <c r="P10" s="26"/>
      <c r="Q10" s="114"/>
      <c r="R10" s="114"/>
      <c r="S10" s="114"/>
      <c r="T10" s="114"/>
      <c r="U10" s="114"/>
      <c r="V10" s="114"/>
      <c r="W10" s="114"/>
      <c r="X10" s="114"/>
      <c r="Y10" s="114"/>
      <c r="Z10" s="113"/>
      <c r="AA10" s="112"/>
    </row>
    <row r="11" spans="1:27">
      <c r="A11" s="14" t="s">
        <v>6</v>
      </c>
      <c r="B11" s="144">
        <v>150.55000000000001</v>
      </c>
      <c r="C11" s="144">
        <v>150.75</v>
      </c>
      <c r="D11" s="144">
        <v>103.24000000000001</v>
      </c>
      <c r="E11" s="144">
        <v>263.39</v>
      </c>
      <c r="F11" s="144">
        <v>153.42000000000002</v>
      </c>
      <c r="G11" s="144">
        <v>156.97</v>
      </c>
      <c r="H11" s="144">
        <v>176.3</v>
      </c>
      <c r="I11" s="144">
        <v>159.09</v>
      </c>
      <c r="J11" s="144">
        <v>167.79</v>
      </c>
      <c r="K11" s="144">
        <v>170.66</v>
      </c>
      <c r="L11" s="144">
        <v>163.82</v>
      </c>
      <c r="M11" s="144">
        <f t="shared" si="0"/>
        <v>168.29777777777778</v>
      </c>
      <c r="N11" s="144">
        <v>172.26378214234515</v>
      </c>
      <c r="O11" s="68"/>
      <c r="P11" s="26"/>
    </row>
    <row r="12" spans="1:27">
      <c r="A12" s="14" t="s">
        <v>30</v>
      </c>
      <c r="B12" s="144">
        <v>129.80000000000001</v>
      </c>
      <c r="C12" s="144">
        <v>132.43</v>
      </c>
      <c r="D12" s="144">
        <v>86.25</v>
      </c>
      <c r="E12" s="144">
        <v>215.95000000000002</v>
      </c>
      <c r="F12" s="144">
        <v>131.52000000000001</v>
      </c>
      <c r="G12" s="144">
        <v>141.70000000000002</v>
      </c>
      <c r="H12" s="144">
        <v>158.14000000000001</v>
      </c>
      <c r="I12" s="144">
        <v>139.62</v>
      </c>
      <c r="J12" s="144">
        <v>146.78</v>
      </c>
      <c r="K12" s="144">
        <v>159.59</v>
      </c>
      <c r="L12" s="144">
        <v>135.18</v>
      </c>
      <c r="M12" s="144">
        <f t="shared" si="0"/>
        <v>146.08111111111111</v>
      </c>
      <c r="N12" s="144">
        <v>149.35449896932593</v>
      </c>
      <c r="O12" s="68"/>
      <c r="P12" s="26"/>
    </row>
    <row r="13" spans="1:27">
      <c r="A13" s="14" t="s">
        <v>25</v>
      </c>
      <c r="B13" s="144">
        <v>128.63</v>
      </c>
      <c r="C13" s="144">
        <v>131.27000000000001</v>
      </c>
      <c r="D13" s="144">
        <v>101.39</v>
      </c>
      <c r="E13" s="144">
        <v>193.56</v>
      </c>
      <c r="F13" s="144">
        <v>142.42000000000002</v>
      </c>
      <c r="G13" s="144">
        <v>111.63</v>
      </c>
      <c r="H13" s="144">
        <v>163.94</v>
      </c>
      <c r="I13" s="144">
        <v>133.80000000000001</v>
      </c>
      <c r="J13" s="144">
        <v>150.72999999999999</v>
      </c>
      <c r="K13" s="144">
        <v>164.20000000000002</v>
      </c>
      <c r="L13" s="144">
        <v>136.12</v>
      </c>
      <c r="M13" s="144">
        <f t="shared" si="0"/>
        <v>144.19888888888889</v>
      </c>
      <c r="N13" s="144">
        <v>146.14274818121694</v>
      </c>
      <c r="O13" s="68"/>
      <c r="P13" s="26"/>
    </row>
    <row r="14" spans="1:27" ht="15.75" customHeight="1">
      <c r="A14" s="14" t="s">
        <v>32</v>
      </c>
      <c r="B14" s="145">
        <v>131.94</v>
      </c>
      <c r="C14" s="145">
        <v>134.15</v>
      </c>
      <c r="D14" s="145">
        <v>90.42</v>
      </c>
      <c r="E14" s="145">
        <v>208</v>
      </c>
      <c r="F14" s="145">
        <v>130.53</v>
      </c>
      <c r="G14" s="145">
        <v>137.17000000000002</v>
      </c>
      <c r="H14" s="145">
        <v>164.58</v>
      </c>
      <c r="I14" s="145">
        <v>141.5</v>
      </c>
      <c r="J14" s="145">
        <v>152.37</v>
      </c>
      <c r="K14" s="145">
        <v>166.61</v>
      </c>
      <c r="L14" s="145">
        <v>140.89000000000001</v>
      </c>
      <c r="M14" s="144">
        <f t="shared" si="0"/>
        <v>148.00777777777782</v>
      </c>
      <c r="N14" s="144">
        <v>150.85530535170165</v>
      </c>
      <c r="O14" s="68"/>
      <c r="P14" s="26"/>
    </row>
    <row r="15" spans="1:27" s="61" customFormat="1">
      <c r="A15" s="34" t="s">
        <v>63</v>
      </c>
      <c r="B15" s="144">
        <v>175.77</v>
      </c>
      <c r="C15" s="144">
        <v>177.46</v>
      </c>
      <c r="D15" s="145">
        <v>114.34</v>
      </c>
      <c r="E15" s="145">
        <v>288.54000000000002</v>
      </c>
      <c r="F15" s="145">
        <v>157.21</v>
      </c>
      <c r="G15" s="145">
        <v>156.25</v>
      </c>
      <c r="H15" s="145">
        <v>223.43</v>
      </c>
      <c r="I15" s="145">
        <v>157.75</v>
      </c>
      <c r="J15" s="145">
        <v>168.3</v>
      </c>
      <c r="K15" s="145">
        <v>191.39</v>
      </c>
      <c r="L15" s="145">
        <v>158.66</v>
      </c>
      <c r="M15" s="144">
        <f t="shared" si="0"/>
        <v>179.54111111111112</v>
      </c>
      <c r="N15" s="144">
        <v>185.4526251519797</v>
      </c>
      <c r="O15" s="68"/>
      <c r="P15" s="26"/>
    </row>
    <row r="16" spans="1:27">
      <c r="A16" s="15" t="s">
        <v>14</v>
      </c>
      <c r="B16" s="144">
        <v>141.41</v>
      </c>
      <c r="C16" s="144">
        <v>145.38</v>
      </c>
      <c r="D16" s="146">
        <v>91.12</v>
      </c>
      <c r="E16" s="146">
        <v>228.2</v>
      </c>
      <c r="F16" s="146">
        <v>145.13</v>
      </c>
      <c r="G16" s="146">
        <v>146.11000000000001</v>
      </c>
      <c r="H16" s="146">
        <v>163.82</v>
      </c>
      <c r="I16" s="146">
        <v>150.47</v>
      </c>
      <c r="J16" s="146">
        <v>157.517</v>
      </c>
      <c r="K16" s="146">
        <v>158.6602</v>
      </c>
      <c r="L16" s="146">
        <v>150.83709999999999</v>
      </c>
      <c r="M16" s="144">
        <f t="shared" si="0"/>
        <v>154.65158888888888</v>
      </c>
      <c r="N16" s="144">
        <v>157.09775648647329</v>
      </c>
      <c r="O16" s="68"/>
      <c r="P16" s="26"/>
    </row>
    <row r="17" spans="1:20">
      <c r="C17" s="28"/>
      <c r="D17" s="68"/>
      <c r="E17" s="68"/>
      <c r="F17" s="68"/>
      <c r="G17" s="68"/>
      <c r="H17" s="68"/>
      <c r="I17" s="68"/>
      <c r="J17" s="68"/>
      <c r="K17" s="68"/>
      <c r="L17" s="68"/>
      <c r="M17" s="68"/>
      <c r="P17" s="68"/>
    </row>
    <row r="18" spans="1:20">
      <c r="A18" s="3" t="s">
        <v>46</v>
      </c>
      <c r="C18" s="26"/>
    </row>
    <row r="19" spans="1:20" ht="36" customHeight="1">
      <c r="A19" s="181" t="s">
        <v>45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25"/>
      <c r="O19" s="27"/>
      <c r="P19" s="27"/>
      <c r="Q19" s="27"/>
      <c r="R19" s="27"/>
      <c r="S19" s="27"/>
      <c r="T19" s="27"/>
    </row>
    <row r="20" spans="1:20">
      <c r="A20" s="25"/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25"/>
    </row>
  </sheetData>
  <mergeCells count="9">
    <mergeCell ref="A1:N1"/>
    <mergeCell ref="N4:N5"/>
    <mergeCell ref="D3:N3"/>
    <mergeCell ref="A19:M19"/>
    <mergeCell ref="M4:M5"/>
    <mergeCell ref="C4:C5"/>
    <mergeCell ref="B3:C3"/>
    <mergeCell ref="B4:B5"/>
    <mergeCell ref="D4:L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67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O18"/>
  <sheetViews>
    <sheetView showGridLines="0" workbookViewId="0">
      <selection sqref="A1:M1"/>
    </sheetView>
  </sheetViews>
  <sheetFormatPr defaultColWidth="9" defaultRowHeight="48.75" customHeight="1"/>
  <cols>
    <col min="1" max="1" width="4.5546875" style="38" customWidth="1"/>
    <col min="2" max="2" width="35.77734375" style="39" customWidth="1"/>
    <col min="3" max="12" width="11.21875" style="39" customWidth="1"/>
    <col min="13" max="13" width="11.33203125" style="39" customWidth="1"/>
    <col min="14" max="14" width="12" style="37" bestFit="1" customWidth="1"/>
    <col min="15" max="15" width="10.109375" style="37" bestFit="1" customWidth="1"/>
    <col min="16" max="16384" width="9" style="37"/>
  </cols>
  <sheetData>
    <row r="1" spans="1:15" ht="15.75" customHeight="1">
      <c r="A1" s="166" t="s">
        <v>73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5" ht="15.75" customHeight="1">
      <c r="C2" s="89"/>
      <c r="D2" s="89"/>
      <c r="E2" s="89"/>
      <c r="F2" s="89"/>
      <c r="G2" s="89"/>
      <c r="H2" s="89"/>
      <c r="I2" s="89"/>
      <c r="J2" s="90"/>
      <c r="K2" s="90"/>
      <c r="L2" s="90"/>
      <c r="M2" s="91" t="s">
        <v>18</v>
      </c>
    </row>
    <row r="3" spans="1:15" ht="63.75" customHeight="1">
      <c r="A3" s="40" t="s">
        <v>1</v>
      </c>
      <c r="B3" s="41" t="s">
        <v>21</v>
      </c>
      <c r="C3" s="54" t="s">
        <v>2</v>
      </c>
      <c r="D3" s="47" t="s">
        <v>3</v>
      </c>
      <c r="E3" s="47" t="s">
        <v>4</v>
      </c>
      <c r="F3" s="47" t="s">
        <v>5</v>
      </c>
      <c r="G3" s="48" t="s">
        <v>61</v>
      </c>
      <c r="H3" s="49" t="s">
        <v>6</v>
      </c>
      <c r="I3" s="46" t="s">
        <v>31</v>
      </c>
      <c r="J3" s="46" t="s">
        <v>25</v>
      </c>
      <c r="K3" s="46" t="s">
        <v>41</v>
      </c>
      <c r="L3" s="46" t="s">
        <v>63</v>
      </c>
      <c r="M3" s="42" t="s">
        <v>65</v>
      </c>
    </row>
    <row r="4" spans="1:15" ht="15.75" customHeight="1">
      <c r="A4" s="117" t="s">
        <v>26</v>
      </c>
      <c r="B4" s="43" t="s">
        <v>27</v>
      </c>
      <c r="C4" s="157">
        <f>C5+C9+C12+C13</f>
        <v>390715</v>
      </c>
      <c r="D4" s="157">
        <f t="shared" ref="D4:M4" si="0">D5+D9+D12+D13</f>
        <v>217311</v>
      </c>
      <c r="E4" s="157">
        <f t="shared" si="0"/>
        <v>333071</v>
      </c>
      <c r="F4" s="157">
        <f t="shared" si="0"/>
        <v>283915</v>
      </c>
      <c r="G4" s="157">
        <f t="shared" si="0"/>
        <v>111156</v>
      </c>
      <c r="H4" s="157">
        <f t="shared" si="0"/>
        <v>150617</v>
      </c>
      <c r="I4" s="157">
        <f t="shared" si="0"/>
        <v>41079</v>
      </c>
      <c r="J4" s="157">
        <f t="shared" si="0"/>
        <v>78556</v>
      </c>
      <c r="K4" s="157">
        <f t="shared" si="0"/>
        <v>25339</v>
      </c>
      <c r="L4" s="157">
        <f t="shared" si="0"/>
        <v>12299</v>
      </c>
      <c r="M4" s="157">
        <f t="shared" si="0"/>
        <v>1644058</v>
      </c>
      <c r="N4" s="57"/>
      <c r="O4" s="44"/>
    </row>
    <row r="5" spans="1:15" ht="15.75" customHeight="1">
      <c r="A5" s="118">
        <v>1</v>
      </c>
      <c r="B5" s="92" t="s">
        <v>70</v>
      </c>
      <c r="C5" s="158">
        <f>SUM(C6:C8)</f>
        <v>252652</v>
      </c>
      <c r="D5" s="158">
        <f t="shared" ref="D5:M5" si="1">SUM(D6:D8)</f>
        <v>92032</v>
      </c>
      <c r="E5" s="158">
        <f t="shared" si="1"/>
        <v>238655</v>
      </c>
      <c r="F5" s="158">
        <f t="shared" si="1"/>
        <v>207964</v>
      </c>
      <c r="G5" s="158">
        <f t="shared" si="1"/>
        <v>72719</v>
      </c>
      <c r="H5" s="158">
        <f t="shared" si="1"/>
        <v>77981</v>
      </c>
      <c r="I5" s="158">
        <f t="shared" si="1"/>
        <v>15440</v>
      </c>
      <c r="J5" s="158">
        <f t="shared" si="1"/>
        <v>38625</v>
      </c>
      <c r="K5" s="158">
        <f t="shared" si="1"/>
        <v>18234</v>
      </c>
      <c r="L5" s="158">
        <f t="shared" si="1"/>
        <v>8576</v>
      </c>
      <c r="M5" s="158">
        <f t="shared" si="1"/>
        <v>1022878</v>
      </c>
      <c r="N5" s="57"/>
      <c r="O5" s="44"/>
    </row>
    <row r="6" spans="1:15" ht="63" customHeight="1">
      <c r="A6" s="119">
        <v>1.1000000000000001</v>
      </c>
      <c r="B6" s="92" t="s">
        <v>49</v>
      </c>
      <c r="C6" s="158">
        <v>208880</v>
      </c>
      <c r="D6" s="158">
        <v>41320</v>
      </c>
      <c r="E6" s="158">
        <v>229821</v>
      </c>
      <c r="F6" s="158">
        <v>203926</v>
      </c>
      <c r="G6" s="158">
        <v>67713</v>
      </c>
      <c r="H6" s="158">
        <v>53936</v>
      </c>
      <c r="I6" s="158">
        <v>1914</v>
      </c>
      <c r="J6" s="158">
        <v>26042</v>
      </c>
      <c r="K6" s="158">
        <v>18128</v>
      </c>
      <c r="L6" s="158">
        <v>8576</v>
      </c>
      <c r="M6" s="159">
        <f t="shared" ref="M6:M13" si="2">SUM(C6:L6)</f>
        <v>860256</v>
      </c>
      <c r="N6" s="57"/>
      <c r="O6" s="44"/>
    </row>
    <row r="7" spans="1:15" ht="15.75" customHeight="1">
      <c r="A7" s="119">
        <v>1.2</v>
      </c>
      <c r="B7" s="92" t="s">
        <v>9</v>
      </c>
      <c r="C7" s="158">
        <v>43772</v>
      </c>
      <c r="D7" s="158">
        <v>50050</v>
      </c>
      <c r="E7" s="158">
        <v>8834</v>
      </c>
      <c r="F7" s="158">
        <v>4038</v>
      </c>
      <c r="G7" s="158">
        <v>5006</v>
      </c>
      <c r="H7" s="158">
        <v>24045</v>
      </c>
      <c r="I7" s="158">
        <v>13526</v>
      </c>
      <c r="J7" s="158">
        <v>12583</v>
      </c>
      <c r="K7" s="158">
        <v>106</v>
      </c>
      <c r="L7" s="158">
        <v>0</v>
      </c>
      <c r="M7" s="159">
        <f t="shared" si="2"/>
        <v>161960</v>
      </c>
      <c r="N7" s="57"/>
      <c r="O7" s="44"/>
    </row>
    <row r="8" spans="1:15" ht="15.75" customHeight="1">
      <c r="A8" s="119">
        <v>1.3</v>
      </c>
      <c r="B8" s="92" t="s">
        <v>10</v>
      </c>
      <c r="C8" s="158">
        <v>0</v>
      </c>
      <c r="D8" s="158">
        <v>662</v>
      </c>
      <c r="E8" s="158">
        <v>0</v>
      </c>
      <c r="F8" s="158">
        <v>0</v>
      </c>
      <c r="G8" s="158">
        <v>0</v>
      </c>
      <c r="H8" s="158">
        <v>0</v>
      </c>
      <c r="I8" s="158">
        <v>0</v>
      </c>
      <c r="J8" s="158">
        <v>0</v>
      </c>
      <c r="K8" s="158">
        <v>0</v>
      </c>
      <c r="L8" s="158">
        <v>0</v>
      </c>
      <c r="M8" s="159">
        <f t="shared" si="2"/>
        <v>662</v>
      </c>
      <c r="N8" s="57"/>
      <c r="O8" s="44"/>
    </row>
    <row r="9" spans="1:15" ht="15.75" customHeight="1">
      <c r="A9" s="93">
        <v>2</v>
      </c>
      <c r="B9" s="92" t="s">
        <v>71</v>
      </c>
      <c r="C9" s="158">
        <f>SUM(C10:C11)</f>
        <v>129070</v>
      </c>
      <c r="D9" s="158">
        <f t="shared" ref="D9:M9" si="3">SUM(D10:D11)</f>
        <v>115990</v>
      </c>
      <c r="E9" s="158">
        <f t="shared" si="3"/>
        <v>94416</v>
      </c>
      <c r="F9" s="158">
        <f t="shared" si="3"/>
        <v>75951</v>
      </c>
      <c r="G9" s="158">
        <f t="shared" si="3"/>
        <v>38437</v>
      </c>
      <c r="H9" s="158">
        <f t="shared" si="3"/>
        <v>64862</v>
      </c>
      <c r="I9" s="158">
        <f t="shared" si="3"/>
        <v>24322</v>
      </c>
      <c r="J9" s="158">
        <f t="shared" si="3"/>
        <v>38609</v>
      </c>
      <c r="K9" s="158">
        <f t="shared" si="3"/>
        <v>6665</v>
      </c>
      <c r="L9" s="158">
        <f t="shared" si="3"/>
        <v>3723</v>
      </c>
      <c r="M9" s="158">
        <f t="shared" si="3"/>
        <v>592045</v>
      </c>
      <c r="N9" s="57"/>
      <c r="O9" s="44"/>
    </row>
    <row r="10" spans="1:15" ht="15.75" customHeight="1">
      <c r="A10" s="93">
        <v>2.1</v>
      </c>
      <c r="B10" s="92" t="s">
        <v>50</v>
      </c>
      <c r="C10" s="158">
        <v>65831</v>
      </c>
      <c r="D10" s="158">
        <v>68987</v>
      </c>
      <c r="E10" s="158">
        <v>29391</v>
      </c>
      <c r="F10" s="158">
        <v>56035</v>
      </c>
      <c r="G10" s="158">
        <v>24469</v>
      </c>
      <c r="H10" s="158">
        <v>32325</v>
      </c>
      <c r="I10" s="158">
        <v>14870</v>
      </c>
      <c r="J10" s="158">
        <v>23221</v>
      </c>
      <c r="K10" s="158">
        <v>2528</v>
      </c>
      <c r="L10" s="158">
        <v>1965</v>
      </c>
      <c r="M10" s="159">
        <f t="shared" si="2"/>
        <v>319622</v>
      </c>
      <c r="N10" s="57"/>
    </row>
    <row r="11" spans="1:15" ht="15.75" customHeight="1">
      <c r="A11" s="93">
        <v>2.2000000000000002</v>
      </c>
      <c r="B11" s="92" t="s">
        <v>51</v>
      </c>
      <c r="C11" s="158">
        <v>63239</v>
      </c>
      <c r="D11" s="158">
        <v>47003</v>
      </c>
      <c r="E11" s="158">
        <v>65025</v>
      </c>
      <c r="F11" s="158">
        <v>19916</v>
      </c>
      <c r="G11" s="158">
        <v>13968</v>
      </c>
      <c r="H11" s="158">
        <v>32537</v>
      </c>
      <c r="I11" s="158">
        <v>9452</v>
      </c>
      <c r="J11" s="158">
        <v>15388</v>
      </c>
      <c r="K11" s="158">
        <v>4137</v>
      </c>
      <c r="L11" s="158">
        <v>1758</v>
      </c>
      <c r="M11" s="159">
        <f t="shared" si="2"/>
        <v>272423</v>
      </c>
      <c r="N11" s="57"/>
      <c r="O11" s="44"/>
    </row>
    <row r="12" spans="1:15" ht="15.75" customHeight="1">
      <c r="A12" s="120">
        <v>3</v>
      </c>
      <c r="B12" s="92" t="s">
        <v>52</v>
      </c>
      <c r="C12" s="158">
        <v>3189</v>
      </c>
      <c r="D12" s="158">
        <v>0</v>
      </c>
      <c r="E12" s="158">
        <v>0</v>
      </c>
      <c r="F12" s="158">
        <v>0</v>
      </c>
      <c r="G12" s="158">
        <v>0</v>
      </c>
      <c r="H12" s="158">
        <v>0</v>
      </c>
      <c r="I12" s="158">
        <v>0</v>
      </c>
      <c r="J12" s="158">
        <v>0</v>
      </c>
      <c r="K12" s="158">
        <v>440</v>
      </c>
      <c r="L12" s="158">
        <v>0</v>
      </c>
      <c r="M12" s="159">
        <f t="shared" si="2"/>
        <v>3629</v>
      </c>
      <c r="N12" s="57"/>
      <c r="O12" s="44"/>
    </row>
    <row r="13" spans="1:15" ht="15.75" customHeight="1">
      <c r="A13" s="120">
        <v>4</v>
      </c>
      <c r="B13" s="92" t="s">
        <v>11</v>
      </c>
      <c r="C13" s="158">
        <v>5804</v>
      </c>
      <c r="D13" s="158">
        <v>9289</v>
      </c>
      <c r="E13" s="158">
        <v>0</v>
      </c>
      <c r="F13" s="158">
        <v>0</v>
      </c>
      <c r="G13" s="158">
        <v>0</v>
      </c>
      <c r="H13" s="158">
        <v>7774</v>
      </c>
      <c r="I13" s="158">
        <v>1317</v>
      </c>
      <c r="J13" s="158">
        <v>1322</v>
      </c>
      <c r="K13" s="158">
        <v>0</v>
      </c>
      <c r="L13" s="158">
        <v>0</v>
      </c>
      <c r="M13" s="159">
        <f t="shared" si="2"/>
        <v>25506</v>
      </c>
      <c r="N13" s="57"/>
    </row>
    <row r="14" spans="1:15" ht="15.75" customHeight="1">
      <c r="A14" s="121" t="s">
        <v>72</v>
      </c>
      <c r="B14" s="43" t="s">
        <v>28</v>
      </c>
      <c r="C14" s="157">
        <f>SUM(C15:C17)</f>
        <v>425070</v>
      </c>
      <c r="D14" s="157">
        <f t="shared" ref="D14:M14" si="4">SUM(D15:D17)</f>
        <v>235335</v>
      </c>
      <c r="E14" s="157">
        <f t="shared" si="4"/>
        <v>337096</v>
      </c>
      <c r="F14" s="157">
        <f t="shared" si="4"/>
        <v>293798</v>
      </c>
      <c r="G14" s="157">
        <f t="shared" si="4"/>
        <v>117575</v>
      </c>
      <c r="H14" s="157">
        <f t="shared" si="4"/>
        <v>162512</v>
      </c>
      <c r="I14" s="157">
        <f t="shared" si="4"/>
        <v>46024</v>
      </c>
      <c r="J14" s="157">
        <f t="shared" si="4"/>
        <v>82795</v>
      </c>
      <c r="K14" s="157">
        <f t="shared" si="4"/>
        <v>29270</v>
      </c>
      <c r="L14" s="157">
        <f t="shared" si="4"/>
        <v>14128</v>
      </c>
      <c r="M14" s="157">
        <f t="shared" si="4"/>
        <v>1743603</v>
      </c>
      <c r="N14" s="57"/>
      <c r="O14" s="57"/>
    </row>
    <row r="15" spans="1:15" ht="15.75" customHeight="1">
      <c r="A15" s="122">
        <v>1</v>
      </c>
      <c r="B15" s="45" t="s">
        <v>29</v>
      </c>
      <c r="C15" s="158">
        <v>390715</v>
      </c>
      <c r="D15" s="158">
        <v>217311</v>
      </c>
      <c r="E15" s="158">
        <v>333071</v>
      </c>
      <c r="F15" s="158">
        <v>283915</v>
      </c>
      <c r="G15" s="158">
        <v>111156</v>
      </c>
      <c r="H15" s="158">
        <v>150617</v>
      </c>
      <c r="I15" s="158">
        <v>41079</v>
      </c>
      <c r="J15" s="158">
        <v>78556</v>
      </c>
      <c r="K15" s="158">
        <v>25339</v>
      </c>
      <c r="L15" s="158">
        <v>12299</v>
      </c>
      <c r="M15" s="159">
        <f>SUM(C15:L15)</f>
        <v>1644058</v>
      </c>
      <c r="N15" s="57"/>
    </row>
    <row r="16" spans="1:15" ht="15.75" customHeight="1">
      <c r="A16" s="122">
        <v>2</v>
      </c>
      <c r="B16" s="45" t="s">
        <v>23</v>
      </c>
      <c r="C16" s="158">
        <v>34127</v>
      </c>
      <c r="D16" s="158">
        <v>5994</v>
      </c>
      <c r="E16" s="158">
        <v>3638</v>
      </c>
      <c r="F16" s="158">
        <v>9057</v>
      </c>
      <c r="G16" s="158">
        <v>6212</v>
      </c>
      <c r="H16" s="158">
        <v>4591</v>
      </c>
      <c r="I16" s="158">
        <v>2666</v>
      </c>
      <c r="J16" s="158">
        <v>3860</v>
      </c>
      <c r="K16" s="158">
        <v>3930</v>
      </c>
      <c r="L16" s="158">
        <v>1828</v>
      </c>
      <c r="M16" s="159">
        <f t="shared" ref="M16:M17" si="5">SUM(C16:L16)</f>
        <v>75903</v>
      </c>
      <c r="N16" s="57"/>
    </row>
    <row r="17" spans="1:15" ht="15.75" customHeight="1">
      <c r="A17" s="122">
        <v>3</v>
      </c>
      <c r="B17" s="45" t="s">
        <v>24</v>
      </c>
      <c r="C17" s="158">
        <v>228</v>
      </c>
      <c r="D17" s="158">
        <v>12030</v>
      </c>
      <c r="E17" s="158">
        <v>387</v>
      </c>
      <c r="F17" s="158">
        <v>826</v>
      </c>
      <c r="G17" s="158">
        <v>207</v>
      </c>
      <c r="H17" s="158">
        <v>7304</v>
      </c>
      <c r="I17" s="158">
        <v>2279</v>
      </c>
      <c r="J17" s="158">
        <v>379</v>
      </c>
      <c r="K17" s="158">
        <v>1</v>
      </c>
      <c r="L17" s="158">
        <v>1</v>
      </c>
      <c r="M17" s="159">
        <f t="shared" si="5"/>
        <v>23642</v>
      </c>
      <c r="N17" s="57"/>
      <c r="O17" s="88"/>
    </row>
    <row r="18" spans="1:15" ht="16.7" customHeight="1"/>
  </sheetData>
  <mergeCells count="1">
    <mergeCell ref="A1:M1"/>
  </mergeCells>
  <phoneticPr fontId="4" type="noConversion"/>
  <printOptions horizontalCentered="1"/>
  <pageMargins left="0.33" right="0.2" top="0.98425196850393704" bottom="0.39370078740157483" header="0.51181102362204722" footer="0.51181102362204722"/>
  <pageSetup paperSize="9" scale="72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481"/>
  <sheetViews>
    <sheetView showGridLines="0" zoomScaleNormal="75" workbookViewId="0">
      <selection sqref="A1:M1"/>
    </sheetView>
  </sheetViews>
  <sheetFormatPr defaultColWidth="9" defaultRowHeight="48.75" customHeight="1"/>
  <cols>
    <col min="1" max="1" width="4.33203125" style="38" bestFit="1" customWidth="1"/>
    <col min="2" max="2" width="36.109375" style="39" customWidth="1"/>
    <col min="3" max="3" width="9" style="39" customWidth="1"/>
    <col min="4" max="4" width="9.88671875" style="39" customWidth="1"/>
    <col min="5" max="6" width="9" style="39" customWidth="1"/>
    <col min="7" max="7" width="9.33203125" style="39" customWidth="1"/>
    <col min="8" max="10" width="9" style="39" customWidth="1"/>
    <col min="11" max="13" width="11" style="39" customWidth="1"/>
    <col min="14" max="14" width="9.6640625" style="37" bestFit="1" customWidth="1"/>
    <col min="15" max="16384" width="9" style="37"/>
  </cols>
  <sheetData>
    <row r="1" spans="1:14" ht="15.75" customHeight="1">
      <c r="A1" s="166" t="s">
        <v>74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4" ht="15.75">
      <c r="I2" s="187" t="s">
        <v>39</v>
      </c>
      <c r="J2" s="187"/>
      <c r="K2" s="187"/>
      <c r="L2" s="187"/>
      <c r="M2" s="187"/>
    </row>
    <row r="3" spans="1:14" ht="68.25" customHeight="1">
      <c r="A3" s="94" t="s">
        <v>1</v>
      </c>
      <c r="B3" s="95" t="s">
        <v>37</v>
      </c>
      <c r="C3" s="96" t="s">
        <v>2</v>
      </c>
      <c r="D3" s="96" t="s">
        <v>3</v>
      </c>
      <c r="E3" s="96" t="s">
        <v>4</v>
      </c>
      <c r="F3" s="96" t="s">
        <v>5</v>
      </c>
      <c r="G3" s="97" t="s">
        <v>61</v>
      </c>
      <c r="H3" s="98" t="s">
        <v>6</v>
      </c>
      <c r="I3" s="46" t="s">
        <v>31</v>
      </c>
      <c r="J3" s="46" t="s">
        <v>25</v>
      </c>
      <c r="K3" s="46" t="s">
        <v>41</v>
      </c>
      <c r="L3" s="86" t="s">
        <v>63</v>
      </c>
      <c r="M3" s="99" t="s">
        <v>65</v>
      </c>
    </row>
    <row r="4" spans="1:14" ht="15.75">
      <c r="A4" s="117" t="s">
        <v>26</v>
      </c>
      <c r="B4" s="100" t="s">
        <v>27</v>
      </c>
      <c r="C4" s="147">
        <f>C5+C9+C12+C13</f>
        <v>100.00000000000001</v>
      </c>
      <c r="D4" s="147">
        <f t="shared" ref="D4:M4" si="0">D5+D9+D12+D13</f>
        <v>100</v>
      </c>
      <c r="E4" s="147">
        <f t="shared" si="0"/>
        <v>100</v>
      </c>
      <c r="F4" s="147">
        <f t="shared" si="0"/>
        <v>100</v>
      </c>
      <c r="G4" s="147">
        <f t="shared" si="0"/>
        <v>99.999999999999986</v>
      </c>
      <c r="H4" s="147">
        <f t="shared" si="0"/>
        <v>100</v>
      </c>
      <c r="I4" s="147">
        <f t="shared" si="0"/>
        <v>100</v>
      </c>
      <c r="J4" s="147">
        <f t="shared" si="0"/>
        <v>100</v>
      </c>
      <c r="K4" s="147">
        <f t="shared" si="0"/>
        <v>100</v>
      </c>
      <c r="L4" s="147">
        <f t="shared" si="0"/>
        <v>100.00000000000001</v>
      </c>
      <c r="M4" s="147">
        <f t="shared" si="0"/>
        <v>100</v>
      </c>
      <c r="N4" s="56"/>
    </row>
    <row r="5" spans="1:14" ht="15.75" customHeight="1">
      <c r="A5" s="123">
        <v>1</v>
      </c>
      <c r="B5" s="101" t="s">
        <v>70</v>
      </c>
      <c r="C5" s="148">
        <f>'Таблица №4-П'!C5/'Таблица №4-П'!C$4*100</f>
        <v>64.664013411310037</v>
      </c>
      <c r="D5" s="148">
        <f>'Таблица №4-П'!D5/'Таблица №4-П'!D$4*100</f>
        <v>42.350364224544549</v>
      </c>
      <c r="E5" s="148">
        <f>'Таблица №4-П'!E5/'Таблица №4-П'!E$4*100</f>
        <v>71.652890825079339</v>
      </c>
      <c r="F5" s="148">
        <f>'Таблица №4-П'!F5/'Таблица №4-П'!F$4*100</f>
        <v>73.248683584875749</v>
      </c>
      <c r="G5" s="148">
        <f>'Таблица №4-П'!G5/'Таблица №4-П'!G$4*100</f>
        <v>65.420670049300071</v>
      </c>
      <c r="H5" s="148">
        <f>'Таблица №4-П'!H5/'Таблица №4-П'!H$4*100</f>
        <v>51.774368099218549</v>
      </c>
      <c r="I5" s="148">
        <f>'Таблица №4-П'!I5/'Таблица №4-П'!I$4*100</f>
        <v>37.586114559750719</v>
      </c>
      <c r="J5" s="148">
        <f>'Таблица №4-П'!J5/'Таблица №4-П'!J$4*100</f>
        <v>49.168745862823968</v>
      </c>
      <c r="K5" s="148">
        <f>'Таблица №4-П'!K5/'Таблица №4-П'!K$4*100</f>
        <v>71.960219424602386</v>
      </c>
      <c r="L5" s="148">
        <f>'Таблица №4-П'!L5/'Таблица №4-П'!L$4*100</f>
        <v>69.729246280185393</v>
      </c>
      <c r="M5" s="148">
        <f>'Таблица №4-П'!M5/'Таблица №4-П'!M$4*100</f>
        <v>62.216661455982688</v>
      </c>
      <c r="N5" s="69"/>
    </row>
    <row r="6" spans="1:14" ht="63" customHeight="1">
      <c r="A6" s="160" t="s">
        <v>77</v>
      </c>
      <c r="B6" s="101" t="s">
        <v>49</v>
      </c>
      <c r="C6" s="148">
        <f>'Таблица №4-П'!C6/'Таблица №4-П'!C$4*100</f>
        <v>53.460962594218294</v>
      </c>
      <c r="D6" s="148">
        <f>'Таблица №4-П'!D6/'Таблица №4-П'!D$4*100</f>
        <v>19.014223854291775</v>
      </c>
      <c r="E6" s="148">
        <f>'Таблица №4-П'!E6/'Таблица №4-П'!E$4*100</f>
        <v>69.000603474934778</v>
      </c>
      <c r="F6" s="148">
        <f>'Таблица №4-П'!F6/'Таблица №4-П'!F$4*100</f>
        <v>71.826426923551068</v>
      </c>
      <c r="G6" s="148">
        <f>'Таблица №4-П'!G6/'Таблица №4-П'!G$4*100</f>
        <v>60.917089495843676</v>
      </c>
      <c r="H6" s="148">
        <f>'Таблица №4-П'!H6/'Таблица №4-П'!H$4*100</f>
        <v>35.810034723835955</v>
      </c>
      <c r="I6" s="148">
        <f>'Таблица №4-П'!I6/'Таблица №4-П'!I$4*100</f>
        <v>4.6593149784561456</v>
      </c>
      <c r="J6" s="148">
        <f>'Таблица №4-П'!J6/'Таблица №4-П'!J$4*100</f>
        <v>33.150873262386064</v>
      </c>
      <c r="K6" s="148">
        <f>'Таблица №4-П'!K6/'Таблица №4-П'!K$4*100</f>
        <v>71.541891945222773</v>
      </c>
      <c r="L6" s="148">
        <f>'Таблица №4-П'!L6/'Таблица №4-П'!L$4*100</f>
        <v>69.729246280185393</v>
      </c>
      <c r="M6" s="148">
        <f>'Таблица №4-П'!M6/'Таблица №4-П'!M$4*100</f>
        <v>52.32516127776514</v>
      </c>
      <c r="N6" s="69"/>
    </row>
    <row r="7" spans="1:14" ht="15.75" customHeight="1">
      <c r="A7" s="161">
        <v>1.2</v>
      </c>
      <c r="B7" s="101" t="s">
        <v>9</v>
      </c>
      <c r="C7" s="148">
        <f>'Таблица №4-П'!C7/'Таблица №4-П'!C$4*100</f>
        <v>11.203050817091743</v>
      </c>
      <c r="D7" s="148">
        <f>'Таблица №4-П'!D7/'Таблица №4-П'!D$4*100</f>
        <v>23.031507838995722</v>
      </c>
      <c r="E7" s="148">
        <f>'Таблица №4-П'!E7/'Таблица №4-П'!E$4*100</f>
        <v>2.6522873501445638</v>
      </c>
      <c r="F7" s="148">
        <f>'Таблица №4-П'!F7/'Таблица №4-П'!F$4*100</f>
        <v>1.4222566613246923</v>
      </c>
      <c r="G7" s="148">
        <f>'Таблица №4-П'!G7/'Таблица №4-П'!G$4*100</f>
        <v>4.5035805534564037</v>
      </c>
      <c r="H7" s="148">
        <f>'Таблица №4-П'!H7/'Таблица №4-П'!H$4*100</f>
        <v>15.964333375382592</v>
      </c>
      <c r="I7" s="148">
        <f>'Таблица №4-П'!I7/'Таблица №4-П'!I$4*100</f>
        <v>32.926799581294581</v>
      </c>
      <c r="J7" s="148">
        <f>'Таблица №4-П'!J7/'Таблица №4-П'!J$4*100</f>
        <v>16.017872600437904</v>
      </c>
      <c r="K7" s="148">
        <f>'Таблица №4-П'!K7/'Таблица №4-П'!K$4*100</f>
        <v>0.4183274793796124</v>
      </c>
      <c r="L7" s="148">
        <f>'Таблица №4-П'!L7/'Таблица №4-П'!L$4*100</f>
        <v>0</v>
      </c>
      <c r="M7" s="148">
        <f>'Таблица №4-П'!M7/'Таблица №4-П'!M$4*100</f>
        <v>9.851233958899261</v>
      </c>
      <c r="N7" s="69"/>
    </row>
    <row r="8" spans="1:14" ht="17.25" customHeight="1">
      <c r="A8" s="161">
        <v>1.3</v>
      </c>
      <c r="B8" s="101" t="s">
        <v>10</v>
      </c>
      <c r="C8" s="148">
        <f>'Таблица №4-П'!C8/'Таблица №4-П'!C$4*100</f>
        <v>0</v>
      </c>
      <c r="D8" s="148">
        <f>'Таблица №4-П'!D8/'Таблица №4-П'!D$4*100</f>
        <v>0.30463253125704631</v>
      </c>
      <c r="E8" s="148">
        <f>'Таблица №4-П'!E8/'Таблица №4-П'!E$4*100</f>
        <v>0</v>
      </c>
      <c r="F8" s="148">
        <f>'Таблица №4-П'!F8/'Таблица №4-П'!F$4*100</f>
        <v>0</v>
      </c>
      <c r="G8" s="148">
        <f>'Таблица №4-П'!G8/'Таблица №4-П'!G$4*100</f>
        <v>0</v>
      </c>
      <c r="H8" s="148">
        <f>'Таблица №4-П'!H8/'Таблица №4-П'!H$4*100</f>
        <v>0</v>
      </c>
      <c r="I8" s="148">
        <f>'Таблица №4-П'!I8/'Таблица №4-П'!I$4*100</f>
        <v>0</v>
      </c>
      <c r="J8" s="148">
        <f>'Таблица №4-П'!J8/'Таблица №4-П'!J$4*100</f>
        <v>0</v>
      </c>
      <c r="K8" s="148">
        <f>'Таблица №4-П'!K8/'Таблица №4-П'!K$4*100</f>
        <v>0</v>
      </c>
      <c r="L8" s="148">
        <f>'Таблица №4-П'!L8/'Таблица №4-П'!L$4*100</f>
        <v>0</v>
      </c>
      <c r="M8" s="148">
        <f>'Таблица №4-П'!M8/'Таблица №4-П'!M$4*100</f>
        <v>4.0266219318296562E-2</v>
      </c>
      <c r="N8" s="69"/>
    </row>
    <row r="9" spans="1:14" ht="15.75" customHeight="1">
      <c r="A9" s="102">
        <v>2</v>
      </c>
      <c r="B9" s="101" t="s">
        <v>71</v>
      </c>
      <c r="C9" s="148">
        <f>'Таблица №4-П'!C9/'Таблица №4-П'!C$4*100</f>
        <v>33.034308895230538</v>
      </c>
      <c r="D9" s="148">
        <f>'Таблица №4-П'!D9/'Таблица №4-П'!D$4*100</f>
        <v>53.375116768134149</v>
      </c>
      <c r="E9" s="148">
        <f>'Таблица №4-П'!E9/'Таблица №4-П'!E$4*100</f>
        <v>28.347109174920664</v>
      </c>
      <c r="F9" s="148">
        <f>'Таблица №4-П'!F9/'Таблица №4-П'!F$4*100</f>
        <v>26.751316415124244</v>
      </c>
      <c r="G9" s="148">
        <f>'Таблица №4-П'!G9/'Таблица №4-П'!G$4*100</f>
        <v>34.579329950699915</v>
      </c>
      <c r="H9" s="148">
        <f>'Таблица №4-П'!H9/'Таблица №4-П'!H$4*100</f>
        <v>43.064195940697267</v>
      </c>
      <c r="I9" s="148">
        <f>'Таблица №4-П'!I9/'Таблица №4-П'!I$4*100</f>
        <v>59.207867766985565</v>
      </c>
      <c r="J9" s="148">
        <f>'Таблица №4-П'!J9/'Таблица №4-П'!J$4*100</f>
        <v>49.148378226997302</v>
      </c>
      <c r="K9" s="148">
        <f>'Таблица №4-П'!K9/'Таблица №4-П'!K$4*100</f>
        <v>26.303326887406765</v>
      </c>
      <c r="L9" s="148">
        <f>'Таблица №4-П'!L9/'Таблица №4-П'!L$4*100</f>
        <v>30.270753719814618</v>
      </c>
      <c r="M9" s="148">
        <f>'Таблица №4-П'!M9/'Таблица №4-П'!M$4*100</f>
        <v>36.011199118279279</v>
      </c>
      <c r="N9" s="69"/>
    </row>
    <row r="10" spans="1:14" ht="15.75" customHeight="1">
      <c r="A10" s="102">
        <v>2.1</v>
      </c>
      <c r="B10" s="101" t="s">
        <v>50</v>
      </c>
      <c r="C10" s="148">
        <f>'Таблица №4-П'!C10/'Таблица №4-П'!C$4*100</f>
        <v>16.848854024032864</v>
      </c>
      <c r="D10" s="148">
        <f>'Таблица №4-П'!D10/'Таблица №4-П'!D$4*100</f>
        <v>31.745746878897062</v>
      </c>
      <c r="E10" s="148">
        <f>'Таблица №4-П'!E10/'Таблица №4-П'!E$4*100</f>
        <v>8.8242446805636039</v>
      </c>
      <c r="F10" s="148">
        <f>'Таблица №4-П'!F10/'Таблица №4-П'!F$4*100</f>
        <v>19.736540866104292</v>
      </c>
      <c r="G10" s="148">
        <f>'Таблица №4-П'!G10/'Таблица №4-П'!G$4*100</f>
        <v>22.013206664507539</v>
      </c>
      <c r="H10" s="148">
        <f>'Таблица №4-П'!H10/'Таблица №4-П'!H$4*100</f>
        <v>21.461720788490009</v>
      </c>
      <c r="I10" s="148">
        <f>'Таблица №4-П'!I10/'Таблица №4-П'!I$4*100</f>
        <v>36.198544268360962</v>
      </c>
      <c r="J10" s="148">
        <f>'Таблица №4-П'!J10/'Таблица №4-П'!J$4*100</f>
        <v>29.559804470696065</v>
      </c>
      <c r="K10" s="148">
        <f>'Таблица №4-П'!K10/'Таблица №4-П'!K$4*100</f>
        <v>9.9767157346383044</v>
      </c>
      <c r="L10" s="148">
        <f>'Таблица №4-П'!L10/'Таблица №4-П'!L$4*100</f>
        <v>15.976908691763558</v>
      </c>
      <c r="M10" s="148">
        <f>'Таблица №4-П'!M10/'Таблица №4-П'!M$4*100</f>
        <v>19.441041617753143</v>
      </c>
      <c r="N10" s="69"/>
    </row>
    <row r="11" spans="1:14" ht="15.75" customHeight="1">
      <c r="A11" s="102">
        <v>2.2000000000000002</v>
      </c>
      <c r="B11" s="101" t="s">
        <v>51</v>
      </c>
      <c r="C11" s="148">
        <f>'Таблица №4-П'!C11/'Таблица №4-П'!C$4*100</f>
        <v>16.185454871197678</v>
      </c>
      <c r="D11" s="148">
        <f>'Таблица №4-П'!D11/'Таблица №4-П'!D$4*100</f>
        <v>21.629369889237086</v>
      </c>
      <c r="E11" s="148">
        <f>'Таблица №4-П'!E11/'Таблица №4-П'!E$4*100</f>
        <v>19.522864494357059</v>
      </c>
      <c r="F11" s="148">
        <f>'Таблица №4-П'!F11/'Таблица №4-П'!F$4*100</f>
        <v>7.0147755490199524</v>
      </c>
      <c r="G11" s="148">
        <f>'Таблица №4-П'!G11/'Таблица №4-П'!G$4*100</f>
        <v>12.566123286192379</v>
      </c>
      <c r="H11" s="148">
        <f>'Таблица №4-П'!H11/'Таблица №4-П'!H$4*100</f>
        <v>21.602475152207255</v>
      </c>
      <c r="I11" s="148">
        <f>'Таблица №4-П'!I11/'Таблица №4-П'!I$4*100</f>
        <v>23.0093234986246</v>
      </c>
      <c r="J11" s="148">
        <f>'Таблица №4-П'!J11/'Таблица №4-П'!J$4*100</f>
        <v>19.588573756301237</v>
      </c>
      <c r="K11" s="148">
        <f>'Таблица №4-П'!K11/'Таблица №4-П'!K$4*100</f>
        <v>16.326611152768461</v>
      </c>
      <c r="L11" s="148">
        <f>'Таблица №4-П'!L11/'Таблица №4-П'!L$4*100</f>
        <v>14.293845028051061</v>
      </c>
      <c r="M11" s="148">
        <f>'Таблица №4-П'!M11/'Таблица №4-П'!M$4*100</f>
        <v>16.570157500526136</v>
      </c>
      <c r="N11" s="69"/>
    </row>
    <row r="12" spans="1:14" ht="15.75" customHeight="1">
      <c r="A12" s="124">
        <v>3</v>
      </c>
      <c r="B12" s="101" t="s">
        <v>52</v>
      </c>
      <c r="C12" s="148">
        <f>'Таблица №4-П'!C12/'Таблица №4-П'!C$4*100</f>
        <v>0.81619594845347632</v>
      </c>
      <c r="D12" s="148">
        <f>'Таблица №4-П'!D12/'Таблица №4-П'!D$4*100</f>
        <v>0</v>
      </c>
      <c r="E12" s="148">
        <f>'Таблица №4-П'!E12/'Таблица №4-П'!E$4*100</f>
        <v>0</v>
      </c>
      <c r="F12" s="148">
        <f>'Таблица №4-П'!F12/'Таблица №4-П'!F$4*100</f>
        <v>0</v>
      </c>
      <c r="G12" s="148">
        <f>'Таблица №4-П'!G12/'Таблица №4-П'!G$4*100</f>
        <v>0</v>
      </c>
      <c r="H12" s="148">
        <f>'Таблица №4-П'!H12/'Таблица №4-П'!H$4*100</f>
        <v>0</v>
      </c>
      <c r="I12" s="148">
        <f>'Таблица №4-П'!I12/'Таблица №4-П'!I$4*100</f>
        <v>0</v>
      </c>
      <c r="J12" s="148">
        <f>'Таблица №4-П'!J12/'Таблица №4-П'!J$4*100</f>
        <v>0</v>
      </c>
      <c r="K12" s="148">
        <f>'Таблица №4-П'!K12/'Таблица №4-П'!K$4*100</f>
        <v>1.7364536879908441</v>
      </c>
      <c r="L12" s="148">
        <f>'Таблица №4-П'!L12/'Таблица №4-П'!L$4*100</f>
        <v>0</v>
      </c>
      <c r="M12" s="148">
        <f>'Таблица №4-П'!M12/'Таблица №4-П'!M$4*100</f>
        <v>0.22073430499410604</v>
      </c>
      <c r="N12" s="59"/>
    </row>
    <row r="13" spans="1:14" ht="15.75" customHeight="1">
      <c r="A13" s="124">
        <v>4</v>
      </c>
      <c r="B13" s="101" t="s">
        <v>11</v>
      </c>
      <c r="C13" s="148">
        <f>'Таблица №4-П'!C13/'Таблица №4-П'!C$4*100</f>
        <v>1.4854817450059505</v>
      </c>
      <c r="D13" s="148">
        <f>'Таблица №4-П'!D13/'Таблица №4-П'!D$4*100</f>
        <v>4.2745190073213042</v>
      </c>
      <c r="E13" s="148">
        <f>'Таблица №4-П'!E13/'Таблица №4-П'!E$4*100</f>
        <v>0</v>
      </c>
      <c r="F13" s="148">
        <f>'Таблица №4-П'!F13/'Таблица №4-П'!F$4*100</f>
        <v>0</v>
      </c>
      <c r="G13" s="148">
        <f>'Таблица №4-П'!G13/'Таблица №4-П'!G$4*100</f>
        <v>0</v>
      </c>
      <c r="H13" s="148">
        <f>'Таблица №4-П'!H13/'Таблица №4-П'!H$4*100</f>
        <v>5.1614359600841864</v>
      </c>
      <c r="I13" s="148">
        <f>'Таблица №4-П'!I13/'Таблица №4-П'!I$4*100</f>
        <v>3.2060176732637116</v>
      </c>
      <c r="J13" s="148">
        <f>'Таблица №4-П'!J13/'Таблица №4-П'!J$4*100</f>
        <v>1.6828759101787261</v>
      </c>
      <c r="K13" s="148">
        <f>'Таблица №4-П'!K13/'Таблица №4-П'!K$4*100</f>
        <v>0</v>
      </c>
      <c r="L13" s="148">
        <f>'Таблица №4-П'!L13/'Таблица №4-П'!L$4*100</f>
        <v>0</v>
      </c>
      <c r="M13" s="148">
        <f>'Таблица №4-П'!M13/'Таблица №4-П'!M$4*100</f>
        <v>1.5514051207439155</v>
      </c>
      <c r="N13" s="59"/>
    </row>
    <row r="14" spans="1:14" ht="15.75" customHeight="1">
      <c r="A14" s="117" t="s">
        <v>72</v>
      </c>
      <c r="B14" s="100" t="s">
        <v>28</v>
      </c>
      <c r="C14" s="149">
        <f>SUM(C15:C17)</f>
        <v>100</v>
      </c>
      <c r="D14" s="149">
        <f t="shared" ref="D14:M14" si="1">SUM(D15:D17)</f>
        <v>100</v>
      </c>
      <c r="E14" s="149">
        <f t="shared" si="1"/>
        <v>100</v>
      </c>
      <c r="F14" s="149">
        <f t="shared" si="1"/>
        <v>100</v>
      </c>
      <c r="G14" s="149">
        <f t="shared" si="1"/>
        <v>100.00000000000001</v>
      </c>
      <c r="H14" s="149">
        <f t="shared" si="1"/>
        <v>100</v>
      </c>
      <c r="I14" s="149">
        <f t="shared" si="1"/>
        <v>100</v>
      </c>
      <c r="J14" s="149">
        <f t="shared" si="1"/>
        <v>99.999999999999986</v>
      </c>
      <c r="K14" s="149">
        <f t="shared" si="1"/>
        <v>99.999999999999986</v>
      </c>
      <c r="L14" s="149">
        <f t="shared" si="1"/>
        <v>100</v>
      </c>
      <c r="M14" s="149">
        <f t="shared" si="1"/>
        <v>100</v>
      </c>
    </row>
    <row r="15" spans="1:14" ht="15.75" customHeight="1">
      <c r="A15" s="122">
        <v>1</v>
      </c>
      <c r="B15" s="103" t="s">
        <v>29</v>
      </c>
      <c r="C15" s="148">
        <f>'Таблица №4-П'!C15/'Таблица №4-П'!C$14*100</f>
        <v>91.917801773825488</v>
      </c>
      <c r="D15" s="148">
        <f>'Таблица №4-П'!D15/'Таблица №4-П'!D$14*100</f>
        <v>92.341130728535916</v>
      </c>
      <c r="E15" s="148">
        <f>'Таблица №4-П'!E15/'Таблица №4-П'!E$14*100</f>
        <v>98.805978118992812</v>
      </c>
      <c r="F15" s="148">
        <f>'Таблица №4-П'!F15/'Таблица №4-П'!F$14*100</f>
        <v>96.636124139715037</v>
      </c>
      <c r="G15" s="148">
        <f>'Таблица №4-П'!G15/'Таблица №4-П'!G$14*100</f>
        <v>94.540506059961729</v>
      </c>
      <c r="H15" s="148">
        <f>'Таблица №4-П'!H15/'Таблица №4-П'!H$14*100</f>
        <v>92.680540513931277</v>
      </c>
      <c r="I15" s="148">
        <f>'Таблица №4-П'!I15/'Таблица №4-П'!I$14*100</f>
        <v>89.255605770902136</v>
      </c>
      <c r="J15" s="148">
        <f>'Таблица №4-П'!J15/'Таблица №4-П'!J$14*100</f>
        <v>94.880125611449955</v>
      </c>
      <c r="K15" s="148">
        <f>'Таблица №4-П'!K15/'Таблица №4-П'!K$14*100</f>
        <v>86.569866757772459</v>
      </c>
      <c r="L15" s="148">
        <f>'Таблица №4-П'!L15/'Таблица №4-П'!L$14*100</f>
        <v>87.054077010192515</v>
      </c>
      <c r="M15" s="148">
        <f>'Таблица №4-П'!M15/'Таблица №4-П'!M$14*100</f>
        <v>94.290844876958801</v>
      </c>
    </row>
    <row r="16" spans="1:14" ht="15.75" customHeight="1">
      <c r="A16" s="122">
        <v>2</v>
      </c>
      <c r="B16" s="103" t="s">
        <v>23</v>
      </c>
      <c r="C16" s="148">
        <f>'Таблица №4-П'!C16/'Таблица №4-П'!C$14*100</f>
        <v>8.0285600018820436</v>
      </c>
      <c r="D16" s="148">
        <f>'Таблица №4-П'!D16/'Таблица №4-П'!D$14*100</f>
        <v>2.5470074574542672</v>
      </c>
      <c r="E16" s="148">
        <f>'Таблица №4-П'!E16/'Таблица №4-П'!E$14*100</f>
        <v>1.0792177895910957</v>
      </c>
      <c r="F16" s="148">
        <f>'Таблица №4-П'!F16/'Таблица №4-П'!F$14*100</f>
        <v>3.0827303113023232</v>
      </c>
      <c r="G16" s="148">
        <f>'Таблица №4-П'!G16/'Таблица №4-П'!G$14*100</f>
        <v>5.2834361046140765</v>
      </c>
      <c r="H16" s="148">
        <f>'Таблица №4-П'!H16/'Таблица №4-П'!H$14*100</f>
        <v>2.8250221522102983</v>
      </c>
      <c r="I16" s="148">
        <f>'Таблица №4-П'!I16/'Таблица №4-П'!I$14*100</f>
        <v>5.792629932209282</v>
      </c>
      <c r="J16" s="148">
        <f>'Таблица №4-П'!J16/'Таблица №4-П'!J$14*100</f>
        <v>4.6621172776133823</v>
      </c>
      <c r="K16" s="148">
        <f>'Таблица №4-П'!K16/'Таблица №4-П'!K$14*100</f>
        <v>13.4267167748548</v>
      </c>
      <c r="L16" s="148">
        <f>'Таблица №4-П'!L16/'Таблица №4-П'!L$14*100</f>
        <v>12.938844847112119</v>
      </c>
      <c r="M16" s="148">
        <f>'Таблица №4-П'!M16/'Таблица №4-П'!M$14*100</f>
        <v>4.3532271967873415</v>
      </c>
    </row>
    <row r="17" spans="1:13" ht="15.75" customHeight="1">
      <c r="A17" s="122">
        <v>3</v>
      </c>
      <c r="B17" s="103" t="s">
        <v>24</v>
      </c>
      <c r="C17" s="148">
        <f>'Таблица №4-П'!C17/'Таблица №4-П'!C$14*100</f>
        <v>5.3638224292469477E-2</v>
      </c>
      <c r="D17" s="148">
        <f>'Таблица №4-П'!D17/'Таблица №4-П'!D$14*100</f>
        <v>5.1118618140098162</v>
      </c>
      <c r="E17" s="148">
        <f>'Таблица №4-П'!E17/'Таблица №4-П'!E$14*100</f>
        <v>0.11480409141609513</v>
      </c>
      <c r="F17" s="148">
        <f>'Таблица №4-П'!F17/'Таблица №4-П'!F$14*100</f>
        <v>0.28114554898263433</v>
      </c>
      <c r="G17" s="148">
        <f>'Таблица №4-П'!G17/'Таблица №4-П'!G$14*100</f>
        <v>0.17605783542419734</v>
      </c>
      <c r="H17" s="148">
        <f>'Таблица №4-П'!H17/'Таблица №4-П'!H$14*100</f>
        <v>4.4944373338584223</v>
      </c>
      <c r="I17" s="148">
        <f>'Таблица №4-П'!I17/'Таблица №4-П'!I$14*100</f>
        <v>4.9517642968885802</v>
      </c>
      <c r="J17" s="148">
        <f>'Таблица №4-П'!J17/'Таблица №4-П'!J$14*100</f>
        <v>0.45775711093665078</v>
      </c>
      <c r="K17" s="148">
        <f>'Таблица №4-П'!K17/'Таблица №4-П'!K$14*100</f>
        <v>3.4164673727365901E-3</v>
      </c>
      <c r="L17" s="148">
        <f>'Таблица №4-П'!L17/'Таблица №4-П'!L$14*100</f>
        <v>7.0781426953567391E-3</v>
      </c>
      <c r="M17" s="148">
        <f>'Таблица №4-П'!M17/'Таблица №4-П'!M$14*100</f>
        <v>1.3559279262538548</v>
      </c>
    </row>
    <row r="18" spans="1:13" ht="12.75" customHeight="1"/>
    <row r="19" spans="1:13" ht="21" customHeight="1">
      <c r="C19" s="74"/>
    </row>
    <row r="20" spans="1:13" ht="21" customHeight="1">
      <c r="C20" s="74"/>
    </row>
    <row r="21" spans="1:13" ht="21" customHeight="1">
      <c r="C21" s="74"/>
    </row>
    <row r="22" spans="1:13" ht="21" customHeight="1">
      <c r="C22" s="74"/>
    </row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</sheetData>
  <mergeCells count="2">
    <mergeCell ref="A1:M1"/>
    <mergeCell ref="I2:M2"/>
  </mergeCells>
  <phoneticPr fontId="4" type="noConversion"/>
  <printOptions horizontalCentered="1"/>
  <pageMargins left="0.2" right="0.2" top="0.98425196850393704" bottom="0.39370078740157483" header="0.51181102362204722" footer="0.51181102362204722"/>
  <pageSetup paperSize="9" scale="82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W24"/>
  <sheetViews>
    <sheetView showGridLines="0" zoomScaleNormal="75" workbookViewId="0">
      <selection sqref="A1:K1"/>
    </sheetView>
  </sheetViews>
  <sheetFormatPr defaultColWidth="9" defaultRowHeight="15.75"/>
  <cols>
    <col min="1" max="1" width="43" style="2" customWidth="1"/>
    <col min="2" max="3" width="7.88671875" style="2" customWidth="1"/>
    <col min="4" max="4" width="7.88671875" style="9" customWidth="1"/>
    <col min="5" max="5" width="7.88671875" style="2" customWidth="1"/>
    <col min="6" max="12" width="9" style="2"/>
    <col min="13" max="32" width="9" style="2" customWidth="1"/>
    <col min="33" max="16384" width="9" style="2"/>
  </cols>
  <sheetData>
    <row r="1" spans="1:23" ht="33" customHeight="1">
      <c r="A1" s="191" t="s">
        <v>44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23">
      <c r="A2" s="10"/>
      <c r="E2" s="10"/>
      <c r="H2" s="10"/>
      <c r="K2" s="10" t="s">
        <v>17</v>
      </c>
    </row>
    <row r="3" spans="1:23" ht="15.75" customHeight="1">
      <c r="A3" s="30" t="s">
        <v>35</v>
      </c>
      <c r="B3" s="6">
        <v>2023</v>
      </c>
      <c r="C3" s="188">
        <v>2024</v>
      </c>
      <c r="D3" s="189"/>
      <c r="E3" s="189"/>
      <c r="F3" s="189"/>
      <c r="G3" s="189"/>
      <c r="H3" s="189"/>
      <c r="I3" s="189"/>
      <c r="J3" s="189"/>
      <c r="K3" s="190"/>
    </row>
    <row r="4" spans="1:23" s="8" customFormat="1" ht="15.75" customHeight="1">
      <c r="A4" s="36" t="s">
        <v>38</v>
      </c>
      <c r="B4" s="5">
        <v>12</v>
      </c>
      <c r="C4" s="58">
        <v>1</v>
      </c>
      <c r="D4" s="42">
        <v>2</v>
      </c>
      <c r="E4" s="42">
        <v>3</v>
      </c>
      <c r="F4" s="42">
        <v>4</v>
      </c>
      <c r="G4" s="42">
        <v>5</v>
      </c>
      <c r="H4" s="42">
        <v>6</v>
      </c>
      <c r="I4" s="42">
        <v>7</v>
      </c>
      <c r="J4" s="42">
        <v>8</v>
      </c>
      <c r="K4" s="42">
        <v>9</v>
      </c>
    </row>
    <row r="5" spans="1:23" ht="15.75" customHeight="1">
      <c r="A5" s="14" t="s">
        <v>2</v>
      </c>
      <c r="B5" s="150">
        <v>5017.0335394314934</v>
      </c>
      <c r="C5" s="150">
        <v>5032.2044044749027</v>
      </c>
      <c r="D5" s="150">
        <v>5114.6483864021748</v>
      </c>
      <c r="E5" s="150">
        <v>5214.479992452525</v>
      </c>
      <c r="F5" s="150">
        <v>5193.6295996437684</v>
      </c>
      <c r="G5" s="150">
        <v>5258.4802627160761</v>
      </c>
      <c r="H5" s="150">
        <v>5306.9304891999191</v>
      </c>
      <c r="I5" s="150">
        <v>5423.4457368520361</v>
      </c>
      <c r="J5" s="150">
        <v>5471.1945718296674</v>
      </c>
      <c r="K5" s="150">
        <v>5579.0131742780259</v>
      </c>
    </row>
    <row r="6" spans="1:23" ht="15.75" customHeight="1">
      <c r="A6" s="14" t="s">
        <v>3</v>
      </c>
      <c r="B6" s="150">
        <v>5552.9759075329621</v>
      </c>
      <c r="C6" s="150">
        <v>5499.8423835417343</v>
      </c>
      <c r="D6" s="150">
        <v>5497.9078904507751</v>
      </c>
      <c r="E6" s="150">
        <v>5508.2295587240333</v>
      </c>
      <c r="F6" s="150">
        <v>5546.5169854839924</v>
      </c>
      <c r="G6" s="150">
        <v>5579.3664705145866</v>
      </c>
      <c r="H6" s="150">
        <v>5638.9529461848597</v>
      </c>
      <c r="I6" s="150">
        <v>5638.8211797724653</v>
      </c>
      <c r="J6" s="150">
        <v>5609.974969214144</v>
      </c>
      <c r="K6" s="150">
        <v>5744.1858418206966</v>
      </c>
    </row>
    <row r="7" spans="1:23" ht="15.75" customHeight="1">
      <c r="A7" s="14" t="s">
        <v>4</v>
      </c>
      <c r="B7" s="150">
        <v>5250.1673044254167</v>
      </c>
      <c r="C7" s="150">
        <v>5230.8982485691204</v>
      </c>
      <c r="D7" s="150">
        <v>5311.5360329444065</v>
      </c>
      <c r="E7" s="150">
        <v>5422.2967858370575</v>
      </c>
      <c r="F7" s="150">
        <v>5377.1751739340089</v>
      </c>
      <c r="G7" s="150">
        <v>5431.6605929214202</v>
      </c>
      <c r="H7" s="150">
        <v>5485.6407316736777</v>
      </c>
      <c r="I7" s="150">
        <v>5603.2438944350406</v>
      </c>
      <c r="J7" s="150">
        <v>5650.9408707962157</v>
      </c>
      <c r="K7" s="150">
        <v>5759.7199080078162</v>
      </c>
    </row>
    <row r="8" spans="1:23" ht="15.75" customHeight="1">
      <c r="A8" s="14" t="s">
        <v>5</v>
      </c>
      <c r="B8" s="150">
        <v>5513.7146502232617</v>
      </c>
      <c r="C8" s="150">
        <v>5463.5984966248589</v>
      </c>
      <c r="D8" s="150">
        <v>5512.2054872160879</v>
      </c>
      <c r="E8" s="150">
        <v>5625.9096223399783</v>
      </c>
      <c r="F8" s="150">
        <v>5569.2104176759276</v>
      </c>
      <c r="G8" s="150">
        <v>5648.4472031607402</v>
      </c>
      <c r="H8" s="150">
        <v>5694.8885139357581</v>
      </c>
      <c r="I8" s="150">
        <v>5790.4832926345671</v>
      </c>
      <c r="J8" s="150">
        <v>5816.8863781490099</v>
      </c>
      <c r="K8" s="150">
        <v>5933.6152306676568</v>
      </c>
    </row>
    <row r="9" spans="1:23" ht="15.75" customHeight="1">
      <c r="A9" s="34" t="s">
        <v>61</v>
      </c>
      <c r="B9" s="150">
        <v>4794.0223928934947</v>
      </c>
      <c r="C9" s="150">
        <v>4782.2531364288689</v>
      </c>
      <c r="D9" s="150">
        <v>4820.1637287669982</v>
      </c>
      <c r="E9" s="150">
        <v>4923.4416483314999</v>
      </c>
      <c r="F9" s="150">
        <v>4868.1280921565931</v>
      </c>
      <c r="G9" s="150">
        <v>4942.6987133019211</v>
      </c>
      <c r="H9" s="150">
        <v>5003.8171174441823</v>
      </c>
      <c r="I9" s="150">
        <v>5102.2759325730385</v>
      </c>
      <c r="J9" s="150">
        <v>5139.6708387735807</v>
      </c>
      <c r="K9" s="150">
        <v>5249.7850800090155</v>
      </c>
      <c r="M9"/>
      <c r="N9"/>
      <c r="O9"/>
      <c r="P9"/>
      <c r="Q9"/>
      <c r="R9"/>
      <c r="S9"/>
      <c r="T9"/>
      <c r="U9"/>
      <c r="V9"/>
      <c r="W9"/>
    </row>
    <row r="10" spans="1:23" ht="15.75" customHeight="1">
      <c r="A10" s="14" t="s">
        <v>6</v>
      </c>
      <c r="B10" s="150">
        <v>4999.7695549117725</v>
      </c>
      <c r="C10" s="150">
        <v>4928.1476771004945</v>
      </c>
      <c r="D10" s="150">
        <v>4960.000556337337</v>
      </c>
      <c r="E10" s="150">
        <v>5046.7292123433363</v>
      </c>
      <c r="F10" s="150">
        <v>5091.8703752210067</v>
      </c>
      <c r="G10" s="150">
        <v>5086.1710164835167</v>
      </c>
      <c r="H10" s="150">
        <v>5190.3758143189179</v>
      </c>
      <c r="I10" s="150">
        <v>5254.5371789832288</v>
      </c>
      <c r="J10" s="150">
        <v>5200.4913281531753</v>
      </c>
      <c r="K10" s="150">
        <v>5252.5142641657922</v>
      </c>
    </row>
    <row r="11" spans="1:23" ht="15.75" customHeight="1">
      <c r="A11" s="14" t="s">
        <v>30</v>
      </c>
      <c r="B11" s="150">
        <v>2834.5697843721832</v>
      </c>
      <c r="C11" s="150">
        <v>2829.5439472771418</v>
      </c>
      <c r="D11" s="150">
        <v>2929.6748991234172</v>
      </c>
      <c r="E11" s="150">
        <v>2994.1916196839979</v>
      </c>
      <c r="F11" s="150">
        <v>3037.3657687756663</v>
      </c>
      <c r="G11" s="150">
        <v>3037.6879392746696</v>
      </c>
      <c r="H11" s="150">
        <v>3096.7165354330709</v>
      </c>
      <c r="I11" s="150">
        <v>3120.5408522008156</v>
      </c>
      <c r="J11" s="150">
        <v>3099.2436992587363</v>
      </c>
      <c r="K11" s="150">
        <v>3209.6870320666762</v>
      </c>
    </row>
    <row r="12" spans="1:23" ht="15.75" customHeight="1">
      <c r="A12" s="14" t="s">
        <v>25</v>
      </c>
      <c r="B12" s="150">
        <v>3706.8073554269322</v>
      </c>
      <c r="C12" s="150">
        <v>3710.9919478920915</v>
      </c>
      <c r="D12" s="150">
        <v>3768.5389806247126</v>
      </c>
      <c r="E12" s="150">
        <v>3871.5879227546748</v>
      </c>
      <c r="F12" s="150">
        <v>3880.954132189192</v>
      </c>
      <c r="G12" s="150">
        <v>3877.1308948466194</v>
      </c>
      <c r="H12" s="150">
        <v>3993.55158387146</v>
      </c>
      <c r="I12" s="150">
        <v>4044.8033679283681</v>
      </c>
      <c r="J12" s="150">
        <v>3955.0748347378512</v>
      </c>
      <c r="K12" s="150">
        <v>4141.0670873296312</v>
      </c>
    </row>
    <row r="13" spans="1:23" ht="15.75" customHeight="1">
      <c r="A13" s="14" t="s">
        <v>32</v>
      </c>
      <c r="B13" s="150">
        <v>2709.2501368363437</v>
      </c>
      <c r="C13" s="150">
        <v>2736.9589401073031</v>
      </c>
      <c r="D13" s="150">
        <v>2740.8792990857642</v>
      </c>
      <c r="E13" s="150">
        <v>2798.9140616490577</v>
      </c>
      <c r="F13" s="150">
        <v>2812.9473856209152</v>
      </c>
      <c r="G13" s="150">
        <v>2962.3518959913326</v>
      </c>
      <c r="H13" s="150">
        <v>3018.8639123834309</v>
      </c>
      <c r="I13" s="150">
        <v>3080.795119305857</v>
      </c>
      <c r="J13" s="150">
        <v>3104.1624646815908</v>
      </c>
      <c r="K13" s="150">
        <v>3167.6610869565216</v>
      </c>
    </row>
    <row r="14" spans="1:23">
      <c r="A14" s="34" t="s">
        <v>63</v>
      </c>
      <c r="B14" s="150">
        <v>3699.5038979447199</v>
      </c>
      <c r="C14" s="150">
        <v>3716.4115983026873</v>
      </c>
      <c r="D14" s="150">
        <v>3526.1648019352888</v>
      </c>
      <c r="E14" s="150">
        <v>3624.1363772904774</v>
      </c>
      <c r="F14" s="150">
        <v>3589.4875000000002</v>
      </c>
      <c r="G14" s="150">
        <v>3257.5185185185187</v>
      </c>
      <c r="H14" s="150">
        <v>3338.7267015706807</v>
      </c>
      <c r="I14" s="150">
        <v>3448.7524726704842</v>
      </c>
      <c r="J14" s="150">
        <v>3134.5238319962245</v>
      </c>
      <c r="K14" s="150">
        <v>3229.4698316183349</v>
      </c>
    </row>
    <row r="15" spans="1:23">
      <c r="A15" s="15" t="s">
        <v>12</v>
      </c>
      <c r="B15" s="150">
        <v>4926.0363053789488</v>
      </c>
      <c r="C15" s="150">
        <v>4905.045395127373</v>
      </c>
      <c r="D15" s="150">
        <v>4957.1061383680135</v>
      </c>
      <c r="E15" s="150">
        <v>5045.8005184111262</v>
      </c>
      <c r="F15" s="150">
        <v>5031.6784835891785</v>
      </c>
      <c r="G15" s="150">
        <v>5076.8037211830078</v>
      </c>
      <c r="H15" s="150">
        <v>5138.4364687707184</v>
      </c>
      <c r="I15" s="151">
        <v>5220.9616485278093</v>
      </c>
      <c r="J15" s="151">
        <v>5227.6263313729214</v>
      </c>
      <c r="K15" s="151">
        <v>5338.0596733981547</v>
      </c>
    </row>
    <row r="17" spans="1:11" ht="12.75" customHeight="1">
      <c r="A17" s="55" t="s">
        <v>42</v>
      </c>
    </row>
    <row r="18" spans="1:11" ht="54.75" customHeight="1">
      <c r="A18" s="192" t="s">
        <v>55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</row>
    <row r="19" spans="1:11" ht="33.75" customHeight="1">
      <c r="A19" s="193" t="s">
        <v>43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</row>
    <row r="21" spans="1:11">
      <c r="B21" s="75"/>
      <c r="C21" s="75"/>
      <c r="D21" s="75"/>
      <c r="E21" s="75"/>
      <c r="F21" s="75"/>
      <c r="G21" s="75"/>
      <c r="H21" s="75"/>
      <c r="I21" s="75"/>
      <c r="J21" s="75"/>
      <c r="K21" s="75"/>
    </row>
    <row r="22" spans="1:11">
      <c r="B22" s="75"/>
      <c r="C22" s="75"/>
      <c r="D22" s="75"/>
      <c r="E22" s="75"/>
      <c r="F22" s="75"/>
      <c r="G22" s="75"/>
      <c r="H22" s="75"/>
      <c r="I22" s="75"/>
      <c r="J22" s="75"/>
      <c r="K22" s="75"/>
    </row>
    <row r="23" spans="1:11">
      <c r="B23" s="75"/>
      <c r="C23" s="75"/>
      <c r="D23" s="75"/>
      <c r="E23" s="75"/>
      <c r="F23" s="75"/>
      <c r="G23" s="75"/>
      <c r="H23" s="75"/>
      <c r="I23" s="75"/>
      <c r="J23" s="75"/>
      <c r="K23" s="75"/>
    </row>
    <row r="24" spans="1:11">
      <c r="B24" s="75"/>
      <c r="C24" s="75"/>
      <c r="D24" s="75"/>
      <c r="E24" s="75"/>
    </row>
  </sheetData>
  <mergeCells count="4">
    <mergeCell ref="C3:K3"/>
    <mergeCell ref="A1:K1"/>
    <mergeCell ref="A18:K18"/>
    <mergeCell ref="A19:K19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scale="87" orientation="landscape" r:id="rId1"/>
  <headerFooter alignWithMargins="0">
    <oddHeader>&amp;R&amp;"Times New Roman,Regular"&amp;14&amp;A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93046B2E36EA489D6805EB1C22E4F9" ma:contentTypeVersion="10" ma:contentTypeDescription="Create a new document." ma:contentTypeScope="" ma:versionID="0d3ad444fb2a7c1a41385497e5bf87b5">
  <xsd:schema xmlns:xsd="http://www.w3.org/2001/XMLSchema" xmlns:xs="http://www.w3.org/2001/XMLSchema" xmlns:p="http://schemas.microsoft.com/office/2006/metadata/properties" xmlns:ns3="c989c766-60d0-4fd1-8b6f-db532ebbb26f" targetNamespace="http://schemas.microsoft.com/office/2006/metadata/properties" ma:root="true" ma:fieldsID="7402d51491e8a166717a531df75933b3" ns3:_="">
    <xsd:import namespace="c989c766-60d0-4fd1-8b6f-db532ebbb26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89c766-60d0-4fd1-8b6f-db532ebbb2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C25739-4C52-43E1-9629-BB7927AB1B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89c766-60d0-4fd1-8b6f-db532ebbb2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4D3858B-8285-478E-B9A2-95344BCEBAC9}">
  <ds:schemaRefs>
    <ds:schemaRef ds:uri="http://schemas.microsoft.com/office/2006/documentManagement/types"/>
    <ds:schemaRef ds:uri="http://purl.org/dc/terms/"/>
    <ds:schemaRef ds:uri="c989c766-60d0-4fd1-8b6f-db532ebbb26f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B386F22-035E-4FEA-AB13-A71302407E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№5.1-П</vt:lpstr>
      <vt:lpstr>Таблица №6-П</vt:lpstr>
      <vt:lpstr>Таблица №6.1-П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2024-11-18T13:46:08Z</cp:lastPrinted>
  <dcterms:created xsi:type="dcterms:W3CDTF">2001-08-22T09:40:37Z</dcterms:created>
  <dcterms:modified xsi:type="dcterms:W3CDTF">2024-11-18T13:46:18Z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0x010100B993046B2E36EA489D6805EB1C22E4F9</vt:lpwstr>
  </property>
</Properties>
</file>