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28800" windowHeight="123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K9" i="4" l="1"/>
  <c r="M15" i="51806" l="1"/>
  <c r="M14" i="51806"/>
  <c r="M13" i="51806"/>
  <c r="M12" i="51806"/>
  <c r="M11" i="51806"/>
  <c r="M10" i="51806"/>
  <c r="M9" i="51806"/>
  <c r="M8" i="51806"/>
  <c r="M7" i="51806"/>
  <c r="M6" i="51806"/>
  <c r="L6" i="51805" l="1"/>
  <c r="L7" i="51805"/>
  <c r="L8" i="51805"/>
  <c r="L5" i="51805"/>
  <c r="E15" i="51809"/>
  <c r="F15" i="51809"/>
  <c r="I15" i="51809"/>
  <c r="J15" i="51809"/>
  <c r="E17" i="51809"/>
  <c r="F17" i="51809"/>
  <c r="I17" i="51809"/>
  <c r="J17" i="51809"/>
  <c r="C16" i="51809"/>
  <c r="D6" i="51809"/>
  <c r="G6" i="51809"/>
  <c r="H6" i="51809"/>
  <c r="K6" i="51809"/>
  <c r="L6" i="51809"/>
  <c r="D8" i="51809"/>
  <c r="G8" i="51809"/>
  <c r="H8" i="51809"/>
  <c r="K8" i="51809"/>
  <c r="L8" i="51809"/>
  <c r="D10" i="51809"/>
  <c r="G10" i="51809"/>
  <c r="H10" i="51809"/>
  <c r="K10" i="51809"/>
  <c r="L10" i="51809"/>
  <c r="D12" i="51809"/>
  <c r="G12" i="51809"/>
  <c r="H12" i="51809"/>
  <c r="K12" i="51809"/>
  <c r="L12" i="51809"/>
  <c r="M16" i="51808"/>
  <c r="M17" i="51808"/>
  <c r="M15" i="51808"/>
  <c r="D14" i="51808"/>
  <c r="D15" i="51809" s="1"/>
  <c r="E14" i="51808"/>
  <c r="E16" i="51809" s="1"/>
  <c r="F14" i="51808"/>
  <c r="F16" i="51809" s="1"/>
  <c r="G14" i="51808"/>
  <c r="G15" i="51809" s="1"/>
  <c r="H14" i="51808"/>
  <c r="H16" i="51809" s="1"/>
  <c r="I14" i="51808"/>
  <c r="I16" i="51809" s="1"/>
  <c r="J14" i="51808"/>
  <c r="J16" i="51809" s="1"/>
  <c r="K14" i="51808"/>
  <c r="K15" i="51809" s="1"/>
  <c r="L14" i="51808"/>
  <c r="L15" i="51809" s="1"/>
  <c r="C14" i="51808"/>
  <c r="C17" i="51809" s="1"/>
  <c r="D9" i="51808"/>
  <c r="D9" i="51809" s="1"/>
  <c r="E9" i="51808"/>
  <c r="E9" i="51809" s="1"/>
  <c r="F9" i="51808"/>
  <c r="G9" i="51808"/>
  <c r="G9" i="51809" s="1"/>
  <c r="H9" i="51808"/>
  <c r="H9" i="51809" s="1"/>
  <c r="I9" i="51808"/>
  <c r="J9" i="51808"/>
  <c r="K9" i="51808"/>
  <c r="K9" i="51809" s="1"/>
  <c r="L9" i="51808"/>
  <c r="L9" i="51809" s="1"/>
  <c r="C9" i="51808"/>
  <c r="D5" i="51808"/>
  <c r="D4" i="51808" s="1"/>
  <c r="D7" i="51809" s="1"/>
  <c r="E5" i="51808"/>
  <c r="E5" i="51809" s="1"/>
  <c r="F5" i="51808"/>
  <c r="F4" i="51808" s="1"/>
  <c r="G5" i="51808"/>
  <c r="G4" i="51808" s="1"/>
  <c r="G7" i="51809" s="1"/>
  <c r="H5" i="51808"/>
  <c r="H4" i="51808" s="1"/>
  <c r="H7" i="51809" s="1"/>
  <c r="I5" i="51808"/>
  <c r="I4" i="51808" s="1"/>
  <c r="J5" i="51808"/>
  <c r="K5" i="51808"/>
  <c r="K4" i="51808" s="1"/>
  <c r="K7" i="51809" s="1"/>
  <c r="L5" i="51808"/>
  <c r="L4" i="51808" s="1"/>
  <c r="L7" i="51809" s="1"/>
  <c r="C5" i="51808"/>
  <c r="C4" i="51808" s="1"/>
  <c r="M6" i="51808"/>
  <c r="M7" i="51808"/>
  <c r="M8" i="51808"/>
  <c r="M10" i="51808"/>
  <c r="M11" i="51808"/>
  <c r="M12" i="51808"/>
  <c r="M13" i="51808"/>
  <c r="E4" i="51808"/>
  <c r="E6" i="51809" s="1"/>
  <c r="M7" i="51804"/>
  <c r="M8" i="51804"/>
  <c r="M9" i="51804"/>
  <c r="M10" i="51804"/>
  <c r="M11" i="51804"/>
  <c r="M12" i="51804"/>
  <c r="M13" i="51804"/>
  <c r="M14" i="51804"/>
  <c r="M15" i="51804"/>
  <c r="M16" i="51804"/>
  <c r="M6" i="51804"/>
  <c r="C16" i="51806"/>
  <c r="D16" i="51806"/>
  <c r="E16" i="51806"/>
  <c r="F16" i="51806"/>
  <c r="G16" i="51806"/>
  <c r="H16" i="51806"/>
  <c r="I16" i="51806"/>
  <c r="J16" i="51806"/>
  <c r="K16" i="51806"/>
  <c r="L16" i="51806"/>
  <c r="M16" i="51806"/>
  <c r="B16" i="51806"/>
  <c r="C15" i="3"/>
  <c r="D15" i="3"/>
  <c r="E15" i="3"/>
  <c r="F15" i="3"/>
  <c r="G15" i="3"/>
  <c r="H15" i="3"/>
  <c r="I15" i="3"/>
  <c r="J15" i="3"/>
  <c r="K15" i="3"/>
  <c r="B15" i="3"/>
  <c r="C15" i="1"/>
  <c r="D15" i="1"/>
  <c r="E15" i="1"/>
  <c r="F15" i="1"/>
  <c r="G15" i="1"/>
  <c r="H15" i="1"/>
  <c r="I15" i="1"/>
  <c r="J15" i="1"/>
  <c r="K15" i="1"/>
  <c r="B15" i="1"/>
  <c r="F9" i="51809" l="1"/>
  <c r="F11" i="51809"/>
  <c r="F13" i="51809"/>
  <c r="F6" i="51809"/>
  <c r="F8" i="51809"/>
  <c r="F10" i="51809"/>
  <c r="F12" i="51809"/>
  <c r="F7" i="51809"/>
  <c r="C7" i="51809"/>
  <c r="C11" i="51809"/>
  <c r="C13" i="51809"/>
  <c r="C10" i="51809"/>
  <c r="C8" i="51809"/>
  <c r="C12" i="51809"/>
  <c r="C6" i="51809"/>
  <c r="I6" i="51809"/>
  <c r="I8" i="51809"/>
  <c r="I10" i="51809"/>
  <c r="I12" i="51809"/>
  <c r="I7" i="51809"/>
  <c r="I11" i="51809"/>
  <c r="I13" i="51809"/>
  <c r="C9" i="51809"/>
  <c r="I9" i="51809"/>
  <c r="C5" i="51809"/>
  <c r="F5" i="51809"/>
  <c r="L16" i="51809"/>
  <c r="L14" i="51809" s="1"/>
  <c r="D16" i="51809"/>
  <c r="M5" i="51808"/>
  <c r="E13" i="51809"/>
  <c r="E7" i="51809"/>
  <c r="I5" i="51809"/>
  <c r="G16" i="51809"/>
  <c r="M14" i="51808"/>
  <c r="M17" i="51809" s="1"/>
  <c r="L13" i="51809"/>
  <c r="H13" i="51809"/>
  <c r="D13" i="51809"/>
  <c r="L11" i="51809"/>
  <c r="H11" i="51809"/>
  <c r="D11" i="51809"/>
  <c r="L5" i="51809"/>
  <c r="H5" i="51809"/>
  <c r="D5" i="51809"/>
  <c r="D4" i="51809" s="1"/>
  <c r="C15" i="51809"/>
  <c r="C14" i="51809" s="1"/>
  <c r="L17" i="51809"/>
  <c r="H17" i="51809"/>
  <c r="D17" i="51809"/>
  <c r="H15" i="51809"/>
  <c r="J4" i="51808"/>
  <c r="J9" i="51809"/>
  <c r="M9" i="51808"/>
  <c r="E11" i="51809"/>
  <c r="K16" i="51809"/>
  <c r="K13" i="51809"/>
  <c r="G13" i="51809"/>
  <c r="E12" i="51809"/>
  <c r="K11" i="51809"/>
  <c r="G11" i="51809"/>
  <c r="E10" i="51809"/>
  <c r="E8" i="51809"/>
  <c r="K5" i="51809"/>
  <c r="G5" i="51809"/>
  <c r="K17" i="51809"/>
  <c r="G17" i="51809"/>
  <c r="I14" i="51809"/>
  <c r="J14" i="51809"/>
  <c r="F14" i="51809"/>
  <c r="E14" i="51809"/>
  <c r="K5" i="4"/>
  <c r="K7" i="4"/>
  <c r="K11" i="4"/>
  <c r="K13" i="4"/>
  <c r="K6" i="4"/>
  <c r="K8" i="4"/>
  <c r="K10" i="4"/>
  <c r="K12" i="4"/>
  <c r="K14" i="4"/>
  <c r="C5" i="4"/>
  <c r="C7" i="4"/>
  <c r="C9" i="4"/>
  <c r="C11" i="4"/>
  <c r="C13" i="4"/>
  <c r="C6" i="4"/>
  <c r="C8" i="4"/>
  <c r="C10" i="4"/>
  <c r="C12" i="4"/>
  <c r="C14" i="4"/>
  <c r="J6" i="4"/>
  <c r="J8" i="4"/>
  <c r="J10" i="4"/>
  <c r="J12" i="4"/>
  <c r="J14" i="4"/>
  <c r="J9" i="4"/>
  <c r="J13" i="4"/>
  <c r="J5" i="4"/>
  <c r="J7" i="4"/>
  <c r="J11" i="4"/>
  <c r="I5" i="4"/>
  <c r="I6" i="4"/>
  <c r="I8" i="4"/>
  <c r="I10" i="4"/>
  <c r="I12" i="4"/>
  <c r="I14" i="4"/>
  <c r="I7" i="4"/>
  <c r="I9" i="4"/>
  <c r="I11" i="4"/>
  <c r="I13" i="4"/>
  <c r="E5" i="4"/>
  <c r="E6" i="4"/>
  <c r="E8" i="4"/>
  <c r="E10" i="4"/>
  <c r="E12" i="4"/>
  <c r="E14" i="4"/>
  <c r="E7" i="4"/>
  <c r="E9" i="4"/>
  <c r="E11" i="4"/>
  <c r="E13" i="4"/>
  <c r="G5" i="4"/>
  <c r="G7" i="4"/>
  <c r="G9" i="4"/>
  <c r="G11" i="4"/>
  <c r="G13" i="4"/>
  <c r="G6" i="4"/>
  <c r="G8" i="4"/>
  <c r="G10" i="4"/>
  <c r="G12" i="4"/>
  <c r="G14" i="4"/>
  <c r="F6" i="4"/>
  <c r="F8" i="4"/>
  <c r="F10" i="4"/>
  <c r="F12" i="4"/>
  <c r="F14" i="4"/>
  <c r="F7" i="4"/>
  <c r="F11" i="4"/>
  <c r="F5" i="4"/>
  <c r="F9" i="4"/>
  <c r="F13" i="4"/>
  <c r="B6" i="4"/>
  <c r="B8" i="4"/>
  <c r="B10" i="4"/>
  <c r="B12" i="4"/>
  <c r="B14" i="4"/>
  <c r="B9" i="4"/>
  <c r="B13" i="4"/>
  <c r="B5" i="4"/>
  <c r="B7" i="4"/>
  <c r="B11" i="4"/>
  <c r="H7" i="4"/>
  <c r="H9" i="4"/>
  <c r="H11" i="4"/>
  <c r="H13" i="4"/>
  <c r="H6" i="4"/>
  <c r="H10" i="4"/>
  <c r="H14" i="4"/>
  <c r="H5" i="4"/>
  <c r="H8" i="4"/>
  <c r="H12" i="4"/>
  <c r="D7" i="4"/>
  <c r="D9" i="4"/>
  <c r="D11" i="4"/>
  <c r="D13" i="4"/>
  <c r="D8" i="4"/>
  <c r="D12" i="4"/>
  <c r="D5" i="4"/>
  <c r="D6" i="4"/>
  <c r="D10" i="4"/>
  <c r="D14" i="4"/>
  <c r="B6" i="2"/>
  <c r="B8" i="2"/>
  <c r="B10" i="2"/>
  <c r="B12" i="2"/>
  <c r="B14" i="2"/>
  <c r="B7" i="2"/>
  <c r="B9" i="2"/>
  <c r="B11" i="2"/>
  <c r="B13" i="2"/>
  <c r="B5" i="2"/>
  <c r="H7" i="2"/>
  <c r="H9" i="2"/>
  <c r="H11" i="2"/>
  <c r="H13" i="2"/>
  <c r="H6" i="2"/>
  <c r="H8" i="2"/>
  <c r="H10" i="2"/>
  <c r="H12" i="2"/>
  <c r="H14" i="2"/>
  <c r="H5" i="2"/>
  <c r="K14" i="2"/>
  <c r="K6" i="2"/>
  <c r="K8" i="2"/>
  <c r="K10" i="2"/>
  <c r="K12" i="2"/>
  <c r="K5" i="2"/>
  <c r="K7" i="2"/>
  <c r="K9" i="2"/>
  <c r="K11" i="2"/>
  <c r="K13" i="2"/>
  <c r="G6" i="2"/>
  <c r="G8" i="2"/>
  <c r="G10" i="2"/>
  <c r="G12" i="2"/>
  <c r="G14" i="2"/>
  <c r="G5" i="2"/>
  <c r="G7" i="2"/>
  <c r="G9" i="2"/>
  <c r="G11" i="2"/>
  <c r="G13" i="2"/>
  <c r="C6" i="2"/>
  <c r="C8" i="2"/>
  <c r="C10" i="2"/>
  <c r="C12" i="2"/>
  <c r="C14" i="2"/>
  <c r="C5" i="2"/>
  <c r="C7" i="2"/>
  <c r="C9" i="2"/>
  <c r="C11" i="2"/>
  <c r="C13" i="2"/>
  <c r="J6" i="2"/>
  <c r="J8" i="2"/>
  <c r="J10" i="2"/>
  <c r="J12" i="2"/>
  <c r="J14" i="2"/>
  <c r="J5" i="2"/>
  <c r="J7" i="2"/>
  <c r="J9" i="2"/>
  <c r="J11" i="2"/>
  <c r="J13" i="2"/>
  <c r="F6" i="2"/>
  <c r="F8" i="2"/>
  <c r="F10" i="2"/>
  <c r="F12" i="2"/>
  <c r="F14" i="2"/>
  <c r="F5" i="2"/>
  <c r="F7" i="2"/>
  <c r="F9" i="2"/>
  <c r="F11" i="2"/>
  <c r="F13" i="2"/>
  <c r="I5" i="2"/>
  <c r="I7" i="2"/>
  <c r="I9" i="2"/>
  <c r="I11" i="2"/>
  <c r="I13" i="2"/>
  <c r="I6" i="2"/>
  <c r="I8" i="2"/>
  <c r="I10" i="2"/>
  <c r="I12" i="2"/>
  <c r="I14" i="2"/>
  <c r="E5" i="2"/>
  <c r="E7" i="2"/>
  <c r="E9" i="2"/>
  <c r="E11" i="2"/>
  <c r="E13" i="2"/>
  <c r="E6" i="2"/>
  <c r="E8" i="2"/>
  <c r="E10" i="2"/>
  <c r="E12" i="2"/>
  <c r="E14" i="2"/>
  <c r="D7" i="2"/>
  <c r="D9" i="2"/>
  <c r="D11" i="2"/>
  <c r="D13" i="2"/>
  <c r="D6" i="2"/>
  <c r="D8" i="2"/>
  <c r="D10" i="2"/>
  <c r="D12" i="2"/>
  <c r="D14" i="2"/>
  <c r="D5" i="2"/>
  <c r="M4" i="51808"/>
  <c r="G4" i="51809" l="1"/>
  <c r="D14" i="51809"/>
  <c r="K14" i="51809"/>
  <c r="H14" i="51809"/>
  <c r="H4" i="51809"/>
  <c r="E4" i="51809"/>
  <c r="D15" i="2"/>
  <c r="H15" i="4"/>
  <c r="F15" i="4"/>
  <c r="J15" i="4"/>
  <c r="L4" i="51809"/>
  <c r="C4" i="51809"/>
  <c r="K4" i="51809"/>
  <c r="I4" i="51809"/>
  <c r="M11" i="51809"/>
  <c r="M7" i="51809"/>
  <c r="M12" i="51809"/>
  <c r="M15" i="51809"/>
  <c r="M10" i="51809"/>
  <c r="M9" i="51809"/>
  <c r="J7" i="51809"/>
  <c r="J13" i="51809"/>
  <c r="J6" i="51809"/>
  <c r="J8" i="51809"/>
  <c r="J10" i="51809"/>
  <c r="J12" i="51809"/>
  <c r="J11" i="51809"/>
  <c r="G14" i="51809"/>
  <c r="M5" i="51809"/>
  <c r="M13" i="51809"/>
  <c r="J5" i="51809"/>
  <c r="F4" i="51809"/>
  <c r="M16" i="51809"/>
  <c r="M6" i="51809"/>
  <c r="G15" i="4"/>
  <c r="B15" i="4"/>
  <c r="I15" i="4"/>
  <c r="C15" i="4"/>
  <c r="D15" i="4"/>
  <c r="E15" i="4"/>
  <c r="K15" i="4"/>
  <c r="J15" i="2"/>
  <c r="G15" i="2"/>
  <c r="H15" i="2"/>
  <c r="I15" i="2"/>
  <c r="F15" i="2"/>
  <c r="C15" i="2"/>
  <c r="K15" i="2"/>
  <c r="B15" i="2"/>
  <c r="E15" i="2"/>
  <c r="M14" i="51809" l="1"/>
  <c r="M4" i="51809"/>
  <c r="J4" i="51809"/>
</calcChain>
</file>

<file path=xl/sharedStrings.xml><?xml version="1.0" encoding="utf-8"?>
<sst xmlns="http://schemas.openxmlformats.org/spreadsheetml/2006/main" count="217" uniqueCount="73">
  <si>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</si>
  <si>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</si>
  <si>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</si>
  <si>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</si>
  <si>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</si>
  <si>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</si>
  <si>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</si>
  <si>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</si>
  <si>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</si>
  <si>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</si>
  <si>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</si>
  <si>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</si>
  <si>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</si>
  <si>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</si>
  <si>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</si>
  <si>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</si>
  <si>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</si>
  <si>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</si>
  <si>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</si>
  <si>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</si>
  <si>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</si>
  <si>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</si>
  <si>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</si>
  <si>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</si>
  <si>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</si>
  <si>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</si>
  <si>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</si>
  <si>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</si>
  <si>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</si>
  <si>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УПФ "ТОПЛИНА"</t>
  </si>
  <si>
    <t>Парични средства</t>
  </si>
  <si>
    <t>Краткосрочни вземания</t>
  </si>
  <si>
    <t>Година</t>
  </si>
  <si>
    <t>І.</t>
  </si>
  <si>
    <t>Инвестиции общо, в т.ч.</t>
  </si>
  <si>
    <t xml:space="preserve">"УПФ - БЪДЕЩЕ" </t>
  </si>
  <si>
    <t xml:space="preserve">УПФ "ТОПЛИНА" </t>
  </si>
  <si>
    <t xml:space="preserve">Балансови активи общо, в т.ч.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</si>
  <si>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</si>
  <si>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</si>
  <si>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</si>
  <si>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</si>
  <si>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</si>
  <si>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</si>
  <si>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</si>
  <si>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</si>
  <si>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</si>
  <si>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</si>
  <si>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</si>
  <si>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</si>
  <si>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</si>
  <si>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</si>
  <si>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</si>
  <si>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Инвестиции общо
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</si>
  <si>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</si>
  <si>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</si>
  <si>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</si>
  <si>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</si>
  <si>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</si>
  <si>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</si>
  <si>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Девет-месечие</t>
  </si>
  <si>
    <t>Деветмесечие, среднопретеглено</t>
  </si>
  <si>
    <t>Година, среднопретеглено</t>
  </si>
  <si>
    <t>Деветмесечие, средноаритметично</t>
  </si>
  <si>
    <t>Динамика на нетните активи в УПФ през 2024 г. (по месеци)</t>
  </si>
  <si>
    <t>Начислени и изплатени суми от УПФ за периода 01.01.2024 г. - 30.09.2024 г.</t>
  </si>
  <si>
    <t>Инвестиционен портфейл и балансови активи на УПФ към 30.09.2024 г.</t>
  </si>
  <si>
    <t>Дългови финансови инструменти</t>
  </si>
  <si>
    <t>1.1</t>
  </si>
  <si>
    <t>Дялови финансови инструменти</t>
  </si>
  <si>
    <t>ІІ.</t>
  </si>
  <si>
    <t>Структура на инвестиционния портфейл и балансовите активи на УПФ към 30.09.2024 г.</t>
  </si>
  <si>
    <t>.Брутни постъпления от осигурителни вноски в УПФ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</si>
</sst>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0"/>
    <numFmt numFmtId="170" formatCode="0.00000000"/>
    <numFmt numFmtId="171" formatCode="#,##0.0000"/>
  </numFmts>
  <fonts count="23">
    <font>
      <sz val="10"/>
      <name val="Arial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  <font>
      <sz val="8"/>
      <color rgb="FF080000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167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</cellStyleXfs>
  <cellXfs count="189">
    <xf numFmtId="0" fontId="0" fillId="0" borderId="0" xfId="0"/>
    <xf numFmtId="0" fontId="4" fillId="0" borderId="0" xfId="0" applyFont="1" applyBorder="1"/>
    <xf numFmtId="167" fontId="5" fillId="0" borderId="0" xfId="1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5" fillId="0" borderId="0" xfId="0" applyNumberFormat="1" applyFont="1" applyBorder="1" applyAlignment="1">
      <alignment horizontal="center" vertical="center" wrapText="1"/>
    </xf>
    <xf numFmtId="0" fontId="5" fillId="0" borderId="0" xfId="6" applyFont="1" applyBorder="1"/>
    <xf numFmtId="0" fontId="5" fillId="0" borderId="2" xfId="6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167" fontId="5" fillId="0" borderId="2" xfId="1" applyFont="1" applyFill="1" applyBorder="1" applyAlignment="1">
      <alignment horizontal="left" wrapText="1"/>
    </xf>
    <xf numFmtId="0" fontId="11" fillId="0" borderId="0" xfId="3" applyFont="1" applyFill="1" applyAlignment="1">
      <alignment horizontal="center" vertical="center" wrapText="1"/>
    </xf>
    <xf numFmtId="0" fontId="11" fillId="0" borderId="0" xfId="4" applyFont="1" applyFill="1"/>
    <xf numFmtId="0" fontId="11" fillId="0" borderId="0" xfId="3" applyFont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0" fontId="11" fillId="0" borderId="0" xfId="4" applyFont="1"/>
    <xf numFmtId="0" fontId="5" fillId="0" borderId="4" xfId="0" applyFont="1" applyFill="1" applyBorder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7" fontId="14" fillId="0" borderId="2" xfId="1" applyFont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166" fontId="11" fillId="0" borderId="5" xfId="2" applyFont="1" applyFill="1" applyBorder="1" applyAlignment="1">
      <alignment horizontal="right" vertical="justify" wrapText="1"/>
    </xf>
    <xf numFmtId="166" fontId="11" fillId="0" borderId="4" xfId="2" applyFont="1" applyFill="1" applyBorder="1" applyAlignment="1">
      <alignment horizontal="justify" wrapText="1"/>
    </xf>
    <xf numFmtId="0" fontId="11" fillId="0" borderId="2" xfId="3" applyFont="1" applyBorder="1" applyAlignment="1">
      <alignment horizontal="left" vertical="center" wrapText="1"/>
    </xf>
    <xf numFmtId="0" fontId="11" fillId="0" borderId="2" xfId="4" applyFont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justify" vertical="justify" wrapText="1"/>
    </xf>
    <xf numFmtId="0" fontId="1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6" applyFont="1" applyBorder="1"/>
    <xf numFmtId="0" fontId="5" fillId="0" borderId="0" xfId="6" applyFont="1" applyBorder="1" applyAlignment="1">
      <alignment horizontal="right"/>
    </xf>
    <xf numFmtId="3" fontId="12" fillId="0" borderId="2" xfId="7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Border="1"/>
    <xf numFmtId="0" fontId="6" fillId="0" borderId="2" xfId="0" applyFont="1" applyFill="1" applyBorder="1" applyAlignment="1">
      <alignment horizontal="left" vertical="top" wrapText="1"/>
    </xf>
    <xf numFmtId="165" fontId="15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3" fontId="11" fillId="0" borderId="0" xfId="4" applyNumberFormat="1" applyFont="1"/>
    <xf numFmtId="2" fontId="6" fillId="0" borderId="2" xfId="0" applyNumberFormat="1" applyFont="1" applyFill="1" applyBorder="1" applyAlignment="1">
      <alignment wrapText="1"/>
    </xf>
    <xf numFmtId="0" fontId="5" fillId="0" borderId="0" xfId="12" applyFont="1" applyBorder="1" applyAlignment="1">
      <alignment horizontal="right" vertical="center" wrapText="1"/>
    </xf>
    <xf numFmtId="0" fontId="5" fillId="0" borderId="0" xfId="12" applyFont="1" applyBorder="1" applyAlignment="1">
      <alignment wrapText="1"/>
    </xf>
    <xf numFmtId="0" fontId="5" fillId="0" borderId="5" xfId="12" applyFont="1" applyBorder="1" applyAlignment="1">
      <alignment horizontal="right" vertical="center" wrapText="1"/>
    </xf>
    <xf numFmtId="0" fontId="5" fillId="0" borderId="2" xfId="12" applyFont="1" applyBorder="1" applyAlignment="1">
      <alignment horizontal="center" vertical="center"/>
    </xf>
    <xf numFmtId="0" fontId="5" fillId="0" borderId="4" xfId="12" applyFont="1" applyBorder="1" applyAlignment="1">
      <alignment vertical="center" wrapText="1"/>
    </xf>
    <xf numFmtId="0" fontId="5" fillId="0" borderId="2" xfId="12" applyFont="1" applyFill="1" applyBorder="1" applyAlignment="1">
      <alignment horizontal="center" vertical="center"/>
    </xf>
    <xf numFmtId="0" fontId="6" fillId="0" borderId="2" xfId="12" applyFont="1" applyBorder="1" applyAlignment="1">
      <alignment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2" fontId="5" fillId="0" borderId="2" xfId="9" applyNumberFormat="1" applyFont="1" applyFill="1" applyBorder="1" applyAlignment="1">
      <alignment horizontal="right" vertical="center" wrapText="1"/>
    </xf>
    <xf numFmtId="170" fontId="8" fillId="0" borderId="0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/>
    <xf numFmtId="0" fontId="5" fillId="0" borderId="0" xfId="0" applyFont="1" applyFill="1" applyBorder="1"/>
    <xf numFmtId="3" fontId="5" fillId="0" borderId="2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justify"/>
    </xf>
    <xf numFmtId="0" fontId="11" fillId="0" borderId="6" xfId="0" applyFont="1" applyFill="1" applyBorder="1" applyAlignment="1">
      <alignment vertical="justify"/>
    </xf>
    <xf numFmtId="0" fontId="11" fillId="0" borderId="4" xfId="0" applyFont="1" applyFill="1" applyBorder="1" applyAlignment="1">
      <alignment vertical="justify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167" fontId="14" fillId="0" borderId="5" xfId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5" fillId="0" borderId="0" xfId="8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2" xfId="5" quotePrefix="1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right" vertical="center"/>
    </xf>
    <xf numFmtId="167" fontId="14" fillId="0" borderId="2" xfId="1" applyFont="1" applyFill="1" applyBorder="1" applyAlignment="1">
      <alignment horizontal="center" vertical="center" wrapText="1"/>
    </xf>
    <xf numFmtId="167" fontId="9" fillId="0" borderId="2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right" vertical="center"/>
    </xf>
    <xf numFmtId="169" fontId="5" fillId="0" borderId="0" xfId="0" applyNumberFormat="1" applyFont="1" applyFill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justify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vertical="center"/>
    </xf>
    <xf numFmtId="0" fontId="20" fillId="0" borderId="0" xfId="0" applyNumberFormat="1" applyFont="1" applyAlignment="1">
      <alignment horizontal="right" vertical="center" wrapText="1"/>
    </xf>
    <xf numFmtId="0" fontId="21" fillId="0" borderId="0" xfId="0" applyNumberFormat="1" applyFont="1" applyAlignment="1">
      <alignment horizontal="right" vertical="center" wrapText="1"/>
    </xf>
    <xf numFmtId="0" fontId="22" fillId="0" borderId="0" xfId="0" applyNumberFormat="1" applyFont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NumberFormat="1" applyFont="1" applyBorder="1" applyAlignment="1">
      <alignment horizontal="right" vertical="center" wrapText="1" inden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" fontId="5" fillId="0" borderId="2" xfId="0" quotePrefix="1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wrapText="1"/>
    </xf>
    <xf numFmtId="3" fontId="5" fillId="0" borderId="2" xfId="0" applyNumberFormat="1" applyFont="1" applyFill="1" applyBorder="1" applyAlignment="1">
      <alignment vertical="center" wrapText="1"/>
    </xf>
    <xf numFmtId="169" fontId="5" fillId="0" borderId="0" xfId="0" applyNumberFormat="1" applyFont="1" applyFill="1" applyBorder="1" applyAlignment="1">
      <alignment horizontal="left" vertical="center"/>
    </xf>
    <xf numFmtId="171" fontId="5" fillId="0" borderId="0" xfId="0" applyNumberFormat="1" applyFont="1" applyFill="1" applyAlignment="1">
      <alignment horizontal="right" vertical="center"/>
    </xf>
    <xf numFmtId="2" fontId="8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67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justify" vertical="justify"/>
    </xf>
    <xf numFmtId="0" fontId="11" fillId="0" borderId="13" xfId="0" applyFont="1" applyBorder="1" applyAlignment="1">
      <alignment horizontal="justify" vertical="justify"/>
    </xf>
    <xf numFmtId="0" fontId="11" fillId="0" borderId="14" xfId="0" applyFont="1" applyBorder="1" applyAlignment="1">
      <alignment horizontal="justify" vertical="justify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10" xfId="1" applyNumberFormat="1" applyFont="1" applyFill="1" applyBorder="1" applyAlignment="1">
      <alignment horizontal="center" vertical="center" wrapText="1"/>
    </xf>
    <xf numFmtId="3" fontId="5" fillId="2" borderId="11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top" wrapText="1"/>
    </xf>
    <xf numFmtId="3" fontId="5" fillId="2" borderId="1" xfId="1" applyNumberFormat="1" applyFont="1" applyFill="1" applyBorder="1" applyAlignment="1">
      <alignment horizontal="center" wrapText="1"/>
    </xf>
    <xf numFmtId="3" fontId="5" fillId="2" borderId="10" xfId="1" applyNumberFormat="1" applyFont="1" applyFill="1" applyBorder="1" applyAlignment="1">
      <alignment horizontal="center" wrapText="1"/>
    </xf>
    <xf numFmtId="3" fontId="5" fillId="2" borderId="11" xfId="1" applyNumberFormat="1" applyFont="1" applyFill="1" applyBorder="1" applyAlignment="1">
      <alignment horizontal="center" wrapText="1"/>
    </xf>
    <xf numFmtId="0" fontId="5" fillId="0" borderId="0" xfId="12" applyFont="1" applyFill="1" applyBorder="1" applyAlignment="1">
      <alignment horizontal="center" vertical="center" wrapText="1"/>
    </xf>
    <xf numFmtId="0" fontId="5" fillId="0" borderId="0" xfId="12" applyNumberFormat="1" applyFont="1" applyBorder="1" applyAlignment="1">
      <alignment horizontal="left" vertical="top" wrapText="1"/>
    </xf>
    <xf numFmtId="0" fontId="11" fillId="0" borderId="0" xfId="3" applyFont="1" applyFill="1" applyAlignment="1">
      <alignment horizontal="center" vertical="center" wrapText="1"/>
    </xf>
    <xf numFmtId="0" fontId="11" fillId="0" borderId="3" xfId="4" applyFont="1" applyBorder="1" applyAlignment="1">
      <alignment horizontal="right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5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167" fontId="17" fillId="0" borderId="5" xfId="1" applyFont="1" applyBorder="1" applyAlignment="1">
      <alignment horizontal="center" vertical="center" wrapText="1"/>
    </xf>
    <xf numFmtId="167" fontId="17" fillId="0" borderId="4" xfId="1" applyFont="1" applyBorder="1" applyAlignment="1">
      <alignment horizontal="center" vertical="center" wrapText="1"/>
    </xf>
  </cellXfs>
  <cellStyles count="13">
    <cellStyle name="Comma" xfId="1" builtinId="3"/>
    <cellStyle name="Comma 2" xfId="10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0</a:t>
            </a:r>
            <a:r>
              <a:rPr lang="bg-BG" sz="1200" b="1"/>
              <a:t>.0</a:t>
            </a:r>
            <a:r>
              <a:rPr lang="en-US" sz="1200" b="1"/>
              <a:t>9</a:t>
            </a:r>
            <a:r>
              <a:rPr lang="bg-BG" sz="1200" b="1"/>
              <a:t>.20</a:t>
            </a:r>
            <a:r>
              <a:rPr lang="en-US" sz="1200" b="1"/>
              <a:t>24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8.8669831472720506E-2"/>
                  <c:y val="3.79764712152097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23113669791E-2"/>
                  <c:y val="-4.47160460874594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4586878811813768E-2"/>
                  <c:y val="-0.101634058454557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7.4854123069156189E-2"/>
                  <c:y val="-0.166289425686196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0.18833255977439309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0.28197124532132545"/>
                  <c:y val="-2.92331605757402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№1.1-У'!$K$5:$K$14</c:f>
              <c:numCache>
                <c:formatCode>0.00</c:formatCode>
                <c:ptCount val="10"/>
                <c:pt idx="0">
                  <c:v>25.003405899066365</c:v>
                </c:pt>
                <c:pt idx="1">
                  <c:v>8.6398191652030736</c:v>
                </c:pt>
                <c:pt idx="2">
                  <c:v>20.065688358022207</c:v>
                </c:pt>
                <c:pt idx="3">
                  <c:v>19.013204068192739</c:v>
                </c:pt>
                <c:pt idx="4">
                  <c:v>10.01902385211365</c:v>
                </c:pt>
                <c:pt idx="5">
                  <c:v>7.871709003918383</c:v>
                </c:pt>
                <c:pt idx="6">
                  <c:v>4.3464928092494874</c:v>
                </c:pt>
                <c:pt idx="7">
                  <c:v>2.6028938092312899</c:v>
                </c:pt>
                <c:pt idx="8">
                  <c:v>1.8371198242015072</c:v>
                </c:pt>
                <c:pt idx="9">
                  <c:v>0.60064321080129868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9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7.6438154641217837E-2"/>
                  <c:y val="1.6106692247225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2.2996794480317689E-2"/>
                  <c:y val="-2.17128875839674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3.5152581108333525E-2"/>
                  <c:y val="-4.7250856354820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0137867203000864"/>
                  <c:y val="-8.69994216824592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5.8181186503703568E-2"/>
                  <c:y val="-0.175844477067486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0.17708137568636392"/>
                  <c:y val="-8.6352951643756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 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№2.1-У'!$K$5:$K$14</c:f>
              <c:numCache>
                <c:formatCode>0.00</c:formatCode>
                <c:ptCount val="10"/>
                <c:pt idx="0">
                  <c:v>25.18397019444545</c:v>
                </c:pt>
                <c:pt idx="1">
                  <c:v>8.2816497219523537</c:v>
                </c:pt>
                <c:pt idx="2">
                  <c:v>20.913565288915507</c:v>
                </c:pt>
                <c:pt idx="3">
                  <c:v>19.214755143078989</c:v>
                </c:pt>
                <c:pt idx="4">
                  <c:v>12.384454090813954</c:v>
                </c:pt>
                <c:pt idx="5">
                  <c:v>8.7641622409272291</c:v>
                </c:pt>
                <c:pt idx="6">
                  <c:v>2.4359332933240179</c:v>
                </c:pt>
                <c:pt idx="7">
                  <c:v>1.4538024603871966</c:v>
                </c:pt>
                <c:pt idx="8">
                  <c:v>1.0009874407475865</c:v>
                </c:pt>
                <c:pt idx="9">
                  <c:v>0.36672012540771615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9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359989903020137E-2"/>
                  <c:y val="-0.276367383011133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-2.2298734397330818E-2"/>
                  <c:y val="-9.5700956162205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5128652396711281"/>
                  <c:y val="-0.1034715838185201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№4.1-У'!$B$6,'Таблица №4.1-У'!$B$7,'Таблица №4.1-У'!$B$8,'Таблица №4.1-У'!$B$10,'Таблица №4.1-У'!$B$11,'Таблица №4.1-У'!$B$12,'Таблица №4.1-У'!$B$13)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№4.1-У'!$M$6,'Таблица №4.1-У'!$M$7,'Таблица №4.1-У'!$M$8,'Таблица №4.1-У'!$M$10,'Таблица №4.1-У'!$M$11,'Таблица №4.1-У'!$M$12,'Таблица №4.1-У'!$M$13)</c:f>
              <c:numCache>
                <c:formatCode>_-* #\ ##0.00\ _л_в_-;\-* #\ ##0.00\ _л_в_-;_-* "-"\ _л_в_-;_-@_-</c:formatCode>
                <c:ptCount val="7"/>
                <c:pt idx="0">
                  <c:v>59.523053715847361</c:v>
                </c:pt>
                <c:pt idx="1">
                  <c:v>8.0128366117366934</c:v>
                </c:pt>
                <c:pt idx="2">
                  <c:v>0.01</c:v>
                </c:pt>
                <c:pt idx="3">
                  <c:v>16.011074236378825</c:v>
                </c:pt>
                <c:pt idx="4">
                  <c:v>14.619571159933493</c:v>
                </c:pt>
                <c:pt idx="5">
                  <c:v>0.76080933911614668</c:v>
                </c:pt>
                <c:pt idx="6">
                  <c:v>1.0680832579635495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6"/>
  <sheetViews>
    <sheetView showGridLines="0" tabSelected="1" zoomScaleNormal="75" workbookViewId="0">
      <selection sqref="A1:K1"/>
    </sheetView>
  </sheetViews>
  <sheetFormatPr defaultRowHeight="15.75"/>
  <cols>
    <col min="1" max="1" width="54.7109375" style="3" customWidth="1"/>
    <col min="2" max="8" width="10.42578125" style="3" customWidth="1"/>
    <col min="9" max="9" width="11" style="3" bestFit="1" customWidth="1"/>
    <col min="10" max="11" width="10.42578125" style="3" customWidth="1"/>
    <col min="12" max="16384" width="9.140625" style="3"/>
  </cols>
  <sheetData>
    <row r="1" spans="1:21" ht="31.5" customHeight="1">
      <c r="A1" s="147" t="s">
        <v>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21" ht="15.75" customHeight="1">
      <c r="A2" s="2"/>
    </row>
    <row r="3" spans="1:21" ht="15.75" customHeight="1">
      <c r="A3" s="10" t="s">
        <v>19</v>
      </c>
      <c r="B3" s="74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6"/>
    </row>
    <row r="4" spans="1:21" ht="15.75" customHeight="1">
      <c r="A4" s="6" t="s">
        <v>18</v>
      </c>
      <c r="B4" s="8">
        <v>12</v>
      </c>
      <c r="C4" s="8">
        <v>1</v>
      </c>
      <c r="D4" s="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21" ht="15.75" customHeight="1">
      <c r="A5" s="9" t="s">
        <v>1</v>
      </c>
      <c r="B5" s="76">
        <v>1030429</v>
      </c>
      <c r="C5" s="76">
        <v>1029940</v>
      </c>
      <c r="D5" s="76">
        <v>1030013</v>
      </c>
      <c r="E5" s="76">
        <v>1029514</v>
      </c>
      <c r="F5" s="76">
        <v>1029006</v>
      </c>
      <c r="G5" s="76">
        <v>1024691</v>
      </c>
      <c r="H5" s="76">
        <v>1024054</v>
      </c>
      <c r="I5" s="76">
        <v>1023759</v>
      </c>
      <c r="J5" s="76">
        <v>1017305</v>
      </c>
      <c r="K5" s="76">
        <v>1016757</v>
      </c>
    </row>
    <row r="6" spans="1:21" ht="15.75" customHeight="1">
      <c r="A6" s="9" t="s">
        <v>2</v>
      </c>
      <c r="B6" s="76">
        <v>357534</v>
      </c>
      <c r="C6" s="76">
        <v>357360</v>
      </c>
      <c r="D6" s="76">
        <v>357131</v>
      </c>
      <c r="E6" s="76">
        <v>356169</v>
      </c>
      <c r="F6" s="76">
        <v>356106</v>
      </c>
      <c r="G6" s="76">
        <v>353921</v>
      </c>
      <c r="H6" s="76">
        <v>353774</v>
      </c>
      <c r="I6" s="76">
        <v>353850</v>
      </c>
      <c r="J6" s="76">
        <v>351307</v>
      </c>
      <c r="K6" s="76">
        <v>351336</v>
      </c>
    </row>
    <row r="7" spans="1:21" ht="15.75" customHeight="1">
      <c r="A7" s="9" t="s">
        <v>3</v>
      </c>
      <c r="B7" s="76">
        <v>800972</v>
      </c>
      <c r="C7" s="76">
        <v>800137</v>
      </c>
      <c r="D7" s="76">
        <v>807567</v>
      </c>
      <c r="E7" s="76">
        <v>806530</v>
      </c>
      <c r="F7" s="76">
        <v>806023</v>
      </c>
      <c r="G7" s="76">
        <v>811668</v>
      </c>
      <c r="H7" s="76">
        <v>811156</v>
      </c>
      <c r="I7" s="76">
        <v>810871</v>
      </c>
      <c r="J7" s="76">
        <v>816337</v>
      </c>
      <c r="K7" s="76">
        <v>815966</v>
      </c>
    </row>
    <row r="8" spans="1:21" ht="15.75" customHeight="1">
      <c r="A8" s="9" t="s">
        <v>4</v>
      </c>
      <c r="B8" s="76">
        <v>755935</v>
      </c>
      <c r="C8" s="76">
        <v>755125</v>
      </c>
      <c r="D8" s="76">
        <v>761223</v>
      </c>
      <c r="E8" s="76">
        <v>760831</v>
      </c>
      <c r="F8" s="76">
        <v>761156</v>
      </c>
      <c r="G8" s="76">
        <v>763966</v>
      </c>
      <c r="H8" s="76">
        <v>763525</v>
      </c>
      <c r="I8" s="76">
        <v>763187</v>
      </c>
      <c r="J8" s="76">
        <v>773239</v>
      </c>
      <c r="K8" s="76">
        <v>773167</v>
      </c>
      <c r="M8" s="129"/>
      <c r="N8" s="129"/>
      <c r="O8" s="129"/>
      <c r="P8" s="129"/>
      <c r="Q8" s="129"/>
      <c r="R8" s="129"/>
      <c r="S8" s="129"/>
      <c r="T8" s="129"/>
      <c r="U8" s="130"/>
    </row>
    <row r="9" spans="1:21" ht="15.75" customHeight="1">
      <c r="A9" s="9" t="s">
        <v>58</v>
      </c>
      <c r="B9" s="76">
        <v>382386</v>
      </c>
      <c r="C9" s="76">
        <v>382177</v>
      </c>
      <c r="D9" s="76">
        <v>391144</v>
      </c>
      <c r="E9" s="76">
        <v>391070</v>
      </c>
      <c r="F9" s="76">
        <v>391016</v>
      </c>
      <c r="G9" s="76">
        <v>401142</v>
      </c>
      <c r="H9" s="76">
        <v>401031</v>
      </c>
      <c r="I9" s="76">
        <v>400956</v>
      </c>
      <c r="J9" s="76">
        <v>407467</v>
      </c>
      <c r="K9" s="76">
        <v>407421</v>
      </c>
    </row>
    <row r="10" spans="1:21" ht="15.75" customHeight="1">
      <c r="A10" s="9" t="s">
        <v>5</v>
      </c>
      <c r="B10" s="76">
        <v>316506</v>
      </c>
      <c r="C10" s="76">
        <v>316355</v>
      </c>
      <c r="D10" s="76">
        <v>319308</v>
      </c>
      <c r="E10" s="76">
        <v>319242</v>
      </c>
      <c r="F10" s="76">
        <v>319124</v>
      </c>
      <c r="G10" s="76">
        <v>320559</v>
      </c>
      <c r="H10" s="76">
        <v>320509</v>
      </c>
      <c r="I10" s="76">
        <v>320547</v>
      </c>
      <c r="J10" s="76">
        <v>320153</v>
      </c>
      <c r="K10" s="76">
        <v>320101</v>
      </c>
    </row>
    <row r="11" spans="1:21" ht="15.75" customHeight="1">
      <c r="A11" s="9" t="s">
        <v>35</v>
      </c>
      <c r="B11" s="76">
        <v>186865</v>
      </c>
      <c r="C11" s="76">
        <v>186857</v>
      </c>
      <c r="D11" s="76">
        <v>184575</v>
      </c>
      <c r="E11" s="76">
        <v>184605</v>
      </c>
      <c r="F11" s="76">
        <v>184625</v>
      </c>
      <c r="G11" s="76">
        <v>180503</v>
      </c>
      <c r="H11" s="76">
        <v>180526</v>
      </c>
      <c r="I11" s="76">
        <v>180582</v>
      </c>
      <c r="J11" s="76">
        <v>176685</v>
      </c>
      <c r="K11" s="76">
        <v>176749</v>
      </c>
    </row>
    <row r="12" spans="1:21" ht="15.75" customHeight="1">
      <c r="A12" s="9" t="s">
        <v>29</v>
      </c>
      <c r="B12" s="76">
        <v>101991</v>
      </c>
      <c r="C12" s="76">
        <v>101980</v>
      </c>
      <c r="D12" s="76">
        <v>104465</v>
      </c>
      <c r="E12" s="76">
        <v>104482</v>
      </c>
      <c r="F12" s="76">
        <v>104514</v>
      </c>
      <c r="G12" s="76">
        <v>105205</v>
      </c>
      <c r="H12" s="76">
        <v>105243</v>
      </c>
      <c r="I12" s="76">
        <v>105305</v>
      </c>
      <c r="J12" s="76">
        <v>105822</v>
      </c>
      <c r="K12" s="76">
        <v>105846</v>
      </c>
    </row>
    <row r="13" spans="1:21" ht="15.75" customHeight="1">
      <c r="A13" s="9" t="s">
        <v>38</v>
      </c>
      <c r="B13" s="128">
        <v>74348</v>
      </c>
      <c r="C13" s="128">
        <v>74350</v>
      </c>
      <c r="D13" s="128">
        <v>75507</v>
      </c>
      <c r="E13" s="128">
        <v>75525</v>
      </c>
      <c r="F13" s="128">
        <v>75531</v>
      </c>
      <c r="G13" s="128">
        <v>75355</v>
      </c>
      <c r="H13" s="128">
        <v>75356</v>
      </c>
      <c r="I13" s="128">
        <v>75379</v>
      </c>
      <c r="J13" s="128">
        <v>74689</v>
      </c>
      <c r="K13" s="128">
        <v>74706</v>
      </c>
    </row>
    <row r="14" spans="1:21">
      <c r="A14" s="9" t="s">
        <v>59</v>
      </c>
      <c r="B14" s="128">
        <v>14171</v>
      </c>
      <c r="C14" s="128">
        <v>14175</v>
      </c>
      <c r="D14" s="128">
        <v>16281</v>
      </c>
      <c r="E14" s="128">
        <v>16295</v>
      </c>
      <c r="F14" s="128">
        <v>16329</v>
      </c>
      <c r="G14" s="128">
        <v>20551</v>
      </c>
      <c r="H14" s="128">
        <v>20575</v>
      </c>
      <c r="I14" s="128">
        <v>20601</v>
      </c>
      <c r="J14" s="128">
        <v>24380</v>
      </c>
      <c r="K14" s="128">
        <v>24425</v>
      </c>
    </row>
    <row r="15" spans="1:21" s="77" customFormat="1" ht="15.75" customHeight="1">
      <c r="A15" s="5" t="s">
        <v>6</v>
      </c>
      <c r="B15" s="76">
        <f>SUM(B5:B14)</f>
        <v>4021137</v>
      </c>
      <c r="C15" s="76">
        <f t="shared" ref="C15:K15" si="0">SUM(C5:C14)</f>
        <v>4018456</v>
      </c>
      <c r="D15" s="76">
        <f t="shared" si="0"/>
        <v>4047214</v>
      </c>
      <c r="E15" s="76">
        <f t="shared" si="0"/>
        <v>4044263</v>
      </c>
      <c r="F15" s="76">
        <f t="shared" si="0"/>
        <v>4043430</v>
      </c>
      <c r="G15" s="76">
        <f t="shared" si="0"/>
        <v>4057561</v>
      </c>
      <c r="H15" s="76">
        <f t="shared" si="0"/>
        <v>4055749</v>
      </c>
      <c r="I15" s="76">
        <f t="shared" si="0"/>
        <v>4055037</v>
      </c>
      <c r="J15" s="76">
        <f t="shared" si="0"/>
        <v>4067384</v>
      </c>
      <c r="K15" s="76">
        <f t="shared" si="0"/>
        <v>4066474</v>
      </c>
    </row>
    <row r="16" spans="1:21">
      <c r="C16" s="1"/>
      <c r="E16" s="52"/>
    </row>
  </sheetData>
  <mergeCells count="2">
    <mergeCell ref="C3:K3"/>
    <mergeCell ref="A1:K1"/>
  </mergeCells>
  <phoneticPr fontId="0" type="noConversion"/>
  <conditionalFormatting sqref="B5:H14 B15:K15">
    <cfRule type="duplicateValues" dxfId="11" priority="6"/>
  </conditionalFormatting>
  <conditionalFormatting sqref="I5:I14">
    <cfRule type="duplicateValues" dxfId="10" priority="5"/>
  </conditionalFormatting>
  <conditionalFormatting sqref="J5:J14">
    <cfRule type="duplicateValues" dxfId="9" priority="4"/>
  </conditionalFormatting>
  <conditionalFormatting sqref="K5:K14">
    <cfRule type="duplicateValues" dxfId="8" priority="3"/>
  </conditionalFormatting>
  <printOptions horizontalCentered="1" verticalCentered="1"/>
  <pageMargins left="0.21" right="0.21" top="0.35433070866141736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showGridLines="0" workbookViewId="0">
      <selection sqref="A1:K1"/>
    </sheetView>
  </sheetViews>
  <sheetFormatPr defaultRowHeight="15.75" customHeight="1"/>
  <cols>
    <col min="1" max="1" width="53.140625" style="49" customWidth="1"/>
    <col min="2" max="5" width="10" style="49" customWidth="1"/>
    <col min="6" max="16384" width="9.140625" style="49"/>
  </cols>
  <sheetData>
    <row r="1" spans="1:25" ht="46.5" customHeight="1">
      <c r="A1" s="179" t="s">
        <v>55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25" ht="15.75" customHeight="1">
      <c r="A2" s="59"/>
      <c r="B2" s="60"/>
      <c r="K2" s="50" t="s">
        <v>17</v>
      </c>
    </row>
    <row r="3" spans="1:25" ht="15.75" customHeight="1">
      <c r="A3" s="61" t="s">
        <v>19</v>
      </c>
      <c r="B3" s="62">
        <v>2023</v>
      </c>
      <c r="C3" s="176">
        <v>2024</v>
      </c>
      <c r="D3" s="177"/>
      <c r="E3" s="177"/>
      <c r="F3" s="177"/>
      <c r="G3" s="177"/>
      <c r="H3" s="177"/>
      <c r="I3" s="177"/>
      <c r="J3" s="177"/>
      <c r="K3" s="178"/>
    </row>
    <row r="4" spans="1:25" ht="15.75" customHeight="1">
      <c r="A4" s="63" t="s">
        <v>18</v>
      </c>
      <c r="B4" s="64">
        <v>12</v>
      </c>
      <c r="C4" s="64">
        <v>1</v>
      </c>
      <c r="D4" s="64">
        <v>2</v>
      </c>
      <c r="E4" s="64">
        <v>3</v>
      </c>
      <c r="F4" s="64">
        <v>4</v>
      </c>
      <c r="G4" s="64">
        <v>5</v>
      </c>
      <c r="H4" s="64">
        <v>6</v>
      </c>
      <c r="I4" s="64">
        <v>7</v>
      </c>
      <c r="J4" s="64">
        <v>8</v>
      </c>
      <c r="K4" s="64">
        <v>9</v>
      </c>
    </row>
    <row r="5" spans="1:25" ht="15.75" customHeight="1">
      <c r="A5" s="65" t="s">
        <v>1</v>
      </c>
      <c r="B5" s="66">
        <v>6420.1032554852654</v>
      </c>
      <c r="C5" s="66">
        <v>6430.8293604655119</v>
      </c>
      <c r="D5" s="66">
        <v>6547.5025675316429</v>
      </c>
      <c r="E5" s="66">
        <v>6699.2545368650835</v>
      </c>
      <c r="F5" s="66">
        <v>6675.5500587872712</v>
      </c>
      <c r="G5" s="66">
        <v>6702.7951174331401</v>
      </c>
      <c r="H5" s="66">
        <v>6871.7002968492507</v>
      </c>
      <c r="I5" s="66">
        <v>7028.6025283061545</v>
      </c>
      <c r="J5" s="66">
        <v>7120.0616243926179</v>
      </c>
      <c r="K5" s="66">
        <v>7265.3952207169059</v>
      </c>
    </row>
    <row r="6" spans="1:25" ht="15.75" customHeight="1">
      <c r="A6" s="65" t="s">
        <v>2</v>
      </c>
      <c r="B6" s="66">
        <v>6817.6123602291555</v>
      </c>
      <c r="C6" s="66">
        <v>6843.3671543139917</v>
      </c>
      <c r="D6" s="66">
        <v>6870.7821779610467</v>
      </c>
      <c r="E6" s="66">
        <v>7020.8291873459893</v>
      </c>
      <c r="F6" s="66">
        <v>7038.3084378711565</v>
      </c>
      <c r="G6" s="66">
        <v>7158.044029422962</v>
      </c>
      <c r="H6" s="66">
        <v>7192.5226725512903</v>
      </c>
      <c r="I6" s="66">
        <v>7280.1715147315808</v>
      </c>
      <c r="J6" s="66">
        <v>7343.2441682911694</v>
      </c>
      <c r="K6" s="66">
        <v>7470.4688236328466</v>
      </c>
    </row>
    <row r="7" spans="1:25" ht="15.75" customHeight="1">
      <c r="A7" s="65" t="s">
        <v>3</v>
      </c>
      <c r="B7" s="66">
        <v>6595.8938419744645</v>
      </c>
      <c r="C7" s="66">
        <v>6653.6700840059866</v>
      </c>
      <c r="D7" s="66">
        <v>6725.9224992474738</v>
      </c>
      <c r="E7" s="66">
        <v>6879.8304541204934</v>
      </c>
      <c r="F7" s="66">
        <v>6836.7301283844427</v>
      </c>
      <c r="G7" s="66">
        <v>6944.9926510330251</v>
      </c>
      <c r="H7" s="66">
        <v>7022.2128586188255</v>
      </c>
      <c r="I7" s="66">
        <v>7165.1191011542414</v>
      </c>
      <c r="J7" s="66">
        <v>7247.1732219139849</v>
      </c>
      <c r="K7" s="66">
        <v>7385.385898254649</v>
      </c>
    </row>
    <row r="8" spans="1:25" ht="15.75" customHeight="1">
      <c r="A8" s="65" t="s">
        <v>4</v>
      </c>
      <c r="B8" s="66">
        <v>7118.3178201634873</v>
      </c>
      <c r="C8" s="66">
        <v>7180.5134020576061</v>
      </c>
      <c r="D8" s="66">
        <v>7268.1201306685907</v>
      </c>
      <c r="E8" s="66">
        <v>7424.4736915287785</v>
      </c>
      <c r="F8" s="66">
        <v>7371.3076504921037</v>
      </c>
      <c r="G8" s="66">
        <v>7486.0266705702425</v>
      </c>
      <c r="H8" s="66">
        <v>7553.0498846585688</v>
      </c>
      <c r="I8" s="66">
        <v>7674.1372051768176</v>
      </c>
      <c r="J8" s="66">
        <v>7736.7851741099048</v>
      </c>
      <c r="K8" s="66">
        <v>7896.3531708023793</v>
      </c>
    </row>
    <row r="9" spans="1:25" ht="15.75" customHeight="1">
      <c r="A9" s="9" t="s">
        <v>58</v>
      </c>
      <c r="B9" s="66">
        <v>7756.3626443624889</v>
      </c>
      <c r="C9" s="66">
        <v>7821.6013846025526</v>
      </c>
      <c r="D9" s="66">
        <v>7933.9950665398228</v>
      </c>
      <c r="E9" s="66">
        <v>8115.8235163416675</v>
      </c>
      <c r="F9" s="66">
        <v>8047.8340982659574</v>
      </c>
      <c r="G9" s="66">
        <v>8179.2409700138251</v>
      </c>
      <c r="H9" s="66">
        <v>8296.7051616962199</v>
      </c>
      <c r="I9" s="66">
        <v>8457.742084565456</v>
      </c>
      <c r="J9" s="66">
        <v>8573.374884747047</v>
      </c>
      <c r="K9" s="66">
        <v>8744.2406948222961</v>
      </c>
    </row>
    <row r="10" spans="1:25" ht="15.75" customHeight="1">
      <c r="A10" s="65" t="s">
        <v>5</v>
      </c>
      <c r="B10" s="66">
        <v>7525.1115707647905</v>
      </c>
      <c r="C10" s="66">
        <v>7572.9936675903364</v>
      </c>
      <c r="D10" s="66">
        <v>7602.503394882835</v>
      </c>
      <c r="E10" s="66">
        <v>7751.4455911151153</v>
      </c>
      <c r="F10" s="66">
        <v>7750.2121691031216</v>
      </c>
      <c r="G10" s="66">
        <v>7908.8644383692126</v>
      </c>
      <c r="H10" s="66">
        <v>7991.5664600645405</v>
      </c>
      <c r="I10" s="66">
        <v>8080.6071854923221</v>
      </c>
      <c r="J10" s="66">
        <v>8167.3416727146578</v>
      </c>
      <c r="K10" s="66">
        <v>8272.7755368311573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</row>
    <row r="11" spans="1:25" ht="15.75" customHeight="1">
      <c r="A11" s="65" t="s">
        <v>35</v>
      </c>
      <c r="B11" s="66">
        <v>4244.96784814282</v>
      </c>
      <c r="C11" s="66">
        <v>4223.9490829508259</v>
      </c>
      <c r="D11" s="66">
        <v>4343.1779626842917</v>
      </c>
      <c r="E11" s="66">
        <v>4425.4157564078614</v>
      </c>
      <c r="F11" s="66">
        <v>4511.323585730137</v>
      </c>
      <c r="G11" s="66">
        <v>4590.0937550689378</v>
      </c>
      <c r="H11" s="66">
        <v>4715.8558150836798</v>
      </c>
      <c r="I11" s="66">
        <v>4768.0058073297378</v>
      </c>
      <c r="J11" s="66">
        <v>4829.0191593596901</v>
      </c>
      <c r="K11" s="66">
        <v>5046.4610033639274</v>
      </c>
    </row>
    <row r="12" spans="1:25" ht="15.75" customHeight="1">
      <c r="A12" s="65" t="s">
        <v>29</v>
      </c>
      <c r="B12" s="66">
        <v>3917.1272471145689</v>
      </c>
      <c r="C12" s="66">
        <v>3918.614929631648</v>
      </c>
      <c r="D12" s="66">
        <v>3936.6989045089099</v>
      </c>
      <c r="E12" s="66">
        <v>4022.4191087979243</v>
      </c>
      <c r="F12" s="66">
        <v>4046.4811135371178</v>
      </c>
      <c r="G12" s="66">
        <v>4062.8839111803663</v>
      </c>
      <c r="H12" s="66">
        <v>4199.9974729465757</v>
      </c>
      <c r="I12" s="66">
        <v>4247.2894696268886</v>
      </c>
      <c r="J12" s="66">
        <v>4225.0361814768075</v>
      </c>
      <c r="K12" s="66">
        <v>4444.05121711637</v>
      </c>
    </row>
    <row r="13" spans="1:25" ht="15.75" customHeight="1">
      <c r="A13" s="65" t="s">
        <v>38</v>
      </c>
      <c r="B13" s="67">
        <v>3799.6988245443763</v>
      </c>
      <c r="C13" s="67">
        <v>3848.8974935663155</v>
      </c>
      <c r="D13" s="67">
        <v>3850.5280752656058</v>
      </c>
      <c r="E13" s="67">
        <v>3937.9965896495864</v>
      </c>
      <c r="F13" s="67">
        <v>3966.6185279133715</v>
      </c>
      <c r="G13" s="67">
        <v>4030.0781505025343</v>
      </c>
      <c r="H13" s="67">
        <v>4112.0943092571133</v>
      </c>
      <c r="I13" s="67">
        <v>4188.5650919196241</v>
      </c>
      <c r="J13" s="67">
        <v>4224.2341861423956</v>
      </c>
      <c r="K13" s="67">
        <v>4324.2775364836689</v>
      </c>
    </row>
    <row r="14" spans="1:25" ht="18" customHeight="1">
      <c r="A14" s="65" t="s">
        <v>59</v>
      </c>
      <c r="B14" s="67">
        <v>3124.4846592239833</v>
      </c>
      <c r="C14" s="67">
        <v>3164.7590474698418</v>
      </c>
      <c r="D14" s="67">
        <v>3117.1229093464513</v>
      </c>
      <c r="E14" s="67">
        <v>3233.9595375722542</v>
      </c>
      <c r="F14" s="67">
        <v>3277.7473936320089</v>
      </c>
      <c r="G14" s="67">
        <v>3496.8414612931283</v>
      </c>
      <c r="H14" s="67">
        <v>3614.773284243226</v>
      </c>
      <c r="I14" s="67">
        <v>3679.437239091897</v>
      </c>
      <c r="J14" s="67">
        <v>3692.109785675395</v>
      </c>
      <c r="K14" s="67">
        <v>3797.7540822831365</v>
      </c>
    </row>
    <row r="15" spans="1:25">
      <c r="A15" s="19" t="s">
        <v>8</v>
      </c>
      <c r="B15" s="67">
        <v>6636.7503753187348</v>
      </c>
      <c r="C15" s="66">
        <v>6675.3937851296268</v>
      </c>
      <c r="D15" s="66">
        <v>6759.3154883462857</v>
      </c>
      <c r="E15" s="66">
        <v>6910.0910650802643</v>
      </c>
      <c r="F15" s="66">
        <v>6884.1114498334127</v>
      </c>
      <c r="G15" s="66">
        <v>6978.6556551329923</v>
      </c>
      <c r="H15" s="66">
        <v>7083.0470548253998</v>
      </c>
      <c r="I15" s="66">
        <v>7211.6222225016936</v>
      </c>
      <c r="J15" s="66">
        <v>7293.5685418292705</v>
      </c>
      <c r="K15" s="66">
        <v>7441.1389152341008</v>
      </c>
    </row>
    <row r="17" spans="1:11" ht="15.75" customHeight="1">
      <c r="A17" s="49" t="s">
        <v>44</v>
      </c>
    </row>
    <row r="18" spans="1:11" ht="48.75" customHeight="1">
      <c r="A18" s="180" t="s">
        <v>48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</row>
  </sheetData>
  <mergeCells count="3">
    <mergeCell ref="C3:K3"/>
    <mergeCell ref="A1:K1"/>
    <mergeCell ref="A18:K18"/>
  </mergeCells>
  <conditionalFormatting sqref="B5:H15">
    <cfRule type="duplicateValues" dxfId="7" priority="9"/>
    <cfRule type="duplicateValues" dxfId="6" priority="10"/>
  </conditionalFormatting>
  <conditionalFormatting sqref="I5:I14">
    <cfRule type="duplicateValues" dxfId="5" priority="7"/>
    <cfRule type="duplicateValues" dxfId="4" priority="8"/>
  </conditionalFormatting>
  <conditionalFormatting sqref="J5:J14">
    <cfRule type="duplicateValues" dxfId="3" priority="5"/>
    <cfRule type="duplicateValues" dxfId="2" priority="6"/>
  </conditionalFormatting>
  <conditionalFormatting sqref="K5:K14">
    <cfRule type="duplicateValues" dxfId="1" priority="3"/>
    <cfRule type="duplicateValues" dxfId="0" priority="4"/>
  </conditionalFormatting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7" customWidth="1"/>
    <col min="2" max="2" width="10.7109375" style="27" bestFit="1" customWidth="1"/>
    <col min="3" max="3" width="12.42578125" style="27" bestFit="1" customWidth="1"/>
    <col min="4" max="4" width="10.42578125" style="27" bestFit="1" customWidth="1"/>
    <col min="5" max="5" width="12.28515625" style="27" customWidth="1"/>
    <col min="6" max="6" width="10.42578125" style="27" bestFit="1" customWidth="1"/>
    <col min="7" max="7" width="10.28515625" style="27" bestFit="1" customWidth="1"/>
    <col min="8" max="8" width="9.140625" style="27" bestFit="1" customWidth="1"/>
    <col min="9" max="9" width="11.5703125" style="27" customWidth="1"/>
    <col min="10" max="10" width="14.85546875" style="27" customWidth="1"/>
    <col min="11" max="11" width="12.42578125" style="27" customWidth="1"/>
    <col min="12" max="12" width="12.28515625" style="27" customWidth="1"/>
    <col min="13" max="16384" width="11.5703125" style="27"/>
  </cols>
  <sheetData>
    <row r="1" spans="1:13" s="24" customFormat="1">
      <c r="A1" s="181" t="s">
        <v>65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23"/>
    </row>
    <row r="2" spans="1:13">
      <c r="A2" s="25"/>
      <c r="B2" s="26"/>
      <c r="C2" s="26" t="s">
        <v>22</v>
      </c>
      <c r="D2" s="26"/>
      <c r="E2" s="26"/>
      <c r="F2" s="26"/>
      <c r="G2" s="26"/>
      <c r="H2" s="182" t="s">
        <v>40</v>
      </c>
      <c r="I2" s="182"/>
      <c r="J2" s="182"/>
      <c r="K2" s="182"/>
      <c r="L2" s="182"/>
      <c r="M2" s="26"/>
    </row>
    <row r="3" spans="1:13" ht="33" customHeight="1">
      <c r="A3" s="37" t="s">
        <v>18</v>
      </c>
      <c r="B3" s="183" t="s">
        <v>9</v>
      </c>
      <c r="C3" s="183" t="s">
        <v>2</v>
      </c>
      <c r="D3" s="183" t="s">
        <v>10</v>
      </c>
      <c r="E3" s="183" t="s">
        <v>4</v>
      </c>
      <c r="F3" s="183" t="s">
        <v>58</v>
      </c>
      <c r="G3" s="185" t="s">
        <v>11</v>
      </c>
      <c r="H3" s="187" t="s">
        <v>35</v>
      </c>
      <c r="I3" s="187" t="s">
        <v>29</v>
      </c>
      <c r="J3" s="187" t="s">
        <v>47</v>
      </c>
      <c r="K3" s="187" t="s">
        <v>59</v>
      </c>
      <c r="L3" s="155" t="s">
        <v>7</v>
      </c>
      <c r="M3" s="26"/>
    </row>
    <row r="4" spans="1:13" ht="25.5" customHeight="1">
      <c r="A4" s="38" t="s">
        <v>25</v>
      </c>
      <c r="B4" s="184"/>
      <c r="C4" s="184"/>
      <c r="D4" s="184"/>
      <c r="E4" s="184"/>
      <c r="F4" s="184"/>
      <c r="G4" s="186"/>
      <c r="H4" s="188"/>
      <c r="I4" s="188"/>
      <c r="J4" s="188"/>
      <c r="K4" s="188"/>
      <c r="L4" s="156"/>
    </row>
    <row r="5" spans="1:13" ht="48.75" customHeight="1">
      <c r="A5" s="39" t="s">
        <v>56</v>
      </c>
      <c r="B5" s="51">
        <v>1784</v>
      </c>
      <c r="C5" s="51">
        <v>453</v>
      </c>
      <c r="D5" s="51">
        <v>1823</v>
      </c>
      <c r="E5" s="51">
        <v>885</v>
      </c>
      <c r="F5" s="51">
        <v>81</v>
      </c>
      <c r="G5" s="51">
        <v>374</v>
      </c>
      <c r="H5" s="51">
        <v>31</v>
      </c>
      <c r="I5" s="51">
        <v>0</v>
      </c>
      <c r="J5" s="51">
        <v>0</v>
      </c>
      <c r="K5" s="51">
        <v>0</v>
      </c>
      <c r="L5" s="51">
        <f>SUM(B5:K5)</f>
        <v>5431</v>
      </c>
    </row>
    <row r="6" spans="1:13" ht="33" customHeight="1">
      <c r="A6" s="39" t="s">
        <v>57</v>
      </c>
      <c r="B6" s="51">
        <v>2498</v>
      </c>
      <c r="C6" s="51">
        <v>799</v>
      </c>
      <c r="D6" s="51">
        <v>2147</v>
      </c>
      <c r="E6" s="51">
        <v>1682</v>
      </c>
      <c r="F6" s="51">
        <v>1068</v>
      </c>
      <c r="G6" s="51">
        <v>745</v>
      </c>
      <c r="H6" s="51">
        <v>49</v>
      </c>
      <c r="I6" s="51">
        <v>154</v>
      </c>
      <c r="J6" s="51">
        <v>23</v>
      </c>
      <c r="K6" s="51">
        <v>14</v>
      </c>
      <c r="L6" s="51">
        <f t="shared" ref="L6:L8" si="0">SUM(B6:K6)</f>
        <v>9179</v>
      </c>
    </row>
    <row r="7" spans="1:13" ht="36" customHeight="1">
      <c r="A7" s="39" t="s">
        <v>24</v>
      </c>
      <c r="B7" s="51">
        <v>10810</v>
      </c>
      <c r="C7" s="51">
        <v>3791</v>
      </c>
      <c r="D7" s="51">
        <v>7770</v>
      </c>
      <c r="E7" s="51">
        <v>7243</v>
      </c>
      <c r="F7" s="51">
        <v>3480</v>
      </c>
      <c r="G7" s="51">
        <v>3362</v>
      </c>
      <c r="H7" s="51">
        <v>574</v>
      </c>
      <c r="I7" s="51">
        <v>426</v>
      </c>
      <c r="J7" s="51">
        <v>271</v>
      </c>
      <c r="K7" s="51">
        <v>100</v>
      </c>
      <c r="L7" s="51">
        <f t="shared" si="0"/>
        <v>37827</v>
      </c>
    </row>
    <row r="8" spans="1:13" ht="15.75" customHeight="1">
      <c r="A8" s="40" t="s">
        <v>23</v>
      </c>
      <c r="B8" s="51">
        <v>15092</v>
      </c>
      <c r="C8" s="51">
        <v>5043</v>
      </c>
      <c r="D8" s="51">
        <v>11740</v>
      </c>
      <c r="E8" s="51">
        <v>9810</v>
      </c>
      <c r="F8" s="51">
        <v>4629</v>
      </c>
      <c r="G8" s="51">
        <v>4481</v>
      </c>
      <c r="H8" s="51">
        <v>654</v>
      </c>
      <c r="I8" s="51">
        <v>580</v>
      </c>
      <c r="J8" s="51">
        <v>294</v>
      </c>
      <c r="K8" s="51">
        <v>114</v>
      </c>
      <c r="L8" s="51">
        <f t="shared" si="0"/>
        <v>52437</v>
      </c>
      <c r="M8" s="57"/>
    </row>
    <row r="9" spans="1:13">
      <c r="L9" s="24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3" type="noConversion"/>
  <printOptions horizontalCentered="1" verticalCentered="1"/>
  <pageMargins left="0.21" right="0.21" top="0.35433070866141736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22"/>
  <sheetViews>
    <sheetView showGridLines="0" zoomScaleNormal="75" workbookViewId="0">
      <selection sqref="A1:K1"/>
    </sheetView>
  </sheetViews>
  <sheetFormatPr defaultRowHeight="13.5" customHeight="1"/>
  <cols>
    <col min="1" max="1" width="52.5703125" style="46" customWidth="1"/>
    <col min="2" max="5" width="8.7109375" style="44" customWidth="1"/>
    <col min="6" max="6" width="9.140625" style="44"/>
    <col min="7" max="7" width="9.140625" style="44" customWidth="1"/>
    <col min="8" max="16384" width="9.140625" style="44"/>
  </cols>
  <sheetData>
    <row r="1" spans="1:13" ht="15.75" customHeight="1">
      <c r="A1" s="148" t="s">
        <v>27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3" ht="15.75" customHeight="1">
      <c r="A2" s="45"/>
      <c r="E2" s="45"/>
      <c r="K2" s="45" t="s">
        <v>16</v>
      </c>
    </row>
    <row r="3" spans="1:13" ht="15.75" customHeight="1">
      <c r="A3" s="10" t="s">
        <v>19</v>
      </c>
      <c r="B3" s="7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6"/>
    </row>
    <row r="4" spans="1:13" ht="15.75" customHeight="1">
      <c r="A4" s="6" t="s">
        <v>18</v>
      </c>
      <c r="B4" s="48">
        <v>12</v>
      </c>
      <c r="C4" s="28">
        <v>1</v>
      </c>
      <c r="D4" s="2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13" ht="15.75" customHeight="1">
      <c r="A5" s="85" t="s">
        <v>1</v>
      </c>
      <c r="B5" s="72">
        <f>'Таблица №1-У'!B5/'Таблица №1-У'!B$15*100</f>
        <v>25.625314432211589</v>
      </c>
      <c r="C5" s="72">
        <f>'Таблица №1-У'!C5/'Таблица №1-У'!C$15*100</f>
        <v>25.630242063120761</v>
      </c>
      <c r="D5" s="72">
        <f>'Таблица №1-У'!D5/'Таблица №1-У'!D$15*100</f>
        <v>25.449926789144335</v>
      </c>
      <c r="E5" s="72">
        <f>'Таблица №1-У'!E5/'Таблица №1-У'!E$15*100</f>
        <v>25.456158513924539</v>
      </c>
      <c r="F5" s="72">
        <f>'Таблица №1-У'!F5/'Таблица №1-У'!F$15*100</f>
        <v>25.448839228081109</v>
      </c>
      <c r="G5" s="72">
        <f>'Таблица №1-У'!G5/'Таблица №1-У'!G$15*100</f>
        <v>25.253865561109244</v>
      </c>
      <c r="H5" s="72">
        <f>'Таблица №1-У'!H5/'Таблица №1-У'!H$15*100</f>
        <v>25.249442211537254</v>
      </c>
      <c r="I5" s="72">
        <f>'Таблица №1-У'!I5/'Таблица №1-У'!I$15*100</f>
        <v>25.246600709192052</v>
      </c>
      <c r="J5" s="72">
        <f>'Таблица №1-У'!J5/'Таблица №1-У'!J$15*100</f>
        <v>25.011284894664481</v>
      </c>
      <c r="K5" s="72">
        <f>'Таблица №1-У'!K5/'Таблица №1-У'!K$15*100</f>
        <v>25.003405899066365</v>
      </c>
      <c r="M5" s="86"/>
    </row>
    <row r="6" spans="1:13" ht="15.75" customHeight="1">
      <c r="A6" s="85" t="s">
        <v>2</v>
      </c>
      <c r="B6" s="72">
        <f>'Таблица №1-У'!B6/'Таблица №1-У'!B$15*100</f>
        <v>8.8913658002699236</v>
      </c>
      <c r="C6" s="72">
        <f>'Таблица №1-У'!C6/'Таблица №1-У'!C$15*100</f>
        <v>8.8929678463569104</v>
      </c>
      <c r="D6" s="72">
        <f>'Таблица №1-У'!D6/'Таблица №1-У'!D$15*100</f>
        <v>8.8241195054177997</v>
      </c>
      <c r="E6" s="72">
        <f>'Таблица №1-У'!E6/'Таблица №1-У'!E$15*100</f>
        <v>8.8067714686211058</v>
      </c>
      <c r="F6" s="72">
        <f>'Таблица №1-У'!F6/'Таблица №1-У'!F$15*100</f>
        <v>8.8070276967821872</v>
      </c>
      <c r="G6" s="72">
        <f>'Таблица №1-У'!G6/'Таблица №1-У'!G$15*100</f>
        <v>8.722505958628842</v>
      </c>
      <c r="H6" s="72">
        <f>'Таблица №1-У'!H6/'Таблица №1-У'!H$15*100</f>
        <v>8.7227784559646064</v>
      </c>
      <c r="I6" s="72">
        <f>'Таблица №1-У'!I6/'Таблица №1-У'!I$15*100</f>
        <v>8.7261842493668986</v>
      </c>
      <c r="J6" s="72">
        <f>'Таблица №1-У'!J6/'Таблица №1-У'!J$15*100</f>
        <v>8.6371731805996195</v>
      </c>
      <c r="K6" s="72">
        <f>'Таблица №1-У'!K6/'Таблица №1-У'!K$15*100</f>
        <v>8.6398191652030736</v>
      </c>
    </row>
    <row r="7" spans="1:13" ht="15.75" customHeight="1">
      <c r="A7" s="85" t="s">
        <v>3</v>
      </c>
      <c r="B7" s="72">
        <f>'Таблица №1-У'!B7/'Таблица №1-У'!B$15*100</f>
        <v>19.919042798094171</v>
      </c>
      <c r="C7" s="72">
        <f>'Таблица №1-У'!C7/'Таблица №1-У'!C$15*100</f>
        <v>19.911553094024175</v>
      </c>
      <c r="D7" s="72">
        <f>'Таблица №1-У'!D7/'Таблица №1-У'!D$15*100</f>
        <v>19.953652067817515</v>
      </c>
      <c r="E7" s="72">
        <f>'Таблица №1-У'!E7/'Таблица №1-У'!E$15*100</f>
        <v>19.942570500484265</v>
      </c>
      <c r="F7" s="72">
        <f>'Таблица №1-У'!F7/'Таблица №1-У'!F$15*100</f>
        <v>19.93414007414497</v>
      </c>
      <c r="G7" s="72">
        <f>'Таблица №1-У'!G7/'Таблица №1-У'!G$15*100</f>
        <v>20.00383974510796</v>
      </c>
      <c r="H7" s="72">
        <f>'Таблица №1-У'!H7/'Таблица №1-У'!H$15*100</f>
        <v>20.000152869420667</v>
      </c>
      <c r="I7" s="72">
        <f>'Таблица №1-У'!I7/'Таблица №1-У'!I$15*100</f>
        <v>19.996636282233677</v>
      </c>
      <c r="J7" s="72">
        <f>'Таблица №1-У'!J7/'Таблица №1-У'!J$15*100</f>
        <v>20.070320382830829</v>
      </c>
      <c r="K7" s="72">
        <f>'Таблица №1-У'!K7/'Таблица №1-У'!K$15*100</f>
        <v>20.065688358022207</v>
      </c>
    </row>
    <row r="8" spans="1:13" ht="15.75" customHeight="1">
      <c r="A8" s="85" t="s">
        <v>4</v>
      </c>
      <c r="B8" s="72">
        <f>'Таблица №1-У'!B8/'Таблица №1-У'!B$15*100</f>
        <v>18.799036192997153</v>
      </c>
      <c r="C8" s="72">
        <f>'Таблица №1-У'!C8/'Таблица №1-У'!C$15*100</f>
        <v>18.79142138174463</v>
      </c>
      <c r="D8" s="72">
        <f>'Таблица №1-У'!D8/'Таблица №1-У'!D$15*100</f>
        <v>18.808568066823252</v>
      </c>
      <c r="E8" s="72">
        <f>'Таблица №1-У'!E8/'Таблица №1-У'!E$15*100</f>
        <v>18.812599477333695</v>
      </c>
      <c r="F8" s="72">
        <f>'Таблица №1-У'!F8/'Таблица №1-У'!F$15*100</f>
        <v>18.82451285171253</v>
      </c>
      <c r="G8" s="72">
        <f>'Таблица №1-У'!G8/'Таблица №1-У'!G$15*100</f>
        <v>18.828207388625827</v>
      </c>
      <c r="H8" s="72">
        <f>'Таблица №1-У'!H8/'Таблица №1-У'!H$15*100</f>
        <v>18.825745873326973</v>
      </c>
      <c r="I8" s="72">
        <f>'Таблица №1-У'!I8/'Таблица №1-У'!I$15*100</f>
        <v>18.820716062516816</v>
      </c>
      <c r="J8" s="72">
        <f>'Таблица №1-У'!J8/'Таблица №1-У'!J$15*100</f>
        <v>19.010720404072988</v>
      </c>
      <c r="K8" s="72">
        <f>'Таблица №1-У'!K8/'Таблица №1-У'!K$15*100</f>
        <v>19.013204068192739</v>
      </c>
    </row>
    <row r="9" spans="1:13" ht="15.75" customHeight="1">
      <c r="A9" s="85" t="s">
        <v>58</v>
      </c>
      <c r="B9" s="72">
        <f>'Таблица №1-У'!B9/'Таблица №1-У'!B$15*100</f>
        <v>9.509399953296791</v>
      </c>
      <c r="C9" s="72">
        <f>'Таблица №1-У'!C9/'Таблица №1-У'!C$15*100</f>
        <v>9.5105433529693979</v>
      </c>
      <c r="D9" s="72">
        <f>'Таблица №1-У'!D9/'Таблица №1-У'!D$15*100</f>
        <v>9.6645247817387467</v>
      </c>
      <c r="E9" s="72">
        <f>'Таблица №1-У'!E9/'Таблица №1-У'!E$15*100</f>
        <v>9.6697469971661096</v>
      </c>
      <c r="F9" s="72">
        <f>'Таблица №1-У'!F9/'Таблица №1-У'!F$15*100</f>
        <v>9.6704035929891194</v>
      </c>
      <c r="G9" s="72">
        <f>'Таблица №1-У'!G9/'Таблица №1-У'!G$15*100</f>
        <v>9.8862839030639353</v>
      </c>
      <c r="H9" s="72">
        <f>'Таблица №1-У'!H9/'Таблица №1-У'!H$15*100</f>
        <v>9.8879639741019467</v>
      </c>
      <c r="I9" s="72">
        <f>'Таблица №1-У'!I9/'Таблица №1-У'!I$15*100</f>
        <v>9.8878505917455257</v>
      </c>
      <c r="J9" s="72">
        <f>'Таблица №1-У'!J9/'Таблица №1-У'!J$15*100</f>
        <v>10.017913233665668</v>
      </c>
      <c r="K9" s="72">
        <f>'Таблица №1-У'!K9/'Таблица №1-У'!K$15*100</f>
        <v>10.01902385211365</v>
      </c>
    </row>
    <row r="10" spans="1:13" ht="13.5" customHeight="1">
      <c r="A10" s="85" t="s">
        <v>5</v>
      </c>
      <c r="B10" s="72">
        <f>'Таблица №1-У'!B10/'Таблица №1-У'!B$15*100</f>
        <v>7.8710573651183742</v>
      </c>
      <c r="C10" s="72">
        <f>'Таблица №1-У'!C10/'Таблица №1-У'!C$15*100</f>
        <v>7.8725510494578019</v>
      </c>
      <c r="D10" s="72">
        <f>'Таблица №1-У'!D10/'Таблица №1-У'!D$15*100</f>
        <v>7.889575396803826</v>
      </c>
      <c r="E10" s="72">
        <f>'Таблица №1-У'!E10/'Таблица №1-У'!E$15*100</f>
        <v>7.8937002860595369</v>
      </c>
      <c r="F10" s="72">
        <f>'Таблица №1-У'!F10/'Таблица №1-У'!F$15*100</f>
        <v>7.8924081782051374</v>
      </c>
      <c r="G10" s="72">
        <f>'Таблица №1-У'!G10/'Таблица №1-У'!G$15*100</f>
        <v>7.9002878823017086</v>
      </c>
      <c r="H10" s="72">
        <f>'Таблица №1-У'!H10/'Таблица №1-У'!H$15*100</f>
        <v>7.9025847013708201</v>
      </c>
      <c r="I10" s="72">
        <f>'Таблица №1-У'!I10/'Таблица №1-У'!I$15*100</f>
        <v>7.9049093756727737</v>
      </c>
      <c r="J10" s="72">
        <f>'Таблица №1-У'!J10/'Таблица №1-У'!J$15*100</f>
        <v>7.8712263213898668</v>
      </c>
      <c r="K10" s="72">
        <f>'Таблица №1-У'!K10/'Таблица №1-У'!K$15*100</f>
        <v>7.871709003918383</v>
      </c>
    </row>
    <row r="11" spans="1:13" ht="15.75" customHeight="1">
      <c r="A11" s="85" t="s">
        <v>35</v>
      </c>
      <c r="B11" s="72">
        <f>'Таблица №1-У'!B11/'Таблица №1-У'!B$15*100</f>
        <v>4.647068727078933</v>
      </c>
      <c r="C11" s="72">
        <f>'Таблица №1-У'!C11/'Таблица №1-У'!C$15*100</f>
        <v>4.649970038243544</v>
      </c>
      <c r="D11" s="72">
        <f>'Таблица №1-У'!D11/'Таблица №1-У'!D$15*100</f>
        <v>4.5605446116760815</v>
      </c>
      <c r="E11" s="72">
        <f>'Таблица №1-У'!E11/'Таблица №1-У'!E$15*100</f>
        <v>4.5646141212873648</v>
      </c>
      <c r="F11" s="72">
        <f>'Таблица №1-У'!F11/'Таблица №1-У'!F$15*100</f>
        <v>4.5660491216615595</v>
      </c>
      <c r="G11" s="72">
        <f>'Таблица №1-У'!G11/'Таблица №1-У'!G$15*100</f>
        <v>4.4485591220932967</v>
      </c>
      <c r="H11" s="72">
        <f>'Таблица №1-У'!H11/'Таблица №1-У'!H$15*100</f>
        <v>4.4511137153704539</v>
      </c>
      <c r="I11" s="72">
        <f>'Таблица №1-У'!I11/'Таблица №1-У'!I$15*100</f>
        <v>4.453276258638331</v>
      </c>
      <c r="J11" s="72">
        <f>'Таблица №1-У'!J11/'Таблица №1-У'!J$15*100</f>
        <v>4.3439468710109495</v>
      </c>
      <c r="K11" s="72">
        <f>'Таблица №1-У'!K11/'Таблица №1-У'!K$15*100</f>
        <v>4.3464928092494874</v>
      </c>
    </row>
    <row r="12" spans="1:13" ht="15.75" customHeight="1">
      <c r="A12" s="85" t="s">
        <v>29</v>
      </c>
      <c r="B12" s="72">
        <f>'Таблица №1-У'!B12/'Таблица №1-У'!B$15*100</f>
        <v>2.5363721753324993</v>
      </c>
      <c r="C12" s="72">
        <f>'Таблица №1-У'!C12/'Таблица №1-У'!C$15*100</f>
        <v>2.5377906340146561</v>
      </c>
      <c r="D12" s="72">
        <f>'Таблица №1-У'!D12/'Таблица №1-У'!D$15*100</f>
        <v>2.5811582980292123</v>
      </c>
      <c r="E12" s="72">
        <f>'Таблица №1-У'!E12/'Таблица №1-У'!E$15*100</f>
        <v>2.5834620547674572</v>
      </c>
      <c r="F12" s="72">
        <f>'Таблица №1-У'!F12/'Таблица №1-У'!F$15*100</f>
        <v>2.5847856893775831</v>
      </c>
      <c r="G12" s="72">
        <f>'Таблица №1-У'!G12/'Таблица №1-У'!G$15*100</f>
        <v>2.5928137617647646</v>
      </c>
      <c r="H12" s="72">
        <f>'Таблица №1-У'!H12/'Таблица №1-У'!H$15*100</f>
        <v>2.5949091031027809</v>
      </c>
      <c r="I12" s="72">
        <f>'Таблица №1-У'!I12/'Таблица №1-У'!I$15*100</f>
        <v>2.5968936904891371</v>
      </c>
      <c r="J12" s="72">
        <f>'Таблица №1-У'!J12/'Таблица №1-У'!J$15*100</f>
        <v>2.6017214012741361</v>
      </c>
      <c r="K12" s="72">
        <f>'Таблица №1-У'!K12/'Таблица №1-У'!K$15*100</f>
        <v>2.6028938092312899</v>
      </c>
    </row>
    <row r="13" spans="1:13" ht="15.75" customHeight="1">
      <c r="A13" s="85" t="s">
        <v>38</v>
      </c>
      <c r="B13" s="72">
        <f>'Таблица №1-У'!B13/'Таблица №1-У'!B$15*100</f>
        <v>1.8489297927426995</v>
      </c>
      <c r="C13" s="72">
        <f>'Таблица №1-У'!C13/'Таблица №1-У'!C$15*100</f>
        <v>1.8502131166796401</v>
      </c>
      <c r="D13" s="72">
        <f>'Таблица №1-У'!D13/'Таблица №1-У'!D$15*100</f>
        <v>1.865653755892325</v>
      </c>
      <c r="E13" s="72">
        <f>'Таблица №1-У'!E13/'Таблица №1-У'!E$15*100</f>
        <v>1.8674601528139985</v>
      </c>
      <c r="F13" s="72">
        <f>'Таблица №1-У'!F13/'Таблица №1-У'!F$15*100</f>
        <v>1.867993263145399</v>
      </c>
      <c r="G13" s="72">
        <f>'Таблица №1-У'!G13/'Таблица №1-У'!G$15*100</f>
        <v>1.8571501451241275</v>
      </c>
      <c r="H13" s="72">
        <f>'Таблица №1-У'!H13/'Таблица №1-У'!H$15*100</f>
        <v>1.8580045264142333</v>
      </c>
      <c r="I13" s="72">
        <f>'Таблица №1-У'!I13/'Таблица №1-У'!I$15*100</f>
        <v>1.858897958267705</v>
      </c>
      <c r="J13" s="72">
        <f>'Таблица №1-У'!J13/'Таблица №1-У'!J$15*100</f>
        <v>1.836290844434654</v>
      </c>
      <c r="K13" s="72">
        <f>'Таблица №1-У'!K13/'Таблица №1-У'!K$15*100</f>
        <v>1.8371198242015072</v>
      </c>
    </row>
    <row r="14" spans="1:13" ht="18" customHeight="1">
      <c r="A14" s="85" t="s">
        <v>59</v>
      </c>
      <c r="B14" s="72">
        <f>'Таблица №1-У'!B14/'Таблица №1-У'!B$15*100</f>
        <v>0.35241276285786832</v>
      </c>
      <c r="C14" s="72">
        <f>'Таблица №1-У'!C14/'Таблица №1-У'!C$15*100</f>
        <v>0.35274742338848553</v>
      </c>
      <c r="D14" s="72">
        <f>'Таблица №1-У'!D14/'Таблица №1-У'!D$15*100</f>
        <v>0.40227672665690523</v>
      </c>
      <c r="E14" s="72">
        <f>'Таблица №1-У'!E14/'Таблица №1-У'!E$15*100</f>
        <v>0.40291642754192791</v>
      </c>
      <c r="F14" s="72">
        <f>'Таблица №1-У'!F14/'Таблица №1-У'!F$15*100</f>
        <v>0.40384030390040138</v>
      </c>
      <c r="G14" s="72">
        <f>'Таблица №1-У'!G14/'Таблица №1-У'!G$15*100</f>
        <v>0.50648653218029249</v>
      </c>
      <c r="H14" s="72">
        <f>'Таблица №1-У'!H14/'Таблица №1-У'!H$15*100</f>
        <v>0.50730456939026547</v>
      </c>
      <c r="I14" s="72">
        <f>'Таблица №1-У'!I14/'Таблица №1-У'!I$15*100</f>
        <v>0.50803482187708771</v>
      </c>
      <c r="J14" s="72">
        <f>'Таблица №1-У'!J14/'Таблица №1-У'!J$15*100</f>
        <v>0.59940246605680703</v>
      </c>
      <c r="K14" s="72">
        <f>'Таблица №1-У'!K14/'Таблица №1-У'!K$15*100</f>
        <v>0.60064321080129868</v>
      </c>
    </row>
    <row r="15" spans="1:13" ht="15.75" customHeight="1">
      <c r="A15" s="5" t="s">
        <v>6</v>
      </c>
      <c r="B15" s="72">
        <f>SUM(B5:B14)</f>
        <v>100</v>
      </c>
      <c r="C15" s="72">
        <f t="shared" ref="C15:K15" si="0">SUM(C5:C14)</f>
        <v>99.999999999999972</v>
      </c>
      <c r="D15" s="72">
        <f t="shared" si="0"/>
        <v>99.999999999999986</v>
      </c>
      <c r="E15" s="72">
        <f t="shared" si="0"/>
        <v>100</v>
      </c>
      <c r="F15" s="72">
        <f t="shared" si="0"/>
        <v>99.999999999999986</v>
      </c>
      <c r="G15" s="72">
        <f t="shared" si="0"/>
        <v>100</v>
      </c>
      <c r="H15" s="72">
        <f t="shared" si="0"/>
        <v>100.00000000000001</v>
      </c>
      <c r="I15" s="72">
        <f t="shared" si="0"/>
        <v>100</v>
      </c>
      <c r="J15" s="72">
        <f t="shared" si="0"/>
        <v>100</v>
      </c>
      <c r="K15" s="72">
        <f t="shared" si="0"/>
        <v>99.999999999999986</v>
      </c>
    </row>
    <row r="17" spans="1:5" ht="13.5" customHeight="1">
      <c r="A17" s="44"/>
      <c r="E17" s="47"/>
    </row>
    <row r="18" spans="1:5" ht="13.5" customHeight="1">
      <c r="B18" s="47"/>
    </row>
    <row r="19" spans="1:5" ht="13.5" customHeight="1">
      <c r="B19" s="47"/>
    </row>
    <row r="20" spans="1:5" ht="13.5" customHeight="1">
      <c r="B20" s="47"/>
    </row>
    <row r="21" spans="1:5" ht="13.5" customHeight="1">
      <c r="B21" s="47"/>
    </row>
    <row r="22" spans="1:5" ht="13.5" customHeight="1">
      <c r="B22" s="47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8"/>
  <sheetViews>
    <sheetView showGridLines="0" zoomScaleNormal="75" zoomScaleSheetLayoutView="100" workbookViewId="0">
      <selection sqref="A1:K1"/>
    </sheetView>
  </sheetViews>
  <sheetFormatPr defaultRowHeight="13.5" customHeight="1"/>
  <cols>
    <col min="1" max="1" width="54" style="13" customWidth="1"/>
    <col min="2" max="11" width="11.28515625" style="14" customWidth="1"/>
    <col min="12" max="15" width="12.5703125" style="14" customWidth="1"/>
    <col min="16" max="16384" width="9.140625" style="14"/>
  </cols>
  <sheetData>
    <row r="1" spans="1:19" ht="15.75" customHeight="1">
      <c r="A1" s="148" t="s">
        <v>64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9" ht="15.75" customHeight="1">
      <c r="A2" s="11"/>
      <c r="B2" s="16"/>
      <c r="K2" s="43" t="s">
        <v>15</v>
      </c>
    </row>
    <row r="3" spans="1:19" ht="15.75" customHeight="1">
      <c r="A3" s="10" t="s">
        <v>19</v>
      </c>
      <c r="B3" s="7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6"/>
    </row>
    <row r="4" spans="1:19" ht="15.75" customHeight="1">
      <c r="A4" s="6" t="s">
        <v>18</v>
      </c>
      <c r="B4" s="8">
        <v>12</v>
      </c>
      <c r="C4" s="8">
        <v>1</v>
      </c>
      <c r="D4" s="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19" s="15" customFormat="1" ht="15.75" customHeight="1">
      <c r="A5" s="5" t="s">
        <v>1</v>
      </c>
      <c r="B5" s="78">
        <v>5084839</v>
      </c>
      <c r="C5" s="78">
        <v>5108420</v>
      </c>
      <c r="D5" s="78">
        <v>5205988</v>
      </c>
      <c r="E5" s="78">
        <v>5322849</v>
      </c>
      <c r="F5" s="78">
        <v>5302753</v>
      </c>
      <c r="G5" s="78">
        <v>5370775</v>
      </c>
      <c r="H5" s="78">
        <v>5424507</v>
      </c>
      <c r="I5" s="78">
        <v>5550255</v>
      </c>
      <c r="J5" s="78">
        <v>5588628</v>
      </c>
      <c r="K5" s="78">
        <v>5696127</v>
      </c>
    </row>
    <row r="6" spans="1:19" s="15" customFormat="1" ht="15.75" customHeight="1">
      <c r="A6" s="5" t="s">
        <v>2</v>
      </c>
      <c r="B6" s="78">
        <v>1744534</v>
      </c>
      <c r="C6" s="78">
        <v>1747876</v>
      </c>
      <c r="D6" s="78">
        <v>1754763</v>
      </c>
      <c r="E6" s="78">
        <v>1785555</v>
      </c>
      <c r="F6" s="78">
        <v>1790469</v>
      </c>
      <c r="G6" s="78">
        <v>1806032</v>
      </c>
      <c r="H6" s="78">
        <v>1815573</v>
      </c>
      <c r="I6" s="78">
        <v>1841243</v>
      </c>
      <c r="J6" s="78">
        <v>1841059</v>
      </c>
      <c r="K6" s="78">
        <v>1873149</v>
      </c>
    </row>
    <row r="7" spans="1:19" s="15" customFormat="1" ht="15.75" customHeight="1">
      <c r="A7" s="5" t="s">
        <v>3</v>
      </c>
      <c r="B7" s="78">
        <v>4158642</v>
      </c>
      <c r="C7" s="78">
        <v>4188866</v>
      </c>
      <c r="D7" s="78">
        <v>4261623</v>
      </c>
      <c r="E7" s="78">
        <v>4357021</v>
      </c>
      <c r="F7" s="78">
        <v>4331148</v>
      </c>
      <c r="G7" s="78">
        <v>4411195</v>
      </c>
      <c r="H7" s="78">
        <v>4467060</v>
      </c>
      <c r="I7" s="78">
        <v>4567451</v>
      </c>
      <c r="J7" s="78">
        <v>4637544</v>
      </c>
      <c r="K7" s="78">
        <v>4730244</v>
      </c>
      <c r="L7" s="131"/>
      <c r="M7" s="131"/>
      <c r="N7" s="131"/>
      <c r="O7" s="131"/>
      <c r="P7" s="131"/>
      <c r="Q7" s="131"/>
      <c r="R7" s="131"/>
      <c r="S7" s="131"/>
    </row>
    <row r="8" spans="1:19" s="15" customFormat="1" ht="15.75" customHeight="1">
      <c r="A8" s="5" t="s">
        <v>4</v>
      </c>
      <c r="B8" s="78">
        <v>3836350</v>
      </c>
      <c r="C8" s="78">
        <v>3863462</v>
      </c>
      <c r="D8" s="78">
        <v>3935293</v>
      </c>
      <c r="E8" s="78">
        <v>4023777</v>
      </c>
      <c r="F8" s="78">
        <v>3992529</v>
      </c>
      <c r="G8" s="78">
        <v>4056747</v>
      </c>
      <c r="H8" s="78">
        <v>4099883</v>
      </c>
      <c r="I8" s="78">
        <v>4178308</v>
      </c>
      <c r="J8" s="78">
        <v>4257620</v>
      </c>
      <c r="K8" s="78">
        <v>4346006</v>
      </c>
    </row>
    <row r="9" spans="1:19" s="15" customFormat="1" ht="15.75" customHeight="1">
      <c r="A9" s="9" t="s">
        <v>58</v>
      </c>
      <c r="B9" s="78">
        <v>2306627</v>
      </c>
      <c r="C9" s="78">
        <v>2322873</v>
      </c>
      <c r="D9" s="78">
        <v>2416788</v>
      </c>
      <c r="E9" s="78">
        <v>2473981</v>
      </c>
      <c r="F9" s="78">
        <v>2454670</v>
      </c>
      <c r="G9" s="78">
        <v>2566768</v>
      </c>
      <c r="H9" s="78">
        <v>2606350</v>
      </c>
      <c r="I9" s="78">
        <v>2660112</v>
      </c>
      <c r="J9" s="78">
        <v>2745428</v>
      </c>
      <c r="K9" s="78">
        <v>2801124</v>
      </c>
    </row>
    <row r="10" spans="1:19" s="15" customFormat="1" ht="15.75" customHeight="1">
      <c r="A10" s="5" t="s">
        <v>5</v>
      </c>
      <c r="B10" s="78">
        <v>1782361</v>
      </c>
      <c r="C10" s="78">
        <v>1789503</v>
      </c>
      <c r="D10" s="78">
        <v>1814543</v>
      </c>
      <c r="E10" s="78">
        <v>1849410</v>
      </c>
      <c r="F10" s="78">
        <v>1848864</v>
      </c>
      <c r="G10" s="78">
        <v>1893890</v>
      </c>
      <c r="H10" s="78">
        <v>1914724</v>
      </c>
      <c r="I10" s="78">
        <v>1939835</v>
      </c>
      <c r="J10" s="78">
        <v>1957852</v>
      </c>
      <c r="K10" s="78">
        <v>1982284</v>
      </c>
    </row>
    <row r="11" spans="1:19" s="15" customFormat="1" ht="15.75" customHeight="1">
      <c r="A11" s="5" t="s">
        <v>35</v>
      </c>
      <c r="B11" s="78">
        <v>499551</v>
      </c>
      <c r="C11" s="78">
        <v>496440</v>
      </c>
      <c r="D11" s="78">
        <v>501582</v>
      </c>
      <c r="E11" s="78">
        <v>511271</v>
      </c>
      <c r="F11" s="78">
        <v>521174</v>
      </c>
      <c r="G11" s="78">
        <v>514512</v>
      </c>
      <c r="H11" s="78">
        <v>528825</v>
      </c>
      <c r="I11" s="78">
        <v>535988</v>
      </c>
      <c r="J11" s="78">
        <v>527108</v>
      </c>
      <c r="K11" s="78">
        <v>550961</v>
      </c>
    </row>
    <row r="12" spans="1:19" s="15" customFormat="1" ht="15.75" customHeight="1">
      <c r="A12" s="5" t="s">
        <v>36</v>
      </c>
      <c r="B12" s="78">
        <v>278794</v>
      </c>
      <c r="C12" s="78">
        <v>278467</v>
      </c>
      <c r="D12" s="78">
        <v>286544</v>
      </c>
      <c r="E12" s="78">
        <v>292729</v>
      </c>
      <c r="F12" s="78">
        <v>294727</v>
      </c>
      <c r="G12" s="78">
        <v>297546</v>
      </c>
      <c r="H12" s="78">
        <v>307934</v>
      </c>
      <c r="I12" s="78">
        <v>312458</v>
      </c>
      <c r="J12" s="78">
        <v>312410</v>
      </c>
      <c r="K12" s="78">
        <v>328822</v>
      </c>
    </row>
    <row r="13" spans="1:19" s="15" customFormat="1" ht="15.75" customHeight="1">
      <c r="A13" s="5" t="s">
        <v>38</v>
      </c>
      <c r="B13" s="140">
        <v>201018</v>
      </c>
      <c r="C13" s="140">
        <v>203188</v>
      </c>
      <c r="D13" s="140">
        <v>206086</v>
      </c>
      <c r="E13" s="140">
        <v>210527</v>
      </c>
      <c r="F13" s="140">
        <v>211700</v>
      </c>
      <c r="G13" s="140">
        <v>213932</v>
      </c>
      <c r="H13" s="140">
        <v>218050</v>
      </c>
      <c r="I13" s="140">
        <v>222485</v>
      </c>
      <c r="J13" s="140">
        <v>221483</v>
      </c>
      <c r="K13" s="140">
        <v>226404</v>
      </c>
    </row>
    <row r="14" spans="1:19" s="15" customFormat="1" ht="19.5" customHeight="1">
      <c r="A14" s="9" t="s">
        <v>59</v>
      </c>
      <c r="B14" s="140">
        <v>41103</v>
      </c>
      <c r="C14" s="140">
        <v>41484</v>
      </c>
      <c r="D14" s="140">
        <v>45889</v>
      </c>
      <c r="E14" s="140">
        <v>47356</v>
      </c>
      <c r="F14" s="140">
        <v>47675</v>
      </c>
      <c r="G14" s="140">
        <v>64450</v>
      </c>
      <c r="H14" s="140">
        <v>66298</v>
      </c>
      <c r="I14" s="140">
        <v>68122</v>
      </c>
      <c r="J14" s="140">
        <v>80655</v>
      </c>
      <c r="K14" s="140">
        <v>82945</v>
      </c>
    </row>
    <row r="15" spans="1:19" s="79" customFormat="1" ht="15.75" customHeight="1">
      <c r="A15" s="5" t="s">
        <v>6</v>
      </c>
      <c r="B15" s="78">
        <f>SUM(B5:B14)</f>
        <v>19933819</v>
      </c>
      <c r="C15" s="78">
        <f t="shared" ref="C15:K15" si="0">SUM(C5:C14)</f>
        <v>20040579</v>
      </c>
      <c r="D15" s="78">
        <f t="shared" si="0"/>
        <v>20429099</v>
      </c>
      <c r="E15" s="78">
        <f t="shared" si="0"/>
        <v>20874476</v>
      </c>
      <c r="F15" s="78">
        <f t="shared" si="0"/>
        <v>20795709</v>
      </c>
      <c r="G15" s="78">
        <f t="shared" si="0"/>
        <v>21195847</v>
      </c>
      <c r="H15" s="78">
        <f t="shared" si="0"/>
        <v>21449204</v>
      </c>
      <c r="I15" s="78">
        <f t="shared" si="0"/>
        <v>21876257</v>
      </c>
      <c r="J15" s="78">
        <f t="shared" si="0"/>
        <v>22169787</v>
      </c>
      <c r="K15" s="78">
        <f t="shared" si="0"/>
        <v>22618066</v>
      </c>
    </row>
    <row r="17" spans="2:11" ht="13.5" customHeight="1"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2:11" ht="13.5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L16"/>
  <sheetViews>
    <sheetView showGridLines="0" zoomScaleNormal="75" workbookViewId="0">
      <selection sqref="A1:K1"/>
    </sheetView>
  </sheetViews>
  <sheetFormatPr defaultRowHeight="12.75" customHeight="1"/>
  <cols>
    <col min="1" max="1" width="53.5703125" style="4" customWidth="1"/>
    <col min="2" max="4" width="9.85546875" style="4" customWidth="1"/>
    <col min="5" max="5" width="8.7109375" style="44" customWidth="1"/>
    <col min="6" max="8" width="8.7109375" style="4" customWidth="1"/>
    <col min="9" max="16384" width="9.140625" style="4"/>
  </cols>
  <sheetData>
    <row r="1" spans="1:12" ht="15.75" customHeight="1">
      <c r="A1" s="148" t="s">
        <v>28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ht="12.75" customHeight="1">
      <c r="A2" s="45"/>
      <c r="B2" s="14"/>
      <c r="C2" s="14"/>
      <c r="D2" s="14"/>
      <c r="H2" s="45"/>
      <c r="K2" s="45" t="s">
        <v>16</v>
      </c>
    </row>
    <row r="3" spans="1:12" ht="15.75" customHeight="1">
      <c r="A3" s="10" t="s">
        <v>19</v>
      </c>
      <c r="B3" s="7">
        <v>2023</v>
      </c>
      <c r="C3" s="144">
        <v>2024</v>
      </c>
      <c r="D3" s="145"/>
      <c r="E3" s="145"/>
      <c r="F3" s="145"/>
      <c r="G3" s="145"/>
      <c r="H3" s="145"/>
      <c r="I3" s="145"/>
      <c r="J3" s="145"/>
      <c r="K3" s="146"/>
    </row>
    <row r="4" spans="1:12" ht="15.75" customHeight="1">
      <c r="A4" s="6" t="s">
        <v>18</v>
      </c>
      <c r="B4" s="48">
        <v>12</v>
      </c>
      <c r="C4" s="28">
        <v>1</v>
      </c>
      <c r="D4" s="2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12" ht="15.75">
      <c r="A5" s="85" t="s">
        <v>1</v>
      </c>
      <c r="B5" s="72">
        <f>'Таблица №2-У'!B5/'Таблица №2-У'!B$15*100</f>
        <v>25.508604246883149</v>
      </c>
      <c r="C5" s="72">
        <f>'Таблица №2-У'!C5/'Таблица №2-У'!C$15*100</f>
        <v>25.490381290879871</v>
      </c>
      <c r="D5" s="72">
        <f>'Таблица №2-У'!D5/'Таблица №2-У'!D$15*100</f>
        <v>25.483199234582006</v>
      </c>
      <c r="E5" s="72">
        <f>'Таблица №2-У'!E5/'Таблица №2-У'!E$15*100</f>
        <v>25.499317922998404</v>
      </c>
      <c r="F5" s="72">
        <f>'Таблица №2-У'!F5/'Таблица №2-У'!F$15*100</f>
        <v>25.499265257077795</v>
      </c>
      <c r="G5" s="72">
        <f>'Таблица №2-У'!G5/'Таблица №2-У'!G$15*100</f>
        <v>25.338808116514521</v>
      </c>
      <c r="H5" s="72">
        <f>'Таблица №2-У'!H5/'Таблица №2-У'!H$15*100</f>
        <v>25.290015424348617</v>
      </c>
      <c r="I5" s="72">
        <f>'Таблица №2-У'!I5/'Таблица №2-У'!I$15*100</f>
        <v>25.371136387728487</v>
      </c>
      <c r="J5" s="72">
        <f>'Таблица №2-У'!J5/'Таблица №2-У'!J$15*100</f>
        <v>25.208307143410984</v>
      </c>
      <c r="K5" s="72">
        <f>'Таблица №2-У'!K5/'Таблица №2-У'!K$15*100</f>
        <v>25.18397019444545</v>
      </c>
      <c r="L5" s="143"/>
    </row>
    <row r="6" spans="1:12" ht="15.75">
      <c r="A6" s="85" t="s">
        <v>2</v>
      </c>
      <c r="B6" s="72">
        <f>'Таблица №2-У'!B6/'Таблица №2-У'!B$15*100</f>
        <v>8.7516295798612393</v>
      </c>
      <c r="C6" s="72">
        <f>'Таблица №2-У'!C6/'Таблица №2-У'!C$15*100</f>
        <v>8.7216841389662445</v>
      </c>
      <c r="D6" s="72">
        <f>'Таблица №2-У'!D6/'Таблица №2-У'!D$15*100</f>
        <v>8.5895271250092815</v>
      </c>
      <c r="E6" s="72">
        <f>'Таблица №2-У'!E6/'Таблица №2-У'!E$15*100</f>
        <v>8.5537716012607934</v>
      </c>
      <c r="F6" s="72">
        <f>'Таблица №2-У'!F6/'Таблица №2-У'!F$15*100</f>
        <v>8.6098002236903781</v>
      </c>
      <c r="G6" s="72">
        <f>'Таблица №2-У'!G6/'Таблица №2-У'!G$15*100</f>
        <v>8.5206880385577417</v>
      </c>
      <c r="H6" s="72">
        <f>'Таблица №2-У'!H6/'Таблица №2-У'!H$15*100</f>
        <v>8.4645239049430465</v>
      </c>
      <c r="I6" s="72">
        <f>'Таблица №2-У'!I6/'Таблица №2-У'!I$15*100</f>
        <v>8.4166272136956515</v>
      </c>
      <c r="J6" s="72">
        <f>'Таблица №2-У'!J6/'Таблица №2-У'!J$15*100</f>
        <v>8.3043603441025393</v>
      </c>
      <c r="K6" s="72">
        <f>'Таблица №2-У'!K6/'Таблица №2-У'!K$15*100</f>
        <v>8.2816497219523537</v>
      </c>
    </row>
    <row r="7" spans="1:12" ht="15.75">
      <c r="A7" s="85" t="s">
        <v>3</v>
      </c>
      <c r="B7" s="72">
        <f>'Таблица №2-У'!B7/'Таблица №2-У'!B$15*100</f>
        <v>20.862244209200455</v>
      </c>
      <c r="C7" s="72">
        <f>'Таблица №2-У'!C7/'Таблица №2-У'!C$15*100</f>
        <v>20.901921047291101</v>
      </c>
      <c r="D7" s="72">
        <f>'Таблица №2-У'!D7/'Таблица №2-У'!D$15*100</f>
        <v>20.860552880966505</v>
      </c>
      <c r="E7" s="72">
        <f>'Таблица №2-У'!E7/'Таблица №2-У'!E$15*100</f>
        <v>20.872480822991676</v>
      </c>
      <c r="F7" s="72">
        <f>'Таблица №2-У'!F7/'Таблица №2-У'!F$15*100</f>
        <v>20.827123518606651</v>
      </c>
      <c r="G7" s="72">
        <f>'Таблица №2-У'!G7/'Таблица №2-У'!G$15*100</f>
        <v>20.811600498909055</v>
      </c>
      <c r="H7" s="72">
        <f>'Таблица №2-У'!H7/'Таблица №2-У'!H$15*100</f>
        <v>20.826227397529532</v>
      </c>
      <c r="I7" s="72">
        <f>'Таблица №2-У'!I7/'Таблица №2-У'!I$15*100</f>
        <v>20.878576257355178</v>
      </c>
      <c r="J7" s="72">
        <f>'Таблица №2-У'!J7/'Таблица №2-У'!J$15*100</f>
        <v>20.91830652229541</v>
      </c>
      <c r="K7" s="72">
        <f>'Таблица №2-У'!K7/'Таблица №2-У'!K$15*100</f>
        <v>20.913565288915507</v>
      </c>
    </row>
    <row r="8" spans="1:12" ht="15.75">
      <c r="A8" s="85" t="s">
        <v>4</v>
      </c>
      <c r="B8" s="72">
        <f>'Таблица №2-У'!B8/'Таблица №2-У'!B$15*100</f>
        <v>19.245434103720918</v>
      </c>
      <c r="C8" s="72">
        <f>'Таблица №2-У'!C8/'Таблица №2-У'!C$15*100</f>
        <v>19.278195505229665</v>
      </c>
      <c r="D8" s="72">
        <f>'Таблица №2-У'!D8/'Таблица №2-У'!D$15*100</f>
        <v>19.263174553121505</v>
      </c>
      <c r="E8" s="72">
        <f>'Таблица №2-У'!E8/'Таблица №2-У'!E$15*100</f>
        <v>19.276062306905335</v>
      </c>
      <c r="F8" s="72">
        <f>'Таблица №2-У'!F8/'Таблица №2-У'!F$15*100</f>
        <v>19.198811639458889</v>
      </c>
      <c r="G8" s="72">
        <f>'Таблица №2-У'!G8/'Таблица №2-У'!G$15*100</f>
        <v>19.139348382727995</v>
      </c>
      <c r="H8" s="72">
        <f>'Таблица №2-У'!H8/'Таблица №2-У'!H$15*100</f>
        <v>19.114382985960692</v>
      </c>
      <c r="I8" s="72">
        <f>'Таблица №2-У'!I8/'Таблица №2-У'!I$15*100</f>
        <v>19.099739045852314</v>
      </c>
      <c r="J8" s="72">
        <f>'Таблица №2-У'!J8/'Таблица №2-У'!J$15*100</f>
        <v>19.204604897647414</v>
      </c>
      <c r="K8" s="72">
        <f>'Таблица №2-У'!K8/'Таблица №2-У'!K$15*100</f>
        <v>19.214755143078989</v>
      </c>
    </row>
    <row r="9" spans="1:12" ht="15.75">
      <c r="A9" s="85" t="s">
        <v>58</v>
      </c>
      <c r="B9" s="72">
        <f>'Таблица №2-У'!B9/'Таблица №2-У'!B$15*100</f>
        <v>11.571425425303602</v>
      </c>
      <c r="C9" s="72">
        <f>'Таблица №2-У'!C9/'Таблица №2-У'!C$15*100</f>
        <v>11.590847749458735</v>
      </c>
      <c r="D9" s="72">
        <f>'Таблица №2-У'!D9/'Таблица №2-У'!D$15*100</f>
        <v>11.830125254177878</v>
      </c>
      <c r="E9" s="72">
        <f>'Таблица №2-У'!E9/'Таблица №2-У'!E$15*100</f>
        <v>11.851703487071962</v>
      </c>
      <c r="F9" s="72">
        <f>'Таблица №2-У'!F9/'Таблица №2-У'!F$15*100</f>
        <v>11.8037331643754</v>
      </c>
      <c r="G9" s="72">
        <f>'Таблица №2-У'!G9/'Таблица №2-У'!G$15*100</f>
        <v>12.109768484363942</v>
      </c>
      <c r="H9" s="72">
        <f>'Таблица №2-У'!H9/'Таблица №2-У'!H$15*100</f>
        <v>12.151266778944338</v>
      </c>
      <c r="I9" s="72">
        <f>'Таблица №2-У'!I9/'Таблица №2-У'!I$15*100</f>
        <v>12.159813262387619</v>
      </c>
      <c r="J9" s="72">
        <f>'Таблица №2-У'!J9/'Таблица №2-У'!J$15*100</f>
        <v>12.383646265974498</v>
      </c>
      <c r="K9" s="72">
        <f>'Таблица №2-У'!K9/'Таблица №2-У'!K$15*100</f>
        <v>12.384454090813954</v>
      </c>
    </row>
    <row r="10" spans="1:12" ht="15.75">
      <c r="A10" s="85" t="s">
        <v>5</v>
      </c>
      <c r="B10" s="72">
        <f>'Таблица №2-У'!B10/'Таблица №2-У'!B$15*100</f>
        <v>8.9413925149014339</v>
      </c>
      <c r="C10" s="72">
        <f>'Таблица №2-У'!C10/'Таблица №2-У'!C$15*100</f>
        <v>8.9293976985395478</v>
      </c>
      <c r="D10" s="72">
        <f>'Таблица №2-У'!D10/'Таблица №2-У'!D$15*100</f>
        <v>8.8821489386291592</v>
      </c>
      <c r="E10" s="72">
        <f>'Таблица №2-У'!E10/'Таблица №2-У'!E$15*100</f>
        <v>8.8596714954665217</v>
      </c>
      <c r="F10" s="72">
        <f>'Таблица №2-У'!F10/'Таблица №2-У'!F$15*100</f>
        <v>8.8906033451420186</v>
      </c>
      <c r="G10" s="72">
        <f>'Таблица №2-У'!G10/'Таблица №2-У'!G$15*100</f>
        <v>8.935193766967652</v>
      </c>
      <c r="H10" s="72">
        <f>'Таблица №2-У'!H10/'Таблица №2-У'!H$15*100</f>
        <v>8.9267834834336988</v>
      </c>
      <c r="I10" s="72">
        <f>'Таблица №2-У'!I10/'Таблица №2-У'!I$15*100</f>
        <v>8.8673076020271662</v>
      </c>
      <c r="J10" s="72">
        <f>'Таблица №2-У'!J10/'Таблица №2-У'!J$15*100</f>
        <v>8.83117190074943</v>
      </c>
      <c r="K10" s="72">
        <f>'Таблица №2-У'!K10/'Таблица №2-У'!K$15*100</f>
        <v>8.7641622409272291</v>
      </c>
    </row>
    <row r="11" spans="1:12" ht="15.75">
      <c r="A11" s="85" t="s">
        <v>35</v>
      </c>
      <c r="B11" s="72">
        <f>'Таблица №2-У'!B11/'Таблица №2-У'!B$15*100</f>
        <v>2.5060476369329932</v>
      </c>
      <c r="C11" s="72">
        <f>'Таблица №2-У'!C11/'Таблица №2-У'!C$15*100</f>
        <v>2.4771739379386193</v>
      </c>
      <c r="D11" s="72">
        <f>'Таблица №2-У'!D11/'Таблица №2-У'!D$15*100</f>
        <v>2.4552330966725453</v>
      </c>
      <c r="E11" s="72">
        <f>'Таблица №2-У'!E11/'Таблица №2-У'!E$15*100</f>
        <v>2.449263876132747</v>
      </c>
      <c r="F11" s="72">
        <f>'Таблица №2-У'!F11/'Таблица №2-У'!F$15*100</f>
        <v>2.506161247014949</v>
      </c>
      <c r="G11" s="72">
        <f>'Таблица №2-У'!G11/'Таблица №2-У'!G$15*100</f>
        <v>2.4274189184324646</v>
      </c>
      <c r="H11" s="72">
        <f>'Таблица №2-У'!H11/'Таблица №2-У'!H$15*100</f>
        <v>2.4654761081110514</v>
      </c>
      <c r="I11" s="72">
        <f>'Таблица №2-У'!I11/'Таблица №2-У'!I$15*100</f>
        <v>2.4500900679672943</v>
      </c>
      <c r="J11" s="72">
        <f>'Таблица №2-У'!J11/'Таблица №2-У'!J$15*100</f>
        <v>2.3775961401884467</v>
      </c>
      <c r="K11" s="72">
        <f>'Таблица №2-У'!K11/'Таблица №2-У'!K$15*100</f>
        <v>2.4359332933240179</v>
      </c>
    </row>
    <row r="12" spans="1:12" ht="15.75">
      <c r="A12" s="85" t="s">
        <v>29</v>
      </c>
      <c r="B12" s="72">
        <f>'Таблица №2-У'!B12/'Таблица №2-У'!B$15*100</f>
        <v>1.3985980308138646</v>
      </c>
      <c r="C12" s="72">
        <f>'Таблица №2-У'!C12/'Таблица №2-У'!C$15*100</f>
        <v>1.3895157420351978</v>
      </c>
      <c r="D12" s="72">
        <f>'Таблица №2-У'!D12/'Таблица №2-У'!D$15*100</f>
        <v>1.4026267139828341</v>
      </c>
      <c r="E12" s="72">
        <f>'Таблица №2-У'!E12/'Таблица №2-У'!E$15*100</f>
        <v>1.402329811775874</v>
      </c>
      <c r="F12" s="72">
        <f>'Таблица №2-У'!F12/'Таблица №2-У'!F$15*100</f>
        <v>1.4172491065344299</v>
      </c>
      <c r="G12" s="72">
        <f>'Таблица №2-У'!G12/'Таблица №2-У'!G$15*100</f>
        <v>1.403793865845512</v>
      </c>
      <c r="H12" s="72">
        <f>'Таблица №2-У'!H12/'Таблица №2-У'!H$15*100</f>
        <v>1.4356430196663708</v>
      </c>
      <c r="I12" s="72">
        <f>'Таблица №2-У'!I12/'Таблица №2-У'!I$15*100</f>
        <v>1.4282973545245881</v>
      </c>
      <c r="J12" s="72">
        <f>'Таблица №2-У'!J12/'Таблица №2-У'!J$15*100</f>
        <v>1.4091700565278322</v>
      </c>
      <c r="K12" s="72">
        <f>'Таблица №2-У'!K12/'Таблица №2-У'!K$15*100</f>
        <v>1.4538024603871966</v>
      </c>
    </row>
    <row r="13" spans="1:12" ht="15.75" customHeight="1">
      <c r="A13" s="85" t="s">
        <v>38</v>
      </c>
      <c r="B13" s="72">
        <f>'Таблица №2-У'!B13/'Таблица №2-У'!B$15*100</f>
        <v>1.0084269351497572</v>
      </c>
      <c r="C13" s="72">
        <f>'Таблица №2-У'!C13/'Таблица №2-У'!C$15*100</f>
        <v>1.013882882325905</v>
      </c>
      <c r="D13" s="72">
        <f>'Таблица №2-У'!D13/'Таблица №2-У'!D$15*100</f>
        <v>1.0087865353239513</v>
      </c>
      <c r="E13" s="72">
        <f>'Таблица №2-У'!E13/'Таблица №2-У'!E$15*100</f>
        <v>1.0085378909631073</v>
      </c>
      <c r="F13" s="72">
        <f>'Таблица №2-У'!F13/'Таблица №2-У'!F$15*100</f>
        <v>1.0179984726656832</v>
      </c>
      <c r="G13" s="72">
        <f>'Таблица №2-У'!G13/'Таблица №2-У'!G$15*100</f>
        <v>1.0093109277491954</v>
      </c>
      <c r="H13" s="72">
        <f>'Таблица №2-У'!H13/'Таблица №2-У'!H$15*100</f>
        <v>1.0165878416746841</v>
      </c>
      <c r="I13" s="72">
        <f>'Таблица №2-У'!I13/'Таблица №2-У'!I$15*100</f>
        <v>1.017015845078068</v>
      </c>
      <c r="J13" s="72">
        <f>'Таблица №2-У'!J13/'Таблица №2-У'!J$15*100</f>
        <v>0.99903079808570106</v>
      </c>
      <c r="K13" s="72">
        <f>'Таблица №2-У'!K13/'Таблица №2-У'!K$15*100</f>
        <v>1.0009874407475865</v>
      </c>
    </row>
    <row r="14" spans="1:12" ht="15" customHeight="1">
      <c r="A14" s="85" t="s">
        <v>59</v>
      </c>
      <c r="B14" s="72">
        <f>'Таблица №2-У'!B14/'Таблица №2-У'!B$15*100</f>
        <v>0.2061973172325885</v>
      </c>
      <c r="C14" s="72">
        <f>'Таблица №2-У'!C14/'Таблица №2-У'!C$15*100</f>
        <v>0.20700000733511742</v>
      </c>
      <c r="D14" s="72">
        <f>'Таблица №2-У'!D14/'Таблица №2-У'!D$15*100</f>
        <v>0.22462566753433422</v>
      </c>
      <c r="E14" s="72">
        <f>'Таблица №2-У'!E14/'Таблица №2-У'!E$15*100</f>
        <v>0.22686078443358293</v>
      </c>
      <c r="F14" s="72">
        <f>'Таблица №2-У'!F14/'Таблица №2-У'!F$15*100</f>
        <v>0.22925402543380463</v>
      </c>
      <c r="G14" s="72">
        <f>'Таблица №2-У'!G14/'Таблица №2-У'!G$15*100</f>
        <v>0.30406899993192066</v>
      </c>
      <c r="H14" s="72">
        <f>'Таблица №2-У'!H14/'Таблица №2-У'!H$15*100</f>
        <v>0.30909305538797616</v>
      </c>
      <c r="I14" s="72">
        <f>'Таблица №2-У'!I14/'Таблица №2-У'!I$15*100</f>
        <v>0.31139696338363554</v>
      </c>
      <c r="J14" s="72">
        <f>'Таблица №2-У'!J14/'Таблица №2-У'!J$15*100</f>
        <v>0.3638059310177405</v>
      </c>
      <c r="K14" s="72">
        <f>'Таблица №2-У'!K14/'Таблица №2-У'!K$15*100</f>
        <v>0.36672012540771615</v>
      </c>
    </row>
    <row r="15" spans="1:12" ht="15.75">
      <c r="A15" s="5" t="s">
        <v>6</v>
      </c>
      <c r="B15" s="72">
        <f>SUM(B5:B14)</f>
        <v>100</v>
      </c>
      <c r="C15" s="72">
        <f t="shared" ref="C15:K15" si="0">SUM(C5:C14)</f>
        <v>99.999999999999986</v>
      </c>
      <c r="D15" s="72">
        <f t="shared" si="0"/>
        <v>100</v>
      </c>
      <c r="E15" s="72">
        <f t="shared" si="0"/>
        <v>100</v>
      </c>
      <c r="F15" s="72">
        <f t="shared" si="0"/>
        <v>99.999999999999986</v>
      </c>
      <c r="G15" s="72">
        <f t="shared" si="0"/>
        <v>100.00000000000001</v>
      </c>
      <c r="H15" s="72">
        <f t="shared" si="0"/>
        <v>99.999999999999986</v>
      </c>
      <c r="I15" s="72">
        <f t="shared" si="0"/>
        <v>99.999999999999986</v>
      </c>
      <c r="J15" s="72">
        <f t="shared" si="0"/>
        <v>99.999999999999972</v>
      </c>
      <c r="K15" s="72">
        <f t="shared" si="0"/>
        <v>100</v>
      </c>
    </row>
    <row r="16" spans="1:12" ht="15" customHeight="1">
      <c r="G16" s="73"/>
      <c r="H16" s="73"/>
    </row>
  </sheetData>
  <mergeCells count="2">
    <mergeCell ref="C3:K3"/>
    <mergeCell ref="A1:K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showGridLines="0" zoomScaleNormal="75" workbookViewId="0">
      <selection sqref="A1:M1"/>
    </sheetView>
  </sheetViews>
  <sheetFormatPr defaultRowHeight="15.75"/>
  <cols>
    <col min="1" max="1" width="54.5703125" style="13" customWidth="1"/>
    <col min="2" max="2" width="10.42578125" style="46" customWidth="1"/>
    <col min="3" max="3" width="10.42578125" style="11" customWidth="1"/>
    <col min="4" max="6" width="9.5703125" style="11" customWidth="1"/>
    <col min="7" max="10" width="9.5703125" style="44" customWidth="1"/>
    <col min="11" max="11" width="9.28515625" style="44" customWidth="1"/>
    <col min="12" max="12" width="9.5703125" style="44" customWidth="1"/>
    <col min="13" max="13" width="10.42578125" style="11" customWidth="1"/>
    <col min="14" max="17" width="13.85546875" style="11" customWidth="1"/>
    <col min="18" max="18" width="15.7109375" style="11" customWidth="1"/>
    <col min="19" max="21" width="13.85546875" style="11" customWidth="1"/>
    <col min="22" max="16384" width="9.140625" style="11"/>
  </cols>
  <sheetData>
    <row r="1" spans="1:23" ht="15.75" customHeight="1">
      <c r="A1" s="148" t="s">
        <v>72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23">
      <c r="A2" s="33"/>
      <c r="B2" s="70"/>
      <c r="C2" s="35"/>
      <c r="D2" s="35"/>
      <c r="E2" s="34"/>
      <c r="F2" s="34"/>
      <c r="G2" s="34"/>
      <c r="H2" s="34"/>
      <c r="I2" s="34"/>
      <c r="J2" s="34"/>
      <c r="K2" s="34"/>
      <c r="L2" s="34"/>
      <c r="M2" s="34" t="s">
        <v>15</v>
      </c>
    </row>
    <row r="3" spans="1:23">
      <c r="A3" s="149" t="s">
        <v>39</v>
      </c>
      <c r="B3" s="152">
        <v>2023</v>
      </c>
      <c r="C3" s="153"/>
      <c r="D3" s="152">
        <v>2024</v>
      </c>
      <c r="E3" s="153"/>
      <c r="F3" s="153"/>
      <c r="G3" s="153"/>
      <c r="H3" s="153"/>
      <c r="I3" s="153"/>
      <c r="J3" s="153"/>
      <c r="K3" s="153"/>
      <c r="L3" s="153"/>
      <c r="M3" s="154"/>
    </row>
    <row r="4" spans="1:23" ht="15.75" customHeight="1">
      <c r="A4" s="150"/>
      <c r="B4" s="157" t="s">
        <v>60</v>
      </c>
      <c r="C4" s="155" t="s">
        <v>32</v>
      </c>
      <c r="D4" s="159" t="s">
        <v>43</v>
      </c>
      <c r="E4" s="160"/>
      <c r="F4" s="160"/>
      <c r="G4" s="160"/>
      <c r="H4" s="160"/>
      <c r="I4" s="160"/>
      <c r="J4" s="160"/>
      <c r="K4" s="160"/>
      <c r="L4" s="161"/>
      <c r="M4" s="157" t="s">
        <v>60</v>
      </c>
    </row>
    <row r="5" spans="1:23">
      <c r="A5" s="151"/>
      <c r="B5" s="158"/>
      <c r="C5" s="156"/>
      <c r="D5" s="80">
        <v>1</v>
      </c>
      <c r="E5" s="81">
        <v>2</v>
      </c>
      <c r="F5" s="80">
        <v>3</v>
      </c>
      <c r="G5" s="80">
        <v>4</v>
      </c>
      <c r="H5" s="81">
        <v>5</v>
      </c>
      <c r="I5" s="80">
        <v>6</v>
      </c>
      <c r="J5" s="80">
        <v>7</v>
      </c>
      <c r="K5" s="80">
        <v>8</v>
      </c>
      <c r="L5" s="80">
        <v>9</v>
      </c>
      <c r="M5" s="158"/>
    </row>
    <row r="6" spans="1:23" ht="15" customHeight="1">
      <c r="A6" s="9" t="s">
        <v>1</v>
      </c>
      <c r="B6" s="140">
        <v>429110</v>
      </c>
      <c r="C6" s="140">
        <v>582432</v>
      </c>
      <c r="D6" s="140">
        <v>21326</v>
      </c>
      <c r="E6" s="140">
        <v>85803</v>
      </c>
      <c r="F6" s="140">
        <v>52784</v>
      </c>
      <c r="G6" s="140">
        <v>55108</v>
      </c>
      <c r="H6" s="140">
        <v>55872</v>
      </c>
      <c r="I6" s="140">
        <v>55872</v>
      </c>
      <c r="J6" s="140">
        <v>57052</v>
      </c>
      <c r="K6" s="140">
        <v>55431</v>
      </c>
      <c r="L6" s="140">
        <v>55284</v>
      </c>
      <c r="M6" s="140">
        <f>SUM(D6:L6)</f>
        <v>494532</v>
      </c>
    </row>
    <row r="7" spans="1:23">
      <c r="A7" s="9" t="s">
        <v>2</v>
      </c>
      <c r="B7" s="140">
        <v>144252</v>
      </c>
      <c r="C7" s="140">
        <v>193686</v>
      </c>
      <c r="D7" s="140">
        <v>6916</v>
      </c>
      <c r="E7" s="140">
        <v>27753</v>
      </c>
      <c r="F7" s="140">
        <v>17029</v>
      </c>
      <c r="G7" s="140">
        <v>17509</v>
      </c>
      <c r="H7" s="140">
        <v>18200</v>
      </c>
      <c r="I7" s="140">
        <v>17505</v>
      </c>
      <c r="J7" s="140">
        <v>18052</v>
      </c>
      <c r="K7" s="140">
        <v>17610</v>
      </c>
      <c r="L7" s="140">
        <v>17489</v>
      </c>
      <c r="M7" s="140">
        <f t="shared" ref="M7:M15" si="0">SUM(D7:L7)</f>
        <v>158063</v>
      </c>
      <c r="N7" s="21"/>
      <c r="O7" s="21"/>
      <c r="P7" s="21"/>
      <c r="Q7" s="21"/>
      <c r="R7" s="21"/>
      <c r="S7" s="21"/>
      <c r="T7" s="21"/>
      <c r="U7" s="21"/>
      <c r="V7" s="44"/>
    </row>
    <row r="8" spans="1:23">
      <c r="A8" s="9" t="s">
        <v>3</v>
      </c>
      <c r="B8" s="140">
        <v>350246</v>
      </c>
      <c r="C8" s="140">
        <v>477618</v>
      </c>
      <c r="D8" s="140">
        <v>18152</v>
      </c>
      <c r="E8" s="140">
        <v>71536</v>
      </c>
      <c r="F8" s="140">
        <v>44803</v>
      </c>
      <c r="G8" s="140">
        <v>46415</v>
      </c>
      <c r="H8" s="140">
        <v>47788</v>
      </c>
      <c r="I8" s="140">
        <v>46690</v>
      </c>
      <c r="J8" s="140">
        <v>48040</v>
      </c>
      <c r="K8" s="140">
        <v>47280</v>
      </c>
      <c r="L8" s="140">
        <v>47235</v>
      </c>
      <c r="M8" s="140">
        <f t="shared" si="0"/>
        <v>417939</v>
      </c>
      <c r="N8" s="21"/>
      <c r="O8" s="21"/>
      <c r="P8" s="21"/>
      <c r="Q8" s="21"/>
      <c r="R8" s="21"/>
      <c r="S8" s="21"/>
      <c r="T8" s="21"/>
      <c r="U8" s="21"/>
      <c r="V8" s="44"/>
      <c r="W8" s="44"/>
    </row>
    <row r="9" spans="1:23">
      <c r="A9" s="9" t="s">
        <v>4</v>
      </c>
      <c r="B9" s="140">
        <v>312620</v>
      </c>
      <c r="C9" s="140">
        <v>422019</v>
      </c>
      <c r="D9" s="140">
        <v>15248</v>
      </c>
      <c r="E9" s="140">
        <v>61579</v>
      </c>
      <c r="F9" s="140">
        <v>38095</v>
      </c>
      <c r="G9" s="140">
        <v>39858</v>
      </c>
      <c r="H9" s="140">
        <v>40232</v>
      </c>
      <c r="I9" s="140">
        <v>39890</v>
      </c>
      <c r="J9" s="140">
        <v>41063</v>
      </c>
      <c r="K9" s="140">
        <v>40460</v>
      </c>
      <c r="L9" s="140">
        <v>40447</v>
      </c>
      <c r="M9" s="140">
        <f t="shared" si="0"/>
        <v>356872</v>
      </c>
      <c r="N9" s="129"/>
      <c r="O9" s="129"/>
      <c r="P9" s="129"/>
      <c r="Q9" s="129"/>
      <c r="R9" s="129"/>
      <c r="S9" s="129"/>
      <c r="T9" s="129"/>
      <c r="U9" s="129"/>
      <c r="V9" s="129"/>
      <c r="W9" s="129"/>
    </row>
    <row r="10" spans="1:23">
      <c r="A10" s="9" t="s">
        <v>58</v>
      </c>
      <c r="B10" s="140">
        <v>177949</v>
      </c>
      <c r="C10" s="140">
        <v>243672</v>
      </c>
      <c r="D10" s="140">
        <v>8615</v>
      </c>
      <c r="E10" s="140">
        <v>39103</v>
      </c>
      <c r="F10" s="140">
        <v>23955</v>
      </c>
      <c r="G10" s="140">
        <v>24969</v>
      </c>
      <c r="H10" s="140">
        <v>26121</v>
      </c>
      <c r="I10" s="140">
        <v>25707</v>
      </c>
      <c r="J10" s="140">
        <v>26452</v>
      </c>
      <c r="K10" s="140">
        <v>26679</v>
      </c>
      <c r="L10" s="140">
        <v>26314</v>
      </c>
      <c r="M10" s="140">
        <f t="shared" si="0"/>
        <v>227915</v>
      </c>
      <c r="N10" s="129"/>
      <c r="O10" s="129"/>
      <c r="P10" s="129"/>
      <c r="Q10" s="129"/>
      <c r="R10" s="129"/>
      <c r="S10" s="129"/>
      <c r="T10" s="129"/>
      <c r="U10" s="129"/>
      <c r="V10" s="129"/>
      <c r="W10" s="129"/>
    </row>
    <row r="11" spans="1:23">
      <c r="A11" s="9" t="s">
        <v>5</v>
      </c>
      <c r="B11" s="140">
        <v>136731</v>
      </c>
      <c r="C11" s="140">
        <v>185691</v>
      </c>
      <c r="D11" s="140">
        <v>6975</v>
      </c>
      <c r="E11" s="140">
        <v>27696</v>
      </c>
      <c r="F11" s="140">
        <v>17066</v>
      </c>
      <c r="G11" s="140">
        <v>17807</v>
      </c>
      <c r="H11" s="140">
        <v>19001</v>
      </c>
      <c r="I11" s="140">
        <v>17658</v>
      </c>
      <c r="J11" s="140">
        <v>18337</v>
      </c>
      <c r="K11" s="140">
        <v>18424</v>
      </c>
      <c r="L11" s="140">
        <v>18057</v>
      </c>
      <c r="M11" s="140">
        <f t="shared" si="0"/>
        <v>161021</v>
      </c>
      <c r="N11" s="129"/>
      <c r="O11" s="129"/>
      <c r="P11" s="129"/>
      <c r="Q11" s="129"/>
      <c r="R11" s="129"/>
      <c r="S11" s="129"/>
      <c r="T11" s="129"/>
      <c r="U11" s="129"/>
      <c r="V11" s="129"/>
      <c r="W11" s="129"/>
    </row>
    <row r="12" spans="1:23">
      <c r="A12" s="9" t="s">
        <v>35</v>
      </c>
      <c r="B12" s="140">
        <v>58692</v>
      </c>
      <c r="C12" s="140">
        <v>78322</v>
      </c>
      <c r="D12" s="140">
        <v>2058</v>
      </c>
      <c r="E12" s="140">
        <v>11909</v>
      </c>
      <c r="F12" s="140">
        <v>6752</v>
      </c>
      <c r="G12" s="140">
        <v>7103</v>
      </c>
      <c r="H12" s="140">
        <v>6980</v>
      </c>
      <c r="I12" s="140">
        <v>6835</v>
      </c>
      <c r="J12" s="140">
        <v>7170</v>
      </c>
      <c r="K12" s="140">
        <v>6837</v>
      </c>
      <c r="L12" s="140">
        <v>6799</v>
      </c>
      <c r="M12" s="140">
        <f t="shared" si="0"/>
        <v>62443</v>
      </c>
      <c r="N12" s="21"/>
      <c r="O12" s="21"/>
      <c r="P12" s="21"/>
      <c r="Q12" s="21"/>
      <c r="R12" s="21"/>
      <c r="S12" s="21"/>
      <c r="T12" s="21"/>
      <c r="U12" s="21"/>
    </row>
    <row r="13" spans="1:23">
      <c r="A13" s="9" t="s">
        <v>29</v>
      </c>
      <c r="B13" s="140">
        <v>30706</v>
      </c>
      <c r="C13" s="140">
        <v>41655</v>
      </c>
      <c r="D13" s="140">
        <v>1247</v>
      </c>
      <c r="E13" s="140">
        <v>6611</v>
      </c>
      <c r="F13" s="140">
        <v>3872</v>
      </c>
      <c r="G13" s="140">
        <v>3775</v>
      </c>
      <c r="H13" s="140">
        <v>4268</v>
      </c>
      <c r="I13" s="140">
        <v>3979</v>
      </c>
      <c r="J13" s="140">
        <v>4166</v>
      </c>
      <c r="K13" s="140">
        <v>4332</v>
      </c>
      <c r="L13" s="140">
        <v>4109</v>
      </c>
      <c r="M13" s="140">
        <f t="shared" si="0"/>
        <v>36359</v>
      </c>
      <c r="N13" s="21"/>
      <c r="O13" s="21"/>
      <c r="P13" s="21"/>
      <c r="Q13" s="21"/>
      <c r="R13" s="21"/>
      <c r="S13" s="21"/>
      <c r="T13" s="21"/>
      <c r="U13" s="21"/>
    </row>
    <row r="14" spans="1:23" ht="15.75" customHeight="1">
      <c r="A14" s="9" t="s">
        <v>38</v>
      </c>
      <c r="B14" s="140">
        <v>24097</v>
      </c>
      <c r="C14" s="140">
        <v>32469</v>
      </c>
      <c r="D14" s="140">
        <v>971</v>
      </c>
      <c r="E14" s="140">
        <v>5140</v>
      </c>
      <c r="F14" s="140">
        <v>2897</v>
      </c>
      <c r="G14" s="140">
        <v>3014</v>
      </c>
      <c r="H14" s="140">
        <v>3148</v>
      </c>
      <c r="I14" s="140">
        <v>3027</v>
      </c>
      <c r="J14" s="140">
        <v>3129</v>
      </c>
      <c r="K14" s="140">
        <v>3153</v>
      </c>
      <c r="L14" s="140">
        <v>3036</v>
      </c>
      <c r="M14" s="140">
        <f t="shared" si="0"/>
        <v>27515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</row>
    <row r="15" spans="1:23" s="44" customFormat="1" ht="18" customHeight="1">
      <c r="A15" s="9" t="s">
        <v>59</v>
      </c>
      <c r="B15" s="140">
        <v>5872</v>
      </c>
      <c r="C15" s="140">
        <v>8302</v>
      </c>
      <c r="D15" s="55">
        <v>213</v>
      </c>
      <c r="E15" s="140">
        <v>1713</v>
      </c>
      <c r="F15" s="140">
        <v>865</v>
      </c>
      <c r="G15" s="140">
        <v>891</v>
      </c>
      <c r="H15" s="140">
        <v>1420</v>
      </c>
      <c r="I15" s="140">
        <v>1125</v>
      </c>
      <c r="J15" s="140">
        <v>1212</v>
      </c>
      <c r="K15" s="140">
        <v>1691</v>
      </c>
      <c r="L15" s="140">
        <v>1391</v>
      </c>
      <c r="M15" s="140">
        <f t="shared" si="0"/>
        <v>10521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</row>
    <row r="16" spans="1:23" s="75" customFormat="1">
      <c r="A16" s="5" t="s">
        <v>6</v>
      </c>
      <c r="B16" s="78">
        <f>SUM(B6:B15)</f>
        <v>1670275</v>
      </c>
      <c r="C16" s="78">
        <f t="shared" ref="C16:M16" si="1">SUM(C6:C15)</f>
        <v>2265866</v>
      </c>
      <c r="D16" s="78">
        <f t="shared" si="1"/>
        <v>81721</v>
      </c>
      <c r="E16" s="78">
        <f t="shared" si="1"/>
        <v>338843</v>
      </c>
      <c r="F16" s="78">
        <f t="shared" si="1"/>
        <v>208118</v>
      </c>
      <c r="G16" s="78">
        <f t="shared" si="1"/>
        <v>216449</v>
      </c>
      <c r="H16" s="78">
        <f t="shared" si="1"/>
        <v>223030</v>
      </c>
      <c r="I16" s="78">
        <f t="shared" si="1"/>
        <v>218288</v>
      </c>
      <c r="J16" s="78">
        <f t="shared" si="1"/>
        <v>224673</v>
      </c>
      <c r="K16" s="78">
        <f t="shared" si="1"/>
        <v>221897</v>
      </c>
      <c r="L16" s="78">
        <f t="shared" si="1"/>
        <v>220161</v>
      </c>
      <c r="M16" s="78">
        <f t="shared" si="1"/>
        <v>1953180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3:21" ht="15" customHeight="1">
      <c r="C17" s="17"/>
      <c r="D17" s="17"/>
      <c r="E17" s="17"/>
      <c r="M17" s="17"/>
      <c r="N17" s="21"/>
      <c r="O17" s="21"/>
      <c r="P17" s="21"/>
      <c r="Q17" s="21"/>
      <c r="R17" s="21"/>
      <c r="S17" s="21"/>
      <c r="T17" s="21"/>
      <c r="U17" s="21"/>
    </row>
  </sheetData>
  <mergeCells count="8">
    <mergeCell ref="A3:A5"/>
    <mergeCell ref="A1:M1"/>
    <mergeCell ref="D3:M3"/>
    <mergeCell ref="C4:C5"/>
    <mergeCell ref="M4:M5"/>
    <mergeCell ref="B3:C3"/>
    <mergeCell ref="B4:B5"/>
    <mergeCell ref="D4:L4"/>
  </mergeCells>
  <phoneticPr fontId="0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"/>
  <sheetViews>
    <sheetView showGridLines="0" zoomScaleNormal="75" workbookViewId="0">
      <selection sqref="A1:N1"/>
    </sheetView>
  </sheetViews>
  <sheetFormatPr defaultColWidth="9" defaultRowHeight="15.75"/>
  <cols>
    <col min="1" max="1" width="55" style="94" customWidth="1"/>
    <col min="2" max="2" width="15.28515625" style="94" customWidth="1"/>
    <col min="3" max="3" width="15.7109375" style="83" customWidth="1"/>
    <col min="4" max="12" width="9.42578125" style="83" customWidth="1"/>
    <col min="13" max="14" width="18.5703125" style="83" customWidth="1"/>
    <col min="15" max="16384" width="9" style="83"/>
  </cols>
  <sheetData>
    <row r="1" spans="1:25" ht="35.25" customHeight="1">
      <c r="A1" s="148" t="s">
        <v>45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25">
      <c r="A2" s="83"/>
      <c r="B2" s="83"/>
      <c r="C2" s="87"/>
      <c r="E2" s="87"/>
      <c r="M2" s="87"/>
      <c r="N2" s="87" t="s">
        <v>20</v>
      </c>
    </row>
    <row r="3" spans="1:25" ht="15.75" customHeight="1">
      <c r="A3" s="88" t="s">
        <v>41</v>
      </c>
      <c r="B3" s="165">
        <v>2023</v>
      </c>
      <c r="C3" s="166"/>
      <c r="D3" s="165">
        <v>2024</v>
      </c>
      <c r="E3" s="166"/>
      <c r="F3" s="166"/>
      <c r="G3" s="166"/>
      <c r="H3" s="166"/>
      <c r="I3" s="166"/>
      <c r="J3" s="166"/>
      <c r="K3" s="166"/>
      <c r="L3" s="166"/>
      <c r="M3" s="166"/>
      <c r="N3" s="167"/>
    </row>
    <row r="4" spans="1:25" ht="15.75" customHeight="1">
      <c r="A4" s="89"/>
      <c r="B4" s="168" t="s">
        <v>61</v>
      </c>
      <c r="C4" s="168" t="s">
        <v>62</v>
      </c>
      <c r="D4" s="170" t="s">
        <v>43</v>
      </c>
      <c r="E4" s="170"/>
      <c r="F4" s="170"/>
      <c r="G4" s="170"/>
      <c r="H4" s="170"/>
      <c r="I4" s="170"/>
      <c r="J4" s="170"/>
      <c r="K4" s="170"/>
      <c r="L4" s="170"/>
      <c r="M4" s="163" t="s">
        <v>63</v>
      </c>
      <c r="N4" s="163" t="s">
        <v>61</v>
      </c>
    </row>
    <row r="5" spans="1:25" ht="27.75" customHeight="1">
      <c r="A5" s="90" t="s">
        <v>18</v>
      </c>
      <c r="B5" s="169"/>
      <c r="C5" s="169"/>
      <c r="D5" s="91">
        <v>1</v>
      </c>
      <c r="E5" s="92">
        <v>2</v>
      </c>
      <c r="F5" s="91">
        <v>3</v>
      </c>
      <c r="G5" s="91">
        <v>4</v>
      </c>
      <c r="H5" s="92">
        <v>5</v>
      </c>
      <c r="I5" s="91">
        <v>6</v>
      </c>
      <c r="J5" s="91">
        <v>7</v>
      </c>
      <c r="K5" s="91">
        <v>8</v>
      </c>
      <c r="L5" s="91">
        <v>9</v>
      </c>
      <c r="M5" s="164"/>
      <c r="N5" s="164"/>
    </row>
    <row r="6" spans="1:25">
      <c r="A6" s="93" t="s">
        <v>1</v>
      </c>
      <c r="B6" s="71">
        <v>80.87</v>
      </c>
      <c r="C6" s="71">
        <v>82.2</v>
      </c>
      <c r="D6" s="71">
        <v>41.34</v>
      </c>
      <c r="E6" s="71">
        <v>135.22999999999999</v>
      </c>
      <c r="F6" s="71">
        <v>88.87</v>
      </c>
      <c r="G6" s="71">
        <v>91.68</v>
      </c>
      <c r="H6" s="71">
        <v>93.78</v>
      </c>
      <c r="I6" s="71">
        <v>93.59</v>
      </c>
      <c r="J6" s="71">
        <v>93.23</v>
      </c>
      <c r="K6" s="71">
        <v>92.13</v>
      </c>
      <c r="L6" s="71">
        <v>91.55</v>
      </c>
      <c r="M6" s="71">
        <f>SUM(D6:L6)/9</f>
        <v>91.266666666666666</v>
      </c>
      <c r="N6" s="71">
        <v>92.344613469374877</v>
      </c>
    </row>
    <row r="7" spans="1:25">
      <c r="A7" s="93" t="s">
        <v>2</v>
      </c>
      <c r="B7" s="71">
        <v>87.49</v>
      </c>
      <c r="C7" s="71">
        <v>88.76</v>
      </c>
      <c r="D7" s="71">
        <v>44.26</v>
      </c>
      <c r="E7" s="71">
        <v>145.30000000000001</v>
      </c>
      <c r="F7" s="71">
        <v>95.76</v>
      </c>
      <c r="G7" s="71">
        <v>97.62</v>
      </c>
      <c r="H7" s="71">
        <v>102.82000000000001</v>
      </c>
      <c r="I7" s="71">
        <v>99.4</v>
      </c>
      <c r="J7" s="71">
        <v>99.29</v>
      </c>
      <c r="K7" s="71">
        <v>98.73</v>
      </c>
      <c r="L7" s="71">
        <v>97.990000000000009</v>
      </c>
      <c r="M7" s="71">
        <f t="shared" ref="M7:M16" si="0">SUM(D7:L7)/9</f>
        <v>97.907777777777767</v>
      </c>
      <c r="N7" s="71">
        <v>99.022650054283858</v>
      </c>
    </row>
    <row r="8" spans="1:25">
      <c r="A8" s="93" t="s">
        <v>3</v>
      </c>
      <c r="B8" s="71">
        <v>85.3</v>
      </c>
      <c r="C8" s="71">
        <v>86.59</v>
      </c>
      <c r="D8" s="71">
        <v>43.6</v>
      </c>
      <c r="E8" s="71">
        <v>140.15</v>
      </c>
      <c r="F8" s="71">
        <v>93.460000000000008</v>
      </c>
      <c r="G8" s="71">
        <v>96.02</v>
      </c>
      <c r="H8" s="71">
        <v>98.69</v>
      </c>
      <c r="I8" s="71">
        <v>96.98</v>
      </c>
      <c r="J8" s="71">
        <v>96.76</v>
      </c>
      <c r="K8" s="71">
        <v>96.04</v>
      </c>
      <c r="L8" s="71">
        <v>95.4</v>
      </c>
      <c r="M8" s="71">
        <f t="shared" si="0"/>
        <v>95.23333333333332</v>
      </c>
      <c r="N8" s="71">
        <v>96.319130825465194</v>
      </c>
      <c r="P8"/>
      <c r="Q8"/>
      <c r="R8"/>
      <c r="S8"/>
      <c r="T8"/>
      <c r="U8"/>
      <c r="V8"/>
      <c r="W8"/>
      <c r="X8"/>
      <c r="Y8"/>
    </row>
    <row r="9" spans="1:25">
      <c r="A9" s="93" t="s">
        <v>4</v>
      </c>
      <c r="B9" s="71">
        <v>87.01</v>
      </c>
      <c r="C9" s="71">
        <v>88.01</v>
      </c>
      <c r="D9" s="71">
        <v>43.63</v>
      </c>
      <c r="E9" s="71">
        <v>143.16</v>
      </c>
      <c r="F9" s="71">
        <v>94.75</v>
      </c>
      <c r="G9" s="71">
        <v>97.83</v>
      </c>
      <c r="H9" s="71">
        <v>99.37</v>
      </c>
      <c r="I9" s="71">
        <v>98.11</v>
      </c>
      <c r="J9" s="71">
        <v>98.01</v>
      </c>
      <c r="K9" s="71">
        <v>96.570000000000007</v>
      </c>
      <c r="L9" s="71">
        <v>95.84</v>
      </c>
      <c r="M9" s="71">
        <f t="shared" si="0"/>
        <v>96.36333333333333</v>
      </c>
      <c r="N9" s="71">
        <v>97.492020091669986</v>
      </c>
    </row>
    <row r="10" spans="1:25">
      <c r="A10" s="93" t="s">
        <v>58</v>
      </c>
      <c r="B10" s="71">
        <v>92.79</v>
      </c>
      <c r="C10" s="71">
        <v>93.78</v>
      </c>
      <c r="D10" s="71">
        <v>42.85</v>
      </c>
      <c r="E10" s="71">
        <v>155.24</v>
      </c>
      <c r="F10" s="71">
        <v>101.25</v>
      </c>
      <c r="G10" s="71">
        <v>105</v>
      </c>
      <c r="H10" s="71">
        <v>106.49000000000001</v>
      </c>
      <c r="I10" s="71">
        <v>104.91</v>
      </c>
      <c r="J10" s="71">
        <v>105.11</v>
      </c>
      <c r="K10" s="71">
        <v>104.61</v>
      </c>
      <c r="L10" s="71">
        <v>103.15</v>
      </c>
      <c r="M10" s="71">
        <f t="shared" si="0"/>
        <v>103.17888888888889</v>
      </c>
      <c r="N10" s="71">
        <v>104.57437308012983</v>
      </c>
    </row>
    <row r="11" spans="1:25">
      <c r="A11" s="93" t="s">
        <v>5</v>
      </c>
      <c r="B11" s="71">
        <v>89.72</v>
      </c>
      <c r="C11" s="71">
        <v>91.32</v>
      </c>
      <c r="D11" s="71">
        <v>45.63</v>
      </c>
      <c r="E11" s="71">
        <v>148.69</v>
      </c>
      <c r="F11" s="71">
        <v>98.17</v>
      </c>
      <c r="G11" s="71">
        <v>101.82000000000001</v>
      </c>
      <c r="H11" s="71">
        <v>107.61</v>
      </c>
      <c r="I11" s="71">
        <v>102.36</v>
      </c>
      <c r="J11" s="71">
        <v>101.62</v>
      </c>
      <c r="K11" s="71">
        <v>102.41</v>
      </c>
      <c r="L11" s="71">
        <v>100.44</v>
      </c>
      <c r="M11" s="71">
        <f t="shared" si="0"/>
        <v>100.97222222222223</v>
      </c>
      <c r="N11" s="71">
        <v>102.10528739232775</v>
      </c>
    </row>
    <row r="12" spans="1:25">
      <c r="A12" s="93" t="s">
        <v>35</v>
      </c>
      <c r="B12" s="71">
        <v>83.47</v>
      </c>
      <c r="C12" s="71">
        <v>84.57</v>
      </c>
      <c r="D12" s="71">
        <v>31.93</v>
      </c>
      <c r="E12" s="71">
        <v>148.17000000000002</v>
      </c>
      <c r="F12" s="71">
        <v>92.54</v>
      </c>
      <c r="G12" s="71">
        <v>96.100000000000009</v>
      </c>
      <c r="H12" s="71">
        <v>97.62</v>
      </c>
      <c r="I12" s="71">
        <v>94.88</v>
      </c>
      <c r="J12" s="71">
        <v>95.89</v>
      </c>
      <c r="K12" s="71">
        <v>95.62</v>
      </c>
      <c r="L12" s="71">
        <v>94.56</v>
      </c>
      <c r="M12" s="71">
        <f t="shared" si="0"/>
        <v>94.145555555555546</v>
      </c>
      <c r="N12" s="71">
        <v>95.559108143595651</v>
      </c>
    </row>
    <row r="13" spans="1:25">
      <c r="A13" s="93" t="s">
        <v>29</v>
      </c>
      <c r="B13" s="71">
        <v>79.08</v>
      </c>
      <c r="C13" s="71">
        <v>79.989999999999995</v>
      </c>
      <c r="D13" s="71">
        <v>32.020000000000003</v>
      </c>
      <c r="E13" s="71">
        <v>132.57</v>
      </c>
      <c r="F13" s="71">
        <v>87.04</v>
      </c>
      <c r="G13" s="71">
        <v>83.960000000000008</v>
      </c>
      <c r="H13" s="71">
        <v>93.97</v>
      </c>
      <c r="I13" s="71">
        <v>87.16</v>
      </c>
      <c r="J13" s="71">
        <v>87.570000000000007</v>
      </c>
      <c r="K13" s="71">
        <v>91.210000000000008</v>
      </c>
      <c r="L13" s="71">
        <v>86.37</v>
      </c>
      <c r="M13" s="71">
        <f t="shared" si="0"/>
        <v>86.874444444444464</v>
      </c>
      <c r="N13" s="71">
        <v>88.255622484793463</v>
      </c>
    </row>
    <row r="14" spans="1:25" ht="15.75" customHeight="1">
      <c r="A14" s="93" t="s">
        <v>38</v>
      </c>
      <c r="B14" s="71">
        <v>83.34</v>
      </c>
      <c r="C14" s="71">
        <v>84.04</v>
      </c>
      <c r="D14" s="71">
        <v>33.5</v>
      </c>
      <c r="E14" s="71">
        <v>140.30000000000001</v>
      </c>
      <c r="F14" s="71">
        <v>89.09</v>
      </c>
      <c r="G14" s="71">
        <v>91.83</v>
      </c>
      <c r="H14" s="71">
        <v>95.93</v>
      </c>
      <c r="I14" s="71">
        <v>92.81</v>
      </c>
      <c r="J14" s="71">
        <v>91.08</v>
      </c>
      <c r="K14" s="71">
        <v>93.41</v>
      </c>
      <c r="L14" s="71">
        <v>90.05</v>
      </c>
      <c r="M14" s="71">
        <f t="shared" si="0"/>
        <v>90.888888888888886</v>
      </c>
      <c r="N14" s="71">
        <v>92.264561776502006</v>
      </c>
    </row>
    <row r="15" spans="1:25" ht="16.5" customHeight="1">
      <c r="A15" s="93" t="s">
        <v>59</v>
      </c>
      <c r="B15" s="71">
        <v>103.93</v>
      </c>
      <c r="C15" s="71">
        <v>102.42</v>
      </c>
      <c r="D15" s="71">
        <v>30.82</v>
      </c>
      <c r="E15" s="71">
        <v>160.29</v>
      </c>
      <c r="F15" s="71">
        <v>96.65</v>
      </c>
      <c r="G15" s="71">
        <v>99.28</v>
      </c>
      <c r="H15" s="71">
        <v>115.56</v>
      </c>
      <c r="I15" s="71">
        <v>96.49</v>
      </c>
      <c r="J15" s="71">
        <v>97.76</v>
      </c>
      <c r="K15" s="71">
        <v>110.99</v>
      </c>
      <c r="L15" s="71">
        <v>94.16</v>
      </c>
      <c r="M15" s="71">
        <f t="shared" si="0"/>
        <v>100.22222222222221</v>
      </c>
      <c r="N15" s="71">
        <v>103.24667141244045</v>
      </c>
    </row>
    <row r="16" spans="1:25">
      <c r="A16" s="22" t="s">
        <v>8</v>
      </c>
      <c r="B16" s="71">
        <v>85.49</v>
      </c>
      <c r="C16" s="71">
        <v>86.72</v>
      </c>
      <c r="D16" s="58">
        <v>42.32</v>
      </c>
      <c r="E16" s="58">
        <v>142.26</v>
      </c>
      <c r="F16" s="58">
        <v>93.64</v>
      </c>
      <c r="G16" s="58">
        <v>96.43</v>
      </c>
      <c r="H16" s="58">
        <v>99.31</v>
      </c>
      <c r="I16" s="58">
        <v>97.42</v>
      </c>
      <c r="J16" s="58">
        <v>97.243489294107988</v>
      </c>
      <c r="K16" s="58">
        <v>96.720237710406025</v>
      </c>
      <c r="L16" s="58">
        <v>95.624780763495764</v>
      </c>
      <c r="M16" s="71">
        <f t="shared" si="0"/>
        <v>95.66316752977886</v>
      </c>
      <c r="N16" s="71">
        <v>96.821085656373256</v>
      </c>
    </row>
    <row r="17" spans="1:13" ht="15" customHeight="1"/>
    <row r="18" spans="1:13" ht="15" customHeight="1">
      <c r="A18" s="94" t="s">
        <v>44</v>
      </c>
      <c r="D18" s="94"/>
    </row>
    <row r="19" spans="1:13" ht="35.25" customHeight="1">
      <c r="A19" s="162" t="s">
        <v>21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</row>
  </sheetData>
  <mergeCells count="9">
    <mergeCell ref="A19:M19"/>
    <mergeCell ref="A1:N1"/>
    <mergeCell ref="N4:N5"/>
    <mergeCell ref="D3:N3"/>
    <mergeCell ref="M4:M5"/>
    <mergeCell ref="C4:C5"/>
    <mergeCell ref="B4:B5"/>
    <mergeCell ref="B3:C3"/>
    <mergeCell ref="D4:L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0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7.140625" style="69" customWidth="1"/>
    <col min="2" max="2" width="41.42578125" style="110" customWidth="1"/>
    <col min="3" max="3" width="12.85546875" style="69" customWidth="1"/>
    <col min="4" max="4" width="13.85546875" style="69" customWidth="1"/>
    <col min="5" max="6" width="14" style="69" customWidth="1"/>
    <col min="7" max="7" width="13.140625" style="69" bestFit="1" customWidth="1"/>
    <col min="8" max="8" width="13.42578125" style="69" customWidth="1"/>
    <col min="9" max="9" width="11.7109375" style="69" customWidth="1"/>
    <col min="10" max="10" width="13.28515625" style="69" customWidth="1"/>
    <col min="11" max="11" width="15.140625" style="69" customWidth="1"/>
    <col min="12" max="12" width="12.5703125" style="69" customWidth="1"/>
    <col min="13" max="13" width="13.85546875" style="69" customWidth="1"/>
    <col min="14" max="16384" width="9.140625" style="69"/>
  </cols>
  <sheetData>
    <row r="1" spans="1:13" ht="29.25" customHeight="1">
      <c r="A1" s="171" t="s">
        <v>66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ht="14.25" customHeight="1">
      <c r="A2" s="95"/>
      <c r="B2" s="95"/>
      <c r="C2" s="84"/>
      <c r="D2" s="84"/>
      <c r="E2" s="84"/>
      <c r="F2" s="84"/>
      <c r="G2" s="84"/>
      <c r="H2" s="84"/>
      <c r="M2" s="96" t="s">
        <v>40</v>
      </c>
    </row>
    <row r="3" spans="1:13" ht="63.75" customHeight="1">
      <c r="A3" s="97" t="s">
        <v>0</v>
      </c>
      <c r="B3" s="42" t="s">
        <v>42</v>
      </c>
      <c r="C3" s="98" t="s">
        <v>9</v>
      </c>
      <c r="D3" s="99" t="s">
        <v>2</v>
      </c>
      <c r="E3" s="99" t="s">
        <v>10</v>
      </c>
      <c r="F3" s="99" t="s">
        <v>4</v>
      </c>
      <c r="G3" s="99" t="s">
        <v>58</v>
      </c>
      <c r="H3" s="100" t="s">
        <v>11</v>
      </c>
      <c r="I3" s="101" t="s">
        <v>35</v>
      </c>
      <c r="J3" s="101" t="s">
        <v>29</v>
      </c>
      <c r="K3" s="102" t="s">
        <v>47</v>
      </c>
      <c r="L3" s="102" t="s">
        <v>59</v>
      </c>
      <c r="M3" s="103" t="s">
        <v>7</v>
      </c>
    </row>
    <row r="4" spans="1:13">
      <c r="A4" s="29" t="s">
        <v>33</v>
      </c>
      <c r="B4" s="41" t="s">
        <v>34</v>
      </c>
      <c r="C4" s="54">
        <f>C5+C9+C12+C13</f>
        <v>5384952</v>
      </c>
      <c r="D4" s="54">
        <f t="shared" ref="D4:M4" si="0">D5+D9+D12+D13</f>
        <v>1773535</v>
      </c>
      <c r="E4" s="54">
        <f t="shared" si="0"/>
        <v>4684433</v>
      </c>
      <c r="F4" s="54">
        <f t="shared" si="0"/>
        <v>4231746</v>
      </c>
      <c r="G4" s="54">
        <f t="shared" si="0"/>
        <v>2642772</v>
      </c>
      <c r="H4" s="54">
        <f t="shared" si="0"/>
        <v>1902884</v>
      </c>
      <c r="I4" s="54">
        <f t="shared" si="0"/>
        <v>505334</v>
      </c>
      <c r="J4" s="54">
        <f t="shared" si="0"/>
        <v>309155</v>
      </c>
      <c r="K4" s="54">
        <f t="shared" si="0"/>
        <v>212157</v>
      </c>
      <c r="L4" s="54">
        <f t="shared" si="0"/>
        <v>73717</v>
      </c>
      <c r="M4" s="54">
        <f t="shared" si="0"/>
        <v>21720685</v>
      </c>
    </row>
    <row r="5" spans="1:13" ht="15.75" customHeight="1">
      <c r="A5" s="29">
        <v>1</v>
      </c>
      <c r="B5" s="132" t="s">
        <v>67</v>
      </c>
      <c r="C5" s="55">
        <f>SUM(C6:C8)</f>
        <v>3565945</v>
      </c>
      <c r="D5" s="55">
        <f t="shared" ref="D5:M5" si="1">SUM(D6:D8)</f>
        <v>1074866</v>
      </c>
      <c r="E5" s="55">
        <f t="shared" si="1"/>
        <v>3400140</v>
      </c>
      <c r="F5" s="55">
        <f t="shared" si="1"/>
        <v>3168888</v>
      </c>
      <c r="G5" s="55">
        <f t="shared" si="1"/>
        <v>1804274</v>
      </c>
      <c r="H5" s="55">
        <f t="shared" si="1"/>
        <v>1092900</v>
      </c>
      <c r="I5" s="55">
        <f t="shared" si="1"/>
        <v>192275</v>
      </c>
      <c r="J5" s="55">
        <f t="shared" si="1"/>
        <v>161430</v>
      </c>
      <c r="K5" s="55">
        <f t="shared" si="1"/>
        <v>156137</v>
      </c>
      <c r="L5" s="55">
        <f t="shared" si="1"/>
        <v>53396</v>
      </c>
      <c r="M5" s="55">
        <f t="shared" si="1"/>
        <v>14670251</v>
      </c>
    </row>
    <row r="6" spans="1:13" ht="63">
      <c r="A6" s="111" t="s">
        <v>68</v>
      </c>
      <c r="B6" s="133" t="s">
        <v>49</v>
      </c>
      <c r="C6" s="55">
        <v>3086126</v>
      </c>
      <c r="D6" s="55">
        <v>666534</v>
      </c>
      <c r="E6" s="55">
        <v>3291280</v>
      </c>
      <c r="F6" s="55">
        <v>3116410</v>
      </c>
      <c r="G6" s="55">
        <v>1696568</v>
      </c>
      <c r="H6" s="55">
        <v>699086</v>
      </c>
      <c r="I6" s="55">
        <v>38445</v>
      </c>
      <c r="J6" s="55">
        <v>127332</v>
      </c>
      <c r="K6" s="55">
        <v>153638</v>
      </c>
      <c r="L6" s="55">
        <v>53396</v>
      </c>
      <c r="M6" s="55">
        <f t="shared" ref="M6:M13" si="2">SUM(C6:L6)</f>
        <v>12928815</v>
      </c>
    </row>
    <row r="7" spans="1:13">
      <c r="A7" s="134">
        <v>1.2</v>
      </c>
      <c r="B7" s="133" t="s">
        <v>12</v>
      </c>
      <c r="C7" s="55">
        <v>479819</v>
      </c>
      <c r="D7" s="55">
        <v>407339</v>
      </c>
      <c r="E7" s="55">
        <v>108860</v>
      </c>
      <c r="F7" s="55">
        <v>52478</v>
      </c>
      <c r="G7" s="55">
        <v>107706</v>
      </c>
      <c r="H7" s="55">
        <v>393814</v>
      </c>
      <c r="I7" s="55">
        <v>153830</v>
      </c>
      <c r="J7" s="55">
        <v>34098</v>
      </c>
      <c r="K7" s="55">
        <v>2499</v>
      </c>
      <c r="L7" s="55">
        <v>0</v>
      </c>
      <c r="M7" s="55">
        <f t="shared" si="2"/>
        <v>1740443</v>
      </c>
    </row>
    <row r="8" spans="1:13">
      <c r="A8" s="134">
        <v>1.3</v>
      </c>
      <c r="B8" s="133" t="s">
        <v>13</v>
      </c>
      <c r="C8" s="55">
        <v>0</v>
      </c>
      <c r="D8" s="55">
        <v>993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f t="shared" si="2"/>
        <v>993</v>
      </c>
    </row>
    <row r="9" spans="1:13">
      <c r="A9" s="135">
        <v>2</v>
      </c>
      <c r="B9" s="105" t="s">
        <v>69</v>
      </c>
      <c r="C9" s="55">
        <f>C10+C11</f>
        <v>1667714</v>
      </c>
      <c r="D9" s="55">
        <f t="shared" ref="D9:M9" si="3">D10+D11</f>
        <v>599861</v>
      </c>
      <c r="E9" s="55">
        <f t="shared" si="3"/>
        <v>1253997</v>
      </c>
      <c r="F9" s="55">
        <f t="shared" si="3"/>
        <v>1061206</v>
      </c>
      <c r="G9" s="55">
        <f t="shared" si="3"/>
        <v>838498</v>
      </c>
      <c r="H9" s="55">
        <f t="shared" si="3"/>
        <v>730464</v>
      </c>
      <c r="I9" s="55">
        <f t="shared" si="3"/>
        <v>287647</v>
      </c>
      <c r="J9" s="55">
        <f t="shared" si="3"/>
        <v>145975</v>
      </c>
      <c r="K9" s="55">
        <f t="shared" si="3"/>
        <v>47503</v>
      </c>
      <c r="L9" s="55">
        <f t="shared" si="3"/>
        <v>20321</v>
      </c>
      <c r="M9" s="55">
        <f t="shared" si="3"/>
        <v>6653186</v>
      </c>
    </row>
    <row r="10" spans="1:13">
      <c r="A10" s="135">
        <v>2.1</v>
      </c>
      <c r="B10" s="133" t="s">
        <v>50</v>
      </c>
      <c r="C10" s="55">
        <v>828979</v>
      </c>
      <c r="D10" s="55">
        <v>342898</v>
      </c>
      <c r="E10" s="55">
        <v>331003</v>
      </c>
      <c r="F10" s="55">
        <v>755994</v>
      </c>
      <c r="G10" s="55">
        <v>485464</v>
      </c>
      <c r="H10" s="55">
        <v>442416</v>
      </c>
      <c r="I10" s="55">
        <v>173536</v>
      </c>
      <c r="J10" s="55">
        <v>87781</v>
      </c>
      <c r="K10" s="55">
        <v>17116</v>
      </c>
      <c r="L10" s="55">
        <v>12528</v>
      </c>
      <c r="M10" s="55">
        <f t="shared" si="2"/>
        <v>3477715</v>
      </c>
    </row>
    <row r="11" spans="1:13" ht="15.75" customHeight="1">
      <c r="A11" s="136">
        <v>2.2000000000000002</v>
      </c>
      <c r="B11" s="133" t="s">
        <v>51</v>
      </c>
      <c r="C11" s="55">
        <v>838735</v>
      </c>
      <c r="D11" s="55">
        <v>256963</v>
      </c>
      <c r="E11" s="55">
        <v>922994</v>
      </c>
      <c r="F11" s="55">
        <v>305212</v>
      </c>
      <c r="G11" s="55">
        <v>353034</v>
      </c>
      <c r="H11" s="55">
        <v>288048</v>
      </c>
      <c r="I11" s="55">
        <v>114111</v>
      </c>
      <c r="J11" s="55">
        <v>58194</v>
      </c>
      <c r="K11" s="55">
        <v>30387</v>
      </c>
      <c r="L11" s="55">
        <v>7793</v>
      </c>
      <c r="M11" s="55">
        <f t="shared" si="2"/>
        <v>3175471</v>
      </c>
    </row>
    <row r="12" spans="1:13">
      <c r="A12" s="135">
        <v>3</v>
      </c>
      <c r="B12" s="133" t="s">
        <v>52</v>
      </c>
      <c r="C12" s="55">
        <v>100705</v>
      </c>
      <c r="D12" s="55">
        <v>20850</v>
      </c>
      <c r="E12" s="55">
        <v>30296</v>
      </c>
      <c r="F12" s="55">
        <v>0</v>
      </c>
      <c r="G12" s="55">
        <v>0</v>
      </c>
      <c r="H12" s="55">
        <v>0</v>
      </c>
      <c r="I12" s="55">
        <v>10037</v>
      </c>
      <c r="J12" s="55">
        <v>0</v>
      </c>
      <c r="K12" s="55">
        <v>3365</v>
      </c>
      <c r="L12" s="55">
        <v>0</v>
      </c>
      <c r="M12" s="55">
        <f t="shared" si="2"/>
        <v>165253</v>
      </c>
    </row>
    <row r="13" spans="1:13">
      <c r="A13" s="135">
        <v>4</v>
      </c>
      <c r="B13" s="133" t="s">
        <v>14</v>
      </c>
      <c r="C13" s="55">
        <v>50588</v>
      </c>
      <c r="D13" s="55">
        <v>77958</v>
      </c>
      <c r="E13" s="55">
        <v>0</v>
      </c>
      <c r="F13" s="55">
        <v>1652</v>
      </c>
      <c r="G13" s="55">
        <v>0</v>
      </c>
      <c r="H13" s="55">
        <v>79520</v>
      </c>
      <c r="I13" s="55">
        <v>15375</v>
      </c>
      <c r="J13" s="55">
        <v>1750</v>
      </c>
      <c r="K13" s="55">
        <v>5152</v>
      </c>
      <c r="L13" s="55">
        <v>0</v>
      </c>
      <c r="M13" s="55">
        <f t="shared" si="2"/>
        <v>231995</v>
      </c>
    </row>
    <row r="14" spans="1:13">
      <c r="A14" s="36" t="s">
        <v>70</v>
      </c>
      <c r="B14" s="30" t="s">
        <v>37</v>
      </c>
      <c r="C14" s="54">
        <f>SUM(C15:C17)</f>
        <v>5739479</v>
      </c>
      <c r="D14" s="54">
        <f t="shared" ref="D14:M14" si="4">SUM(D15:D17)</f>
        <v>1901684</v>
      </c>
      <c r="E14" s="54">
        <f t="shared" si="4"/>
        <v>4745768</v>
      </c>
      <c r="F14" s="54">
        <f t="shared" si="4"/>
        <v>4364493</v>
      </c>
      <c r="G14" s="54">
        <f t="shared" si="4"/>
        <v>2803846</v>
      </c>
      <c r="H14" s="54">
        <f t="shared" si="4"/>
        <v>1991454</v>
      </c>
      <c r="I14" s="54">
        <f t="shared" si="4"/>
        <v>552525</v>
      </c>
      <c r="J14" s="54">
        <f t="shared" si="4"/>
        <v>329611</v>
      </c>
      <c r="K14" s="54">
        <f t="shared" si="4"/>
        <v>226738</v>
      </c>
      <c r="L14" s="54">
        <f t="shared" si="4"/>
        <v>83213</v>
      </c>
      <c r="M14" s="54">
        <f t="shared" si="4"/>
        <v>22738811</v>
      </c>
    </row>
    <row r="15" spans="1:13" ht="15.75" customHeight="1">
      <c r="A15" s="137">
        <v>1</v>
      </c>
      <c r="B15" s="53" t="s">
        <v>53</v>
      </c>
      <c r="C15" s="55">
        <v>5384952</v>
      </c>
      <c r="D15" s="55">
        <v>1773535</v>
      </c>
      <c r="E15" s="55">
        <v>4684433</v>
      </c>
      <c r="F15" s="55">
        <v>4231746</v>
      </c>
      <c r="G15" s="55">
        <v>2642772</v>
      </c>
      <c r="H15" s="55">
        <v>1902884</v>
      </c>
      <c r="I15" s="55">
        <v>505334</v>
      </c>
      <c r="J15" s="55">
        <v>309155</v>
      </c>
      <c r="K15" s="55">
        <v>212157</v>
      </c>
      <c r="L15" s="55">
        <v>73717</v>
      </c>
      <c r="M15" s="55">
        <f>SUM(C15:L15)</f>
        <v>21720685</v>
      </c>
    </row>
    <row r="16" spans="1:13" s="104" customFormat="1">
      <c r="A16" s="137">
        <v>2</v>
      </c>
      <c r="B16" s="31" t="s">
        <v>30</v>
      </c>
      <c r="C16" s="56">
        <v>341589</v>
      </c>
      <c r="D16" s="56">
        <v>41304</v>
      </c>
      <c r="E16" s="56">
        <v>56053</v>
      </c>
      <c r="F16" s="56">
        <v>121209</v>
      </c>
      <c r="G16" s="56">
        <v>156625</v>
      </c>
      <c r="H16" s="56">
        <v>46212</v>
      </c>
      <c r="I16" s="56">
        <v>17703</v>
      </c>
      <c r="J16" s="56">
        <v>10948</v>
      </c>
      <c r="K16" s="56">
        <v>14559</v>
      </c>
      <c r="L16" s="56">
        <v>9492</v>
      </c>
      <c r="M16" s="55">
        <f t="shared" ref="M16:M17" si="5">SUM(C16:L16)</f>
        <v>815694</v>
      </c>
    </row>
    <row r="17" spans="1:13">
      <c r="A17" s="137">
        <v>3</v>
      </c>
      <c r="B17" s="31" t="s">
        <v>31</v>
      </c>
      <c r="C17" s="56">
        <v>12938</v>
      </c>
      <c r="D17" s="56">
        <v>86845</v>
      </c>
      <c r="E17" s="56">
        <v>5282</v>
      </c>
      <c r="F17" s="56">
        <v>11538</v>
      </c>
      <c r="G17" s="56">
        <v>4449</v>
      </c>
      <c r="H17" s="56">
        <v>42358</v>
      </c>
      <c r="I17" s="56">
        <v>29488</v>
      </c>
      <c r="J17" s="56">
        <v>9508</v>
      </c>
      <c r="K17" s="56">
        <v>22</v>
      </c>
      <c r="L17" s="56">
        <v>4</v>
      </c>
      <c r="M17" s="55">
        <f t="shared" si="5"/>
        <v>202432</v>
      </c>
    </row>
    <row r="18" spans="1:13" ht="16.5" customHeight="1">
      <c r="B18" s="107"/>
      <c r="C18" s="106"/>
      <c r="D18" s="106"/>
      <c r="E18" s="106"/>
      <c r="F18" s="106"/>
      <c r="G18" s="106"/>
      <c r="H18" s="106"/>
      <c r="I18" s="108"/>
      <c r="J18" s="108"/>
      <c r="K18" s="108"/>
      <c r="L18" s="108"/>
      <c r="M18" s="109"/>
    </row>
  </sheetData>
  <mergeCells count="1">
    <mergeCell ref="A1:M1"/>
  </mergeCells>
  <phoneticPr fontId="7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75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showGridLines="0" workbookViewId="0">
      <selection sqref="A1:M1"/>
    </sheetView>
  </sheetViews>
  <sheetFormatPr defaultRowHeight="15.75"/>
  <cols>
    <col min="1" max="1" width="6.42578125" style="69" customWidth="1"/>
    <col min="2" max="2" width="45.42578125" style="110" customWidth="1"/>
    <col min="3" max="3" width="12.85546875" style="69" customWidth="1"/>
    <col min="4" max="4" width="13.85546875" style="69" customWidth="1"/>
    <col min="5" max="5" width="11.85546875" style="69" customWidth="1"/>
    <col min="6" max="6" width="12.85546875" style="69" customWidth="1"/>
    <col min="7" max="7" width="13.7109375" style="69" customWidth="1"/>
    <col min="8" max="8" width="11.85546875" style="69" customWidth="1"/>
    <col min="9" max="9" width="11.7109375" style="69" customWidth="1"/>
    <col min="10" max="10" width="13.28515625" style="69" customWidth="1"/>
    <col min="11" max="11" width="15" style="69" customWidth="1"/>
    <col min="12" max="12" width="12.140625" style="69" bestFit="1" customWidth="1"/>
    <col min="13" max="13" width="13.140625" style="69" customWidth="1"/>
    <col min="14" max="14" width="9.42578125" style="69" bestFit="1" customWidth="1"/>
    <col min="15" max="15" width="11.5703125" style="69" bestFit="1" customWidth="1"/>
    <col min="16" max="16" width="12.7109375" style="69" bestFit="1" customWidth="1"/>
    <col min="17" max="16384" width="9.140625" style="69"/>
  </cols>
  <sheetData>
    <row r="1" spans="1:17" ht="15.75" customHeight="1">
      <c r="A1" s="148" t="s">
        <v>71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7">
      <c r="A2" s="83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2" t="s">
        <v>16</v>
      </c>
    </row>
    <row r="3" spans="1:17" ht="51.75" customHeight="1">
      <c r="A3" s="123" t="s">
        <v>0</v>
      </c>
      <c r="B3" s="124" t="s">
        <v>42</v>
      </c>
      <c r="C3" s="125" t="s">
        <v>9</v>
      </c>
      <c r="D3" s="125" t="s">
        <v>2</v>
      </c>
      <c r="E3" s="125" t="s">
        <v>10</v>
      </c>
      <c r="F3" s="125" t="s">
        <v>4</v>
      </c>
      <c r="G3" s="126" t="s">
        <v>58</v>
      </c>
      <c r="H3" s="127" t="s">
        <v>11</v>
      </c>
      <c r="I3" s="113" t="s">
        <v>35</v>
      </c>
      <c r="J3" s="113" t="s">
        <v>29</v>
      </c>
      <c r="K3" s="114" t="s">
        <v>47</v>
      </c>
      <c r="L3" s="114" t="s">
        <v>59</v>
      </c>
      <c r="M3" s="115" t="s">
        <v>7</v>
      </c>
    </row>
    <row r="4" spans="1:17">
      <c r="A4" s="29" t="s">
        <v>33</v>
      </c>
      <c r="B4" s="41" t="s">
        <v>34</v>
      </c>
      <c r="C4" s="82">
        <f>C5+C9+C12+C13</f>
        <v>100</v>
      </c>
      <c r="D4" s="82">
        <f t="shared" ref="D4:M4" si="0">D5+D9+D12+D13</f>
        <v>100</v>
      </c>
      <c r="E4" s="82">
        <f t="shared" si="0"/>
        <v>99.999999999999986</v>
      </c>
      <c r="F4" s="82">
        <f t="shared" si="0"/>
        <v>99.999999999999986</v>
      </c>
      <c r="G4" s="82">
        <f t="shared" si="0"/>
        <v>100</v>
      </c>
      <c r="H4" s="82">
        <f t="shared" si="0"/>
        <v>99.999999999999986</v>
      </c>
      <c r="I4" s="82">
        <f t="shared" si="0"/>
        <v>99.999999999999986</v>
      </c>
      <c r="J4" s="82">
        <f t="shared" si="0"/>
        <v>100</v>
      </c>
      <c r="K4" s="82">
        <f t="shared" si="0"/>
        <v>100</v>
      </c>
      <c r="L4" s="82">
        <f t="shared" si="0"/>
        <v>100</v>
      </c>
      <c r="M4" s="82">
        <f t="shared" si="0"/>
        <v>100</v>
      </c>
      <c r="N4" s="110"/>
    </row>
    <row r="5" spans="1:17" ht="15.75" customHeight="1">
      <c r="A5" s="29">
        <v>1</v>
      </c>
      <c r="B5" s="132" t="s">
        <v>67</v>
      </c>
      <c r="C5" s="138">
        <f>'Таблица №4-У'!C5/'Таблица №4-У'!C$4*100</f>
        <v>66.220553126564539</v>
      </c>
      <c r="D5" s="138">
        <f>'Таблица №4-У'!D5/'Таблица №4-У'!D$4*100</f>
        <v>60.605852154031361</v>
      </c>
      <c r="E5" s="138">
        <f>'Таблица №4-У'!E5/'Таблица №4-У'!E$4*100</f>
        <v>72.583811103713074</v>
      </c>
      <c r="F5" s="138">
        <f>'Таблица №4-У'!F5/'Таблица №4-У'!F$4*100</f>
        <v>74.883700486749433</v>
      </c>
      <c r="G5" s="138">
        <f>'Таблица №4-У'!G5/'Таблица №4-У'!G$4*100</f>
        <v>68.272026493394051</v>
      </c>
      <c r="H5" s="138">
        <f>'Таблица №4-У'!H5/'Таблица №4-У'!H$4*100</f>
        <v>57.433874056432231</v>
      </c>
      <c r="I5" s="138">
        <f>'Таблица №4-У'!I5/'Таблица №4-У'!I$4*100</f>
        <v>38.049092283519414</v>
      </c>
      <c r="J5" s="138">
        <f>'Таблица №4-У'!J5/'Таблица №4-У'!J$4*100</f>
        <v>52.216525690996427</v>
      </c>
      <c r="K5" s="138">
        <f>'Таблица №4-У'!K5/'Таблица №4-У'!K$4*100</f>
        <v>73.595026324844341</v>
      </c>
      <c r="L5" s="138">
        <f>'Таблица №4-У'!L5/'Таблица №4-У'!L$4*100</f>
        <v>72.433766973696706</v>
      </c>
      <c r="M5" s="138">
        <f>'Таблица №4-У'!M5/'Таблица №4-У'!M$4*100</f>
        <v>67.540462006607981</v>
      </c>
      <c r="N5" s="116"/>
      <c r="O5" s="68"/>
      <c r="P5" s="104"/>
      <c r="Q5" s="104"/>
    </row>
    <row r="6" spans="1:17" ht="63">
      <c r="A6" s="111" t="s">
        <v>68</v>
      </c>
      <c r="B6" s="133" t="s">
        <v>49</v>
      </c>
      <c r="C6" s="138">
        <f>'Таблица №4-У'!C6/'Таблица №4-У'!C$4*100</f>
        <v>57.310185866094997</v>
      </c>
      <c r="D6" s="138">
        <f>'Таблица №4-У'!D6/'Таблица №4-У'!D$4*100</f>
        <v>37.582229840403485</v>
      </c>
      <c r="E6" s="138">
        <f>'Таблица №4-У'!E6/'Таблица №4-У'!E$4*100</f>
        <v>70.259943946257735</v>
      </c>
      <c r="F6" s="138">
        <f>'Таблица №4-У'!F6/'Таблица №4-У'!F$4*100</f>
        <v>73.643597701752412</v>
      </c>
      <c r="G6" s="138">
        <f>'Таблица №4-У'!G6/'Таблица №4-У'!G$4*100</f>
        <v>64.19653303425342</v>
      </c>
      <c r="H6" s="138">
        <f>'Таблица №4-У'!H6/'Таблица №4-У'!H$4*100</f>
        <v>36.738235226109424</v>
      </c>
      <c r="I6" s="138">
        <f>'Таблица №4-У'!I6/'Таблица №4-У'!I$4*100</f>
        <v>7.6078395674939738</v>
      </c>
      <c r="J6" s="138">
        <f>'Таблица №4-У'!J6/'Таблица №4-У'!J$4*100</f>
        <v>41.18710679109185</v>
      </c>
      <c r="K6" s="138">
        <f>'Таблица №4-У'!K6/'Таблица №4-У'!K$4*100</f>
        <v>72.417125053615948</v>
      </c>
      <c r="L6" s="138">
        <f>'Таблица №4-У'!L6/'Таблица №4-У'!L$4*100</f>
        <v>72.433766973696706</v>
      </c>
      <c r="M6" s="138">
        <f>'Таблица №4-У'!M6/'Таблица №4-У'!M$4*100</f>
        <v>59.523053715847361</v>
      </c>
      <c r="N6" s="116"/>
      <c r="O6" s="68"/>
      <c r="P6" s="104"/>
      <c r="Q6" s="104"/>
    </row>
    <row r="7" spans="1:17">
      <c r="A7" s="134">
        <v>1.2</v>
      </c>
      <c r="B7" s="133" t="s">
        <v>12</v>
      </c>
      <c r="C7" s="138">
        <f>'Таблица №4-У'!C7/'Таблица №4-У'!C$4*100</f>
        <v>8.9103672604695454</v>
      </c>
      <c r="D7" s="138">
        <f>'Таблица №4-У'!D7/'Таблица №4-У'!D$4*100</f>
        <v>22.967632440295795</v>
      </c>
      <c r="E7" s="138">
        <f>'Таблица №4-У'!E7/'Таблица №4-У'!E$4*100</f>
        <v>2.323867157455342</v>
      </c>
      <c r="F7" s="138">
        <f>'Таблица №4-У'!F7/'Таблица №4-У'!F$4*100</f>
        <v>1.2401027849970203</v>
      </c>
      <c r="G7" s="138">
        <f>'Таблица №4-У'!G7/'Таблица №4-У'!G$4*100</f>
        <v>4.0754934591406302</v>
      </c>
      <c r="H7" s="138">
        <f>'Таблица №4-У'!H7/'Таблица №4-У'!H$4*100</f>
        <v>20.695638830322814</v>
      </c>
      <c r="I7" s="138">
        <f>'Таблица №4-У'!I7/'Таблица №4-У'!I$4*100</f>
        <v>30.441252716025442</v>
      </c>
      <c r="J7" s="138">
        <f>'Таблица №4-У'!J7/'Таблица №4-У'!J$4*100</f>
        <v>11.029418899904579</v>
      </c>
      <c r="K7" s="138">
        <f>'Таблица №4-У'!K7/'Таблица №4-У'!K$4*100</f>
        <v>1.1779012712283827</v>
      </c>
      <c r="L7" s="138">
        <f>'Таблица №4-У'!L7/'Таблица №4-У'!L$4*100</f>
        <v>0</v>
      </c>
      <c r="M7" s="138">
        <f>'Таблица №4-У'!M7/'Таблица №4-У'!M$4*100</f>
        <v>8.0128366117366934</v>
      </c>
      <c r="N7" s="116"/>
      <c r="O7" s="68"/>
      <c r="P7" s="104"/>
      <c r="Q7" s="104"/>
    </row>
    <row r="8" spans="1:17">
      <c r="A8" s="134">
        <v>1.3</v>
      </c>
      <c r="B8" s="133" t="s">
        <v>13</v>
      </c>
      <c r="C8" s="138">
        <f>'Таблица №4-У'!C8/'Таблица №4-У'!C$4*100</f>
        <v>0</v>
      </c>
      <c r="D8" s="138">
        <f>'Таблица №4-У'!D8/'Таблица №4-У'!D$4*100</f>
        <v>5.5989873332074079E-2</v>
      </c>
      <c r="E8" s="138">
        <f>'Таблица №4-У'!E8/'Таблица №4-У'!E$4*100</f>
        <v>0</v>
      </c>
      <c r="F8" s="138">
        <f>'Таблица №4-У'!F8/'Таблица №4-У'!F$4*100</f>
        <v>0</v>
      </c>
      <c r="G8" s="138">
        <f>'Таблица №4-У'!G8/'Таблица №4-У'!G$4*100</f>
        <v>0</v>
      </c>
      <c r="H8" s="138">
        <f>'Таблица №4-У'!H8/'Таблица №4-У'!H$4*100</f>
        <v>0</v>
      </c>
      <c r="I8" s="138">
        <f>'Таблица №4-У'!I8/'Таблица №4-У'!I$4*100</f>
        <v>0</v>
      </c>
      <c r="J8" s="138">
        <f>'Таблица №4-У'!J8/'Таблица №4-У'!J$4*100</f>
        <v>0</v>
      </c>
      <c r="K8" s="138">
        <f>'Таблица №4-У'!K8/'Таблица №4-У'!K$4*100</f>
        <v>0</v>
      </c>
      <c r="L8" s="138">
        <f>'Таблица №4-У'!L8/'Таблица №4-У'!L$4*100</f>
        <v>0</v>
      </c>
      <c r="M8" s="138">
        <v>0.01</v>
      </c>
      <c r="N8" s="142"/>
      <c r="O8" s="141"/>
      <c r="P8" s="104"/>
      <c r="Q8" s="104"/>
    </row>
    <row r="9" spans="1:17">
      <c r="A9" s="135">
        <v>2</v>
      </c>
      <c r="B9" s="105" t="s">
        <v>69</v>
      </c>
      <c r="C9" s="138">
        <f>'Таблица №4-У'!C9/'Таблица №4-У'!C$4*100</f>
        <v>30.969895367683868</v>
      </c>
      <c r="D9" s="138">
        <f>'Таблица №4-У'!D9/'Таблица №4-У'!D$4*100</f>
        <v>33.822901718883472</v>
      </c>
      <c r="E9" s="138">
        <f>'Таблица №4-У'!E9/'Таблица №4-У'!E$4*100</f>
        <v>26.769451073374302</v>
      </c>
      <c r="F9" s="138">
        <f>'Таблица №4-У'!F9/'Таблица №4-У'!F$4*100</f>
        <v>25.077261253392809</v>
      </c>
      <c r="G9" s="138">
        <f>'Таблица №4-У'!G9/'Таблица №4-У'!G$4*100</f>
        <v>31.727973506605945</v>
      </c>
      <c r="H9" s="138">
        <f>'Таблица №4-У'!H9/'Таблица №4-У'!H$4*100</f>
        <v>38.387205946342497</v>
      </c>
      <c r="I9" s="138">
        <f>'Таблица №4-У'!I9/'Таблица №4-У'!I$4*100</f>
        <v>56.922154456260607</v>
      </c>
      <c r="J9" s="138">
        <f>'Таблица №4-У'!J9/'Таблица №4-У'!J$4*100</f>
        <v>47.217415212433892</v>
      </c>
      <c r="K9" s="138">
        <f>'Таблица №4-У'!K9/'Таблица №4-У'!K$4*100</f>
        <v>22.390493832397706</v>
      </c>
      <c r="L9" s="138">
        <f>'Таблица №4-У'!L9/'Таблица №4-У'!L$4*100</f>
        <v>27.566233026303294</v>
      </c>
      <c r="M9" s="138">
        <f>'Таблица №4-У'!M9/'Таблица №4-У'!M$4*100</f>
        <v>30.630645396312318</v>
      </c>
      <c r="N9" s="117"/>
      <c r="O9" s="68"/>
      <c r="P9" s="104"/>
      <c r="Q9" s="104"/>
    </row>
    <row r="10" spans="1:17">
      <c r="A10" s="135">
        <v>2.1</v>
      </c>
      <c r="B10" s="133" t="s">
        <v>50</v>
      </c>
      <c r="C10" s="138">
        <f>'Таблица №4-У'!C10/'Таблица №4-У'!C$4*100</f>
        <v>15.394361918174942</v>
      </c>
      <c r="D10" s="138">
        <f>'Таблица №4-У'!D10/'Таблица №4-У'!D$4*100</f>
        <v>19.334154668501043</v>
      </c>
      <c r="E10" s="138">
        <f>'Таблица №4-У'!E10/'Таблица №4-У'!E$4*100</f>
        <v>7.0660205834943106</v>
      </c>
      <c r="F10" s="138">
        <f>'Таблица №4-У'!F10/'Таблица №4-У'!F$4*100</f>
        <v>17.864824590133718</v>
      </c>
      <c r="G10" s="138">
        <f>'Таблица №4-У'!G10/'Таблица №4-У'!G$4*100</f>
        <v>18.369499903888794</v>
      </c>
      <c r="H10" s="138">
        <f>'Таблица №4-У'!H10/'Таблица №4-У'!H$4*100</f>
        <v>23.249761940296938</v>
      </c>
      <c r="I10" s="138">
        <f>'Таблица №4-У'!I10/'Таблица №4-У'!I$4*100</f>
        <v>34.340851793071515</v>
      </c>
      <c r="J10" s="138">
        <f>'Таблица №4-У'!J10/'Таблица №4-У'!J$4*100</f>
        <v>28.39384774627614</v>
      </c>
      <c r="K10" s="138">
        <f>'Таблица №4-У'!K10/'Таблица №4-У'!K$4*100</f>
        <v>8.0676103074609848</v>
      </c>
      <c r="L10" s="138">
        <f>'Таблица №4-У'!L10/'Таблица №4-У'!L$4*100</f>
        <v>16.994723062522894</v>
      </c>
      <c r="M10" s="138">
        <f>'Таблица №4-У'!M10/'Таблица №4-У'!M$4*100</f>
        <v>16.011074236378825</v>
      </c>
      <c r="N10" s="117"/>
      <c r="O10" s="68"/>
      <c r="P10" s="104"/>
      <c r="Q10" s="104"/>
    </row>
    <row r="11" spans="1:17" ht="15.75" customHeight="1">
      <c r="A11" s="136">
        <v>2.2000000000000002</v>
      </c>
      <c r="B11" s="133" t="s">
        <v>51</v>
      </c>
      <c r="C11" s="138">
        <f>'Таблица №4-У'!C11/'Таблица №4-У'!C$4*100</f>
        <v>15.575533449508928</v>
      </c>
      <c r="D11" s="138">
        <f>'Таблица №4-У'!D11/'Таблица №4-У'!D$4*100</f>
        <v>14.488747050382427</v>
      </c>
      <c r="E11" s="138">
        <f>'Таблица №4-У'!E11/'Таблица №4-У'!E$4*100</f>
        <v>19.703430489879992</v>
      </c>
      <c r="F11" s="138">
        <f>'Таблица №4-У'!F11/'Таблица №4-У'!F$4*100</f>
        <v>7.2124366632590888</v>
      </c>
      <c r="G11" s="138">
        <f>'Таблица №4-У'!G11/'Таблица №4-У'!G$4*100</f>
        <v>13.358473602717147</v>
      </c>
      <c r="H11" s="138">
        <f>'Таблица №4-У'!H11/'Таблица №4-У'!H$4*100</f>
        <v>15.137444006045561</v>
      </c>
      <c r="I11" s="138">
        <f>'Таблица №4-У'!I11/'Таблица №4-У'!I$4*100</f>
        <v>22.581302663189099</v>
      </c>
      <c r="J11" s="138">
        <f>'Таблица №4-У'!J11/'Таблица №4-У'!J$4*100</f>
        <v>18.823567466157755</v>
      </c>
      <c r="K11" s="138">
        <f>'Таблица №4-У'!K11/'Таблица №4-У'!K$4*100</f>
        <v>14.322883524936723</v>
      </c>
      <c r="L11" s="138">
        <f>'Таблица №4-У'!L11/'Таблица №4-У'!L$4*100</f>
        <v>10.571509963780404</v>
      </c>
      <c r="M11" s="138">
        <f>'Таблица №4-У'!M11/'Таблица №4-У'!M$4*100</f>
        <v>14.619571159933493</v>
      </c>
      <c r="N11" s="117"/>
      <c r="O11" s="68"/>
      <c r="P11" s="104"/>
      <c r="Q11" s="104"/>
    </row>
    <row r="12" spans="1:17">
      <c r="A12" s="135">
        <v>3</v>
      </c>
      <c r="B12" s="133" t="s">
        <v>52</v>
      </c>
      <c r="C12" s="138">
        <f>'Таблица №4-У'!C12/'Таблица №4-У'!C$4*100</f>
        <v>1.87011880514441</v>
      </c>
      <c r="D12" s="138">
        <f>'Таблица №4-У'!D12/'Таблица №4-У'!D$4*100</f>
        <v>1.1756181862776884</v>
      </c>
      <c r="E12" s="138">
        <f>'Таблица №4-У'!E12/'Таблица №4-У'!E$4*100</f>
        <v>0.64673782291261284</v>
      </c>
      <c r="F12" s="138">
        <f>'Таблица №4-У'!F12/'Таблица №4-У'!F$4*100</f>
        <v>0</v>
      </c>
      <c r="G12" s="138">
        <f>'Таблица №4-У'!G12/'Таблица №4-У'!G$4*100</f>
        <v>0</v>
      </c>
      <c r="H12" s="138">
        <f>'Таблица №4-У'!H12/'Таблица №4-У'!H$4*100</f>
        <v>0</v>
      </c>
      <c r="I12" s="138">
        <f>'Таблица №4-У'!I12/'Таблица №4-У'!I$4*100</f>
        <v>1.9862110999853564</v>
      </c>
      <c r="J12" s="138">
        <f>'Таблица №4-У'!J12/'Таблица №4-У'!J$4*100</f>
        <v>0</v>
      </c>
      <c r="K12" s="138">
        <f>'Таблица №4-У'!K12/'Таблица №4-У'!K$4*100</f>
        <v>1.5860895468921599</v>
      </c>
      <c r="L12" s="138">
        <f>'Таблица №4-У'!L12/'Таблица №4-У'!L$4*100</f>
        <v>0</v>
      </c>
      <c r="M12" s="138">
        <f>'Таблица №4-У'!M12/'Таблица №4-У'!M$4*100</f>
        <v>0.76080933911614668</v>
      </c>
      <c r="N12" s="116"/>
      <c r="O12" s="68"/>
      <c r="P12" s="104"/>
      <c r="Q12" s="104"/>
    </row>
    <row r="13" spans="1:17" s="120" customFormat="1">
      <c r="A13" s="135">
        <v>4</v>
      </c>
      <c r="B13" s="133" t="s">
        <v>14</v>
      </c>
      <c r="C13" s="138">
        <f>'Таблица №4-У'!C13/'Таблица №4-У'!C$4*100</f>
        <v>0.93943270060717343</v>
      </c>
      <c r="D13" s="138">
        <f>'Таблица №4-У'!D13/'Таблица №4-У'!D$4*100</f>
        <v>4.3956279408074828</v>
      </c>
      <c r="E13" s="138">
        <f>'Таблица №4-У'!E13/'Таблица №4-У'!E$4*100</f>
        <v>0</v>
      </c>
      <c r="F13" s="138">
        <f>'Таблица №4-У'!F13/'Таблица №4-У'!F$4*100</f>
        <v>3.903825985775139E-2</v>
      </c>
      <c r="G13" s="138">
        <f>'Таблица №4-У'!G13/'Таблица №4-У'!G$4*100</f>
        <v>0</v>
      </c>
      <c r="H13" s="138">
        <f>'Таблица №4-У'!H13/'Таблица №4-У'!H$4*100</f>
        <v>4.1789199972252646</v>
      </c>
      <c r="I13" s="138">
        <f>'Таблица №4-У'!I13/'Таблица №4-У'!I$4*100</f>
        <v>3.0425421602346172</v>
      </c>
      <c r="J13" s="138">
        <f>'Таблица №4-У'!J13/'Таблица №4-У'!J$4*100</f>
        <v>0.5660590965696819</v>
      </c>
      <c r="K13" s="138">
        <f>'Таблица №4-У'!K13/'Таблица №4-У'!K$4*100</f>
        <v>2.4283902958657975</v>
      </c>
      <c r="L13" s="138">
        <f>'Таблица №4-У'!L13/'Таблица №4-У'!L$4*100</f>
        <v>0</v>
      </c>
      <c r="M13" s="138">
        <f>'Таблица №4-У'!M13/'Таблица №4-У'!M$4*100</f>
        <v>1.0680832579635495</v>
      </c>
      <c r="N13" s="116"/>
      <c r="O13" s="118"/>
      <c r="P13" s="119"/>
      <c r="Q13" s="119"/>
    </row>
    <row r="14" spans="1:17">
      <c r="A14" s="36" t="s">
        <v>70</v>
      </c>
      <c r="B14" s="30" t="s">
        <v>37</v>
      </c>
      <c r="C14" s="82">
        <f>SUM(C15:C17)</f>
        <v>100</v>
      </c>
      <c r="D14" s="82">
        <f t="shared" ref="D14:M14" si="1">SUM(D15:D17)</f>
        <v>100.00000000000001</v>
      </c>
      <c r="E14" s="82">
        <f t="shared" si="1"/>
        <v>99.999999999999986</v>
      </c>
      <c r="F14" s="82">
        <f t="shared" si="1"/>
        <v>100</v>
      </c>
      <c r="G14" s="82">
        <f t="shared" si="1"/>
        <v>99.999999999999986</v>
      </c>
      <c r="H14" s="82">
        <f t="shared" si="1"/>
        <v>100</v>
      </c>
      <c r="I14" s="82">
        <f t="shared" si="1"/>
        <v>100</v>
      </c>
      <c r="J14" s="82">
        <f t="shared" si="1"/>
        <v>100</v>
      </c>
      <c r="K14" s="82">
        <f t="shared" si="1"/>
        <v>100</v>
      </c>
      <c r="L14" s="82">
        <f t="shared" si="1"/>
        <v>100</v>
      </c>
      <c r="M14" s="82">
        <f t="shared" si="1"/>
        <v>100</v>
      </c>
    </row>
    <row r="15" spans="1:17" ht="15.75" customHeight="1">
      <c r="A15" s="137">
        <v>1</v>
      </c>
      <c r="B15" s="53" t="s">
        <v>53</v>
      </c>
      <c r="C15" s="138">
        <f>'Таблица №4-У'!C15/'Таблица №4-У'!C$14*100</f>
        <v>93.823010764565922</v>
      </c>
      <c r="D15" s="138">
        <f>'Таблица №4-У'!D15/'Таблица №4-У'!D$14*100</f>
        <v>93.261288415951341</v>
      </c>
      <c r="E15" s="138">
        <f>'Таблица №4-У'!E15/'Таблица №4-У'!E$14*100</f>
        <v>98.707585368690587</v>
      </c>
      <c r="F15" s="138">
        <f>'Таблица №4-У'!F15/'Таблица №4-У'!F$14*100</f>
        <v>96.958478338721136</v>
      </c>
      <c r="G15" s="138">
        <f>'Таблица №4-У'!G15/'Таблица №4-У'!G$14*100</f>
        <v>94.255247970109622</v>
      </c>
      <c r="H15" s="138">
        <f>'Таблица №4-У'!H15/'Таблица №4-У'!H$14*100</f>
        <v>95.552495814615853</v>
      </c>
      <c r="I15" s="138">
        <f>'Таблица №4-У'!I15/'Таблица №4-У'!I$14*100</f>
        <v>91.459029003212521</v>
      </c>
      <c r="J15" s="138">
        <f>'Таблица №4-У'!J15/'Таблица №4-У'!J$14*100</f>
        <v>93.793896441562936</v>
      </c>
      <c r="K15" s="138">
        <f>'Таблица №4-У'!K15/'Таблица №4-У'!K$14*100</f>
        <v>93.569229683599573</v>
      </c>
      <c r="L15" s="138">
        <f>'Таблица №4-У'!L15/'Таблица №4-У'!L$14*100</f>
        <v>88.588321536298423</v>
      </c>
      <c r="M15" s="138">
        <f>'Таблица №4-У'!M15/'Таблица №4-У'!M$14*100</f>
        <v>95.52251874559316</v>
      </c>
      <c r="N15" s="121"/>
    </row>
    <row r="16" spans="1:17">
      <c r="A16" s="137">
        <v>2</v>
      </c>
      <c r="B16" s="31" t="s">
        <v>30</v>
      </c>
      <c r="C16" s="138">
        <f>'Таблица №4-У'!C16/'Таблица №4-У'!C$14*100</f>
        <v>5.9515680778690889</v>
      </c>
      <c r="D16" s="138">
        <f>'Таблица №4-У'!D16/'Таблица №4-У'!D$14*100</f>
        <v>2.1719696858153092</v>
      </c>
      <c r="E16" s="138">
        <f>'Таблица №4-У'!E16/'Таблица №4-У'!E$14*100</f>
        <v>1.181115469614191</v>
      </c>
      <c r="F16" s="138">
        <f>'Таблица №4-У'!F16/'Таблица №4-У'!F$14*100</f>
        <v>2.7771610585696895</v>
      </c>
      <c r="G16" s="138">
        <f>'Таблица №4-У'!G16/'Таблица №4-У'!G$14*100</f>
        <v>5.5860771240645883</v>
      </c>
      <c r="H16" s="138">
        <f>'Таблица №4-У'!H16/'Таблица №4-У'!H$14*100</f>
        <v>2.3205155630007019</v>
      </c>
      <c r="I16" s="138">
        <f>'Таблица №4-У'!I16/'Таблица №4-У'!I$14*100</f>
        <v>3.2040179177412789</v>
      </c>
      <c r="J16" s="138">
        <f>'Таблица №4-У'!J16/'Таблица №4-У'!J$14*100</f>
        <v>3.3214910910133462</v>
      </c>
      <c r="K16" s="138">
        <f>'Таблица №4-У'!K16/'Таблица №4-У'!K$14*100</f>
        <v>6.4210674875847893</v>
      </c>
      <c r="L16" s="138">
        <f>'Таблица №4-У'!L16/'Таблица №4-У'!L$14*100</f>
        <v>11.406871522478459</v>
      </c>
      <c r="M16" s="138">
        <f>'Таблица №4-У'!M16/'Таблица №4-У'!M$14*100</f>
        <v>3.5872324194963405</v>
      </c>
      <c r="N16" s="121"/>
    </row>
    <row r="17" spans="1:14">
      <c r="A17" s="137">
        <v>3</v>
      </c>
      <c r="B17" s="31" t="s">
        <v>31</v>
      </c>
      <c r="C17" s="138">
        <f>'Таблица №4-У'!C17/'Таблица №4-У'!C$14*100</f>
        <v>0.2254211575649985</v>
      </c>
      <c r="D17" s="138">
        <f>'Таблица №4-У'!D17/'Таблица №4-У'!D$14*100</f>
        <v>4.5667418982333556</v>
      </c>
      <c r="E17" s="138">
        <f>'Таблица №4-У'!E17/'Таблица №4-У'!E$14*100</f>
        <v>0.11129916169521983</v>
      </c>
      <c r="F17" s="138">
        <f>'Таблица №4-У'!F17/'Таблица №4-У'!F$14*100</f>
        <v>0.26436060270918066</v>
      </c>
      <c r="G17" s="138">
        <f>'Таблица №4-У'!G17/'Таблица №4-У'!G$14*100</f>
        <v>0.15867490582578359</v>
      </c>
      <c r="H17" s="138">
        <f>'Таблица №4-У'!H17/'Таблица №4-У'!H$14*100</f>
        <v>2.1269886223834447</v>
      </c>
      <c r="I17" s="138">
        <f>'Таблица №4-У'!I17/'Таблица №4-У'!I$14*100</f>
        <v>5.3369530790461974</v>
      </c>
      <c r="J17" s="138">
        <f>'Таблица №4-У'!J17/'Таблица №4-У'!J$14*100</f>
        <v>2.8846124674237208</v>
      </c>
      <c r="K17" s="138">
        <f>'Таблица №4-У'!K17/'Таблица №4-У'!K$14*100</f>
        <v>9.702828815637431E-3</v>
      </c>
      <c r="L17" s="138">
        <f>'Таблица №4-У'!L17/'Таблица №4-У'!L$14*100</f>
        <v>4.8069412231261941E-3</v>
      </c>
      <c r="M17" s="138">
        <f>'Таблица №4-У'!M17/'Таблица №4-У'!M$14*100</f>
        <v>0.89024883491049722</v>
      </c>
      <c r="N17" s="121"/>
    </row>
    <row r="18" spans="1:14">
      <c r="B18" s="94"/>
      <c r="C18" s="122"/>
      <c r="D18" s="79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</sheetData>
  <mergeCells count="1">
    <mergeCell ref="A1:M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V18"/>
  <sheetViews>
    <sheetView showGridLines="0" workbookViewId="0">
      <selection sqref="A1:K1"/>
    </sheetView>
  </sheetViews>
  <sheetFormatPr defaultRowHeight="15.75" customHeight="1"/>
  <cols>
    <col min="1" max="1" width="54.7109375" style="18" customWidth="1"/>
    <col min="2" max="4" width="10" style="18" customWidth="1"/>
    <col min="5" max="5" width="10" style="49" customWidth="1"/>
    <col min="6" max="16384" width="9.140625" style="18"/>
  </cols>
  <sheetData>
    <row r="1" spans="1:22" ht="33.75" customHeight="1">
      <c r="A1" s="148" t="s">
        <v>46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2" ht="15.75" customHeight="1">
      <c r="A2" s="12"/>
      <c r="B2" s="20"/>
      <c r="E2" s="50"/>
      <c r="K2" s="50" t="s">
        <v>17</v>
      </c>
    </row>
    <row r="3" spans="1:22" ht="15.75" customHeight="1">
      <c r="A3" s="10" t="s">
        <v>19</v>
      </c>
      <c r="B3" s="7">
        <v>2023</v>
      </c>
      <c r="C3" s="172">
        <v>2024</v>
      </c>
      <c r="D3" s="173"/>
      <c r="E3" s="173"/>
      <c r="F3" s="173"/>
      <c r="G3" s="173"/>
      <c r="H3" s="173"/>
      <c r="I3" s="173"/>
      <c r="J3" s="173"/>
      <c r="K3" s="174"/>
    </row>
    <row r="4" spans="1:22" ht="15.75" customHeight="1">
      <c r="A4" s="6" t="s">
        <v>18</v>
      </c>
      <c r="B4" s="8">
        <v>12</v>
      </c>
      <c r="C4" s="8">
        <v>1</v>
      </c>
      <c r="D4" s="8">
        <v>2</v>
      </c>
      <c r="E4" s="48">
        <v>3</v>
      </c>
      <c r="F4" s="48">
        <v>4</v>
      </c>
      <c r="G4" s="48">
        <v>5</v>
      </c>
      <c r="H4" s="48">
        <v>6</v>
      </c>
      <c r="I4" s="48">
        <v>7</v>
      </c>
      <c r="J4" s="48">
        <v>8</v>
      </c>
      <c r="K4" s="48">
        <v>9</v>
      </c>
    </row>
    <row r="5" spans="1:22" ht="15.75" customHeight="1">
      <c r="A5" s="9" t="s">
        <v>1</v>
      </c>
      <c r="B5" s="66">
        <v>4934.6815743733923</v>
      </c>
      <c r="C5" s="66">
        <v>4954.726345223994</v>
      </c>
      <c r="D5" s="66">
        <v>5048.4571573368494</v>
      </c>
      <c r="E5" s="66">
        <v>5163.9755428289463</v>
      </c>
      <c r="F5" s="66">
        <v>5147.1894770292884</v>
      </c>
      <c r="G5" s="66">
        <v>5167.5308614987343</v>
      </c>
      <c r="H5" s="66">
        <v>5294.1011831407332</v>
      </c>
      <c r="I5" s="66">
        <v>5418.2406777376318</v>
      </c>
      <c r="J5" s="66">
        <v>5490.3859540649064</v>
      </c>
      <c r="K5" s="66">
        <v>5598.8402282944699</v>
      </c>
    </row>
    <row r="6" spans="1:22" ht="15.75" customHeight="1">
      <c r="A6" s="9" t="s">
        <v>2</v>
      </c>
      <c r="B6" s="66">
        <v>4879.3513344185449</v>
      </c>
      <c r="C6" s="66">
        <v>4886.246370606671</v>
      </c>
      <c r="D6" s="66">
        <v>4908.6760544450071</v>
      </c>
      <c r="E6" s="66">
        <v>5008.3339229410758</v>
      </c>
      <c r="F6" s="66">
        <v>5022.9637186680375</v>
      </c>
      <c r="G6" s="66">
        <v>5097.9279019894266</v>
      </c>
      <c r="H6" s="66">
        <v>5127.0109363605015</v>
      </c>
      <c r="I6" s="66">
        <v>5198.4771343789744</v>
      </c>
      <c r="J6" s="66">
        <v>5235.5588559294292</v>
      </c>
      <c r="K6" s="66">
        <v>5326.4057084955712</v>
      </c>
    </row>
    <row r="7" spans="1:22" ht="15.75" customHeight="1">
      <c r="A7" s="9" t="s">
        <v>3</v>
      </c>
      <c r="B7" s="66">
        <v>5191.9942270141773</v>
      </c>
      <c r="C7" s="66">
        <v>5217.0526709800943</v>
      </c>
      <c r="D7" s="66">
        <v>5258.9482433036519</v>
      </c>
      <c r="E7" s="66">
        <v>5383.5798705565821</v>
      </c>
      <c r="F7" s="66">
        <v>5355.0568097932692</v>
      </c>
      <c r="G7" s="66">
        <v>5415.8930079786314</v>
      </c>
      <c r="H7" s="66">
        <v>5487.6402233355857</v>
      </c>
      <c r="I7" s="66">
        <v>5612.8644531620939</v>
      </c>
      <c r="J7" s="66">
        <v>5660.8637033480045</v>
      </c>
      <c r="K7" s="66">
        <v>5775.9953306877978</v>
      </c>
    </row>
    <row r="8" spans="1:22" ht="15.75" customHeight="1">
      <c r="A8" s="9" t="s">
        <v>4</v>
      </c>
      <c r="B8" s="66">
        <v>5074.9733773406442</v>
      </c>
      <c r="C8" s="66">
        <v>5085.7810839265021</v>
      </c>
      <c r="D8" s="66">
        <v>5138.7606903627457</v>
      </c>
      <c r="E8" s="66">
        <v>5256.8539478543853</v>
      </c>
      <c r="F8" s="66">
        <v>5215.8106472260615</v>
      </c>
      <c r="G8" s="66">
        <v>5277.4621998884768</v>
      </c>
      <c r="H8" s="66">
        <v>5336.1928712222916</v>
      </c>
      <c r="I8" s="66">
        <v>5440.7496236178031</v>
      </c>
      <c r="J8" s="66">
        <v>5471.822549043698</v>
      </c>
      <c r="K8" s="66">
        <v>5585.7302303383358</v>
      </c>
    </row>
    <row r="9" spans="1:22" ht="15.75" customHeight="1">
      <c r="A9" s="9" t="s">
        <v>58</v>
      </c>
      <c r="B9" s="66">
        <v>6032.1952163520627</v>
      </c>
      <c r="C9" s="66">
        <v>6056.9582026129256</v>
      </c>
      <c r="D9" s="66">
        <v>6157.764403902399</v>
      </c>
      <c r="E9" s="66">
        <v>6304.8015802797454</v>
      </c>
      <c r="F9" s="66">
        <v>6256.3894853407537</v>
      </c>
      <c r="G9" s="66">
        <v>6377.1500466169091</v>
      </c>
      <c r="H9" s="66">
        <v>6476.8570858611929</v>
      </c>
      <c r="I9" s="66">
        <v>6611.9306632149164</v>
      </c>
      <c r="J9" s="66">
        <v>6715.4660720990905</v>
      </c>
      <c r="K9" s="66">
        <v>6852.1087695528704</v>
      </c>
      <c r="M9" s="139"/>
      <c r="N9" s="139"/>
      <c r="O9" s="139"/>
      <c r="P9" s="139"/>
      <c r="Q9" s="139"/>
      <c r="R9" s="139"/>
      <c r="S9" s="139"/>
      <c r="T9" s="139"/>
      <c r="U9" s="139"/>
      <c r="V9" s="139"/>
    </row>
    <row r="10" spans="1:22" ht="15.75" customHeight="1">
      <c r="A10" s="9" t="s">
        <v>5</v>
      </c>
      <c r="B10" s="66">
        <v>5631.365598124522</v>
      </c>
      <c r="C10" s="66">
        <v>5600.2815002133675</v>
      </c>
      <c r="D10" s="66">
        <v>5627.0087533040196</v>
      </c>
      <c r="E10" s="66">
        <v>5736.7708352910959</v>
      </c>
      <c r="F10" s="66">
        <v>5737.5900715709258</v>
      </c>
      <c r="G10" s="66">
        <v>5852.0967403816458</v>
      </c>
      <c r="H10" s="66">
        <v>5917.4745950971737</v>
      </c>
      <c r="I10" s="66">
        <v>5994.9663793453064</v>
      </c>
      <c r="J10" s="66">
        <v>6058.4693568387611</v>
      </c>
      <c r="K10" s="66">
        <v>6135.3663906079646</v>
      </c>
    </row>
    <row r="11" spans="1:22" ht="15.75" customHeight="1">
      <c r="A11" s="9" t="s">
        <v>35</v>
      </c>
      <c r="B11" s="66">
        <v>2673.3256629117277</v>
      </c>
      <c r="C11" s="66">
        <v>2653.677507398706</v>
      </c>
      <c r="D11" s="66">
        <v>2714.3454964106731</v>
      </c>
      <c r="E11" s="66">
        <v>2766.367936946453</v>
      </c>
      <c r="F11" s="66">
        <v>2819.6899336492893</v>
      </c>
      <c r="G11" s="66">
        <v>2847.169997174562</v>
      </c>
      <c r="H11" s="66">
        <v>2926.0398779123229</v>
      </c>
      <c r="I11" s="66">
        <v>2964.7946694576426</v>
      </c>
      <c r="J11" s="66">
        <v>2979.9445849958965</v>
      </c>
      <c r="K11" s="66">
        <v>3113.7072571839162</v>
      </c>
    </row>
    <row r="12" spans="1:22" ht="15.75" customHeight="1">
      <c r="A12" s="9" t="s">
        <v>29</v>
      </c>
      <c r="B12" s="66">
        <v>2733.5157023658949</v>
      </c>
      <c r="C12" s="66">
        <v>2726.3249754853891</v>
      </c>
      <c r="D12" s="66">
        <v>2738.7521083616521</v>
      </c>
      <c r="E12" s="66">
        <v>2797.4640990792673</v>
      </c>
      <c r="F12" s="66">
        <v>2815.743938611095</v>
      </c>
      <c r="G12" s="66">
        <v>2824.0332113492705</v>
      </c>
      <c r="H12" s="66">
        <v>2921.6270535807607</v>
      </c>
      <c r="I12" s="66">
        <v>2962.8573951854137</v>
      </c>
      <c r="J12" s="66">
        <v>2947.9519759596305</v>
      </c>
      <c r="K12" s="66">
        <v>3102.1635205865123</v>
      </c>
    </row>
    <row r="13" spans="1:22" ht="15.75" customHeight="1">
      <c r="A13" s="32" t="s">
        <v>38</v>
      </c>
      <c r="B13" s="66">
        <v>2703.7445526443212</v>
      </c>
      <c r="C13" s="66">
        <v>2712.3100067249497</v>
      </c>
      <c r="D13" s="66">
        <v>2709.0530679274771</v>
      </c>
      <c r="E13" s="66">
        <v>2767.0379476994372</v>
      </c>
      <c r="F13" s="66">
        <v>2782.4922614555612</v>
      </c>
      <c r="G13" s="66">
        <v>2818.3996284254526</v>
      </c>
      <c r="H13" s="66">
        <v>2872.8743298476566</v>
      </c>
      <c r="I13" s="66">
        <v>2930.7003144111754</v>
      </c>
      <c r="J13" s="66">
        <v>2944.3252553923603</v>
      </c>
      <c r="K13" s="66">
        <v>3009.3215672101305</v>
      </c>
    </row>
    <row r="14" spans="1:22" s="49" customFormat="1" ht="15.75" customHeight="1">
      <c r="A14" s="9" t="s">
        <v>59</v>
      </c>
      <c r="B14" s="66">
        <v>2900.5010232164282</v>
      </c>
      <c r="C14" s="66">
        <v>2926.5322045855378</v>
      </c>
      <c r="D14" s="66">
        <v>2818.5473865241693</v>
      </c>
      <c r="E14" s="66">
        <v>2906.1440319116296</v>
      </c>
      <c r="F14" s="66">
        <v>2919.6641557964358</v>
      </c>
      <c r="G14" s="66">
        <v>3136.0816505279549</v>
      </c>
      <c r="H14" s="66">
        <v>3222.2682867557714</v>
      </c>
      <c r="I14" s="66">
        <v>3279.7241396048735</v>
      </c>
      <c r="J14" s="66">
        <v>3285.3927809680067</v>
      </c>
      <c r="K14" s="66">
        <v>3373.1121392016375</v>
      </c>
    </row>
    <row r="15" spans="1:22">
      <c r="A15" s="19" t="s">
        <v>8</v>
      </c>
      <c r="B15" s="66">
        <v>4957.2593522677789</v>
      </c>
      <c r="C15" s="66">
        <v>4968.9525081274996</v>
      </c>
      <c r="D15" s="66">
        <v>5029.2817688908963</v>
      </c>
      <c r="E15" s="66">
        <v>5142.6273773490993</v>
      </c>
      <c r="F15" s="66">
        <v>5124.7583158358129</v>
      </c>
      <c r="G15" s="66">
        <v>5187.6078020761734</v>
      </c>
      <c r="H15" s="66">
        <v>5269.9058824892763</v>
      </c>
      <c r="I15" s="66">
        <v>5375.7105178078527</v>
      </c>
      <c r="J15" s="66">
        <v>5431.3359321372163</v>
      </c>
      <c r="K15" s="66">
        <v>5542.2129761557553</v>
      </c>
    </row>
    <row r="17" spans="1:11" ht="15.75" customHeight="1">
      <c r="A17" s="49" t="s">
        <v>44</v>
      </c>
    </row>
    <row r="18" spans="1:11" ht="66" customHeight="1">
      <c r="A18" s="175" t="s">
        <v>54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</row>
  </sheetData>
  <mergeCells count="3">
    <mergeCell ref="C3:K3"/>
    <mergeCell ref="A1:K1"/>
    <mergeCell ref="A18:K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2024-11-06T13:47:36Z</cp:lastPrinted>
  <dcterms:created xsi:type="dcterms:W3CDTF">2003-04-19T18:01:46Z</dcterms:created>
  <dcterms:modified xsi:type="dcterms:W3CDTF">2024-11-18T14:10:24Z</dcterms:modified>
</cp:coreProperties>
</file>