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7870" windowHeight="12285" tabRatio="858"/>
  </bookViews>
  <sheets>
    <sheet name="ДПФ - IІ-ро тримесечие 2024 г." sheetId="7" r:id="rId1"/>
    <sheet name="ДПФ - I-во полугодие 2024" sheetId="9" r:id="rId2"/>
  </sheets>
  <definedNames>
    <definedName name="_xlnm.Print_Area" localSheetId="1">'ДПФ - I-во полугодие 2024'!$A$1:$AA$40</definedName>
    <definedName name="_xlnm.Print_Area" localSheetId="0">'ДПФ - IІ-ро тримесечие 2024 г.'!$A$1:$AA$40</definedName>
    <definedName name="_xlnm.Print_Titles" localSheetId="1">'ДПФ - I-во полугодие 2024'!$A:$B</definedName>
    <definedName name="_xlnm.Print_Titles" localSheetId="0">'ДПФ - IІ-ро тримесечие 2024 г.'!$A:$B</definedName>
  </definedNames>
  <calcPr calcId="162913"/>
</workbook>
</file>

<file path=xl/calcChain.xml><?xml version="1.0" encoding="utf-8"?>
<calcChain xmlns="http://schemas.openxmlformats.org/spreadsheetml/2006/main">
  <c r="V17" i="9" l="1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X16" i="9"/>
  <c r="Z16" i="9" s="1"/>
  <c r="W16" i="9"/>
  <c r="Y16" i="9" s="1"/>
  <c r="X15" i="9"/>
  <c r="Z15" i="9" s="1"/>
  <c r="W15" i="9"/>
  <c r="X14" i="9"/>
  <c r="Z14" i="9" s="1"/>
  <c r="W14" i="9"/>
  <c r="Y14" i="9" s="1"/>
  <c r="X13" i="9"/>
  <c r="Z13" i="9" s="1"/>
  <c r="W13" i="9"/>
  <c r="X12" i="9"/>
  <c r="Z12" i="9" s="1"/>
  <c r="W12" i="9"/>
  <c r="Y12" i="9" s="1"/>
  <c r="X11" i="9"/>
  <c r="Z11" i="9" s="1"/>
  <c r="W11" i="9"/>
  <c r="X10" i="9"/>
  <c r="Z10" i="9" s="1"/>
  <c r="W10" i="9"/>
  <c r="Y10" i="9" s="1"/>
  <c r="X9" i="9"/>
  <c r="Z9" i="9" s="1"/>
  <c r="W9" i="9"/>
  <c r="X8" i="9"/>
  <c r="Z8" i="9" s="1"/>
  <c r="W8" i="9"/>
  <c r="Y8" i="9" s="1"/>
  <c r="X7" i="9"/>
  <c r="Z7" i="9" s="1"/>
  <c r="W7" i="9"/>
  <c r="W17" i="9" s="1"/>
  <c r="Y9" i="9" l="1"/>
  <c r="Y13" i="9"/>
  <c r="Y7" i="9"/>
  <c r="Y11" i="9"/>
  <c r="Y15" i="9"/>
  <c r="X17" i="9"/>
  <c r="W16" i="7"/>
  <c r="X16" i="7" l="1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<sst xmlns="http://schemas.openxmlformats.org/spreadsheetml/2006/main" count="104" uniqueCount="26">
  <si>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</si>
  <si>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</si>
  <si>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</si>
  <si>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</si>
  <si>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</si>
  <si>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</si>
  <si>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</si>
  <si>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</si>
  <si>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</si>
  <si>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</si>
  <si>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</si>
  <si>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</si>
  <si>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</si>
  <si>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</si>
  <si>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</si>
  <si>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</si>
  <si>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"ДПФ ОББ"</t>
  </si>
  <si>
    <t xml:space="preserve">"ДПФ ОББ" </t>
  </si>
  <si>
    <t>ДПФ "ДаллБогг:Живот и Здраве"</t>
  </si>
  <si>
    <t>ДПФ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</si>
  <si>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01.04.2024 г. - 30.06.2024 г.</t>
    </r>
  </si>
  <si>
    <t>и за размера на прехвърлените средства от 15.06.2024 г. до 15.08.2024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</si>
  <si>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01.01.2024 г. - 30.06.2024 г.</t>
    </r>
  </si>
  <si>
    <t>ДПФ "Пенсионноосигурителен институт"</t>
  </si>
  <si>
    <t>ДПФ "Пенсионно осигурителен институт"</t>
  </si>
  <si>
    <t>и за размера на прехвърлените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</si>
</sst>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5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0" fontId="1" fillId="2" borderId="10" xfId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3" fontId="1" fillId="3" borderId="2" xfId="0" applyNumberFormat="1" applyFont="1" applyFill="1" applyBorder="1" applyAlignment="1">
      <alignment vertical="center"/>
    </xf>
    <xf numFmtId="3" fontId="10" fillId="0" borderId="7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3" fontId="1" fillId="0" borderId="10" xfId="0" applyNumberFormat="1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9341177777362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IІ-ро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г.'!$Y$7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IІ-ро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г.'!$Y$8</c:f>
              <c:numCache>
                <c:formatCode>#,##0</c:formatCode>
                <c:ptCount val="1"/>
                <c:pt idx="0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IІ-ро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г.'!$Y$9</c:f>
              <c:numCache>
                <c:formatCode>#,##0</c:formatCode>
                <c:ptCount val="1"/>
                <c:pt idx="0">
                  <c:v>-20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IІ-ро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г.'!$Y$10</c:f>
              <c:numCache>
                <c:formatCode>#,##0</c:formatCode>
                <c:ptCount val="1"/>
                <c:pt idx="0">
                  <c:v>-29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IІ-ро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г.'!$Y$11</c:f>
              <c:numCache>
                <c:formatCode>#,##0</c:formatCode>
                <c:ptCount val="1"/>
                <c:pt idx="0">
                  <c:v>-27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IІ-ро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г.'!$Y$12</c:f>
              <c:numCache>
                <c:formatCode>#,##0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IІ-ро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г.'!$Y$13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IІ-ро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г.'!$Y$14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IІ-ро тримесечие 2024 г.'!$B$15</c:f>
              <c:strCache>
                <c:ptCount val="1"/>
                <c:pt idx="0">
                  <c:v>ДПФ "Пенсионноосигурителен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IІ-ро тримесечие 2024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2024 г.'!$Y$16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3225755241943811"/>
          <c:w val="0.89643573033092305"/>
          <c:h val="0.14505176821913984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843331556212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IІ-ро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г.'!$Z$7</c:f>
              <c:numCache>
                <c:formatCode>#,##0</c:formatCode>
                <c:ptCount val="1"/>
                <c:pt idx="0">
                  <c:v>-18156.859999999986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IІ-ро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г.'!$Z$8</c:f>
              <c:numCache>
                <c:formatCode>#,##0</c:formatCode>
                <c:ptCount val="1"/>
                <c:pt idx="0">
                  <c:v>144565.16999999998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IІ-ро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г.'!$Z$9</c:f>
              <c:numCache>
                <c:formatCode>#,##0</c:formatCode>
                <c:ptCount val="1"/>
                <c:pt idx="0">
                  <c:v>-23509.539999999994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IІ-ро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г.'!$Z$10</c:f>
              <c:numCache>
                <c:formatCode>#,##0</c:formatCode>
                <c:ptCount val="1"/>
                <c:pt idx="0">
                  <c:v>4598.1299999999464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IІ-ро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г.'!$Z$11</c:f>
              <c:numCache>
                <c:formatCode>#,##0</c:formatCode>
                <c:ptCount val="1"/>
                <c:pt idx="0">
                  <c:v>-247531.73999999993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IІ-ро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г.'!$Z$12</c:f>
              <c:numCache>
                <c:formatCode>#,##0</c:formatCode>
                <c:ptCount val="1"/>
                <c:pt idx="0">
                  <c:v>91406.48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IІ-ро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2024 г.'!$Z$13</c:f>
              <c:numCache>
                <c:formatCode>#,##0</c:formatCode>
                <c:ptCount val="1"/>
                <c:pt idx="0">
                  <c:v>55897.799999999996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IІ-ро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2024 г.'!$Z$14</c:f>
              <c:numCache>
                <c:formatCode>#,##0</c:formatCode>
                <c:ptCount val="1"/>
                <c:pt idx="0">
                  <c:v>-2607.83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IІ-ро тримесечие 2024 г.'!$B$15</c:f>
              <c:strCache>
                <c:ptCount val="1"/>
                <c:pt idx="0">
                  <c:v>ДПФ "Пенсионноосигурителен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2024 г.'!$Z$15</c:f>
              <c:numCache>
                <c:formatCode>#,##0</c:formatCode>
                <c:ptCount val="1"/>
                <c:pt idx="0">
                  <c:v>-4661.6100000000006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IІ-ро тримесечие 2024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2024 г.'!$Z$16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7082731248184488E-2"/>
          <c:y val="0.82384290583207731"/>
          <c:w val="0.92523040615324459"/>
          <c:h val="0.149060096258777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90290841748392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6A-46A7-87DF-F5CDC2486B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2024'!$Y$7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A-46A7-87DF-F5CDC2486BB0}"/>
            </c:ext>
          </c:extLst>
        </c:ser>
        <c:ser>
          <c:idx val="1"/>
          <c:order val="1"/>
          <c:tx>
            <c:strRef>
              <c:f>'ДПФ - I-во полугодие 2024'!$B$8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6A-46A7-87DF-F5CDC2486B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2024'!$Y$8</c:f>
              <c:numCache>
                <c:formatCode>#,##0</c:formatCode>
                <c:ptCount val="1"/>
                <c:pt idx="0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A-46A7-87DF-F5CDC2486BB0}"/>
            </c:ext>
          </c:extLst>
        </c:ser>
        <c:ser>
          <c:idx val="2"/>
          <c:order val="2"/>
          <c:tx>
            <c:strRef>
              <c:f>'ДПФ - I-во полугодие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2024'!$Y$9</c:f>
              <c:numCache>
                <c:formatCode>#,##0</c:formatCode>
                <c:ptCount val="1"/>
                <c:pt idx="0">
                  <c:v>-53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6A-46A7-87DF-F5CDC2486BB0}"/>
            </c:ext>
          </c:extLst>
        </c:ser>
        <c:ser>
          <c:idx val="3"/>
          <c:order val="3"/>
          <c:tx>
            <c:strRef>
              <c:f>'ДПФ - I-во полугодие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6A-46A7-87DF-F5CDC2486B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2024'!$Y$10</c:f>
              <c:numCache>
                <c:formatCode>#,##0</c:formatCode>
                <c:ptCount val="1"/>
                <c:pt idx="0">
                  <c:v>-43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6A-46A7-87DF-F5CDC2486BB0}"/>
            </c:ext>
          </c:extLst>
        </c:ser>
        <c:ser>
          <c:idx val="4"/>
          <c:order val="4"/>
          <c:tx>
            <c:strRef>
              <c:f>'ДПФ - I-во полугодие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6A-46A7-87DF-F5CDC2486B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2024'!$Y$11</c:f>
              <c:numCache>
                <c:formatCode>#,##0</c:formatCode>
                <c:ptCount val="1"/>
                <c:pt idx="0">
                  <c:v>-28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46A-46A7-87DF-F5CDC2486BB0}"/>
            </c:ext>
          </c:extLst>
        </c:ser>
        <c:ser>
          <c:idx val="5"/>
          <c:order val="5"/>
          <c:tx>
            <c:strRef>
              <c:f>'ДПФ - I-во полугодие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2024'!$Y$12</c:f>
              <c:numCache>
                <c:formatCode>#,##0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46A-46A7-87DF-F5CDC2486BB0}"/>
            </c:ext>
          </c:extLst>
        </c:ser>
        <c:ser>
          <c:idx val="7"/>
          <c:order val="6"/>
          <c:tx>
            <c:strRef>
              <c:f>'ДПФ - I-во полугодие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2024'!$Y$13</c:f>
              <c:numCache>
                <c:formatCode>#,##0</c:formatCode>
                <c:ptCount val="1"/>
                <c:pt idx="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6A-46A7-87DF-F5CDC2486BB0}"/>
            </c:ext>
          </c:extLst>
        </c:ser>
        <c:ser>
          <c:idx val="8"/>
          <c:order val="7"/>
          <c:tx>
            <c:strRef>
              <c:f>'ДПФ - I-во полугодие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6A-46A7-87DF-F5CDC2486BB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2024'!$Y$14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6A-46A7-87DF-F5CDC2486BB0}"/>
            </c:ext>
          </c:extLst>
        </c:ser>
        <c:ser>
          <c:idx val="6"/>
          <c:order val="8"/>
          <c:tx>
            <c:strRef>
              <c:f>'ДПФ - I-во полугодие 2024'!$B$15</c:f>
              <c:strCache>
                <c:ptCount val="1"/>
                <c:pt idx="0">
                  <c:v>ДПФ "Пенсионноосигурителен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46A-46A7-87DF-F5CDC2486BB0}"/>
            </c:ext>
          </c:extLst>
        </c:ser>
        <c:ser>
          <c:idx val="9"/>
          <c:order val="9"/>
          <c:tx>
            <c:strRef>
              <c:f>'ДПФ - I-во полугодие 2024'!$B$16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2024'!$Y$16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6A-46A7-87DF-F5CDC2486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3329548381122032E-2"/>
          <c:y val="0.84162036049514266"/>
          <c:w val="0.92409220459922692"/>
          <c:h val="0.1356889601434352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703019894755892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E6-4761-8538-97B875A5AE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2024'!$Z$7</c:f>
              <c:numCache>
                <c:formatCode>#,##0</c:formatCode>
                <c:ptCount val="1"/>
                <c:pt idx="0">
                  <c:v>-30188.930000000051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E6-4761-8538-97B875A5AEF1}"/>
            </c:ext>
          </c:extLst>
        </c:ser>
        <c:ser>
          <c:idx val="1"/>
          <c:order val="1"/>
          <c:tx>
            <c:strRef>
              <c:f>'ДПФ - I-во полугодие 2024'!$B$8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E6-4761-8538-97B875A5AE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2024'!$Z$8</c:f>
              <c:numCache>
                <c:formatCode>#,##0</c:formatCode>
                <c:ptCount val="1"/>
                <c:pt idx="0">
                  <c:v>217710.98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E6-4761-8538-97B875A5AEF1}"/>
            </c:ext>
          </c:extLst>
        </c:ser>
        <c:ser>
          <c:idx val="2"/>
          <c:order val="2"/>
          <c:tx>
            <c:strRef>
              <c:f>'ДПФ - I-во полугодие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2024'!$Z$9</c:f>
              <c:numCache>
                <c:formatCode>#,##0</c:formatCode>
                <c:ptCount val="1"/>
                <c:pt idx="0">
                  <c:v>-196421.61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E6-4761-8538-97B875A5AEF1}"/>
            </c:ext>
          </c:extLst>
        </c:ser>
        <c:ser>
          <c:idx val="3"/>
          <c:order val="3"/>
          <c:tx>
            <c:strRef>
              <c:f>'ДПФ - I-во полугодие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E6-4761-8538-97B875A5AE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2024'!$Z$10</c:f>
              <c:numCache>
                <c:formatCode>#,##0</c:formatCode>
                <c:ptCount val="1"/>
                <c:pt idx="0">
                  <c:v>-115325.80999999994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E6-4761-8538-97B875A5AEF1}"/>
            </c:ext>
          </c:extLst>
        </c:ser>
        <c:ser>
          <c:idx val="4"/>
          <c:order val="4"/>
          <c:tx>
            <c:strRef>
              <c:f>'ДПФ - I-во полугодие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E6-4761-8538-97B875A5AE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2024'!$Z$11</c:f>
              <c:numCache>
                <c:formatCode>#,##0</c:formatCode>
                <c:ptCount val="1"/>
                <c:pt idx="0">
                  <c:v>-236196.88000000012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E6-4761-8538-97B875A5AEF1}"/>
            </c:ext>
          </c:extLst>
        </c:ser>
        <c:ser>
          <c:idx val="5"/>
          <c:order val="5"/>
          <c:tx>
            <c:strRef>
              <c:f>'ДПФ - I-во полугодие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2024'!$Z$12</c:f>
              <c:numCache>
                <c:formatCode>#,##0</c:formatCode>
                <c:ptCount val="1"/>
                <c:pt idx="0">
                  <c:v>124992.21999999999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E6-4761-8538-97B875A5AEF1}"/>
            </c:ext>
          </c:extLst>
        </c:ser>
        <c:ser>
          <c:idx val="7"/>
          <c:order val="6"/>
          <c:tx>
            <c:strRef>
              <c:f>'ДПФ - I-во полугодие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2024'!$Z$13</c:f>
              <c:numCache>
                <c:formatCode>#,##0</c:formatCode>
                <c:ptCount val="1"/>
                <c:pt idx="0">
                  <c:v>253222.09999999998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9E6-4761-8538-97B875A5AEF1}"/>
            </c:ext>
          </c:extLst>
        </c:ser>
        <c:ser>
          <c:idx val="8"/>
          <c:order val="7"/>
          <c:tx>
            <c:strRef>
              <c:f>'ДПФ - I-во полугодие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79E6-4761-8538-97B875A5AEF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2024'!$Z$14</c:f>
              <c:numCache>
                <c:formatCode>#,##0</c:formatCode>
                <c:ptCount val="1"/>
                <c:pt idx="0">
                  <c:v>-14236.87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E6-4761-8538-97B875A5AEF1}"/>
            </c:ext>
          </c:extLst>
        </c:ser>
        <c:ser>
          <c:idx val="6"/>
          <c:order val="8"/>
          <c:tx>
            <c:strRef>
              <c:f>'ДПФ - I-во полугодие 2024'!$B$15</c:f>
              <c:strCache>
                <c:ptCount val="1"/>
                <c:pt idx="0">
                  <c:v>ДПФ "Пенсионноосигурителен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2024'!$Z$15</c:f>
              <c:numCache>
                <c:formatCode>#,##0</c:formatCode>
                <c:ptCount val="1"/>
                <c:pt idx="0">
                  <c:v>-4050.5899999999992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9E6-4761-8538-97B875A5AEF1}"/>
            </c:ext>
          </c:extLst>
        </c:ser>
        <c:ser>
          <c:idx val="10"/>
          <c:order val="9"/>
          <c:tx>
            <c:strRef>
              <c:f>'ДПФ - I-во полугодие 2024'!$B$16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2024'!$Z$16</c:f>
              <c:numCache>
                <c:formatCode>#,##0</c:formatCode>
                <c:ptCount val="1"/>
                <c:pt idx="0">
                  <c:v>495.38999999999987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E6-4761-8538-97B875A5A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7082731248184488E-2"/>
          <c:y val="0.84252964496667038"/>
          <c:w val="0.92375945750487265"/>
          <c:h val="0.1303733571241844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30" style="1" customWidth="1"/>
    <col min="3" max="3" width="7.7109375" style="1" customWidth="1"/>
    <col min="4" max="4" width="11.7109375" style="1" customWidth="1"/>
    <col min="5" max="5" width="7.7109375" style="1" customWidth="1"/>
    <col min="6" max="6" width="11.28515625" style="1" customWidth="1"/>
    <col min="7" max="7" width="7.7109375" style="1" customWidth="1"/>
    <col min="8" max="8" width="10.855468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11.42578125" style="1" customWidth="1"/>
    <col min="15" max="15" width="7.7109375" style="1" customWidth="1"/>
    <col min="16" max="16" width="13.140625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90" ht="18.75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90" ht="9.75" customHeight="1" x14ac:dyDescent="0.25">
      <c r="A3" s="12"/>
      <c r="B3" s="18"/>
      <c r="C3" s="17"/>
    </row>
    <row r="4" spans="1:90" ht="18" customHeight="1" x14ac:dyDescent="0.25">
      <c r="A4" s="36" t="s">
        <v>10</v>
      </c>
      <c r="B4" s="36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51" customHeight="1" x14ac:dyDescent="0.25">
      <c r="A5" s="36"/>
      <c r="B5" s="36"/>
      <c r="C5" s="36" t="s">
        <v>3</v>
      </c>
      <c r="D5" s="36"/>
      <c r="E5" s="36" t="s">
        <v>4</v>
      </c>
      <c r="F5" s="36"/>
      <c r="G5" s="36" t="s">
        <v>5</v>
      </c>
      <c r="H5" s="36"/>
      <c r="I5" s="36" t="s">
        <v>6</v>
      </c>
      <c r="J5" s="36"/>
      <c r="K5" s="36" t="s">
        <v>16</v>
      </c>
      <c r="L5" s="36"/>
      <c r="M5" s="36" t="s">
        <v>7</v>
      </c>
      <c r="N5" s="36"/>
      <c r="O5" s="36" t="s">
        <v>14</v>
      </c>
      <c r="P5" s="36"/>
      <c r="Q5" s="37" t="s">
        <v>13</v>
      </c>
      <c r="R5" s="38"/>
      <c r="S5" s="37" t="s">
        <v>24</v>
      </c>
      <c r="T5" s="38"/>
      <c r="U5" s="37" t="s">
        <v>18</v>
      </c>
      <c r="V5" s="38"/>
      <c r="W5" s="46" t="s">
        <v>0</v>
      </c>
      <c r="X5" s="46"/>
      <c r="Y5" s="44" t="s">
        <v>2</v>
      </c>
      <c r="Z5" s="4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47"/>
      <c r="B6" s="36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19" t="s">
        <v>11</v>
      </c>
      <c r="V6" s="19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40" t="s">
        <v>8</v>
      </c>
      <c r="B7" s="20" t="s">
        <v>3</v>
      </c>
      <c r="C7" s="31"/>
      <c r="D7" s="31"/>
      <c r="E7" s="28">
        <v>29</v>
      </c>
      <c r="F7" s="28">
        <v>58271.009999999995</v>
      </c>
      <c r="G7" s="28">
        <v>3</v>
      </c>
      <c r="H7" s="28">
        <v>515.11</v>
      </c>
      <c r="I7" s="28">
        <v>27</v>
      </c>
      <c r="J7" s="28">
        <v>80221.06</v>
      </c>
      <c r="K7" s="28">
        <v>20</v>
      </c>
      <c r="L7" s="28">
        <v>48013.609999999993</v>
      </c>
      <c r="M7" s="28">
        <v>11</v>
      </c>
      <c r="N7" s="28">
        <v>27119.07</v>
      </c>
      <c r="O7" s="28">
        <v>6</v>
      </c>
      <c r="P7" s="28">
        <v>49482.31</v>
      </c>
      <c r="Q7" s="28">
        <v>0</v>
      </c>
      <c r="R7" s="28">
        <v>0</v>
      </c>
      <c r="S7" s="28">
        <v>2</v>
      </c>
      <c r="T7" s="28">
        <v>732</v>
      </c>
      <c r="U7" s="28">
        <v>0</v>
      </c>
      <c r="V7" s="28">
        <v>0</v>
      </c>
      <c r="W7" s="25">
        <f>C7+E7+G7+I7+K7+M7+O7+Q7+S7+U7</f>
        <v>98</v>
      </c>
      <c r="X7" s="25">
        <f>D7+F7+H7+J7+L7+N7+P7+R7+T7+V7</f>
        <v>264354.17</v>
      </c>
      <c r="Y7" s="25">
        <f>C17-W7</f>
        <v>-11</v>
      </c>
      <c r="Z7" s="25">
        <f>D17-X7</f>
        <v>-18156.859999999986</v>
      </c>
      <c r="AA7" s="16"/>
      <c r="AB7" s="16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41"/>
      <c r="B8" s="20" t="s">
        <v>4</v>
      </c>
      <c r="C8" s="28">
        <v>9</v>
      </c>
      <c r="D8" s="28">
        <v>36347.86</v>
      </c>
      <c r="E8" s="31"/>
      <c r="F8" s="31"/>
      <c r="G8" s="28">
        <v>0</v>
      </c>
      <c r="H8" s="28">
        <v>0</v>
      </c>
      <c r="I8" s="28">
        <v>10</v>
      </c>
      <c r="J8" s="28">
        <v>32614.739999999998</v>
      </c>
      <c r="K8" s="28">
        <v>1</v>
      </c>
      <c r="L8" s="28">
        <v>1515.5</v>
      </c>
      <c r="M8" s="28">
        <v>0</v>
      </c>
      <c r="N8" s="28">
        <v>0</v>
      </c>
      <c r="O8" s="28">
        <v>2</v>
      </c>
      <c r="P8" s="28">
        <v>5131.8100000000004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5">
        <f t="shared" ref="W8:W15" si="0">C8+E8+G8+I8+K8+M8+O8+Q8+S8+U8</f>
        <v>22</v>
      </c>
      <c r="X8" s="25">
        <f t="shared" ref="X8:X15" si="1">D8+F8+H8+J8+L8+N8+P8+R8+T8+V8</f>
        <v>75609.91</v>
      </c>
      <c r="Y8" s="25">
        <f>E17-W8</f>
        <v>58</v>
      </c>
      <c r="Z8" s="25">
        <f>F17-X8</f>
        <v>144565.16999999998</v>
      </c>
      <c r="AA8" s="16"/>
      <c r="AB8" s="16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41"/>
      <c r="B9" s="20" t="s">
        <v>5</v>
      </c>
      <c r="C9" s="28">
        <v>10</v>
      </c>
      <c r="D9" s="28">
        <v>6838.76</v>
      </c>
      <c r="E9" s="28">
        <v>5</v>
      </c>
      <c r="F9" s="28">
        <v>3183.27</v>
      </c>
      <c r="G9" s="31"/>
      <c r="H9" s="31"/>
      <c r="I9" s="28">
        <v>9</v>
      </c>
      <c r="J9" s="28">
        <v>24745.78</v>
      </c>
      <c r="K9" s="28">
        <v>2</v>
      </c>
      <c r="L9" s="28">
        <v>18935.54</v>
      </c>
      <c r="M9" s="28">
        <v>7</v>
      </c>
      <c r="N9" s="28">
        <v>12096.63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5">
        <f t="shared" si="0"/>
        <v>33</v>
      </c>
      <c r="X9" s="25">
        <f t="shared" si="1"/>
        <v>65799.98</v>
      </c>
      <c r="Y9" s="25">
        <f>G17-W9</f>
        <v>-20</v>
      </c>
      <c r="Z9" s="25">
        <f>H17-X9</f>
        <v>-23509.539999999994</v>
      </c>
      <c r="AA9" s="16"/>
      <c r="AB9" s="16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41"/>
      <c r="B10" s="21" t="s">
        <v>6</v>
      </c>
      <c r="C10" s="28">
        <v>25</v>
      </c>
      <c r="D10" s="28">
        <v>74748.570000000007</v>
      </c>
      <c r="E10" s="28">
        <v>39</v>
      </c>
      <c r="F10" s="28">
        <v>122349.81</v>
      </c>
      <c r="G10" s="28">
        <v>4</v>
      </c>
      <c r="H10" s="28">
        <v>21947.49</v>
      </c>
      <c r="I10" s="31"/>
      <c r="J10" s="31"/>
      <c r="K10" s="28">
        <v>3</v>
      </c>
      <c r="L10" s="28">
        <v>70856.92</v>
      </c>
      <c r="M10" s="28">
        <v>11</v>
      </c>
      <c r="N10" s="28">
        <v>42811.96</v>
      </c>
      <c r="O10" s="28">
        <v>8</v>
      </c>
      <c r="P10" s="28">
        <v>25963.94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5">
        <f t="shared" si="0"/>
        <v>90</v>
      </c>
      <c r="X10" s="25">
        <f t="shared" si="1"/>
        <v>358678.69</v>
      </c>
      <c r="Y10" s="25">
        <f>I17-W10</f>
        <v>-29</v>
      </c>
      <c r="Z10" s="25">
        <f>J17-X10</f>
        <v>4598.1299999999464</v>
      </c>
      <c r="AA10" s="16"/>
      <c r="AB10" s="16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41"/>
      <c r="B11" s="20" t="s">
        <v>17</v>
      </c>
      <c r="C11" s="28">
        <v>30</v>
      </c>
      <c r="D11" s="28">
        <v>116163.06</v>
      </c>
      <c r="E11" s="28">
        <v>5</v>
      </c>
      <c r="F11" s="28">
        <v>28915.21</v>
      </c>
      <c r="G11" s="28">
        <v>3</v>
      </c>
      <c r="H11" s="28">
        <v>3071.79</v>
      </c>
      <c r="I11" s="28">
        <v>13</v>
      </c>
      <c r="J11" s="28">
        <v>218412.00999999998</v>
      </c>
      <c r="K11" s="31"/>
      <c r="L11" s="31"/>
      <c r="M11" s="28">
        <v>5</v>
      </c>
      <c r="N11" s="28">
        <v>29378.720000000001</v>
      </c>
      <c r="O11" s="28">
        <v>1</v>
      </c>
      <c r="P11" s="28">
        <v>744.26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5">
        <f t="shared" si="0"/>
        <v>57</v>
      </c>
      <c r="X11" s="25">
        <f t="shared" si="1"/>
        <v>396685.04999999993</v>
      </c>
      <c r="Y11" s="25">
        <f>K17-W11</f>
        <v>-27</v>
      </c>
      <c r="Z11" s="25">
        <f>L17-X11</f>
        <v>-247531.73999999993</v>
      </c>
      <c r="AA11" s="16"/>
      <c r="AB11" s="16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41"/>
      <c r="B12" s="20" t="s">
        <v>7</v>
      </c>
      <c r="C12" s="28">
        <v>7</v>
      </c>
      <c r="D12" s="28">
        <v>8024.5</v>
      </c>
      <c r="E12" s="28">
        <v>2</v>
      </c>
      <c r="F12" s="28">
        <v>7455.7800000000007</v>
      </c>
      <c r="G12" s="28">
        <v>2</v>
      </c>
      <c r="H12" s="28">
        <v>3444.72</v>
      </c>
      <c r="I12" s="28">
        <v>0</v>
      </c>
      <c r="J12" s="28">
        <v>0</v>
      </c>
      <c r="K12" s="28">
        <v>2</v>
      </c>
      <c r="L12" s="28">
        <v>3591.05</v>
      </c>
      <c r="M12" s="31"/>
      <c r="N12" s="31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5">
        <f t="shared" si="0"/>
        <v>13</v>
      </c>
      <c r="X12" s="25">
        <f t="shared" si="1"/>
        <v>22516.05</v>
      </c>
      <c r="Y12" s="25">
        <f>M17-W12</f>
        <v>23</v>
      </c>
      <c r="Z12" s="25">
        <f>N17-X12</f>
        <v>91406.48</v>
      </c>
      <c r="AA12" s="16"/>
      <c r="AB12" s="16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2" customFormat="1" ht="32.25" customHeight="1" x14ac:dyDescent="0.25">
      <c r="A13" s="41"/>
      <c r="B13" s="22" t="s">
        <v>15</v>
      </c>
      <c r="C13" s="28">
        <v>3</v>
      </c>
      <c r="D13" s="28">
        <v>328.66999999999996</v>
      </c>
      <c r="E13" s="28">
        <v>0</v>
      </c>
      <c r="F13" s="28">
        <v>0</v>
      </c>
      <c r="G13" s="28">
        <v>1</v>
      </c>
      <c r="H13" s="28">
        <v>13311.33</v>
      </c>
      <c r="I13" s="28">
        <v>2</v>
      </c>
      <c r="J13" s="28">
        <v>7283.23</v>
      </c>
      <c r="K13" s="28">
        <v>1</v>
      </c>
      <c r="L13" s="28">
        <v>1985.14</v>
      </c>
      <c r="M13" s="28">
        <v>2</v>
      </c>
      <c r="N13" s="28">
        <v>2516.1499999999996</v>
      </c>
      <c r="O13" s="31"/>
      <c r="P13" s="31"/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5">
        <f t="shared" si="0"/>
        <v>9</v>
      </c>
      <c r="X13" s="25">
        <f t="shared" si="1"/>
        <v>25424.519999999997</v>
      </c>
      <c r="Y13" s="25">
        <f>O17-W13</f>
        <v>8</v>
      </c>
      <c r="Z13" s="25">
        <f>P17-X13</f>
        <v>55897.799999999996</v>
      </c>
      <c r="AA13" s="16"/>
      <c r="AB13" s="16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2" customFormat="1" ht="32.25" customHeight="1" x14ac:dyDescent="0.25">
      <c r="A14" s="41"/>
      <c r="B14" s="23" t="s">
        <v>13</v>
      </c>
      <c r="C14" s="28">
        <v>2</v>
      </c>
      <c r="D14" s="28">
        <v>2607.83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31"/>
      <c r="R14" s="31"/>
      <c r="S14" s="28">
        <v>0</v>
      </c>
      <c r="T14" s="28">
        <v>0</v>
      </c>
      <c r="U14" s="28">
        <v>0</v>
      </c>
      <c r="V14" s="28">
        <v>0</v>
      </c>
      <c r="W14" s="25">
        <f t="shared" si="0"/>
        <v>2</v>
      </c>
      <c r="X14" s="25">
        <f t="shared" si="1"/>
        <v>2607.83</v>
      </c>
      <c r="Y14" s="25">
        <f>Q17-W14</f>
        <v>-2</v>
      </c>
      <c r="Z14" s="25">
        <f>R17-X14</f>
        <v>-2607.83</v>
      </c>
      <c r="AA14" s="16"/>
      <c r="AB14" s="16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2" customFormat="1" ht="32.25" customHeight="1" x14ac:dyDescent="0.25">
      <c r="A15" s="41"/>
      <c r="B15" s="22" t="s">
        <v>23</v>
      </c>
      <c r="C15" s="29">
        <v>1</v>
      </c>
      <c r="D15" s="29">
        <v>1138.06</v>
      </c>
      <c r="E15" s="29">
        <v>0</v>
      </c>
      <c r="F15" s="29">
        <v>0</v>
      </c>
      <c r="G15" s="29">
        <v>0</v>
      </c>
      <c r="H15" s="28">
        <v>0</v>
      </c>
      <c r="I15" s="29">
        <v>0</v>
      </c>
      <c r="J15" s="29">
        <v>0</v>
      </c>
      <c r="K15" s="29">
        <v>1</v>
      </c>
      <c r="L15" s="29">
        <v>4255.55</v>
      </c>
      <c r="M15" s="29">
        <v>0</v>
      </c>
      <c r="N15" s="29">
        <v>0</v>
      </c>
      <c r="O15" s="29">
        <v>0</v>
      </c>
      <c r="P15" s="29">
        <v>0</v>
      </c>
      <c r="Q15" s="28">
        <v>0</v>
      </c>
      <c r="R15" s="28">
        <v>0</v>
      </c>
      <c r="S15" s="31"/>
      <c r="T15" s="31"/>
      <c r="U15" s="28">
        <v>0</v>
      </c>
      <c r="V15" s="28">
        <v>0</v>
      </c>
      <c r="W15" s="25">
        <f t="shared" si="0"/>
        <v>2</v>
      </c>
      <c r="X15" s="25">
        <f t="shared" si="1"/>
        <v>5393.6100000000006</v>
      </c>
      <c r="Y15" s="25">
        <f>S17-W15</f>
        <v>0</v>
      </c>
      <c r="Z15" s="25">
        <f>T17-X15</f>
        <v>-4661.6100000000006</v>
      </c>
      <c r="AA15" s="16"/>
      <c r="AB15" s="16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2" customFormat="1" ht="33.75" customHeight="1" thickBot="1" x14ac:dyDescent="0.3">
      <c r="A16" s="42"/>
      <c r="B16" s="24" t="s">
        <v>19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49">
        <v>0</v>
      </c>
      <c r="R16" s="49">
        <v>0</v>
      </c>
      <c r="S16" s="30">
        <v>0</v>
      </c>
      <c r="T16" s="30">
        <v>0</v>
      </c>
      <c r="U16" s="32"/>
      <c r="V16" s="32"/>
      <c r="W16" s="33">
        <f>C16+E16+G16+I16+K16+M16+O16+Q16+S16+U16</f>
        <v>0</v>
      </c>
      <c r="X16" s="26">
        <f t="shared" ref="X16" si="2">D16+F16+H16+J16+L16+N16+P16+R16+T16+V16</f>
        <v>0</v>
      </c>
      <c r="Y16" s="27">
        <f>U17-W16</f>
        <v>0</v>
      </c>
      <c r="Z16" s="27">
        <f>V17-X16</f>
        <v>0</v>
      </c>
      <c r="AA16" s="16"/>
      <c r="AB16" s="16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3" customFormat="1" ht="16.5" thickTop="1" x14ac:dyDescent="0.25">
      <c r="A17" s="13" t="s">
        <v>0</v>
      </c>
      <c r="C17" s="13">
        <f>SUM(C7:C16)</f>
        <v>87</v>
      </c>
      <c r="D17" s="13">
        <f t="shared" ref="D17:T17" si="3">SUM(D7:D16)</f>
        <v>246197.31</v>
      </c>
      <c r="E17" s="13">
        <f t="shared" si="3"/>
        <v>80</v>
      </c>
      <c r="F17" s="13">
        <f t="shared" si="3"/>
        <v>220175.08</v>
      </c>
      <c r="G17" s="13">
        <f t="shared" si="3"/>
        <v>13</v>
      </c>
      <c r="H17" s="13">
        <f t="shared" si="3"/>
        <v>42290.44</v>
      </c>
      <c r="I17" s="13">
        <f t="shared" si="3"/>
        <v>61</v>
      </c>
      <c r="J17" s="13">
        <f t="shared" si="3"/>
        <v>363276.81999999995</v>
      </c>
      <c r="K17" s="13">
        <f t="shared" si="3"/>
        <v>30</v>
      </c>
      <c r="L17" s="13">
        <f t="shared" si="3"/>
        <v>149153.31</v>
      </c>
      <c r="M17" s="13">
        <f t="shared" si="3"/>
        <v>36</v>
      </c>
      <c r="N17" s="13">
        <f t="shared" si="3"/>
        <v>113922.53</v>
      </c>
      <c r="O17" s="13">
        <f t="shared" si="3"/>
        <v>17</v>
      </c>
      <c r="P17" s="13">
        <f t="shared" si="3"/>
        <v>81322.319999999992</v>
      </c>
      <c r="Q17" s="13">
        <f t="shared" si="3"/>
        <v>0</v>
      </c>
      <c r="R17" s="13">
        <f t="shared" si="3"/>
        <v>0</v>
      </c>
      <c r="S17" s="13">
        <f t="shared" si="3"/>
        <v>2</v>
      </c>
      <c r="T17" s="13">
        <f t="shared" si="3"/>
        <v>732</v>
      </c>
      <c r="U17" s="13">
        <f t="shared" ref="U17:V17" si="4">SUM(U7:U16)</f>
        <v>0</v>
      </c>
      <c r="V17" s="13">
        <f t="shared" si="4"/>
        <v>0</v>
      </c>
      <c r="W17" s="13">
        <f t="shared" ref="W17" si="5">SUM(W7:W16)</f>
        <v>326</v>
      </c>
      <c r="X17" s="13">
        <f t="shared" ref="X17" si="6">SUM(X7:X16)</f>
        <v>1217069.81</v>
      </c>
      <c r="Y17" s="15"/>
      <c r="Z17" s="15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</row>
    <row r="18" spans="1:90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</sheetData>
  <mergeCells count="18"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  <mergeCell ref="A18:Z18"/>
    <mergeCell ref="S5:T5"/>
    <mergeCell ref="A7:A1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showGridLines="0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30" style="1" customWidth="1"/>
    <col min="3" max="3" width="7.7109375" style="1" customWidth="1"/>
    <col min="4" max="4" width="11.7109375" style="1" customWidth="1"/>
    <col min="5" max="5" width="7.7109375" style="1" customWidth="1"/>
    <col min="6" max="6" width="11.28515625" style="1" customWidth="1"/>
    <col min="7" max="7" width="7.7109375" style="1" customWidth="1"/>
    <col min="8" max="8" width="10.855468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11.42578125" style="1" customWidth="1"/>
    <col min="15" max="15" width="7.7109375" style="1" customWidth="1"/>
    <col min="16" max="16" width="13.140625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48" t="s">
        <v>22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2" spans="1:90" ht="18.75" x14ac:dyDescent="0.3">
      <c r="A2" s="43" t="s">
        <v>25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90" ht="9.75" customHeight="1" x14ac:dyDescent="0.25">
      <c r="A3" s="12"/>
      <c r="B3" s="18"/>
      <c r="C3" s="17"/>
    </row>
    <row r="4" spans="1:90" ht="15" customHeight="1" x14ac:dyDescent="0.25">
      <c r="A4" s="36" t="s">
        <v>10</v>
      </c>
      <c r="B4" s="36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51" customHeight="1" x14ac:dyDescent="0.25">
      <c r="A5" s="36"/>
      <c r="B5" s="36"/>
      <c r="C5" s="36" t="s">
        <v>3</v>
      </c>
      <c r="D5" s="36"/>
      <c r="E5" s="36" t="s">
        <v>4</v>
      </c>
      <c r="F5" s="36"/>
      <c r="G5" s="36" t="s">
        <v>5</v>
      </c>
      <c r="H5" s="36"/>
      <c r="I5" s="36" t="s">
        <v>6</v>
      </c>
      <c r="J5" s="36"/>
      <c r="K5" s="36" t="s">
        <v>16</v>
      </c>
      <c r="L5" s="36"/>
      <c r="M5" s="36" t="s">
        <v>7</v>
      </c>
      <c r="N5" s="36"/>
      <c r="O5" s="36" t="s">
        <v>14</v>
      </c>
      <c r="P5" s="36"/>
      <c r="Q5" s="37" t="s">
        <v>13</v>
      </c>
      <c r="R5" s="38"/>
      <c r="S5" s="37" t="s">
        <v>24</v>
      </c>
      <c r="T5" s="38"/>
      <c r="U5" s="37" t="s">
        <v>18</v>
      </c>
      <c r="V5" s="38"/>
      <c r="W5" s="46" t="s">
        <v>0</v>
      </c>
      <c r="X5" s="46"/>
      <c r="Y5" s="44" t="s">
        <v>2</v>
      </c>
      <c r="Z5" s="4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47"/>
      <c r="B6" s="36"/>
      <c r="C6" s="35" t="s">
        <v>11</v>
      </c>
      <c r="D6" s="35" t="s">
        <v>1</v>
      </c>
      <c r="E6" s="35" t="s">
        <v>11</v>
      </c>
      <c r="F6" s="35" t="s">
        <v>1</v>
      </c>
      <c r="G6" s="35" t="s">
        <v>11</v>
      </c>
      <c r="H6" s="35" t="s">
        <v>1</v>
      </c>
      <c r="I6" s="35" t="s">
        <v>11</v>
      </c>
      <c r="J6" s="35" t="s">
        <v>1</v>
      </c>
      <c r="K6" s="35" t="s">
        <v>11</v>
      </c>
      <c r="L6" s="35" t="s">
        <v>1</v>
      </c>
      <c r="M6" s="35" t="s">
        <v>11</v>
      </c>
      <c r="N6" s="35" t="s">
        <v>1</v>
      </c>
      <c r="O6" s="35" t="s">
        <v>11</v>
      </c>
      <c r="P6" s="35" t="s">
        <v>1</v>
      </c>
      <c r="Q6" s="35" t="s">
        <v>11</v>
      </c>
      <c r="R6" s="35" t="s">
        <v>1</v>
      </c>
      <c r="S6" s="35" t="s">
        <v>11</v>
      </c>
      <c r="T6" s="35" t="s">
        <v>1</v>
      </c>
      <c r="U6" s="35" t="s">
        <v>11</v>
      </c>
      <c r="V6" s="35" t="s">
        <v>1</v>
      </c>
      <c r="W6" s="8" t="s">
        <v>12</v>
      </c>
      <c r="X6" s="34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40" t="s">
        <v>8</v>
      </c>
      <c r="B7" s="20" t="s">
        <v>3</v>
      </c>
      <c r="C7" s="31"/>
      <c r="D7" s="31"/>
      <c r="E7" s="28">
        <v>34</v>
      </c>
      <c r="F7" s="28">
        <v>67597.06</v>
      </c>
      <c r="G7" s="28">
        <v>5</v>
      </c>
      <c r="H7" s="28">
        <v>2856.61</v>
      </c>
      <c r="I7" s="28">
        <v>46</v>
      </c>
      <c r="J7" s="28">
        <v>143323.06</v>
      </c>
      <c r="K7" s="28">
        <v>30</v>
      </c>
      <c r="L7" s="28">
        <v>93579.51999999999</v>
      </c>
      <c r="M7" s="28">
        <v>14</v>
      </c>
      <c r="N7" s="28">
        <v>45611.11</v>
      </c>
      <c r="O7" s="28">
        <v>7</v>
      </c>
      <c r="P7" s="28">
        <v>49793.81</v>
      </c>
      <c r="Q7" s="28">
        <v>0</v>
      </c>
      <c r="R7" s="28">
        <v>0</v>
      </c>
      <c r="S7" s="28">
        <v>2</v>
      </c>
      <c r="T7" s="28">
        <v>732</v>
      </c>
      <c r="U7" s="28">
        <v>0</v>
      </c>
      <c r="V7" s="28">
        <v>0</v>
      </c>
      <c r="W7" s="25">
        <f>C7+E7+G7+I7+K7+M7+O7+Q7+S7+U7</f>
        <v>138</v>
      </c>
      <c r="X7" s="25">
        <f>D7+F7+H7+J7+L7+N7+P7+R7+T7+V7</f>
        <v>403493.17</v>
      </c>
      <c r="Y7" s="25">
        <f>C17-W7</f>
        <v>-1</v>
      </c>
      <c r="Z7" s="25">
        <f>D17-X7</f>
        <v>-30188.930000000051</v>
      </c>
      <c r="AA7" s="16"/>
      <c r="AB7" s="16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41"/>
      <c r="B8" s="20" t="s">
        <v>4</v>
      </c>
      <c r="C8" s="28">
        <v>14</v>
      </c>
      <c r="D8" s="28">
        <v>50347.65</v>
      </c>
      <c r="E8" s="31"/>
      <c r="F8" s="31"/>
      <c r="G8" s="28">
        <v>0</v>
      </c>
      <c r="H8" s="28">
        <v>0</v>
      </c>
      <c r="I8" s="28">
        <v>28</v>
      </c>
      <c r="J8" s="28">
        <v>107343.03</v>
      </c>
      <c r="K8" s="28">
        <v>2</v>
      </c>
      <c r="L8" s="28">
        <v>3435.84</v>
      </c>
      <c r="M8" s="28">
        <v>0</v>
      </c>
      <c r="N8" s="28">
        <v>0</v>
      </c>
      <c r="O8" s="28">
        <v>3</v>
      </c>
      <c r="P8" s="28">
        <v>12186.62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5">
        <f t="shared" ref="W8:X16" si="0">C8+E8+G8+I8+K8+M8+O8+Q8+S8+U8</f>
        <v>47</v>
      </c>
      <c r="X8" s="25">
        <f t="shared" si="0"/>
        <v>173313.13999999998</v>
      </c>
      <c r="Y8" s="25">
        <f>E17-W8</f>
        <v>71</v>
      </c>
      <c r="Z8" s="25">
        <f>F17-X8</f>
        <v>217710.98</v>
      </c>
      <c r="AA8" s="16"/>
      <c r="AB8" s="16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41"/>
      <c r="B9" s="20" t="s">
        <v>5</v>
      </c>
      <c r="C9" s="28">
        <v>23</v>
      </c>
      <c r="D9" s="28">
        <v>27760.379999999997</v>
      </c>
      <c r="E9" s="28">
        <v>9</v>
      </c>
      <c r="F9" s="28">
        <v>17544.98</v>
      </c>
      <c r="G9" s="31"/>
      <c r="H9" s="31"/>
      <c r="I9" s="28">
        <v>19</v>
      </c>
      <c r="J9" s="28">
        <v>39071.33</v>
      </c>
      <c r="K9" s="28">
        <v>11</v>
      </c>
      <c r="L9" s="28">
        <v>147833.76</v>
      </c>
      <c r="M9" s="28">
        <v>8</v>
      </c>
      <c r="N9" s="28">
        <v>13366.09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5">
        <f t="shared" si="0"/>
        <v>70</v>
      </c>
      <c r="X9" s="25">
        <f t="shared" si="0"/>
        <v>245576.54</v>
      </c>
      <c r="Y9" s="25">
        <f>G17-W9</f>
        <v>-53</v>
      </c>
      <c r="Z9" s="25">
        <f>H17-X9</f>
        <v>-196421.61</v>
      </c>
      <c r="AA9" s="16"/>
      <c r="AB9" s="16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41"/>
      <c r="B10" s="21" t="s">
        <v>6</v>
      </c>
      <c r="C10" s="28">
        <v>37</v>
      </c>
      <c r="D10" s="28">
        <v>112969.84</v>
      </c>
      <c r="E10" s="28">
        <v>61</v>
      </c>
      <c r="F10" s="28">
        <v>253216.65</v>
      </c>
      <c r="G10" s="28">
        <v>4</v>
      </c>
      <c r="H10" s="28">
        <v>21947.49</v>
      </c>
      <c r="I10" s="31"/>
      <c r="J10" s="31"/>
      <c r="K10" s="28">
        <v>6</v>
      </c>
      <c r="L10" s="28">
        <v>89422.37</v>
      </c>
      <c r="M10" s="28">
        <v>12</v>
      </c>
      <c r="N10" s="28">
        <v>47383.72</v>
      </c>
      <c r="O10" s="28">
        <v>45</v>
      </c>
      <c r="P10" s="28">
        <v>239728.72999999998</v>
      </c>
      <c r="Q10" s="28">
        <v>0</v>
      </c>
      <c r="R10" s="28">
        <v>0</v>
      </c>
      <c r="S10" s="28">
        <v>1</v>
      </c>
      <c r="T10" s="28">
        <v>1615.4</v>
      </c>
      <c r="U10" s="28">
        <v>0</v>
      </c>
      <c r="V10" s="28">
        <v>0</v>
      </c>
      <c r="W10" s="25">
        <f t="shared" si="0"/>
        <v>166</v>
      </c>
      <c r="X10" s="25">
        <f t="shared" si="0"/>
        <v>766284.2</v>
      </c>
      <c r="Y10" s="25">
        <f>I17-W10</f>
        <v>-43</v>
      </c>
      <c r="Z10" s="25">
        <f>J17-X10</f>
        <v>-115325.80999999994</v>
      </c>
      <c r="AA10" s="16"/>
      <c r="AB10" s="16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41"/>
      <c r="B11" s="20" t="s">
        <v>17</v>
      </c>
      <c r="C11" s="28">
        <v>39</v>
      </c>
      <c r="D11" s="28">
        <v>153262.54999999999</v>
      </c>
      <c r="E11" s="28">
        <v>9</v>
      </c>
      <c r="F11" s="28">
        <v>37088.6</v>
      </c>
      <c r="G11" s="28">
        <v>4</v>
      </c>
      <c r="H11" s="28">
        <v>7394.92</v>
      </c>
      <c r="I11" s="28">
        <v>20</v>
      </c>
      <c r="J11" s="28">
        <v>320486.06</v>
      </c>
      <c r="K11" s="31"/>
      <c r="L11" s="31"/>
      <c r="M11" s="28">
        <v>10</v>
      </c>
      <c r="N11" s="28">
        <v>65652.760000000009</v>
      </c>
      <c r="O11" s="28">
        <v>1</v>
      </c>
      <c r="P11" s="28">
        <v>744.26</v>
      </c>
      <c r="Q11" s="28">
        <v>0</v>
      </c>
      <c r="R11" s="28">
        <v>0</v>
      </c>
      <c r="S11" s="28">
        <v>1</v>
      </c>
      <c r="T11" s="28">
        <v>1974.81</v>
      </c>
      <c r="U11" s="28">
        <v>1</v>
      </c>
      <c r="V11" s="28">
        <v>1890.04</v>
      </c>
      <c r="W11" s="25">
        <f t="shared" si="0"/>
        <v>85</v>
      </c>
      <c r="X11" s="25">
        <f t="shared" si="0"/>
        <v>588494.00000000012</v>
      </c>
      <c r="Y11" s="25">
        <f>K17-W11</f>
        <v>-28</v>
      </c>
      <c r="Z11" s="25">
        <f>L17-X11</f>
        <v>-236196.88000000012</v>
      </c>
      <c r="AA11" s="16"/>
      <c r="AB11" s="16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41"/>
      <c r="B12" s="20" t="s">
        <v>7</v>
      </c>
      <c r="C12" s="28">
        <v>17</v>
      </c>
      <c r="D12" s="28">
        <v>21385.16</v>
      </c>
      <c r="E12" s="28">
        <v>4</v>
      </c>
      <c r="F12" s="28">
        <v>9482.7000000000007</v>
      </c>
      <c r="G12" s="28">
        <v>2</v>
      </c>
      <c r="H12" s="28">
        <v>3444.72</v>
      </c>
      <c r="I12" s="28">
        <v>2</v>
      </c>
      <c r="J12" s="28">
        <v>4158.1399999999994</v>
      </c>
      <c r="K12" s="28">
        <v>5</v>
      </c>
      <c r="L12" s="28">
        <v>10390.290000000001</v>
      </c>
      <c r="M12" s="31"/>
      <c r="N12" s="31"/>
      <c r="O12" s="28">
        <v>1</v>
      </c>
      <c r="P12" s="28">
        <v>676.6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5">
        <f t="shared" si="0"/>
        <v>31</v>
      </c>
      <c r="X12" s="25">
        <f t="shared" si="0"/>
        <v>49537.61</v>
      </c>
      <c r="Y12" s="25">
        <f>M17-W12</f>
        <v>15</v>
      </c>
      <c r="Z12" s="25">
        <f>N17-X12</f>
        <v>124992.21999999999</v>
      </c>
      <c r="AA12" s="16"/>
      <c r="AB12" s="16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2" customFormat="1" ht="32.25" customHeight="1" x14ac:dyDescent="0.25">
      <c r="A13" s="41"/>
      <c r="B13" s="22" t="s">
        <v>15</v>
      </c>
      <c r="C13" s="28">
        <v>3</v>
      </c>
      <c r="D13" s="28">
        <v>328.66999999999996</v>
      </c>
      <c r="E13" s="28">
        <v>0</v>
      </c>
      <c r="F13" s="28">
        <v>0</v>
      </c>
      <c r="G13" s="28">
        <v>2</v>
      </c>
      <c r="H13" s="28">
        <v>13511.19</v>
      </c>
      <c r="I13" s="28">
        <v>6</v>
      </c>
      <c r="J13" s="28">
        <v>33379.67</v>
      </c>
      <c r="K13" s="28">
        <v>1</v>
      </c>
      <c r="L13" s="28">
        <v>1985.14</v>
      </c>
      <c r="M13" s="28">
        <v>2</v>
      </c>
      <c r="N13" s="28">
        <v>2516.1499999999996</v>
      </c>
      <c r="O13" s="31"/>
      <c r="P13" s="31"/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5">
        <f t="shared" si="0"/>
        <v>14</v>
      </c>
      <c r="X13" s="25">
        <f t="shared" si="0"/>
        <v>51720.82</v>
      </c>
      <c r="Y13" s="25">
        <f>O17-W13</f>
        <v>44</v>
      </c>
      <c r="Z13" s="25">
        <f>P17-X13</f>
        <v>253222.09999999998</v>
      </c>
      <c r="AA13" s="16"/>
      <c r="AB13" s="16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2" customFormat="1" ht="32.25" customHeight="1" x14ac:dyDescent="0.25">
      <c r="A14" s="41"/>
      <c r="B14" s="23" t="s">
        <v>13</v>
      </c>
      <c r="C14" s="28">
        <v>3</v>
      </c>
      <c r="D14" s="28">
        <v>6111.93</v>
      </c>
      <c r="E14" s="28">
        <v>1</v>
      </c>
      <c r="F14" s="28">
        <v>6094.13</v>
      </c>
      <c r="G14" s="28">
        <v>0</v>
      </c>
      <c r="H14" s="28">
        <v>0</v>
      </c>
      <c r="I14" s="28">
        <v>1</v>
      </c>
      <c r="J14" s="28">
        <v>217.91</v>
      </c>
      <c r="K14" s="28">
        <v>0</v>
      </c>
      <c r="L14" s="28">
        <v>0</v>
      </c>
      <c r="M14" s="28">
        <v>0</v>
      </c>
      <c r="N14" s="28">
        <v>0</v>
      </c>
      <c r="O14" s="28">
        <v>1</v>
      </c>
      <c r="P14" s="28">
        <v>1812.9</v>
      </c>
      <c r="Q14" s="31"/>
      <c r="R14" s="31"/>
      <c r="S14" s="28">
        <v>0</v>
      </c>
      <c r="T14" s="28">
        <v>0</v>
      </c>
      <c r="U14" s="28">
        <v>0</v>
      </c>
      <c r="V14" s="28">
        <v>0</v>
      </c>
      <c r="W14" s="25">
        <f t="shared" si="0"/>
        <v>6</v>
      </c>
      <c r="X14" s="25">
        <f t="shared" si="0"/>
        <v>14236.87</v>
      </c>
      <c r="Y14" s="25">
        <f>Q17-W14</f>
        <v>-6</v>
      </c>
      <c r="Z14" s="25">
        <f>R17-X14</f>
        <v>-14236.87</v>
      </c>
      <c r="AA14" s="16"/>
      <c r="AB14" s="16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2" customFormat="1" ht="32.25" customHeight="1" x14ac:dyDescent="0.25">
      <c r="A15" s="41"/>
      <c r="B15" s="22" t="s">
        <v>23</v>
      </c>
      <c r="C15" s="29">
        <v>1</v>
      </c>
      <c r="D15" s="29">
        <v>1138.06</v>
      </c>
      <c r="E15" s="29">
        <v>0</v>
      </c>
      <c r="F15" s="29">
        <v>0</v>
      </c>
      <c r="G15" s="29">
        <v>0</v>
      </c>
      <c r="H15" s="28">
        <v>0</v>
      </c>
      <c r="I15" s="29">
        <v>1</v>
      </c>
      <c r="J15" s="29">
        <v>2979.19</v>
      </c>
      <c r="K15" s="29">
        <v>1</v>
      </c>
      <c r="L15" s="29">
        <v>4255.55</v>
      </c>
      <c r="M15" s="29">
        <v>0</v>
      </c>
      <c r="N15" s="29">
        <v>0</v>
      </c>
      <c r="O15" s="29">
        <v>0</v>
      </c>
      <c r="P15" s="29">
        <v>0</v>
      </c>
      <c r="Q15" s="28">
        <v>0</v>
      </c>
      <c r="R15" s="28">
        <v>0</v>
      </c>
      <c r="S15" s="31"/>
      <c r="T15" s="31"/>
      <c r="U15" s="28">
        <v>0</v>
      </c>
      <c r="V15" s="28">
        <v>0</v>
      </c>
      <c r="W15" s="25">
        <f t="shared" si="0"/>
        <v>3</v>
      </c>
      <c r="X15" s="25">
        <f t="shared" si="0"/>
        <v>8372.7999999999993</v>
      </c>
      <c r="Y15" s="25">
        <f>S17-W15</f>
        <v>1</v>
      </c>
      <c r="Z15" s="25">
        <f>T17-X15</f>
        <v>-4050.5899999999992</v>
      </c>
      <c r="AA15" s="16"/>
      <c r="AB15" s="16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2" customFormat="1" ht="33.75" customHeight="1" thickBot="1" x14ac:dyDescent="0.3">
      <c r="A16" s="42"/>
      <c r="B16" s="24" t="s">
        <v>19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1</v>
      </c>
      <c r="L16" s="30">
        <v>1394.65</v>
      </c>
      <c r="M16" s="30">
        <v>0</v>
      </c>
      <c r="N16" s="30">
        <v>0</v>
      </c>
      <c r="O16" s="30">
        <v>0</v>
      </c>
      <c r="P16" s="30">
        <v>0</v>
      </c>
      <c r="Q16" s="49">
        <v>0</v>
      </c>
      <c r="R16" s="49">
        <v>0</v>
      </c>
      <c r="S16" s="30">
        <v>0</v>
      </c>
      <c r="T16" s="30">
        <v>0</v>
      </c>
      <c r="U16" s="32"/>
      <c r="V16" s="32"/>
      <c r="W16" s="33">
        <f>C16+E16+G16+I16+K16+M16+O16+Q16+S16+U16</f>
        <v>1</v>
      </c>
      <c r="X16" s="26">
        <f t="shared" si="0"/>
        <v>1394.65</v>
      </c>
      <c r="Y16" s="27">
        <f>U17-W16</f>
        <v>0</v>
      </c>
      <c r="Z16" s="27">
        <f>V17-X16</f>
        <v>495.38999999999987</v>
      </c>
      <c r="AA16" s="16"/>
      <c r="AB16" s="16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3" customFormat="1" ht="16.5" thickTop="1" x14ac:dyDescent="0.25">
      <c r="A17" s="13" t="s">
        <v>0</v>
      </c>
      <c r="C17" s="13">
        <f>SUM(C7:C16)</f>
        <v>137</v>
      </c>
      <c r="D17" s="13">
        <f t="shared" ref="D17:X17" si="1">SUM(D7:D16)</f>
        <v>373304.23999999993</v>
      </c>
      <c r="E17" s="13">
        <f t="shared" si="1"/>
        <v>118</v>
      </c>
      <c r="F17" s="13">
        <f t="shared" si="1"/>
        <v>391024.12</v>
      </c>
      <c r="G17" s="13">
        <f t="shared" si="1"/>
        <v>17</v>
      </c>
      <c r="H17" s="13">
        <f t="shared" si="1"/>
        <v>49154.930000000008</v>
      </c>
      <c r="I17" s="13">
        <f t="shared" si="1"/>
        <v>123</v>
      </c>
      <c r="J17" s="13">
        <f t="shared" si="1"/>
        <v>650958.39</v>
      </c>
      <c r="K17" s="13">
        <f t="shared" si="1"/>
        <v>57</v>
      </c>
      <c r="L17" s="13">
        <f t="shared" si="1"/>
        <v>352297.12</v>
      </c>
      <c r="M17" s="13">
        <f t="shared" si="1"/>
        <v>46</v>
      </c>
      <c r="N17" s="13">
        <f t="shared" si="1"/>
        <v>174529.83</v>
      </c>
      <c r="O17" s="13">
        <f t="shared" si="1"/>
        <v>58</v>
      </c>
      <c r="P17" s="13">
        <f t="shared" si="1"/>
        <v>304942.92</v>
      </c>
      <c r="Q17" s="13">
        <f t="shared" si="1"/>
        <v>0</v>
      </c>
      <c r="R17" s="13">
        <f t="shared" si="1"/>
        <v>0</v>
      </c>
      <c r="S17" s="13">
        <f t="shared" si="1"/>
        <v>4</v>
      </c>
      <c r="T17" s="13">
        <f t="shared" si="1"/>
        <v>4322.21</v>
      </c>
      <c r="U17" s="13">
        <f t="shared" si="1"/>
        <v>1</v>
      </c>
      <c r="V17" s="13">
        <f t="shared" si="1"/>
        <v>1890.04</v>
      </c>
      <c r="W17" s="13">
        <f t="shared" si="1"/>
        <v>561</v>
      </c>
      <c r="X17" s="13">
        <f t="shared" si="1"/>
        <v>2302423.7999999993</v>
      </c>
      <c r="Y17" s="15"/>
      <c r="Z17" s="15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</row>
    <row r="18" spans="1:90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</sheetData>
  <mergeCells count="18">
    <mergeCell ref="A7:A16"/>
    <mergeCell ref="A18:Z18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IІ-ро тримесечие 2024 г.</vt:lpstr>
      <vt:lpstr>ДПФ - I-во полугодие 2024</vt:lpstr>
      <vt:lpstr>'ДПФ - I-во полугодие 2024'!Print_Area</vt:lpstr>
      <vt:lpstr>'ДПФ - IІ-ро тримесечие 2024 г.'!Print_Area</vt:lpstr>
      <vt:lpstr>'ДПФ - I-во полугодие 2024'!Print_Titles</vt:lpstr>
      <vt:lpstr>'ДПФ - IІ-ро тримесечие 2024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2024-08-27T07:16:59Z</cp:lastPrinted>
  <dcterms:created xsi:type="dcterms:W3CDTF">2004-05-22T18:25:26Z</dcterms:created>
  <dcterms:modified xsi:type="dcterms:W3CDTF">2024-08-27T07:17:08Z</dcterms:modified>
</cp:coreProperties>
</file>