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1.xml" ContentType="application/vnd.openxmlformats-officedocument.drawingml.chart+xml"/>
  <Override PartName="/xl/drawings/drawing11.xml" ContentType="application/vnd.openxmlformats-officedocument.drawing+xml"/>
  <Override PartName="/xl/charts/chart2.xml" ContentType="application/vnd.openxmlformats-officedocument.drawingml.chart+xml"/>
  <Override PartName="/xl/drawings/drawing1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Analizi\000\Pol_vazrast\2024-03-31\за сайта\"/>
    </mc:Choice>
  </mc:AlternateContent>
  <bookViews>
    <workbookView xWindow="0" yWindow="0" windowWidth="15600" windowHeight="11700" tabRatio="834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5.1-П" sheetId="17" r:id="rId10"/>
    <sheet name="Таблица №6-П" sheetId="16" r:id="rId11"/>
    <sheet name="Таблица №6.1-П" sheetId="11" r:id="rId12"/>
    <sheet name="Графика №1-П" sheetId="12" r:id="rId13"/>
    <sheet name="Графика №2-П" sheetId="13" r:id="rId14"/>
    <sheet name="Графика №3-П" sheetId="14" r:id="rId15"/>
  </sheets>
  <definedNames>
    <definedName name="_xlnm.Print_Area" localSheetId="4">'Таблица № 3-П'!$A$1:$G$17</definedName>
    <definedName name="_xlnm.Print_Area" localSheetId="5">'Таблица №3.1-П'!$A$1:$G$20</definedName>
    <definedName name="_xlnm.Print_Area" localSheetId="11">'Таблица №6.1-П'!$A$1:$L$9</definedName>
    <definedName name="_xlnm.Print_Area" localSheetId="10">'Таблица №6-П'!$A$1:$L$2</definedName>
  </definedNames>
  <calcPr calcId="162913"/>
</workbook>
</file>

<file path=xl/calcChain.xml><?xml version="1.0" encoding="utf-8"?>
<calcChain xmlns="http://schemas.openxmlformats.org/spreadsheetml/2006/main">
  <c r="M17" i="8" l="1"/>
  <c r="L17" i="8"/>
  <c r="K17" i="8"/>
  <c r="J17" i="8"/>
  <c r="J14" i="8" s="1"/>
  <c r="I17" i="8"/>
  <c r="H17" i="8"/>
  <c r="G17" i="8"/>
  <c r="F17" i="8"/>
  <c r="E17" i="8"/>
  <c r="D17" i="8"/>
  <c r="C17" i="8"/>
  <c r="M16" i="8"/>
  <c r="L16" i="8"/>
  <c r="K16" i="8"/>
  <c r="J16" i="8"/>
  <c r="I16" i="8"/>
  <c r="H16" i="8"/>
  <c r="G16" i="8"/>
  <c r="F16" i="8"/>
  <c r="E16" i="8"/>
  <c r="E14" i="8" s="1"/>
  <c r="D16" i="8"/>
  <c r="C16" i="8"/>
  <c r="M15" i="8"/>
  <c r="L15" i="8"/>
  <c r="K15" i="8"/>
  <c r="J15" i="8"/>
  <c r="I15" i="8"/>
  <c r="H15" i="8"/>
  <c r="G15" i="8"/>
  <c r="F15" i="8"/>
  <c r="E15" i="8"/>
  <c r="D15" i="8"/>
  <c r="C15" i="8"/>
  <c r="M13" i="8"/>
  <c r="L13" i="8"/>
  <c r="K13" i="8"/>
  <c r="J13" i="8"/>
  <c r="I13" i="8"/>
  <c r="H13" i="8"/>
  <c r="G13" i="8"/>
  <c r="F13" i="8"/>
  <c r="E13" i="8"/>
  <c r="D13" i="8"/>
  <c r="C13" i="8"/>
  <c r="M12" i="8"/>
  <c r="L12" i="8"/>
  <c r="K12" i="8"/>
  <c r="J12" i="8"/>
  <c r="J4" i="8" s="1"/>
  <c r="I12" i="8"/>
  <c r="H12" i="8"/>
  <c r="G12" i="8"/>
  <c r="F12" i="8"/>
  <c r="E12" i="8"/>
  <c r="D12" i="8"/>
  <c r="C12" i="8"/>
  <c r="M11" i="8"/>
  <c r="L11" i="8"/>
  <c r="K11" i="8"/>
  <c r="J11" i="8"/>
  <c r="I11" i="8"/>
  <c r="H11" i="8"/>
  <c r="G11" i="8"/>
  <c r="F11" i="8"/>
  <c r="E11" i="8"/>
  <c r="D11" i="8"/>
  <c r="C11" i="8"/>
  <c r="M10" i="8"/>
  <c r="L10" i="8"/>
  <c r="K10" i="8"/>
  <c r="J10" i="8"/>
  <c r="I10" i="8"/>
  <c r="H10" i="8"/>
  <c r="G10" i="8"/>
  <c r="F10" i="8"/>
  <c r="E10" i="8"/>
  <c r="D10" i="8"/>
  <c r="C10" i="8"/>
  <c r="M9" i="8"/>
  <c r="L9" i="8"/>
  <c r="K9" i="8"/>
  <c r="J9" i="8"/>
  <c r="I9" i="8"/>
  <c r="H9" i="8"/>
  <c r="G9" i="8"/>
  <c r="F9" i="8"/>
  <c r="E9" i="8"/>
  <c r="D9" i="8"/>
  <c r="C9" i="8"/>
  <c r="M8" i="8"/>
  <c r="L8" i="8"/>
  <c r="K8" i="8"/>
  <c r="J8" i="8"/>
  <c r="I8" i="8"/>
  <c r="H8" i="8"/>
  <c r="G8" i="8"/>
  <c r="F8" i="8"/>
  <c r="E8" i="8"/>
  <c r="D8" i="8"/>
  <c r="C8" i="8"/>
  <c r="M7" i="8"/>
  <c r="L7" i="8"/>
  <c r="K7" i="8"/>
  <c r="J7" i="8"/>
  <c r="I7" i="8"/>
  <c r="H7" i="8"/>
  <c r="G7" i="8"/>
  <c r="F7" i="8"/>
  <c r="E7" i="8"/>
  <c r="D7" i="8"/>
  <c r="C7" i="8"/>
  <c r="M6" i="8"/>
  <c r="L6" i="8"/>
  <c r="K6" i="8"/>
  <c r="J6" i="8"/>
  <c r="I6" i="8"/>
  <c r="H6" i="8"/>
  <c r="G6" i="8"/>
  <c r="F6" i="8"/>
  <c r="E6" i="8"/>
  <c r="D6" i="8"/>
  <c r="C6" i="8"/>
  <c r="M5" i="8"/>
  <c r="L5" i="8"/>
  <c r="K5" i="8"/>
  <c r="J5" i="8"/>
  <c r="I5" i="8"/>
  <c r="H5" i="8"/>
  <c r="G5" i="8"/>
  <c r="F5" i="8"/>
  <c r="F4" i="8" s="1"/>
  <c r="E5" i="8"/>
  <c r="D5" i="8"/>
  <c r="C5" i="8"/>
  <c r="D4" i="8"/>
  <c r="E4" i="8"/>
  <c r="G4" i="8"/>
  <c r="H4" i="8"/>
  <c r="I4" i="8"/>
  <c r="K4" i="8"/>
  <c r="L4" i="8"/>
  <c r="M4" i="8"/>
  <c r="F14" i="8"/>
  <c r="M5" i="7"/>
  <c r="M6" i="7"/>
  <c r="M7" i="7"/>
  <c r="M8" i="7"/>
  <c r="M9" i="7"/>
  <c r="M10" i="7"/>
  <c r="M11" i="7"/>
  <c r="M12" i="7"/>
  <c r="M13" i="7"/>
  <c r="M14" i="7"/>
  <c r="M15" i="7"/>
  <c r="M16" i="7"/>
  <c r="M17" i="7"/>
  <c r="M4" i="7"/>
  <c r="C14" i="8" l="1"/>
  <c r="L14" i="8"/>
  <c r="H14" i="8"/>
  <c r="K14" i="8"/>
  <c r="G14" i="8"/>
  <c r="D14" i="8"/>
  <c r="M14" i="8"/>
  <c r="C4" i="8"/>
  <c r="I14" i="8"/>
  <c r="C9" i="11" l="1"/>
  <c r="D9" i="11"/>
  <c r="E9" i="11"/>
  <c r="F9" i="11"/>
  <c r="G9" i="11"/>
  <c r="H9" i="11"/>
  <c r="I9" i="11"/>
  <c r="J9" i="11"/>
  <c r="K9" i="11"/>
  <c r="L9" i="11"/>
  <c r="B9" i="11"/>
  <c r="L5" i="11"/>
  <c r="L6" i="11"/>
  <c r="L7" i="11"/>
  <c r="L8" i="11"/>
  <c r="L4" i="11"/>
  <c r="F7" i="6"/>
  <c r="F8" i="6"/>
  <c r="F9" i="6"/>
  <c r="F10" i="6"/>
  <c r="F11" i="6"/>
  <c r="F12" i="6"/>
  <c r="F13" i="6"/>
  <c r="F14" i="6"/>
  <c r="F15" i="6"/>
  <c r="F16" i="6"/>
  <c r="F6" i="6"/>
  <c r="D16" i="5"/>
  <c r="E16" i="5"/>
  <c r="F16" i="5"/>
  <c r="G16" i="5"/>
  <c r="C16" i="5"/>
  <c r="C5" i="4"/>
  <c r="D5" i="4"/>
  <c r="E5" i="4"/>
  <c r="C6" i="4"/>
  <c r="D6" i="4"/>
  <c r="E6" i="4"/>
  <c r="C7" i="4"/>
  <c r="D7" i="4"/>
  <c r="E7" i="4"/>
  <c r="C8" i="4"/>
  <c r="D8" i="4"/>
  <c r="E8" i="4"/>
  <c r="C9" i="4"/>
  <c r="D9" i="4"/>
  <c r="E9" i="4"/>
  <c r="C10" i="4"/>
  <c r="D10" i="4"/>
  <c r="E10" i="4"/>
  <c r="C11" i="4"/>
  <c r="D11" i="4"/>
  <c r="E11" i="4"/>
  <c r="C12" i="4"/>
  <c r="D12" i="4"/>
  <c r="E12" i="4"/>
  <c r="C13" i="4"/>
  <c r="D13" i="4"/>
  <c r="E13" i="4"/>
  <c r="C14" i="4"/>
  <c r="D14" i="4"/>
  <c r="E14" i="4"/>
  <c r="B6" i="4"/>
  <c r="B7" i="4"/>
  <c r="B8" i="4"/>
  <c r="B9" i="4"/>
  <c r="B10" i="4"/>
  <c r="B11" i="4"/>
  <c r="B12" i="4"/>
  <c r="B13" i="4"/>
  <c r="B14" i="4"/>
  <c r="B5" i="4"/>
  <c r="C15" i="15"/>
  <c r="D15" i="15"/>
  <c r="E15" i="15"/>
  <c r="C5" i="2"/>
  <c r="D5" i="2"/>
  <c r="E5" i="2"/>
  <c r="C6" i="2"/>
  <c r="D6" i="2"/>
  <c r="E6" i="2"/>
  <c r="C7" i="2"/>
  <c r="D7" i="2"/>
  <c r="E7" i="2"/>
  <c r="C8" i="2"/>
  <c r="D8" i="2"/>
  <c r="E8" i="2"/>
  <c r="C9" i="2"/>
  <c r="D9" i="2"/>
  <c r="E9" i="2"/>
  <c r="C10" i="2"/>
  <c r="D10" i="2"/>
  <c r="E10" i="2"/>
  <c r="C11" i="2"/>
  <c r="D11" i="2"/>
  <c r="E11" i="2"/>
  <c r="C12" i="2"/>
  <c r="D12" i="2"/>
  <c r="E12" i="2"/>
  <c r="C13" i="2"/>
  <c r="D13" i="2"/>
  <c r="E13" i="2"/>
  <c r="C14" i="2"/>
  <c r="D14" i="2"/>
  <c r="E14" i="2"/>
  <c r="B6" i="2"/>
  <c r="B7" i="2"/>
  <c r="B8" i="2"/>
  <c r="B9" i="2"/>
  <c r="B10" i="2"/>
  <c r="B11" i="2"/>
  <c r="B12" i="2"/>
  <c r="B13" i="2"/>
  <c r="B14" i="2"/>
  <c r="B5" i="2"/>
  <c r="C15" i="1"/>
  <c r="D15" i="1"/>
  <c r="E15" i="1"/>
  <c r="B15" i="1"/>
  <c r="E15" i="2" l="1"/>
  <c r="E15" i="4"/>
  <c r="B15" i="15" l="1"/>
  <c r="B15" i="2"/>
  <c r="B15" i="4"/>
  <c r="C15" i="4" l="1"/>
  <c r="D15" i="4"/>
  <c r="C15" i="2"/>
  <c r="D15" i="2"/>
</calcChain>
</file>

<file path=xl/sharedStrings.xml><?xml version="1.0" encoding="utf-8"?>
<sst xmlns="http://schemas.openxmlformats.org/spreadsheetml/2006/main" count="242" uniqueCount="80">
  <si>
    <t xml:space="preserve"> 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</si>
  <si>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</si>
  <si>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</si>
  <si>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</si>
  <si>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</si>
  <si>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</si>
  <si>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</si>
  <si>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</si>
  <si>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месец</t>
  </si>
  <si>
    <t>Корпоративни облигации</t>
  </si>
  <si>
    <t>Общински облигации</t>
  </si>
  <si>
    <t>Инвестиционни имоти</t>
  </si>
  <si>
    <t xml:space="preserve">Среден размер за всички ППФ 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</si>
  <si>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</si>
  <si>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</si>
  <si>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</si>
  <si>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</si>
  <si>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</si>
  <si>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</si>
  <si>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</si>
  <si>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</si>
  <si>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</si>
  <si>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</si>
  <si>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</si>
  <si>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</si>
  <si>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</si>
  <si>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Инвестиции общо, в т.ч.</t>
  </si>
  <si>
    <t>Инвестиции общо</t>
  </si>
  <si>
    <t>"ППФ - БЪДЕЩЕ"</t>
  </si>
  <si>
    <t>ППФ "БЪДЕЩЕ"</t>
  </si>
  <si>
    <t>ППФ "ПЕНСИОННООСИГУРИТЕЛЕН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</si>
  <si>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</si>
  <si>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</si>
  <si>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</si>
  <si>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</si>
  <si>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</si>
  <si>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</si>
  <si>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</si>
  <si>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</si>
  <si>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</si>
  <si>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 xml:space="preserve">Среден размер* на натрупаните средства на едно осигурено лице в ППФ** 
(към края на съответния месец) 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</si>
  <si>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</si>
  <si>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 xml:space="preserve">* Забележка: 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</si>
  <si>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</si>
  <si>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Динамика на броя на осигурените лица в професионалните пенсионни фондове (ППФ)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</si>
  <si>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</si>
  <si>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</si>
  <si>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</si>
  <si>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Влогове в банки</t>
  </si>
  <si>
    <t>(брой лица)</t>
  </si>
  <si>
    <t>Пенсии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</si>
  <si>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 За повече информация вж. Таблица №5.1-П.</t>
  </si>
  <si>
    <t>Забележка:</t>
  </si>
  <si>
    <t>Средства за изплащане на наследници на пенсионери
на осигурени лица</t>
  </si>
  <si>
    <t>Среден размер на месечните постъпления от осигурителни вноски на едно осигурено лице в ППФ*</t>
  </si>
  <si>
    <t>Средства за еднократно или разсрочено изплащане по реда на чл. 172 от КСО</t>
  </si>
  <si>
    <t>Средства за еднократно или разсрочено изплащане на осигурени лица</t>
  </si>
  <si>
    <t>"ППФ ОББ"</t>
  </si>
  <si>
    <r>
      <t xml:space="preserve">Среден размер* на натрупаните средства </t>
    </r>
    <r>
      <rPr>
        <b/>
        <sz val="12"/>
        <rFont val="Times New Roman"/>
        <family val="1"/>
      </rPr>
      <t xml:space="preserve">на лицата, за които през предходните 12 месеца е постъпила поне една осигурителна вноска
</t>
    </r>
    <r>
      <rPr>
        <sz val="12"/>
        <rFont val="Times New Roman"/>
        <family val="1"/>
      </rPr>
      <t>(към края на съответния месец)</t>
    </r>
  </si>
  <si>
    <t>ППФ "ДАЛЛБОГГ: ЖИВОТ И ЗДРАВЕ"</t>
  </si>
  <si>
    <t xml:space="preserve">Общо </t>
  </si>
  <si>
    <t>Година, среднопретеглено</t>
  </si>
  <si>
    <t>Година, средноаритметично</t>
  </si>
  <si>
    <t>I-во трим.</t>
  </si>
  <si>
    <t>Брой на пенсионерите в ППФ към 31.03.2024 г.</t>
  </si>
  <si>
    <t>Начислени и изплатени суми от ППФ за периода 01.01.2024 г. - 31.03.2024 г.</t>
  </si>
  <si>
    <t>Динамика на нетните активи в ППФ
през първото тримесечие на 2024 г. (по месеци)</t>
  </si>
  <si>
    <t>I.</t>
  </si>
  <si>
    <t>Дългови финансови инструменти</t>
  </si>
  <si>
    <t>Дялови финансови инструменти</t>
  </si>
  <si>
    <t>ІІ.</t>
  </si>
  <si>
    <t>Балансови активи, в т.ч.</t>
  </si>
  <si>
    <t>1.1.</t>
  </si>
  <si>
    <t>1.2.</t>
  </si>
  <si>
    <t>1.3.</t>
  </si>
  <si>
    <t>2.1.</t>
  </si>
  <si>
    <t>2.2.</t>
  </si>
  <si>
    <t>Инвестиционен портфейл и балансови активи на ППФ към 31.03.2024 г.</t>
  </si>
  <si>
    <t>Структура на инвестиционния портфейл и балансовите активи на ППФ към 31.03.2024 г.</t>
  </si>
  <si>
    <t>ППФ "ПЕНСИОННО ОСИГУРИТЕЛЕН ИНСТИТУТ"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</si>
</sst>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л_в_._-;\-* #,##0.00\ _л_в_._-;_-* &quot;-&quot;??\ _л_в_._-;_-@_-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_-* #,##0.000\ _л_в_-;\-* #,##0.000\ _л_в_-;_-* &quot;-&quot;\ _л_в_-;_-@_-"/>
  </numFmts>
  <fonts count="16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color indexed="8"/>
      <name val="Times New Roman"/>
      <family val="1"/>
    </font>
    <font>
      <sz val="11"/>
      <name val="Times New Roman"/>
      <family val="1"/>
      <charset val="204"/>
    </font>
    <font>
      <sz val="1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0" fontId="4" fillId="0" borderId="0"/>
    <xf numFmtId="0" fontId="3" fillId="0" borderId="0"/>
    <xf numFmtId="9" fontId="1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75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4" fontId="2" fillId="0" borderId="1" xfId="4" applyNumberFormat="1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166" fontId="7" fillId="0" borderId="1" xfId="1" applyFont="1" applyFill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7" fillId="0" borderId="2" xfId="0" applyFont="1" applyBorder="1" applyAlignment="1">
      <alignment horizontal="right"/>
    </xf>
    <xf numFmtId="0" fontId="2" fillId="0" borderId="3" xfId="0" applyFont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9" fillId="0" borderId="0" xfId="0" applyNumberFormat="1" applyFont="1" applyBorder="1" applyAlignment="1">
      <alignment vertical="center" wrapText="1"/>
    </xf>
    <xf numFmtId="0" fontId="7" fillId="0" borderId="4" xfId="0" applyFont="1" applyBorder="1" applyAlignment="1">
      <alignment horizontal="right" vertical="justify" wrapText="1"/>
    </xf>
    <xf numFmtId="0" fontId="2" fillId="0" borderId="5" xfId="0" applyFont="1" applyBorder="1" applyAlignment="1">
      <alignment vertical="justify"/>
    </xf>
    <xf numFmtId="0" fontId="2" fillId="0" borderId="3" xfId="0" applyFont="1" applyBorder="1" applyAlignment="1">
      <alignment vertical="justify"/>
    </xf>
    <xf numFmtId="0" fontId="2" fillId="0" borderId="4" xfId="0" applyFont="1" applyBorder="1" applyAlignment="1">
      <alignment horizontal="right" vertical="justify"/>
    </xf>
    <xf numFmtId="0" fontId="8" fillId="0" borderId="1" xfId="0" applyFont="1" applyBorder="1" applyAlignment="1">
      <alignment horizontal="left" wrapText="1"/>
    </xf>
    <xf numFmtId="166" fontId="7" fillId="0" borderId="1" xfId="1" applyFont="1" applyFill="1" applyBorder="1" applyAlignment="1">
      <alignment horizontal="left" wrapText="1"/>
    </xf>
    <xf numFmtId="0" fontId="7" fillId="0" borderId="3" xfId="0" applyFont="1" applyBorder="1" applyAlignment="1">
      <alignment vertical="center"/>
    </xf>
    <xf numFmtId="4" fontId="6" fillId="2" borderId="1" xfId="1" applyNumberFormat="1" applyFont="1" applyFill="1" applyBorder="1" applyAlignment="1">
      <alignment vertical="center"/>
    </xf>
    <xf numFmtId="0" fontId="2" fillId="0" borderId="0" xfId="3" applyFont="1" applyFill="1" applyBorder="1" applyAlignment="1">
      <alignment vertical="center"/>
    </xf>
    <xf numFmtId="0" fontId="2" fillId="0" borderId="0" xfId="3" applyFont="1" applyFill="1" applyAlignment="1">
      <alignment horizontal="right" vertical="center"/>
    </xf>
    <xf numFmtId="0" fontId="2" fillId="0" borderId="0" xfId="3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65" fontId="2" fillId="0" borderId="0" xfId="3" applyNumberFormat="1" applyFont="1" applyFill="1" applyBorder="1" applyAlignment="1">
      <alignment vertical="center"/>
    </xf>
    <xf numFmtId="166" fontId="10" fillId="0" borderId="1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166" fontId="2" fillId="0" borderId="7" xfId="1" applyFont="1" applyFill="1" applyBorder="1" applyAlignment="1">
      <alignment horizontal="justify" vertical="justify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0" applyFont="1" applyBorder="1"/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166" fontId="10" fillId="0" borderId="1" xfId="1" applyFont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164" fontId="2" fillId="0" borderId="0" xfId="3" applyNumberFormat="1" applyFont="1" applyFill="1" applyBorder="1" applyAlignment="1">
      <alignment vertical="center"/>
    </xf>
    <xf numFmtId="3" fontId="2" fillId="0" borderId="0" xfId="3" applyNumberFormat="1" applyFont="1" applyFill="1" applyBorder="1" applyAlignment="1">
      <alignment vertical="center"/>
    </xf>
    <xf numFmtId="167" fontId="6" fillId="0" borderId="1" xfId="1" applyNumberFormat="1" applyFont="1" applyFill="1" applyBorder="1" applyAlignment="1">
      <alignment horizontal="center" vertical="center"/>
    </xf>
    <xf numFmtId="169" fontId="2" fillId="0" borderId="0" xfId="3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4" fontId="8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vertical="center" wrapText="1"/>
    </xf>
    <xf numFmtId="165" fontId="11" fillId="0" borderId="1" xfId="3" applyNumberFormat="1" applyFont="1" applyFill="1" applyBorder="1" applyAlignment="1">
      <alignment horizontal="right" vertical="center" wrapText="1"/>
    </xf>
    <xf numFmtId="165" fontId="2" fillId="0" borderId="1" xfId="3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/>
    <xf numFmtId="3" fontId="8" fillId="0" borderId="1" xfId="0" applyNumberFormat="1" applyFont="1" applyFill="1" applyBorder="1" applyAlignment="1">
      <alignment wrapText="1"/>
    </xf>
    <xf numFmtId="3" fontId="8" fillId="0" borderId="1" xfId="0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justify" wrapText="1"/>
    </xf>
    <xf numFmtId="0" fontId="4" fillId="0" borderId="3" xfId="0" applyFont="1" applyBorder="1" applyAlignment="1">
      <alignment vertical="center"/>
    </xf>
    <xf numFmtId="166" fontId="4" fillId="0" borderId="1" xfId="1" applyFont="1" applyFill="1" applyBorder="1" applyAlignment="1">
      <alignment wrapText="1"/>
    </xf>
    <xf numFmtId="2" fontId="2" fillId="0" borderId="0" xfId="0" applyNumberFormat="1" applyFont="1" applyBorder="1" applyAlignment="1">
      <alignment vertical="center" wrapText="1"/>
    </xf>
    <xf numFmtId="170" fontId="2" fillId="0" borderId="0" xfId="3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left" vertical="center" wrapText="1"/>
    </xf>
    <xf numFmtId="0" fontId="4" fillId="0" borderId="1" xfId="5" applyFont="1" applyBorder="1" applyAlignment="1">
      <alignment horizontal="center" vertical="center"/>
    </xf>
    <xf numFmtId="2" fontId="8" fillId="0" borderId="1" xfId="0" applyNumberFormat="1" applyFont="1" applyFill="1" applyBorder="1" applyAlignment="1">
      <alignment wrapText="1"/>
    </xf>
    <xf numFmtId="167" fontId="2" fillId="0" borderId="1" xfId="1" applyNumberFormat="1" applyFont="1" applyBorder="1" applyAlignment="1">
      <alignment horizontal="right" vertical="center" wrapText="1"/>
    </xf>
    <xf numFmtId="4" fontId="0" fillId="0" borderId="0" xfId="0" applyNumberFormat="1" applyAlignment="1">
      <alignment vertical="center" wrapText="1"/>
    </xf>
    <xf numFmtId="167" fontId="2" fillId="0" borderId="0" xfId="0" applyNumberFormat="1" applyFont="1"/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 applyAlignment="1">
      <alignment vertical="center" wrapText="1"/>
    </xf>
    <xf numFmtId="1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11" xfId="0" applyNumberFormat="1" applyFont="1" applyBorder="1" applyAlignment="1">
      <alignment horizontal="center" vertical="center" wrapText="1"/>
    </xf>
    <xf numFmtId="168" fontId="2" fillId="0" borderId="0" xfId="0" applyNumberFormat="1" applyFont="1"/>
    <xf numFmtId="0" fontId="4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left" vertical="center" wrapText="1"/>
    </xf>
    <xf numFmtId="167" fontId="2" fillId="0" borderId="1" xfId="1" applyNumberFormat="1" applyFont="1" applyFill="1" applyBorder="1" applyAlignment="1">
      <alignment horizontal="right" vertical="center" wrapText="1"/>
    </xf>
    <xf numFmtId="10" fontId="2" fillId="0" borderId="0" xfId="4" applyNumberFormat="1" applyFont="1"/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right" vertical="justify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vertical="justify"/>
    </xf>
    <xf numFmtId="3" fontId="2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right" vertical="justify" wrapText="1"/>
    </xf>
    <xf numFmtId="0" fontId="2" fillId="0" borderId="3" xfId="0" applyFont="1" applyFill="1" applyBorder="1" applyAlignment="1">
      <alignment vertical="justify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166" fontId="2" fillId="0" borderId="1" xfId="1" applyFont="1" applyFill="1" applyBorder="1" applyAlignment="1">
      <alignment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justify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0" borderId="0" xfId="3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right"/>
    </xf>
    <xf numFmtId="10" fontId="2" fillId="0" borderId="0" xfId="4" applyNumberFormat="1" applyFon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justify" vertical="justify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justify" vertical="center" wrapText="1"/>
    </xf>
    <xf numFmtId="0" fontId="14" fillId="0" borderId="1" xfId="0" applyFont="1" applyFill="1" applyBorder="1" applyAlignment="1">
      <alignment horizontal="center" vertical="center"/>
    </xf>
    <xf numFmtId="169" fontId="11" fillId="0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right" wrapText="1" indent="1"/>
    </xf>
    <xf numFmtId="4" fontId="8" fillId="0" borderId="1" xfId="0" applyNumberFormat="1" applyFont="1" applyBorder="1" applyAlignment="1">
      <alignment horizontal="right" vertical="center" wrapText="1" indent="1"/>
    </xf>
    <xf numFmtId="2" fontId="2" fillId="0" borderId="1" xfId="0" applyNumberFormat="1" applyFont="1" applyBorder="1" applyAlignment="1">
      <alignment horizontal="right" vertical="center" wrapText="1" indent="1"/>
    </xf>
    <xf numFmtId="165" fontId="2" fillId="0" borderId="1" xfId="5" applyNumberFormat="1" applyFont="1" applyFill="1" applyBorder="1" applyAlignment="1">
      <alignment horizontal="right" vertical="center" wrapText="1"/>
    </xf>
    <xf numFmtId="0" fontId="4" fillId="0" borderId="0" xfId="5" applyFont="1" applyFill="1" applyBorder="1" applyAlignment="1"/>
    <xf numFmtId="0" fontId="4" fillId="0" borderId="0" xfId="2" applyFont="1" applyFill="1" applyAlignment="1">
      <alignment vertical="center" wrapText="1"/>
    </xf>
    <xf numFmtId="0" fontId="15" fillId="0" borderId="1" xfId="3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3" quotePrefix="1" applyNumberFormat="1" applyFont="1" applyFill="1" applyBorder="1" applyAlignment="1">
      <alignment horizontal="center" vertical="center" wrapText="1"/>
    </xf>
    <xf numFmtId="0" fontId="4" fillId="0" borderId="1" xfId="0" quotePrefix="1" applyNumberFormat="1" applyFont="1" applyFill="1" applyBorder="1" applyAlignment="1">
      <alignment horizontal="center" vertical="center" wrapText="1"/>
    </xf>
    <xf numFmtId="1" fontId="4" fillId="0" borderId="1" xfId="0" quotePrefix="1" applyNumberFormat="1" applyFont="1" applyFill="1" applyBorder="1" applyAlignment="1">
      <alignment horizontal="center" vertical="center" wrapText="1"/>
    </xf>
    <xf numFmtId="164" fontId="2" fillId="0" borderId="0" xfId="3" applyNumberFormat="1" applyFont="1" applyFill="1" applyAlignment="1">
      <alignment vertical="center"/>
    </xf>
    <xf numFmtId="169" fontId="2" fillId="0" borderId="0" xfId="3" applyNumberFormat="1" applyFont="1" applyFill="1" applyAlignment="1">
      <alignment vertical="center"/>
    </xf>
    <xf numFmtId="169" fontId="4" fillId="0" borderId="1" xfId="0" applyNumberFormat="1" applyFont="1" applyFill="1" applyBorder="1" applyAlignment="1">
      <alignment horizontal="right" vertical="center" wrapText="1"/>
    </xf>
    <xf numFmtId="165" fontId="4" fillId="0" borderId="1" xfId="3" applyNumberFormat="1" applyFont="1" applyFill="1" applyBorder="1" applyAlignment="1">
      <alignment horizontal="righ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2" fillId="0" borderId="2" xfId="3" applyFont="1" applyFill="1" applyBorder="1" applyAlignment="1">
      <alignment horizontal="right" vertical="center"/>
    </xf>
    <xf numFmtId="1" fontId="4" fillId="3" borderId="6" xfId="1" applyNumberFormat="1" applyFont="1" applyFill="1" applyBorder="1" applyAlignment="1">
      <alignment horizontal="center" wrapText="1"/>
    </xf>
    <xf numFmtId="1" fontId="4" fillId="3" borderId="9" xfId="1" applyNumberFormat="1" applyFont="1" applyFill="1" applyBorder="1" applyAlignment="1">
      <alignment horizontal="center" wrapText="1"/>
    </xf>
    <xf numFmtId="1" fontId="4" fillId="3" borderId="8" xfId="1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1" fillId="0" borderId="0" xfId="0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0" xfId="2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2" fillId="0" borderId="2" xfId="0" applyFont="1" applyBorder="1" applyAlignment="1">
      <alignment horizontal="right"/>
    </xf>
  </cellXfs>
  <cellStyles count="8">
    <cellStyle name="Comma" xfId="1" builtinId="3"/>
    <cellStyle name="Comma 2" xfId="6"/>
    <cellStyle name="Normal" xfId="0" builtinId="0"/>
    <cellStyle name="Normal 2" xfId="5"/>
    <cellStyle name="Normal_DPF" xfId="2"/>
    <cellStyle name="Normal_Spr_06_04" xfId="3"/>
    <cellStyle name="Percent" xfId="4" builtinId="5"/>
    <cellStyle name="Percent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3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Relationship Id="rId22" Type="http://schemas.openxmlformats.org/officeDocument/2006/relationships/customXml" Target="../customXml/item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</a:t>
            </a:r>
            <a:r>
              <a:rPr lang="en-US" sz="1200"/>
              <a:t>1</a:t>
            </a:r>
            <a:r>
              <a:rPr lang="bg-BG" sz="1200"/>
              <a:t>.</a:t>
            </a:r>
            <a:r>
              <a:rPr lang="en-US" sz="1200"/>
              <a:t>03</a:t>
            </a:r>
            <a:r>
              <a:rPr lang="bg-BG" sz="1200"/>
              <a:t>.20</a:t>
            </a:r>
            <a:r>
              <a:rPr lang="en-US" sz="1200"/>
              <a:t>24</a:t>
            </a:r>
            <a:r>
              <a:rPr lang="bg-BG" sz="1200"/>
              <a:t> г.</a:t>
            </a:r>
          </a:p>
        </c:rich>
      </c:tx>
      <c:layout>
        <c:manualLayout>
          <c:xMode val="edge"/>
          <c:yMode val="edge"/>
          <c:x val="0.21647707080093329"/>
          <c:y val="2.5423728813559449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372"/>
          <c:w val="0.60703205791106518"/>
          <c:h val="0.39491525423729096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3.1141868136048311E-2"/>
                  <c:y val="-0.1625346070319890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436061960714062"/>
                      <c:h val="9.83643542019176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003-4A64-A9BE-A8A5EF6099A7}"/>
                </c:ext>
              </c:extLst>
            </c:dLbl>
            <c:dLbl>
              <c:idx val="1"/>
              <c:layout>
                <c:manualLayout>
                  <c:x val="2.6299973372893606E-2"/>
                  <c:y val="-6.307899329842661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003-4A64-A9BE-A8A5EF6099A7}"/>
                </c:ext>
              </c:extLst>
            </c:dLbl>
            <c:dLbl>
              <c:idx val="2"/>
              <c:layout>
                <c:manualLayout>
                  <c:x val="4.4156372904266133E-3"/>
                  <c:y val="4.946661328350962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003-4A64-A9BE-A8A5EF6099A7}"/>
                </c:ext>
              </c:extLst>
            </c:dLbl>
            <c:dLbl>
              <c:idx val="3"/>
              <c:layout>
                <c:manualLayout>
                  <c:x val="3.1167965431415409E-2"/>
                  <c:y val="9.734970416833461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003-4A64-A9BE-A8A5EF6099A7}"/>
                </c:ext>
              </c:extLst>
            </c:dLbl>
            <c:dLbl>
              <c:idx val="4"/>
              <c:layout>
                <c:manualLayout>
                  <c:x val="-2.4947031569347515E-2"/>
                  <c:y val="1.960514257751674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003-4A64-A9BE-A8A5EF6099A7}"/>
                </c:ext>
              </c:extLst>
            </c:dLbl>
            <c:dLbl>
              <c:idx val="5"/>
              <c:layout>
                <c:manualLayout>
                  <c:x val="-2.4441401346570808E-2"/>
                  <c:y val="3.677205323953795E-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003-4A64-A9BE-A8A5EF6099A7}"/>
                </c:ext>
              </c:extLst>
            </c:dLbl>
            <c:dLbl>
              <c:idx val="6"/>
              <c:layout>
                <c:manualLayout>
                  <c:x val="-7.1202404047320172E-2"/>
                  <c:y val="-3.23112656603204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003-4A64-A9BE-A8A5EF6099A7}"/>
                </c:ext>
              </c:extLst>
            </c:dLbl>
            <c:dLbl>
              <c:idx val="7"/>
              <c:layout>
                <c:manualLayout>
                  <c:x val="-6.5618536813333114E-2"/>
                  <c:y val="-7.281772519551807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003-4A64-A9BE-A8A5EF6099A7}"/>
                </c:ext>
              </c:extLst>
            </c:dLbl>
            <c:dLbl>
              <c:idx val="8"/>
              <c:layout>
                <c:manualLayout>
                  <c:x val="-0.10736038429978861"/>
                  <c:y val="-0.1053537089589689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003-4A64-A9BE-A8A5EF6099A7}"/>
                </c:ext>
              </c:extLst>
            </c:dLbl>
            <c:dLbl>
              <c:idx val="9"/>
              <c:layout>
                <c:manualLayout>
                  <c:x val="3.1464871238921173E-2"/>
                  <c:y val="-8.881587771071765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2819717338848672"/>
                      <c:h val="0.1297236322617033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4003-4A64-A9BE-A8A5EF6099A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№1.1-П'!$A$5:$A$14</c:f>
              <c:strCache>
                <c:ptCount val="10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"ППФ ОББ"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  <c:pt idx="9">
                  <c:v>ППФ "ДАЛЛБОГГ: ЖИВОТ И ЗДРАВЕ"</c:v>
                </c:pt>
              </c:strCache>
            </c:strRef>
          </c:cat>
          <c:val>
            <c:numRef>
              <c:f>'Таблица №1.1-П'!$E$5:$E$14</c:f>
              <c:numCache>
                <c:formatCode>#,##0.00</c:formatCode>
                <c:ptCount val="10"/>
                <c:pt idx="0">
                  <c:v>23.751980319952807</c:v>
                </c:pt>
                <c:pt idx="1">
                  <c:v>12.819701940941613</c:v>
                </c:pt>
                <c:pt idx="2">
                  <c:v>17.851006960387519</c:v>
                </c:pt>
                <c:pt idx="3">
                  <c:v>14.756690516662054</c:v>
                </c:pt>
                <c:pt idx="4">
                  <c:v>6.8116924779770178</c:v>
                </c:pt>
                <c:pt idx="5">
                  <c:v>9.5982801244294702</c:v>
                </c:pt>
                <c:pt idx="6">
                  <c:v>4.4982530613237817</c:v>
                </c:pt>
                <c:pt idx="7">
                  <c:v>6.1074435703838397</c:v>
                </c:pt>
                <c:pt idx="8">
                  <c:v>2.7926692432365043</c:v>
                </c:pt>
                <c:pt idx="9">
                  <c:v>1.0122817847053922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003-4A64-A9BE-A8A5EF609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ППФ по размер на нетните им активи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03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24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 г. </a:t>
            </a:r>
          </a:p>
        </c:rich>
      </c:tx>
      <c:layout>
        <c:manualLayout>
          <c:xMode val="edge"/>
          <c:yMode val="edge"/>
          <c:x val="0.24336436206343848"/>
          <c:y val="2.033903122515778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755"/>
          <c:w val="0.58738366080660842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6.0168565885786014E-2"/>
                  <c:y val="-0.10295588685932029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103-4154-ABF5-575F447E8213}"/>
                </c:ext>
              </c:extLst>
            </c:dLbl>
            <c:dLbl>
              <c:idx val="1"/>
              <c:layout>
                <c:manualLayout>
                  <c:x val="6.1821310598843195E-2"/>
                  <c:y val="5.491294096712543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03-4154-ABF5-575F447E8213}"/>
                </c:ext>
              </c:extLst>
            </c:dLbl>
            <c:dLbl>
              <c:idx val="2"/>
              <c:layout>
                <c:manualLayout>
                  <c:x val="7.991824703401279E-2"/>
                  <c:y val="7.391343031273722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103-4154-ABF5-575F447E8213}"/>
                </c:ext>
              </c:extLst>
            </c:dLbl>
            <c:dLbl>
              <c:idx val="3"/>
              <c:layout>
                <c:manualLayout>
                  <c:x val="4.1227597325928879E-2"/>
                  <c:y val="0.107748688774309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03-4154-ABF5-575F447E8213}"/>
                </c:ext>
              </c:extLst>
            </c:dLbl>
            <c:dLbl>
              <c:idx val="4"/>
              <c:layout>
                <c:manualLayout>
                  <c:x val="-3.2527040634915481E-2"/>
                  <c:y val="3.072983673650967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103-4154-ABF5-575F447E8213}"/>
                </c:ext>
              </c:extLst>
            </c:dLbl>
            <c:dLbl>
              <c:idx val="5"/>
              <c:layout>
                <c:manualLayout>
                  <c:x val="-4.1032588317764615E-2"/>
                  <c:y val="1.1285289846383415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03-4154-ABF5-575F447E8213}"/>
                </c:ext>
              </c:extLst>
            </c:dLbl>
            <c:dLbl>
              <c:idx val="6"/>
              <c:layout>
                <c:manualLayout>
                  <c:x val="-9.1390206658950243E-2"/>
                  <c:y val="-3.422607707031544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103-4154-ABF5-575F447E8213}"/>
                </c:ext>
              </c:extLst>
            </c:dLbl>
            <c:dLbl>
              <c:idx val="7"/>
              <c:layout>
                <c:manualLayout>
                  <c:x val="-0.12588219950767027"/>
                  <c:y val="-8.3040355996109622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103-4154-ABF5-575F447E8213}"/>
                </c:ext>
              </c:extLst>
            </c:dLbl>
            <c:dLbl>
              <c:idx val="8"/>
              <c:layout>
                <c:manualLayout>
                  <c:x val="-5.5591311955570773E-2"/>
                  <c:y val="-0.1380547228550746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103-4154-ABF5-575F447E8213}"/>
                </c:ext>
              </c:extLst>
            </c:dLbl>
            <c:dLbl>
              <c:idx val="9"/>
              <c:layout>
                <c:manualLayout>
                  <c:x val="3.3783820500697774E-3"/>
                  <c:y val="-6.5476993040844519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03-4154-ABF5-575F447E82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№2.1-П'!$A$5:$A$14</c:f>
              <c:strCache>
                <c:ptCount val="10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"ППФ ОББ"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  <c:pt idx="9">
                  <c:v>ППФ "ДАЛЛБОГГ: ЖИВОТ И ЗДРАВЕ"</c:v>
                </c:pt>
              </c:strCache>
            </c:strRef>
          </c:cat>
          <c:val>
            <c:numRef>
              <c:f>'Таблица №2.1-П'!$E$5:$E$14</c:f>
              <c:numCache>
                <c:formatCode>#,##0.00</c:formatCode>
                <c:ptCount val="10"/>
                <c:pt idx="0">
                  <c:v>23.937645910792149</c:v>
                </c:pt>
                <c:pt idx="1">
                  <c:v>13.716911446817445</c:v>
                </c:pt>
                <c:pt idx="2">
                  <c:v>19.592932050347716</c:v>
                </c:pt>
                <c:pt idx="3">
                  <c:v>16.733327568956362</c:v>
                </c:pt>
                <c:pt idx="4">
                  <c:v>6.6913917264720775</c:v>
                </c:pt>
                <c:pt idx="5">
                  <c:v>9.6217745222772582</c:v>
                </c:pt>
                <c:pt idx="6">
                  <c:v>2.6690712353471597</c:v>
                </c:pt>
                <c:pt idx="7">
                  <c:v>4.6991612831503149</c:v>
                </c:pt>
                <c:pt idx="8">
                  <c:v>1.5926355966747778</c:v>
                </c:pt>
                <c:pt idx="9">
                  <c:v>0.74514865916474182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103-4154-ABF5-575F447E8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ППФ към 3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1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.03.20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4 г.</a:t>
            </a:r>
          </a:p>
        </c:rich>
      </c:tx>
      <c:layout>
        <c:manualLayout>
          <c:xMode val="edge"/>
          <c:yMode val="edge"/>
          <c:x val="0.29365481488727124"/>
          <c:y val="3.4463230167295092E-2"/>
        </c:manualLayout>
      </c:layout>
      <c:overlay val="0"/>
      <c:spPr>
        <a:solidFill>
          <a:sysClr val="window" lastClr="FFFFFF"/>
        </a:solidFill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3002"/>
          <c:w val="0.57497414684591519"/>
          <c:h val="0.37457627118644726"/>
        </c:manualLayout>
      </c:layout>
      <c:pie3DChart>
        <c:varyColors val="1"/>
        <c:ser>
          <c:idx val="0"/>
          <c:order val="0"/>
          <c:explosion val="20"/>
          <c:dPt>
            <c:idx val="2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2-8F9A-4D15-BC9D-4128CA9C0CF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8F9A-4D15-BC9D-4128CA9C0CFE}"/>
              </c:ext>
            </c:extLst>
          </c:dPt>
          <c:dLbls>
            <c:dLbl>
              <c:idx val="0"/>
              <c:layout>
                <c:manualLayout>
                  <c:x val="1.2863500758057514E-2"/>
                  <c:y val="-8.463079170941199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F9A-4D15-BC9D-4128CA9C0CFE}"/>
                </c:ext>
              </c:extLst>
            </c:dLbl>
            <c:dLbl>
              <c:idx val="1"/>
              <c:layout>
                <c:manualLayout>
                  <c:x val="0.2224179086891459"/>
                  <c:y val="0.11682405800969796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9A-4D15-BC9D-4128CA9C0CFE}"/>
                </c:ext>
              </c:extLst>
            </c:dLbl>
            <c:dLbl>
              <c:idx val="2"/>
              <c:layout>
                <c:manualLayout>
                  <c:x val="1.0411742010509557E-4"/>
                  <c:y val="0.1583806085153064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F9A-4D15-BC9D-4128CA9C0CFE}"/>
                </c:ext>
              </c:extLst>
            </c:dLbl>
            <c:dLbl>
              <c:idx val="3"/>
              <c:layout>
                <c:manualLayout>
                  <c:x val="-4.5673634125621088E-2"/>
                  <c:y val="-1.5701766092797824E-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9A-4D15-BC9D-4128CA9C0CFE}"/>
                </c:ext>
              </c:extLst>
            </c:dLbl>
            <c:dLbl>
              <c:idx val="4"/>
              <c:layout>
                <c:manualLayout>
                  <c:x val="-2.1475733320305196E-2"/>
                  <c:y val="-4.607767249432803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F9A-4D15-BC9D-4128CA9C0CFE}"/>
                </c:ext>
              </c:extLst>
            </c:dLbl>
            <c:dLbl>
              <c:idx val="5"/>
              <c:layout>
                <c:manualLayout>
                  <c:x val="-0.11757812882085392"/>
                  <c:y val="-9.5348868193506311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9A-4D15-BC9D-4128CA9C0CFE}"/>
                </c:ext>
              </c:extLst>
            </c:dLbl>
            <c:dLbl>
              <c:idx val="6"/>
              <c:layout>
                <c:manualLayout>
                  <c:x val="4.5913499942941867E-2"/>
                  <c:y val="-7.936288420800195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73795775528059"/>
                      <c:h val="7.129159616469260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6-8F9A-4D15-BC9D-4128CA9C0CFE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9A-4D15-BC9D-4128CA9C0CFE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9A-4D15-BC9D-4128CA9C0CFE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9A-4D15-BC9D-4128CA9C0CFE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F9A-4D15-BC9D-4128CA9C0CFE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9A-4D15-BC9D-4128CA9C0CFE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F9A-4D15-BC9D-4128CA9C0CF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№4.1-П'!$B$6:$B$8,'Таблица №4.1-П'!$B$10:$B$13)</c:f>
              <c:strCache>
                <c:ptCount val="7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Акции и дялове на КИС и АИФ</c:v>
                </c:pt>
                <c:pt idx="5">
                  <c:v>Влогове в банки</c:v>
                </c:pt>
                <c:pt idx="6">
                  <c:v>Инвестиционни имоти</c:v>
                </c:pt>
              </c:strCache>
            </c:strRef>
          </c:cat>
          <c:val>
            <c:numRef>
              <c:f>('Таблица №4.1-П'!$M$6:$M$8,'Таблица №4.1-П'!$M$10:$M$13)</c:f>
              <c:numCache>
                <c:formatCode>_-* #\ ##0.00\ _л_в_-;\-* #\ ##0.00\ _л_в_-;_-* "-"\ _л_в_-;_-@_-</c:formatCode>
                <c:ptCount val="7"/>
                <c:pt idx="0">
                  <c:v>50.999439244273823</c:v>
                </c:pt>
                <c:pt idx="1">
                  <c:v>9.8407652822525797</c:v>
                </c:pt>
                <c:pt idx="2">
                  <c:v>4.8510347436284545E-2</c:v>
                </c:pt>
                <c:pt idx="3">
                  <c:v>19.937752796312949</c:v>
                </c:pt>
                <c:pt idx="4">
                  <c:v>16.759827327053312</c:v>
                </c:pt>
                <c:pt idx="5">
                  <c:v>0.784062592284134</c:v>
                </c:pt>
                <c:pt idx="6">
                  <c:v>1.6296424103869216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F9A-4D15-BC9D-4128CA9C0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41" name="Line 1"/>
        <xdr:cNvSpPr>
          <a:spLocks noChangeShapeType="1"/>
        </xdr:cNvSpPr>
      </xdr:nvSpPr>
      <xdr:spPr bwMode="auto">
        <a:xfrm>
          <a:off x="9525" y="647700"/>
          <a:ext cx="28098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65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9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13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5137" name="Line 1"/>
        <xdr:cNvSpPr>
          <a:spLocks noChangeShapeType="1"/>
        </xdr:cNvSpPr>
      </xdr:nvSpPr>
      <xdr:spPr bwMode="auto">
        <a:xfrm>
          <a:off x="9525" y="428625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61" name="Line 1"/>
        <xdr:cNvSpPr>
          <a:spLocks noChangeShapeType="1"/>
        </xdr:cNvSpPr>
      </xdr:nvSpPr>
      <xdr:spPr bwMode="auto">
        <a:xfrm>
          <a:off x="9525" y="552450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7185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4</xdr:row>
      <xdr:rowOff>0</xdr:rowOff>
    </xdr:from>
    <xdr:to>
      <xdr:col>1</xdr:col>
      <xdr:colOff>9525</xdr:colOff>
      <xdr:row>6</xdr:row>
      <xdr:rowOff>9525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647700"/>
          <a:ext cx="2628900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E15"/>
  <sheetViews>
    <sheetView showGridLines="0" tabSelected="1" zoomScale="90" zoomScaleNormal="90" zoomScaleSheetLayoutView="100" workbookViewId="0">
      <selection sqref="A1:E1"/>
    </sheetView>
  </sheetViews>
  <sheetFormatPr defaultColWidth="9" defaultRowHeight="16.7" customHeight="1"/>
  <cols>
    <col min="1" max="1" width="41.88671875" style="77" customWidth="1"/>
    <col min="2" max="4" width="7.88671875" style="77" customWidth="1"/>
    <col min="5" max="16384" width="9" style="77"/>
  </cols>
  <sheetData>
    <row r="1" spans="1:5" ht="34.5" customHeight="1">
      <c r="A1" s="140" t="s">
        <v>44</v>
      </c>
      <c r="B1" s="140"/>
      <c r="C1" s="140"/>
      <c r="D1" s="140"/>
      <c r="E1" s="140"/>
    </row>
    <row r="2" spans="1:5" ht="16.7" customHeight="1">
      <c r="A2" s="86"/>
      <c r="B2" s="86"/>
      <c r="C2" s="85"/>
      <c r="D2" s="85"/>
    </row>
    <row r="3" spans="1:5" ht="16.7" customHeight="1">
      <c r="A3" s="87" t="s">
        <v>32</v>
      </c>
      <c r="B3" s="88">
        <v>2023</v>
      </c>
      <c r="C3" s="137">
        <v>2024</v>
      </c>
      <c r="D3" s="138"/>
      <c r="E3" s="139"/>
    </row>
    <row r="4" spans="1:5" ht="16.7" customHeight="1">
      <c r="A4" s="89" t="s">
        <v>35</v>
      </c>
      <c r="B4" s="90">
        <v>12</v>
      </c>
      <c r="C4" s="36">
        <v>1</v>
      </c>
      <c r="D4" s="36">
        <v>2</v>
      </c>
      <c r="E4" s="36">
        <v>3</v>
      </c>
    </row>
    <row r="5" spans="1:5" ht="16.7" customHeight="1">
      <c r="A5" s="91" t="s">
        <v>2</v>
      </c>
      <c r="B5" s="52">
        <v>77847</v>
      </c>
      <c r="C5" s="52">
        <v>77750</v>
      </c>
      <c r="D5" s="52">
        <v>78221</v>
      </c>
      <c r="E5" s="52">
        <v>78111</v>
      </c>
    </row>
    <row r="6" spans="1:5" ht="16.7" customHeight="1">
      <c r="A6" s="91" t="s">
        <v>3</v>
      </c>
      <c r="B6" s="52">
        <v>42223</v>
      </c>
      <c r="C6" s="52">
        <v>42159</v>
      </c>
      <c r="D6" s="52">
        <v>42161</v>
      </c>
      <c r="E6" s="52">
        <v>42159</v>
      </c>
    </row>
    <row r="7" spans="1:5" ht="16.7" customHeight="1">
      <c r="A7" s="91" t="s">
        <v>4</v>
      </c>
      <c r="B7" s="52">
        <v>58827</v>
      </c>
      <c r="C7" s="52">
        <v>58713</v>
      </c>
      <c r="D7" s="52">
        <v>58809</v>
      </c>
      <c r="E7" s="52">
        <v>58705</v>
      </c>
    </row>
    <row r="8" spans="1:5" ht="16.7" customHeight="1">
      <c r="A8" s="91" t="s">
        <v>5</v>
      </c>
      <c r="B8" s="52">
        <v>48058</v>
      </c>
      <c r="C8" s="52">
        <v>47941</v>
      </c>
      <c r="D8" s="52">
        <v>48613</v>
      </c>
      <c r="E8" s="52">
        <v>48529</v>
      </c>
    </row>
    <row r="9" spans="1:5" ht="16.7" customHeight="1">
      <c r="A9" s="91" t="s">
        <v>57</v>
      </c>
      <c r="B9" s="52">
        <v>22233</v>
      </c>
      <c r="C9" s="52">
        <v>22193</v>
      </c>
      <c r="D9" s="52">
        <v>22428</v>
      </c>
      <c r="E9" s="52">
        <v>22401</v>
      </c>
    </row>
    <row r="10" spans="1:5" ht="16.7" customHeight="1">
      <c r="A10" s="91" t="s">
        <v>6</v>
      </c>
      <c r="B10" s="52">
        <v>31390</v>
      </c>
      <c r="C10" s="52">
        <v>31357</v>
      </c>
      <c r="D10" s="52">
        <v>31564</v>
      </c>
      <c r="E10" s="52">
        <v>31565</v>
      </c>
    </row>
    <row r="11" spans="1:5" ht="16.7" customHeight="1">
      <c r="A11" s="91" t="s">
        <v>28</v>
      </c>
      <c r="B11" s="52">
        <v>14849</v>
      </c>
      <c r="C11" s="52">
        <v>14841</v>
      </c>
      <c r="D11" s="52">
        <v>14800</v>
      </c>
      <c r="E11" s="52">
        <v>14793</v>
      </c>
    </row>
    <row r="12" spans="1:5" ht="16.7" customHeight="1">
      <c r="A12" s="91" t="s">
        <v>25</v>
      </c>
      <c r="B12" s="52">
        <v>20035</v>
      </c>
      <c r="C12" s="52">
        <v>20009</v>
      </c>
      <c r="D12" s="52">
        <v>20072</v>
      </c>
      <c r="E12" s="52">
        <v>20085</v>
      </c>
    </row>
    <row r="13" spans="1:5" ht="15.75">
      <c r="A13" s="91" t="s">
        <v>30</v>
      </c>
      <c r="B13" s="52">
        <v>9139</v>
      </c>
      <c r="C13" s="52">
        <v>9133</v>
      </c>
      <c r="D13" s="52">
        <v>9188</v>
      </c>
      <c r="E13" s="52">
        <v>9184</v>
      </c>
    </row>
    <row r="14" spans="1:5" ht="16.5" customHeight="1">
      <c r="A14" s="91" t="s">
        <v>59</v>
      </c>
      <c r="B14" s="66">
        <v>2826</v>
      </c>
      <c r="C14" s="57">
        <v>2828</v>
      </c>
      <c r="D14" s="66">
        <v>3307</v>
      </c>
      <c r="E14" s="66">
        <v>3329</v>
      </c>
    </row>
    <row r="15" spans="1:5" ht="16.7" customHeight="1">
      <c r="A15" s="30" t="s">
        <v>7</v>
      </c>
      <c r="B15" s="52">
        <f>SUM(B5:B14)</f>
        <v>327427</v>
      </c>
      <c r="C15" s="52">
        <f t="shared" ref="C15:E15" si="0">SUM(C5:C14)</f>
        <v>326924</v>
      </c>
      <c r="D15" s="52">
        <f t="shared" si="0"/>
        <v>329163</v>
      </c>
      <c r="E15" s="52">
        <f t="shared" si="0"/>
        <v>328861</v>
      </c>
    </row>
  </sheetData>
  <mergeCells count="2">
    <mergeCell ref="C3:E3"/>
    <mergeCell ref="A1:E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89" orientation="landscape" r:id="rId1"/>
  <headerFooter alignWithMargins="0">
    <oddHeader>&amp;R&amp;"Times New Roman,Regular"&amp;14&amp;A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showGridLines="0" zoomScaleNormal="75" workbookViewId="0">
      <selection sqref="A1:E1"/>
    </sheetView>
  </sheetViews>
  <sheetFormatPr defaultColWidth="9" defaultRowHeight="15.75"/>
  <cols>
    <col min="1" max="1" width="31" style="2" customWidth="1"/>
    <col min="2" max="2" width="8.6640625" style="2" customWidth="1"/>
    <col min="3" max="3" width="7.88671875" style="2" customWidth="1"/>
    <col min="4" max="4" width="7.88671875" style="7" customWidth="1"/>
    <col min="5" max="16384" width="9" style="2"/>
  </cols>
  <sheetData>
    <row r="1" spans="1:5" ht="47.25" customHeight="1">
      <c r="A1" s="168" t="s">
        <v>58</v>
      </c>
      <c r="B1" s="168"/>
      <c r="C1" s="168"/>
      <c r="D1" s="168"/>
      <c r="E1" s="168"/>
    </row>
    <row r="2" spans="1:5">
      <c r="A2" s="8"/>
      <c r="E2" s="8" t="s">
        <v>17</v>
      </c>
    </row>
    <row r="3" spans="1:5" ht="15.75" customHeight="1">
      <c r="A3" s="61" t="s">
        <v>32</v>
      </c>
      <c r="B3" s="68">
        <v>2023</v>
      </c>
      <c r="C3" s="165">
        <v>2024</v>
      </c>
      <c r="D3" s="166"/>
      <c r="E3" s="167"/>
    </row>
    <row r="4" spans="1:5" s="6" customFormat="1" ht="15.75" customHeight="1">
      <c r="A4" s="62" t="s">
        <v>35</v>
      </c>
      <c r="B4" s="4">
        <v>12</v>
      </c>
      <c r="C4" s="50">
        <v>1</v>
      </c>
      <c r="D4" s="36">
        <v>2</v>
      </c>
      <c r="E4" s="36">
        <v>3</v>
      </c>
    </row>
    <row r="5" spans="1:5" ht="15.75" customHeight="1">
      <c r="A5" s="67" t="s">
        <v>2</v>
      </c>
      <c r="B5" s="32">
        <v>7741.2983334206801</v>
      </c>
      <c r="C5" s="32">
        <v>7797.9012410740161</v>
      </c>
      <c r="D5" s="32">
        <v>7930.6150791577411</v>
      </c>
      <c r="E5" s="32">
        <v>8112.0742579458893</v>
      </c>
    </row>
    <row r="6" spans="1:5" ht="15.75" customHeight="1">
      <c r="A6" s="67" t="s">
        <v>3</v>
      </c>
      <c r="B6" s="32">
        <v>8589.262023460411</v>
      </c>
      <c r="C6" s="32">
        <v>8610.2149744195194</v>
      </c>
      <c r="D6" s="32">
        <v>8605.6375417239342</v>
      </c>
      <c r="E6" s="32">
        <v>8656.4802916830904</v>
      </c>
    </row>
    <row r="7" spans="1:5" ht="15.75" customHeight="1">
      <c r="A7" s="67" t="s">
        <v>4</v>
      </c>
      <c r="B7" s="32">
        <v>10312.71287471842</v>
      </c>
      <c r="C7" s="32">
        <v>10343.834748900214</v>
      </c>
      <c r="D7" s="32">
        <v>10611.712579582876</v>
      </c>
      <c r="E7" s="32">
        <v>10876.004590800741</v>
      </c>
    </row>
    <row r="8" spans="1:5" ht="15.75" customHeight="1">
      <c r="A8" s="67" t="s">
        <v>5</v>
      </c>
      <c r="B8" s="32">
        <v>12072.048715069861</v>
      </c>
      <c r="C8" s="32">
        <v>12162.549086112682</v>
      </c>
      <c r="D8" s="32">
        <v>12280.762128712871</v>
      </c>
      <c r="E8" s="32">
        <v>12546.88831007752</v>
      </c>
    </row>
    <row r="9" spans="1:5" ht="15.75" customHeight="1">
      <c r="A9" s="67" t="s">
        <v>57</v>
      </c>
      <c r="B9" s="32">
        <v>10231.778109970102</v>
      </c>
      <c r="C9" s="32">
        <v>10362.685590664743</v>
      </c>
      <c r="D9" s="32">
        <v>10466.501623165823</v>
      </c>
      <c r="E9" s="32">
        <v>10758.406319362841</v>
      </c>
    </row>
    <row r="10" spans="1:5" ht="15.75" customHeight="1">
      <c r="A10" s="67" t="s">
        <v>6</v>
      </c>
      <c r="B10" s="32">
        <v>9024.7812058407908</v>
      </c>
      <c r="C10" s="32">
        <v>9013.8937682647502</v>
      </c>
      <c r="D10" s="32">
        <v>9024.1033730622421</v>
      </c>
      <c r="E10" s="32">
        <v>9204.8407210863115</v>
      </c>
    </row>
    <row r="11" spans="1:5" ht="15.75" customHeight="1">
      <c r="A11" s="67" t="s">
        <v>28</v>
      </c>
      <c r="B11" s="32">
        <v>5331.777602523659</v>
      </c>
      <c r="C11" s="32">
        <v>5358.8181658158774</v>
      </c>
      <c r="D11" s="32">
        <v>5580.1234807116434</v>
      </c>
      <c r="E11" s="32">
        <v>5722.5359929078013</v>
      </c>
    </row>
    <row r="12" spans="1:5" ht="15.75" customHeight="1">
      <c r="A12" s="67" t="s">
        <v>25</v>
      </c>
      <c r="B12" s="32">
        <v>6198.2180799482812</v>
      </c>
      <c r="C12" s="32">
        <v>6269.88954056696</v>
      </c>
      <c r="D12" s="32">
        <v>6358.5356988316744</v>
      </c>
      <c r="E12" s="32">
        <v>6559.2338211382112</v>
      </c>
    </row>
    <row r="13" spans="1:5" ht="30.75" customHeight="1">
      <c r="A13" s="67" t="s">
        <v>30</v>
      </c>
      <c r="B13" s="32">
        <v>4808.6745817593091</v>
      </c>
      <c r="C13" s="32">
        <v>4915.378953107961</v>
      </c>
      <c r="D13" s="32">
        <v>4915.1877022653725</v>
      </c>
      <c r="E13" s="32">
        <v>5045.3797881010596</v>
      </c>
    </row>
    <row r="14" spans="1:5" ht="21" customHeight="1">
      <c r="A14" s="67" t="s">
        <v>59</v>
      </c>
      <c r="B14" s="32">
        <v>3878.9078999603016</v>
      </c>
      <c r="C14" s="32">
        <v>3911.9013916500994</v>
      </c>
      <c r="D14" s="32">
        <v>3730.9178460476355</v>
      </c>
      <c r="E14" s="32">
        <v>3861.8988995873451</v>
      </c>
    </row>
    <row r="15" spans="1:5">
      <c r="A15" s="63" t="s">
        <v>12</v>
      </c>
      <c r="B15" s="32">
        <v>8695.3667357817776</v>
      </c>
      <c r="C15" s="32">
        <v>8744.6405449111298</v>
      </c>
      <c r="D15" s="32">
        <v>8843.2899340489366</v>
      </c>
      <c r="E15" s="32">
        <v>9171.2111416426633</v>
      </c>
    </row>
    <row r="17" spans="1:5" ht="12.75" customHeight="1">
      <c r="A17" s="47" t="s">
        <v>52</v>
      </c>
    </row>
    <row r="18" spans="1:5" ht="81.75" customHeight="1">
      <c r="A18" s="171" t="s">
        <v>43</v>
      </c>
      <c r="B18" s="171"/>
      <c r="C18" s="171"/>
      <c r="D18" s="171"/>
      <c r="E18" s="171"/>
    </row>
  </sheetData>
  <mergeCells count="3">
    <mergeCell ref="C3:E3"/>
    <mergeCell ref="A1:E1"/>
    <mergeCell ref="A18:E18"/>
  </mergeCells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showGridLines="0" zoomScaleNormal="75" workbookViewId="0">
      <selection sqref="A1:E1"/>
    </sheetView>
  </sheetViews>
  <sheetFormatPr defaultColWidth="8" defaultRowHeight="15.75"/>
  <cols>
    <col min="1" max="1" width="41.21875" style="82" bestFit="1" customWidth="1"/>
    <col min="2" max="2" width="12" style="81" customWidth="1"/>
    <col min="3" max="3" width="9.6640625" style="81" bestFit="1" customWidth="1"/>
    <col min="4" max="4" width="8.109375" style="81" bestFit="1" customWidth="1"/>
    <col min="5" max="5" width="9" style="81" bestFit="1" customWidth="1"/>
    <col min="6" max="6" width="9.77734375" style="81" bestFit="1" customWidth="1"/>
    <col min="7" max="7" width="9.44140625" style="81" customWidth="1"/>
    <col min="8" max="8" width="7.109375" style="81" bestFit="1" customWidth="1"/>
    <col min="9" max="9" width="9.109375" style="81" bestFit="1" customWidth="1"/>
    <col min="10" max="10" width="12.6640625" style="81" bestFit="1" customWidth="1"/>
    <col min="11" max="11" width="12.6640625" style="81" customWidth="1"/>
    <col min="12" max="12" width="10.33203125" style="81" customWidth="1"/>
    <col min="13" max="13" width="8.88671875" style="81" customWidth="1"/>
    <col min="14" max="16384" width="8" style="81"/>
  </cols>
  <sheetData>
    <row r="1" spans="1:12" ht="15.75" customHeight="1">
      <c r="A1" s="172" t="s">
        <v>64</v>
      </c>
      <c r="B1" s="172"/>
      <c r="C1" s="172"/>
      <c r="D1" s="172"/>
      <c r="E1" s="172"/>
      <c r="F1" s="120"/>
      <c r="G1" s="120"/>
      <c r="H1" s="120"/>
      <c r="I1" s="120"/>
      <c r="J1" s="120"/>
      <c r="K1" s="120"/>
      <c r="L1" s="120"/>
    </row>
    <row r="2" spans="1:12" ht="6" customHeight="1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</row>
    <row r="4" spans="1:12">
      <c r="E4" s="119" t="s">
        <v>49</v>
      </c>
    </row>
    <row r="5" spans="1:12">
      <c r="A5" s="87" t="s">
        <v>32</v>
      </c>
      <c r="B5" s="88">
        <v>2023</v>
      </c>
      <c r="C5" s="137">
        <v>2024</v>
      </c>
      <c r="D5" s="138"/>
      <c r="E5" s="139"/>
    </row>
    <row r="6" spans="1:12">
      <c r="A6" s="89" t="s">
        <v>35</v>
      </c>
      <c r="B6" s="90">
        <v>12</v>
      </c>
      <c r="C6" s="36">
        <v>1</v>
      </c>
      <c r="D6" s="36">
        <v>2</v>
      </c>
      <c r="E6" s="36">
        <v>3</v>
      </c>
    </row>
    <row r="7" spans="1:12">
      <c r="A7" s="91" t="s">
        <v>2</v>
      </c>
      <c r="B7" s="118">
        <v>1</v>
      </c>
      <c r="C7" s="118">
        <v>1</v>
      </c>
      <c r="D7" s="118">
        <v>1</v>
      </c>
      <c r="E7" s="118">
        <v>1</v>
      </c>
    </row>
    <row r="8" spans="1:12">
      <c r="A8" s="91" t="s">
        <v>3</v>
      </c>
      <c r="B8" s="118">
        <v>3</v>
      </c>
      <c r="C8" s="118">
        <v>3</v>
      </c>
      <c r="D8" s="118">
        <v>3</v>
      </c>
      <c r="E8" s="118">
        <v>2</v>
      </c>
    </row>
    <row r="9" spans="1:12">
      <c r="A9" s="91" t="s">
        <v>4</v>
      </c>
      <c r="B9" s="118">
        <v>0</v>
      </c>
      <c r="C9" s="118">
        <v>0</v>
      </c>
      <c r="D9" s="118">
        <v>0</v>
      </c>
      <c r="E9" s="118">
        <v>0</v>
      </c>
    </row>
    <row r="10" spans="1:12">
      <c r="A10" s="91" t="s">
        <v>5</v>
      </c>
      <c r="B10" s="118">
        <v>0</v>
      </c>
      <c r="C10" s="118">
        <v>0</v>
      </c>
      <c r="D10" s="118">
        <v>0</v>
      </c>
      <c r="E10" s="118">
        <v>0</v>
      </c>
    </row>
    <row r="11" spans="1:12">
      <c r="A11" s="91" t="s">
        <v>57</v>
      </c>
      <c r="B11" s="118">
        <v>0</v>
      </c>
      <c r="C11" s="118">
        <v>0</v>
      </c>
      <c r="D11" s="118">
        <v>0</v>
      </c>
      <c r="E11" s="118">
        <v>0</v>
      </c>
    </row>
    <row r="12" spans="1:12">
      <c r="A12" s="91" t="s">
        <v>6</v>
      </c>
      <c r="B12" s="118">
        <v>1</v>
      </c>
      <c r="C12" s="118">
        <v>1</v>
      </c>
      <c r="D12" s="118">
        <v>1</v>
      </c>
      <c r="E12" s="118">
        <v>1</v>
      </c>
    </row>
    <row r="13" spans="1:12">
      <c r="A13" s="91" t="s">
        <v>28</v>
      </c>
      <c r="B13" s="118">
        <v>0</v>
      </c>
      <c r="C13" s="118">
        <v>0</v>
      </c>
      <c r="D13" s="118">
        <v>0</v>
      </c>
      <c r="E13" s="118">
        <v>0</v>
      </c>
    </row>
    <row r="14" spans="1:12">
      <c r="A14" s="91" t="s">
        <v>25</v>
      </c>
      <c r="B14" s="118">
        <v>0</v>
      </c>
      <c r="C14" s="118">
        <v>0</v>
      </c>
      <c r="D14" s="118">
        <v>0</v>
      </c>
      <c r="E14" s="118">
        <v>0</v>
      </c>
    </row>
    <row r="15" spans="1:12">
      <c r="A15" s="91" t="s">
        <v>30</v>
      </c>
      <c r="B15" s="118">
        <v>0</v>
      </c>
      <c r="C15" s="118">
        <v>0</v>
      </c>
      <c r="D15" s="118">
        <v>0</v>
      </c>
      <c r="E15" s="118">
        <v>0</v>
      </c>
    </row>
    <row r="16" spans="1:12">
      <c r="A16" s="91" t="s">
        <v>59</v>
      </c>
      <c r="B16" s="118">
        <v>0</v>
      </c>
      <c r="C16" s="118">
        <v>0</v>
      </c>
      <c r="D16" s="118">
        <v>0</v>
      </c>
      <c r="E16" s="118">
        <v>0</v>
      </c>
    </row>
    <row r="17" spans="1:5">
      <c r="A17" s="30" t="s">
        <v>7</v>
      </c>
      <c r="B17" s="118">
        <v>5</v>
      </c>
      <c r="C17" s="118">
        <v>5</v>
      </c>
      <c r="D17" s="118">
        <v>5</v>
      </c>
      <c r="E17" s="118">
        <v>4</v>
      </c>
    </row>
  </sheetData>
  <mergeCells count="2">
    <mergeCell ref="C5:E5"/>
    <mergeCell ref="A1:E1"/>
  </mergeCells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Roman,Regular"Таблица  №6-П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26"/>
  <sheetViews>
    <sheetView showGridLines="0" zoomScaleNormal="75" zoomScaleSheetLayoutView="75" workbookViewId="0">
      <selection activeCell="J4" sqref="J4"/>
    </sheetView>
  </sheetViews>
  <sheetFormatPr defaultColWidth="9" defaultRowHeight="15.75"/>
  <cols>
    <col min="1" max="1" width="29.77734375" style="1" customWidth="1"/>
    <col min="2" max="2" width="9.109375" style="1" customWidth="1"/>
    <col min="3" max="3" width="9.6640625" style="1" customWidth="1"/>
    <col min="4" max="9" width="9.109375" style="1" customWidth="1"/>
    <col min="10" max="11" width="11.88671875" style="1" customWidth="1"/>
    <col min="12" max="12" width="11.109375" style="1" customWidth="1"/>
    <col min="13" max="16384" width="9" style="1"/>
  </cols>
  <sheetData>
    <row r="1" spans="1:14" s="18" customFormat="1">
      <c r="A1" s="173" t="s">
        <v>65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</row>
    <row r="2" spans="1:14">
      <c r="A2" s="15"/>
      <c r="B2" s="14"/>
      <c r="C2" s="14" t="s">
        <v>0</v>
      </c>
      <c r="D2" s="14"/>
      <c r="E2" s="14"/>
      <c r="F2" s="14"/>
      <c r="G2" s="14"/>
      <c r="H2" s="174" t="s">
        <v>18</v>
      </c>
      <c r="I2" s="174"/>
      <c r="J2" s="174"/>
      <c r="K2" s="174"/>
      <c r="L2" s="174"/>
    </row>
    <row r="3" spans="1:14" ht="58.5" customHeight="1">
      <c r="A3" s="40" t="s">
        <v>37</v>
      </c>
      <c r="B3" s="43" t="s">
        <v>2</v>
      </c>
      <c r="C3" s="43" t="s">
        <v>3</v>
      </c>
      <c r="D3" s="43" t="s">
        <v>4</v>
      </c>
      <c r="E3" s="43" t="s">
        <v>5</v>
      </c>
      <c r="F3" s="39" t="s">
        <v>57</v>
      </c>
      <c r="G3" s="44" t="s">
        <v>6</v>
      </c>
      <c r="H3" s="45" t="s">
        <v>28</v>
      </c>
      <c r="I3" s="45" t="s">
        <v>25</v>
      </c>
      <c r="J3" s="38" t="s">
        <v>79</v>
      </c>
      <c r="K3" s="38" t="s">
        <v>59</v>
      </c>
      <c r="L3" s="136" t="s">
        <v>60</v>
      </c>
    </row>
    <row r="4" spans="1:14" ht="15" customHeight="1">
      <c r="A4" s="41" t="s">
        <v>50</v>
      </c>
      <c r="B4" s="70">
        <v>3</v>
      </c>
      <c r="C4" s="70">
        <v>11</v>
      </c>
      <c r="D4" s="70">
        <v>0</v>
      </c>
      <c r="E4" s="70">
        <v>0</v>
      </c>
      <c r="F4" s="70">
        <v>0</v>
      </c>
      <c r="G4" s="70">
        <v>2</v>
      </c>
      <c r="H4" s="70">
        <v>0</v>
      </c>
      <c r="I4" s="70">
        <v>0</v>
      </c>
      <c r="J4" s="70">
        <v>0</v>
      </c>
      <c r="K4" s="70">
        <v>0</v>
      </c>
      <c r="L4" s="83">
        <f>SUM(B4:K4)</f>
        <v>16</v>
      </c>
      <c r="N4" s="84"/>
    </row>
    <row r="5" spans="1:14" ht="48.75" customHeight="1">
      <c r="A5" s="41" t="s">
        <v>55</v>
      </c>
      <c r="B5" s="70">
        <v>420</v>
      </c>
      <c r="C5" s="70">
        <v>0</v>
      </c>
      <c r="D5" s="70">
        <v>0</v>
      </c>
      <c r="E5" s="70">
        <v>340</v>
      </c>
      <c r="F5" s="70">
        <v>0</v>
      </c>
      <c r="G5" s="70">
        <v>104</v>
      </c>
      <c r="H5" s="70">
        <v>0</v>
      </c>
      <c r="I5" s="70">
        <v>0</v>
      </c>
      <c r="J5" s="70">
        <v>0</v>
      </c>
      <c r="K5" s="70">
        <v>0</v>
      </c>
      <c r="L5" s="83">
        <f t="shared" ref="L5:L8" si="0">SUM(B5:K5)</f>
        <v>864</v>
      </c>
    </row>
    <row r="6" spans="1:14" ht="48.75" customHeight="1">
      <c r="A6" s="41" t="s">
        <v>56</v>
      </c>
      <c r="B6" s="70">
        <v>57</v>
      </c>
      <c r="C6" s="70">
        <v>231</v>
      </c>
      <c r="D6" s="70">
        <v>191</v>
      </c>
      <c r="E6" s="70">
        <v>29</v>
      </c>
      <c r="F6" s="70">
        <v>67</v>
      </c>
      <c r="G6" s="70">
        <v>5</v>
      </c>
      <c r="H6" s="70">
        <v>98</v>
      </c>
      <c r="I6" s="70">
        <v>59</v>
      </c>
      <c r="J6" s="70">
        <v>23</v>
      </c>
      <c r="K6" s="70">
        <v>0</v>
      </c>
      <c r="L6" s="83">
        <f t="shared" si="0"/>
        <v>760</v>
      </c>
    </row>
    <row r="7" spans="1:14" ht="31.5" customHeight="1">
      <c r="A7" s="41" t="s">
        <v>13</v>
      </c>
      <c r="B7" s="70">
        <v>384</v>
      </c>
      <c r="C7" s="70">
        <v>160</v>
      </c>
      <c r="D7" s="70">
        <v>232</v>
      </c>
      <c r="E7" s="70">
        <v>249</v>
      </c>
      <c r="F7" s="70">
        <v>84</v>
      </c>
      <c r="G7" s="70">
        <v>119</v>
      </c>
      <c r="H7" s="70">
        <v>19</v>
      </c>
      <c r="I7" s="70">
        <v>48</v>
      </c>
      <c r="J7" s="70">
        <v>2</v>
      </c>
      <c r="K7" s="70">
        <v>23</v>
      </c>
      <c r="L7" s="83">
        <f t="shared" si="0"/>
        <v>1320</v>
      </c>
    </row>
    <row r="8" spans="1:14" ht="31.5" customHeight="1">
      <c r="A8" s="41" t="s">
        <v>53</v>
      </c>
      <c r="B8" s="70">
        <v>0</v>
      </c>
      <c r="C8" s="70">
        <v>0</v>
      </c>
      <c r="D8" s="70">
        <v>0</v>
      </c>
      <c r="E8" s="70">
        <v>0</v>
      </c>
      <c r="F8" s="70">
        <v>0</v>
      </c>
      <c r="G8" s="70">
        <v>0</v>
      </c>
      <c r="H8" s="70">
        <v>0</v>
      </c>
      <c r="I8" s="70">
        <v>0</v>
      </c>
      <c r="J8" s="70">
        <v>0</v>
      </c>
      <c r="K8" s="70">
        <v>0</v>
      </c>
      <c r="L8" s="83">
        <f t="shared" si="0"/>
        <v>0</v>
      </c>
    </row>
    <row r="9" spans="1:14" ht="15" customHeight="1">
      <c r="A9" s="42" t="s">
        <v>7</v>
      </c>
      <c r="B9" s="70">
        <f>SUM(B4:B8)</f>
        <v>864</v>
      </c>
      <c r="C9" s="70">
        <f t="shared" ref="C9:L9" si="1">SUM(C4:C8)</f>
        <v>402</v>
      </c>
      <c r="D9" s="70">
        <f t="shared" si="1"/>
        <v>423</v>
      </c>
      <c r="E9" s="70">
        <f t="shared" si="1"/>
        <v>618</v>
      </c>
      <c r="F9" s="70">
        <f t="shared" si="1"/>
        <v>151</v>
      </c>
      <c r="G9" s="70">
        <f t="shared" si="1"/>
        <v>230</v>
      </c>
      <c r="H9" s="70">
        <f t="shared" si="1"/>
        <v>117</v>
      </c>
      <c r="I9" s="70">
        <f t="shared" si="1"/>
        <v>107</v>
      </c>
      <c r="J9" s="70">
        <f t="shared" si="1"/>
        <v>25</v>
      </c>
      <c r="K9" s="70">
        <f t="shared" si="1"/>
        <v>23</v>
      </c>
      <c r="L9" s="70">
        <f t="shared" si="1"/>
        <v>2960</v>
      </c>
    </row>
    <row r="15" spans="1:14">
      <c r="B15" s="79"/>
      <c r="C15" s="79"/>
      <c r="D15" s="79"/>
      <c r="E15" s="79"/>
      <c r="F15" s="79"/>
      <c r="G15" s="79"/>
      <c r="H15" s="79"/>
      <c r="I15" s="79"/>
      <c r="J15" s="79"/>
      <c r="K15" s="79"/>
      <c r="L15" s="79"/>
    </row>
    <row r="16" spans="1:14">
      <c r="B16" s="79"/>
      <c r="C16" s="79"/>
      <c r="D16" s="79"/>
      <c r="E16" s="79"/>
      <c r="F16" s="79"/>
      <c r="G16" s="79"/>
      <c r="H16" s="79"/>
      <c r="I16" s="79"/>
      <c r="J16" s="79"/>
      <c r="K16" s="79"/>
      <c r="L16" s="79"/>
    </row>
    <row r="17" spans="2:12"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</row>
    <row r="18" spans="2:12">
      <c r="B18" s="79"/>
      <c r="C18" s="79"/>
      <c r="D18" s="79"/>
      <c r="E18" s="79"/>
      <c r="F18" s="79"/>
      <c r="G18" s="79"/>
      <c r="H18" s="79"/>
      <c r="I18" s="79"/>
      <c r="J18" s="79"/>
      <c r="K18" s="79"/>
      <c r="L18" s="79"/>
    </row>
    <row r="19" spans="2:12">
      <c r="B19" s="79"/>
      <c r="C19" s="79"/>
      <c r="D19" s="79"/>
      <c r="E19" s="79"/>
      <c r="F19" s="79"/>
      <c r="G19" s="79"/>
      <c r="H19" s="79"/>
      <c r="I19" s="79"/>
      <c r="J19" s="79"/>
      <c r="K19" s="79"/>
      <c r="L19" s="79"/>
    </row>
    <row r="20" spans="2:12"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</row>
    <row r="21" spans="2:12">
      <c r="B21" s="72"/>
    </row>
    <row r="22" spans="2:12">
      <c r="B22" s="72"/>
    </row>
    <row r="23" spans="2:12">
      <c r="B23" s="72"/>
    </row>
    <row r="24" spans="2:12">
      <c r="B24" s="72"/>
    </row>
    <row r="25" spans="2:12">
      <c r="B25" s="72"/>
    </row>
    <row r="26" spans="2:12">
      <c r="B26" s="72"/>
    </row>
  </sheetData>
  <mergeCells count="2">
    <mergeCell ref="A1:L1"/>
    <mergeCell ref="H2:L2"/>
  </mergeCells>
  <phoneticPr fontId="0" type="noConversion"/>
  <pageMargins left="0.81" right="0.74803149606299213" top="2.5590551181102366" bottom="0.98425196850393704" header="0.51181102362204722" footer="0.51181102362204722"/>
  <pageSetup paperSize="9" scale="86" orientation="landscape" r:id="rId1"/>
  <headerFooter alignWithMargins="0">
    <oddHeader>&amp;R&amp;"Times New Roman,Regular"&amp;16&amp;A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16"/>
  <sheetViews>
    <sheetView showGridLines="0" zoomScaleNormal="75" workbookViewId="0">
      <selection sqref="A1:E1"/>
    </sheetView>
  </sheetViews>
  <sheetFormatPr defaultColWidth="8.44140625" defaultRowHeight="15.75"/>
  <cols>
    <col min="1" max="1" width="42.88671875" style="1" customWidth="1"/>
    <col min="2" max="5" width="8.88671875" style="1" customWidth="1"/>
    <col min="6" max="16384" width="8.44140625" style="1"/>
  </cols>
  <sheetData>
    <row r="1" spans="1:5" s="18" customFormat="1" ht="15.75" customHeight="1">
      <c r="A1" s="140" t="s">
        <v>19</v>
      </c>
      <c r="B1" s="140"/>
      <c r="C1" s="140"/>
      <c r="D1" s="140"/>
      <c r="E1" s="140"/>
    </row>
    <row r="2" spans="1:5" s="18" customFormat="1" ht="15.75" customHeight="1">
      <c r="A2" s="92"/>
      <c r="E2" s="92" t="s">
        <v>16</v>
      </c>
    </row>
    <row r="3" spans="1:5" s="18" customFormat="1" ht="15.75" customHeight="1">
      <c r="A3" s="94" t="s">
        <v>32</v>
      </c>
      <c r="B3" s="88">
        <v>2023</v>
      </c>
      <c r="C3" s="141">
        <v>2024</v>
      </c>
      <c r="D3" s="142"/>
      <c r="E3" s="143"/>
    </row>
    <row r="4" spans="1:5" s="18" customFormat="1" ht="15.75" customHeight="1">
      <c r="A4" s="95" t="s">
        <v>35</v>
      </c>
      <c r="B4" s="93">
        <v>12</v>
      </c>
      <c r="C4" s="36">
        <v>1</v>
      </c>
      <c r="D4" s="36">
        <v>2</v>
      </c>
      <c r="E4" s="36">
        <v>3</v>
      </c>
    </row>
    <row r="5" spans="1:5" s="18" customFormat="1" ht="15.75" customHeight="1">
      <c r="A5" s="96" t="s">
        <v>2</v>
      </c>
      <c r="B5" s="58">
        <f>'Таблица №1-П'!B5/'Таблица №1-П'!B$15*100</f>
        <v>23.775375885311842</v>
      </c>
      <c r="C5" s="58">
        <f>'Таблица №1-П'!C5/'Таблица №1-П'!C$15*100</f>
        <v>23.782285791193061</v>
      </c>
      <c r="D5" s="58">
        <f>'Таблица №1-П'!D5/'Таблица №1-П'!D$15*100</f>
        <v>23.763606480679787</v>
      </c>
      <c r="E5" s="58">
        <f>'Таблица №1-П'!E5/'Таблица №1-П'!E$15*100</f>
        <v>23.751980319952807</v>
      </c>
    </row>
    <row r="6" spans="1:5" s="18" customFormat="1" ht="15.75" customHeight="1">
      <c r="A6" s="96" t="s">
        <v>3</v>
      </c>
      <c r="B6" s="58">
        <f>'Таблица №1-П'!B6/'Таблица №1-П'!B$15*100</f>
        <v>12.895393477019304</v>
      </c>
      <c r="C6" s="58">
        <f>'Таблица №1-П'!C6/'Таблица №1-П'!C$15*100</f>
        <v>12.895657706378241</v>
      </c>
      <c r="D6" s="58">
        <f>'Таблица №1-П'!D6/'Таблица №1-П'!D$15*100</f>
        <v>12.808547740784961</v>
      </c>
      <c r="E6" s="58">
        <f>'Таблица №1-П'!E6/'Таблица №1-П'!E$15*100</f>
        <v>12.819701940941613</v>
      </c>
    </row>
    <row r="7" spans="1:5" s="18" customFormat="1" ht="15.75" customHeight="1">
      <c r="A7" s="96" t="s">
        <v>4</v>
      </c>
      <c r="B7" s="58">
        <f>'Таблица №1-П'!B7/'Таблица №1-П'!B$15*100</f>
        <v>17.9664474829504</v>
      </c>
      <c r="C7" s="58">
        <f>'Таблица №1-П'!C7/'Таблица №1-П'!C$15*100</f>
        <v>17.959219879849751</v>
      </c>
      <c r="D7" s="58">
        <f>'Таблица №1-П'!D7/'Таблица №1-П'!D$15*100</f>
        <v>17.866224332625478</v>
      </c>
      <c r="E7" s="58">
        <f>'Таблица №1-П'!E7/'Таблица №1-П'!E$15*100</f>
        <v>17.851006960387519</v>
      </c>
    </row>
    <row r="8" spans="1:5" s="18" customFormat="1" ht="15.75" customHeight="1">
      <c r="A8" s="96" t="s">
        <v>5</v>
      </c>
      <c r="B8" s="58">
        <f>'Таблица №1-П'!B8/'Таблица №1-П'!B$15*100</f>
        <v>14.677470092570251</v>
      </c>
      <c r="C8" s="58">
        <f>'Таблица №1-П'!C8/'Таблица №1-П'!C$15*100</f>
        <v>14.664264477370887</v>
      </c>
      <c r="D8" s="58">
        <f>'Таблица №1-П'!D8/'Таблица №1-П'!D$15*100</f>
        <v>14.76867084089038</v>
      </c>
      <c r="E8" s="58">
        <f>'Таблица №1-П'!E8/'Таблица №1-П'!E$15*100</f>
        <v>14.756690516662054</v>
      </c>
    </row>
    <row r="9" spans="1:5" s="18" customFormat="1" ht="15.75" customHeight="1">
      <c r="A9" s="97" t="s">
        <v>57</v>
      </c>
      <c r="B9" s="58">
        <f>'Таблица №1-П'!B9/'Таблица №1-П'!B$15*100</f>
        <v>6.790215834369187</v>
      </c>
      <c r="C9" s="58">
        <f>'Таблица №1-П'!C9/'Таблица №1-П'!C$15*100</f>
        <v>6.7884278914977187</v>
      </c>
      <c r="D9" s="58">
        <f>'Таблица №1-П'!D9/'Таблица №1-П'!D$15*100</f>
        <v>6.8136455190893273</v>
      </c>
      <c r="E9" s="58">
        <f>'Таблица №1-П'!E9/'Таблица №1-П'!E$15*100</f>
        <v>6.8116924779770178</v>
      </c>
    </row>
    <row r="10" spans="1:5" s="18" customFormat="1" ht="15.75" customHeight="1">
      <c r="A10" s="96" t="s">
        <v>6</v>
      </c>
      <c r="B10" s="58">
        <f>'Таблица №1-П'!B10/'Таблица №1-П'!B$15*100</f>
        <v>9.5868697450118656</v>
      </c>
      <c r="C10" s="58">
        <f>'Таблица №1-П'!C10/'Таблица №1-П'!C$15*100</f>
        <v>9.5915258592211039</v>
      </c>
      <c r="D10" s="58">
        <f>'Таблица №1-П'!D10/'Таблица №1-П'!D$15*100</f>
        <v>9.5891701072113218</v>
      </c>
      <c r="E10" s="58">
        <f>'Таблица №1-П'!E10/'Таблица №1-П'!E$15*100</f>
        <v>9.5982801244294702</v>
      </c>
    </row>
    <row r="11" spans="1:5" s="18" customFormat="1" ht="15.75" customHeight="1">
      <c r="A11" s="96" t="s">
        <v>28</v>
      </c>
      <c r="B11" s="58">
        <f>'Таблица №1-П'!B11/'Таблица №1-П'!B$15*100</f>
        <v>4.5350566691201397</v>
      </c>
      <c r="C11" s="58">
        <f>'Таблица №1-П'!C11/'Таблица №1-П'!C$15*100</f>
        <v>4.539587182342073</v>
      </c>
      <c r="D11" s="58">
        <f>'Таблица №1-П'!D11/'Таблица №1-П'!D$15*100</f>
        <v>4.496252616484842</v>
      </c>
      <c r="E11" s="58">
        <f>'Таблица №1-П'!E11/'Таблица №1-П'!E$15*100</f>
        <v>4.4982530613237817</v>
      </c>
    </row>
    <row r="12" spans="1:5" s="18" customFormat="1" ht="15.75" customHeight="1">
      <c r="A12" s="96" t="s">
        <v>25</v>
      </c>
      <c r="B12" s="58">
        <f>'Таблица №1-П'!B12/'Таблица №1-П'!B$15*100</f>
        <v>6.1189211641068084</v>
      </c>
      <c r="C12" s="58">
        <f>'Таблица №1-П'!C12/'Таблица №1-П'!C$15*100</f>
        <v>6.120382718919382</v>
      </c>
      <c r="D12" s="58">
        <f>'Таблица №1-П'!D12/'Таблица №1-П'!D$15*100</f>
        <v>6.0978907106813338</v>
      </c>
      <c r="E12" s="58">
        <f>'Таблица №1-П'!E12/'Таблица №1-П'!E$15*100</f>
        <v>6.1074435703838397</v>
      </c>
    </row>
    <row r="13" spans="1:5" s="18" customFormat="1">
      <c r="A13" s="96" t="s">
        <v>30</v>
      </c>
      <c r="B13" s="58">
        <f>'Таблица №1-П'!B13/'Таблица №1-П'!B$15*100</f>
        <v>2.7911565020600011</v>
      </c>
      <c r="C13" s="58">
        <f>'Таблица №1-П'!C13/'Таблица №1-П'!C$15*100</f>
        <v>2.7936156415558355</v>
      </c>
      <c r="D13" s="58">
        <f>'Таблица №1-П'!D13/'Таблица №1-П'!D$15*100</f>
        <v>2.7913222324501845</v>
      </c>
      <c r="E13" s="58">
        <f>'Таблица №1-П'!E13/'Таблица №1-П'!E$15*100</f>
        <v>2.7926692432365043</v>
      </c>
    </row>
    <row r="14" spans="1:5" s="18" customFormat="1" ht="18.75" customHeight="1">
      <c r="A14" s="97" t="s">
        <v>59</v>
      </c>
      <c r="B14" s="58">
        <f>'Таблица №1-П'!B14/'Таблица №1-П'!B$15*100</f>
        <v>0.86309314748020172</v>
      </c>
      <c r="C14" s="58">
        <f>'Таблица №1-П'!C14/'Таблица №1-П'!C$15*100</f>
        <v>0.86503285167194821</v>
      </c>
      <c r="D14" s="58">
        <f>'Таблица №1-П'!D14/'Таблица №1-П'!D$15*100</f>
        <v>1.0046694191023899</v>
      </c>
      <c r="E14" s="58">
        <f>'Таблица №1-П'!E14/'Таблица №1-П'!E$15*100</f>
        <v>1.0122817847053922</v>
      </c>
    </row>
    <row r="15" spans="1:5" ht="15.75" customHeight="1">
      <c r="A15" s="98" t="s">
        <v>7</v>
      </c>
      <c r="B15" s="58">
        <f>SUM(B5:B14)</f>
        <v>100</v>
      </c>
      <c r="C15" s="58">
        <f t="shared" ref="C15:D15" si="0">SUM(C5:C14)</f>
        <v>100.00000000000001</v>
      </c>
      <c r="D15" s="58">
        <f t="shared" si="0"/>
        <v>99.999999999999986</v>
      </c>
      <c r="E15" s="58">
        <f t="shared" ref="E15" si="1">SUM(E5:E14)</f>
        <v>100</v>
      </c>
    </row>
    <row r="16" spans="1:5" ht="15.75" customHeight="1"/>
  </sheetData>
  <mergeCells count="2">
    <mergeCell ref="C3:E3"/>
    <mergeCell ref="A1:E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95" orientation="landscape" r:id="rId1"/>
  <headerFooter alignWithMargins="0">
    <oddHeader>&amp;R&amp;"Times New Roman,Regular"&amp;14&amp;A</oddHeader>
  </headerFooter>
  <ignoredErrors>
    <ignoredError sqref="B15:D15 E15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showGridLines="0" zoomScaleNormal="75" workbookViewId="0">
      <selection sqref="A1:E1"/>
    </sheetView>
  </sheetViews>
  <sheetFormatPr defaultColWidth="8.109375" defaultRowHeight="15.75"/>
  <cols>
    <col min="1" max="1" width="43.109375" style="19" customWidth="1"/>
    <col min="2" max="4" width="7.88671875" style="19" bestFit="1" customWidth="1"/>
    <col min="5" max="16384" width="8.109375" style="19"/>
  </cols>
  <sheetData>
    <row r="1" spans="1:6" ht="41.25" customHeight="1">
      <c r="A1" s="140" t="s">
        <v>66</v>
      </c>
      <c r="B1" s="140"/>
      <c r="C1" s="140"/>
      <c r="D1" s="140"/>
      <c r="E1" s="140"/>
    </row>
    <row r="2" spans="1:6" ht="15.75" customHeight="1">
      <c r="A2" s="99"/>
      <c r="B2" s="99"/>
      <c r="E2" s="99" t="s">
        <v>18</v>
      </c>
    </row>
    <row r="3" spans="1:6" ht="15.75" customHeight="1">
      <c r="A3" s="94" t="s">
        <v>32</v>
      </c>
      <c r="B3" s="88">
        <v>2022</v>
      </c>
      <c r="C3" s="141">
        <v>2023</v>
      </c>
      <c r="D3" s="142"/>
      <c r="E3" s="143"/>
    </row>
    <row r="4" spans="1:6">
      <c r="A4" s="95" t="s">
        <v>35</v>
      </c>
      <c r="B4" s="88">
        <v>12</v>
      </c>
      <c r="C4" s="88">
        <v>1</v>
      </c>
      <c r="D4" s="88">
        <v>2</v>
      </c>
      <c r="E4" s="88">
        <v>3</v>
      </c>
    </row>
    <row r="5" spans="1:6" s="76" customFormat="1">
      <c r="A5" s="96" t="s">
        <v>2</v>
      </c>
      <c r="B5" s="74">
        <v>370824</v>
      </c>
      <c r="C5" s="74">
        <v>372166</v>
      </c>
      <c r="D5" s="74">
        <v>380693</v>
      </c>
      <c r="E5" s="74">
        <v>387584</v>
      </c>
      <c r="F5" s="75"/>
    </row>
    <row r="6" spans="1:6" s="76" customFormat="1">
      <c r="A6" s="96" t="s">
        <v>3</v>
      </c>
      <c r="B6" s="74">
        <v>221958</v>
      </c>
      <c r="C6" s="74">
        <v>221773</v>
      </c>
      <c r="D6" s="74">
        <v>221703</v>
      </c>
      <c r="E6" s="74">
        <v>222096</v>
      </c>
      <c r="F6" s="75"/>
    </row>
    <row r="7" spans="1:6" s="76" customFormat="1">
      <c r="A7" s="96" t="s">
        <v>4</v>
      </c>
      <c r="B7" s="74">
        <v>305964</v>
      </c>
      <c r="C7" s="74">
        <v>307649</v>
      </c>
      <c r="D7" s="74">
        <v>311297</v>
      </c>
      <c r="E7" s="74">
        <v>317237</v>
      </c>
      <c r="F7" s="75"/>
    </row>
    <row r="8" spans="1:6" s="76" customFormat="1">
      <c r="A8" s="96" t="s">
        <v>5</v>
      </c>
      <c r="B8" s="74">
        <v>259310</v>
      </c>
      <c r="C8" s="74">
        <v>259821</v>
      </c>
      <c r="D8" s="74">
        <v>265859</v>
      </c>
      <c r="E8" s="74">
        <v>270936</v>
      </c>
      <c r="F8" s="75"/>
    </row>
    <row r="9" spans="1:6" s="76" customFormat="1">
      <c r="A9" s="97" t="s">
        <v>57</v>
      </c>
      <c r="B9" s="74">
        <v>103618</v>
      </c>
      <c r="C9" s="74">
        <v>104222</v>
      </c>
      <c r="D9" s="74">
        <v>106191</v>
      </c>
      <c r="E9" s="74">
        <v>108343</v>
      </c>
      <c r="F9" s="75"/>
    </row>
    <row r="10" spans="1:6" s="76" customFormat="1">
      <c r="A10" s="96" t="s">
        <v>6</v>
      </c>
      <c r="B10" s="74">
        <v>151873</v>
      </c>
      <c r="C10" s="74">
        <v>151109</v>
      </c>
      <c r="D10" s="74">
        <v>153112</v>
      </c>
      <c r="E10" s="74">
        <v>155790</v>
      </c>
      <c r="F10" s="75"/>
    </row>
    <row r="11" spans="1:6" s="76" customFormat="1">
      <c r="A11" s="96" t="s">
        <v>28</v>
      </c>
      <c r="B11" s="74">
        <v>40882</v>
      </c>
      <c r="C11" s="74">
        <v>40982</v>
      </c>
      <c r="D11" s="74">
        <v>42307</v>
      </c>
      <c r="E11" s="74">
        <v>43216</v>
      </c>
      <c r="F11" s="75"/>
    </row>
    <row r="12" spans="1:6" s="76" customFormat="1">
      <c r="A12" s="96" t="s">
        <v>25</v>
      </c>
      <c r="B12" s="74">
        <v>72368</v>
      </c>
      <c r="C12" s="74">
        <v>72652</v>
      </c>
      <c r="D12" s="74">
        <v>74015</v>
      </c>
      <c r="E12" s="74">
        <v>76086</v>
      </c>
      <c r="F12" s="75"/>
    </row>
    <row r="13" spans="1:6" s="76" customFormat="1">
      <c r="A13" s="96" t="s">
        <v>30</v>
      </c>
      <c r="B13" s="74">
        <v>24749</v>
      </c>
      <c r="C13" s="74">
        <v>25086</v>
      </c>
      <c r="D13" s="74">
        <v>25273</v>
      </c>
      <c r="E13" s="74">
        <v>25787</v>
      </c>
      <c r="F13" s="75"/>
    </row>
    <row r="14" spans="1:6" s="76" customFormat="1">
      <c r="A14" s="97" t="s">
        <v>59</v>
      </c>
      <c r="B14" s="74">
        <v>10440</v>
      </c>
      <c r="C14" s="57">
        <v>10510</v>
      </c>
      <c r="D14" s="74">
        <v>11661</v>
      </c>
      <c r="E14" s="74">
        <v>12065</v>
      </c>
      <c r="F14" s="75"/>
    </row>
    <row r="15" spans="1:6" s="76" customFormat="1">
      <c r="A15" s="98" t="s">
        <v>7</v>
      </c>
      <c r="B15" s="74">
        <f t="shared" ref="B15:E15" si="0">SUM(B5:B14)</f>
        <v>1561986</v>
      </c>
      <c r="C15" s="74">
        <f t="shared" si="0"/>
        <v>1565970</v>
      </c>
      <c r="D15" s="74">
        <f t="shared" si="0"/>
        <v>1592111</v>
      </c>
      <c r="E15" s="74">
        <f t="shared" si="0"/>
        <v>1619140</v>
      </c>
      <c r="F15" s="75"/>
    </row>
  </sheetData>
  <mergeCells count="2">
    <mergeCell ref="C3:E3"/>
    <mergeCell ref="A1:E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Roman,Regular"&amp;14&amp;A</oddHeader>
  </headerFooter>
  <ignoredErrors>
    <ignoredError sqref="B15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E15"/>
  <sheetViews>
    <sheetView showGridLines="0" zoomScaleNormal="75" workbookViewId="0">
      <selection sqref="A1:E1"/>
    </sheetView>
  </sheetViews>
  <sheetFormatPr defaultColWidth="7.77734375" defaultRowHeight="15.75"/>
  <cols>
    <col min="1" max="1" width="43.21875" style="1" customWidth="1"/>
    <col min="2" max="2" width="8" style="1" customWidth="1"/>
    <col min="3" max="4" width="7.21875" style="1" customWidth="1"/>
    <col min="5" max="16384" width="7.77734375" style="1"/>
  </cols>
  <sheetData>
    <row r="1" spans="1:5" ht="15.75" customHeight="1">
      <c r="A1" s="140" t="s">
        <v>20</v>
      </c>
      <c r="B1" s="140"/>
      <c r="C1" s="140"/>
      <c r="D1" s="140"/>
      <c r="E1" s="140"/>
    </row>
    <row r="2" spans="1:5">
      <c r="A2" s="8"/>
      <c r="E2" s="8" t="s">
        <v>16</v>
      </c>
    </row>
    <row r="3" spans="1:5" ht="15.75" customHeight="1">
      <c r="A3" s="100" t="s">
        <v>32</v>
      </c>
      <c r="B3" s="5">
        <v>2023</v>
      </c>
      <c r="C3" s="144">
        <v>2024</v>
      </c>
      <c r="D3" s="145"/>
      <c r="E3" s="146"/>
    </row>
    <row r="4" spans="1:5">
      <c r="A4" s="27" t="s">
        <v>35</v>
      </c>
      <c r="B4" s="5">
        <v>12</v>
      </c>
      <c r="C4" s="17">
        <v>1</v>
      </c>
      <c r="D4" s="17">
        <v>2</v>
      </c>
      <c r="E4" s="5">
        <v>3</v>
      </c>
    </row>
    <row r="5" spans="1:5">
      <c r="A5" s="101" t="s">
        <v>2</v>
      </c>
      <c r="B5" s="11">
        <f>'Таблица №2-П'!B5/'Таблица №2-П'!B$15*100</f>
        <v>23.740545689910153</v>
      </c>
      <c r="C5" s="11">
        <f>'Таблица №2-П'!C5/'Таблица №2-П'!C$15*100</f>
        <v>23.765844811841859</v>
      </c>
      <c r="D5" s="11">
        <f>'Таблица №2-П'!D5/'Таблица №2-П'!D$15*100</f>
        <v>23.911209708368322</v>
      </c>
      <c r="E5" s="11">
        <f>'Таблица №2-П'!E5/'Таблица №2-П'!E$15*100</f>
        <v>23.937645910792149</v>
      </c>
    </row>
    <row r="6" spans="1:5">
      <c r="A6" s="101" t="s">
        <v>3</v>
      </c>
      <c r="B6" s="11">
        <f>'Таблица №2-П'!B6/'Таблица №2-П'!B$15*100</f>
        <v>14.209986517164685</v>
      </c>
      <c r="C6" s="11">
        <f>'Таблица №2-П'!C6/'Таблица №2-П'!C$15*100</f>
        <v>14.162020983799179</v>
      </c>
      <c r="D6" s="11">
        <f>'Таблица №2-П'!D6/'Таблица №2-П'!D$15*100</f>
        <v>13.925096931055686</v>
      </c>
      <c r="E6" s="11">
        <f>'Таблица №2-П'!E6/'Таблица №2-П'!E$15*100</f>
        <v>13.716911446817445</v>
      </c>
    </row>
    <row r="7" spans="1:5">
      <c r="A7" s="101" t="s">
        <v>4</v>
      </c>
      <c r="B7" s="11">
        <f>'Таблица №2-П'!B7/'Таблица №2-П'!B$15*100</f>
        <v>19.588139714440462</v>
      </c>
      <c r="C7" s="11">
        <f>'Таблица №2-П'!C7/'Таблица №2-П'!C$15*100</f>
        <v>19.645906371130991</v>
      </c>
      <c r="D7" s="11">
        <f>'Таблица №2-П'!D7/'Таблица №2-П'!D$15*100</f>
        <v>19.552468389452745</v>
      </c>
      <c r="E7" s="11">
        <f>'Таблица №2-П'!E7/'Таблица №2-П'!E$15*100</f>
        <v>19.592932050347716</v>
      </c>
    </row>
    <row r="8" spans="1:5">
      <c r="A8" s="101" t="s">
        <v>5</v>
      </c>
      <c r="B8" s="11">
        <f>'Таблица №2-П'!B8/'Таблица №2-П'!B$15*100</f>
        <v>16.601301164030918</v>
      </c>
      <c r="C8" s="11">
        <f>'Таблица №2-П'!C8/'Таблица №2-П'!C$15*100</f>
        <v>16.591697158949405</v>
      </c>
      <c r="D8" s="11">
        <f>'Таблица №2-П'!D8/'Таблица №2-П'!D$15*100</f>
        <v>16.698521648302158</v>
      </c>
      <c r="E8" s="11">
        <f>'Таблица №2-П'!E8/'Таблица №2-П'!E$15*100</f>
        <v>16.733327568956362</v>
      </c>
    </row>
    <row r="9" spans="1:5">
      <c r="A9" s="102" t="s">
        <v>57</v>
      </c>
      <c r="B9" s="11">
        <f>'Таблица №2-П'!B9/'Таблица №2-П'!B$15*100</f>
        <v>6.6337342332133575</v>
      </c>
      <c r="C9" s="11">
        <f>'Таблица №2-П'!C9/'Таблица №2-П'!C$15*100</f>
        <v>6.6554276263274526</v>
      </c>
      <c r="D9" s="11">
        <f>'Таблица №2-П'!D9/'Таблица №2-П'!D$15*100</f>
        <v>6.6698239004692521</v>
      </c>
      <c r="E9" s="11">
        <f>'Таблица №2-П'!E9/'Таблица №2-П'!E$15*100</f>
        <v>6.6913917264720775</v>
      </c>
    </row>
    <row r="10" spans="1:5">
      <c r="A10" s="101" t="s">
        <v>6</v>
      </c>
      <c r="B10" s="11">
        <f>'Таблица №2-П'!B10/'Таблица №2-П'!B$15*100</f>
        <v>9.7230705012720993</v>
      </c>
      <c r="C10" s="11">
        <f>'Таблица №2-П'!C10/'Таблица №2-П'!C$15*100</f>
        <v>9.6495462876044886</v>
      </c>
      <c r="D10" s="11">
        <f>'Таблица №2-П'!D10/'Таблица №2-П'!D$15*100</f>
        <v>9.6169174134215503</v>
      </c>
      <c r="E10" s="11">
        <f>'Таблица №2-П'!E10/'Таблица №2-П'!E$15*100</f>
        <v>9.6217745222772582</v>
      </c>
    </row>
    <row r="11" spans="1:5">
      <c r="A11" s="101" t="s">
        <v>28</v>
      </c>
      <c r="B11" s="11">
        <f>'Таблица №2-П'!B11/'Таблица №2-П'!B$15*100</f>
        <v>2.617308989965339</v>
      </c>
      <c r="C11" s="11">
        <f>'Таблица №2-П'!C11/'Таблица №2-П'!C$15*100</f>
        <v>2.6170360862596347</v>
      </c>
      <c r="D11" s="11">
        <f>'Таблица №2-П'!D11/'Таблица №2-П'!D$15*100</f>
        <v>2.6572895985267362</v>
      </c>
      <c r="E11" s="11">
        <f>'Таблица №2-П'!E11/'Таблица №2-П'!E$15*100</f>
        <v>2.6690712353471597</v>
      </c>
    </row>
    <row r="12" spans="1:5">
      <c r="A12" s="101" t="s">
        <v>25</v>
      </c>
      <c r="B12" s="11">
        <f>'Таблица №2-П'!B12/'Таблица №2-П'!B$15*100</f>
        <v>4.6330760967127746</v>
      </c>
      <c r="C12" s="11">
        <f>'Таблица №2-П'!C12/'Таблица №2-П'!C$15*100</f>
        <v>4.6394247654808201</v>
      </c>
      <c r="D12" s="11">
        <f>'Таблица №2-П'!D12/'Таблица №2-П'!D$15*100</f>
        <v>4.648859281796307</v>
      </c>
      <c r="E12" s="11">
        <f>'Таблица №2-П'!E12/'Таблица №2-П'!E$15*100</f>
        <v>4.6991612831503149</v>
      </c>
    </row>
    <row r="13" spans="1:5">
      <c r="A13" s="101" t="s">
        <v>30</v>
      </c>
      <c r="B13" s="11">
        <f>'Таблица №2-П'!B13/'Таблица №2-П'!B$15*100</f>
        <v>1.5844572230480938</v>
      </c>
      <c r="C13" s="11">
        <f>'Таблица №2-П'!C13/'Таблица №2-П'!C$15*100</f>
        <v>1.6019463974405641</v>
      </c>
      <c r="D13" s="11">
        <f>'Таблица №2-П'!D13/'Таблица №2-П'!D$15*100</f>
        <v>1.5873893214731889</v>
      </c>
      <c r="E13" s="11">
        <f>'Таблица №2-П'!E13/'Таблица №2-П'!E$15*100</f>
        <v>1.5926355966747778</v>
      </c>
    </row>
    <row r="14" spans="1:5" ht="15" customHeight="1">
      <c r="A14" s="102" t="s">
        <v>59</v>
      </c>
      <c r="B14" s="11">
        <f>'Таблица №2-П'!B14/'Таблица №2-П'!B$15*100</f>
        <v>0.66837987024211487</v>
      </c>
      <c r="C14" s="11">
        <f>'Таблица №2-П'!C14/'Таблица №2-П'!C$15*100</f>
        <v>0.6711495111656034</v>
      </c>
      <c r="D14" s="11">
        <f>'Таблица №2-П'!D14/'Таблица №2-П'!D$15*100</f>
        <v>0.73242380713405031</v>
      </c>
      <c r="E14" s="11">
        <f>'Таблица №2-П'!E14/'Таблица №2-П'!E$15*100</f>
        <v>0.74514865916474182</v>
      </c>
    </row>
    <row r="15" spans="1:5">
      <c r="A15" s="13" t="s">
        <v>7</v>
      </c>
      <c r="B15" s="11">
        <f>SUM(B5:B14)</f>
        <v>100</v>
      </c>
      <c r="C15" s="11">
        <f>SUM(C5:C14)</f>
        <v>100.00000000000001</v>
      </c>
      <c r="D15" s="11">
        <f t="shared" ref="D15" si="0">SUM(D5:D14)</f>
        <v>99.999999999999986</v>
      </c>
      <c r="E15" s="11">
        <f t="shared" ref="E15" si="1">SUM(E5:E14)</f>
        <v>100.00000000000001</v>
      </c>
    </row>
  </sheetData>
  <mergeCells count="2">
    <mergeCell ref="C3:E3"/>
    <mergeCell ref="A1:E1"/>
  </mergeCells>
  <phoneticPr fontId="0" type="noConversion"/>
  <printOptions horizontalCentered="1" verticalCentered="1"/>
  <pageMargins left="0.19685039370078741" right="0.19685039370078741" top="0.59055118110236227" bottom="0.59055118110236227" header="0.31496062992125984" footer="0.19685039370078741"/>
  <pageSetup paperSize="9" scale="95" orientation="landscape" r:id="rId1"/>
  <headerFooter alignWithMargins="0">
    <oddHeader>&amp;R&amp;"Times New Roman,Regular"&amp;14&amp;A</oddHeader>
  </headerFooter>
  <ignoredErrors>
    <ignoredError sqref="B15:D16 E15:E16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H16"/>
  <sheetViews>
    <sheetView showGridLines="0" workbookViewId="0">
      <selection sqref="A1:G1"/>
    </sheetView>
  </sheetViews>
  <sheetFormatPr defaultColWidth="6.6640625" defaultRowHeight="16.7" customHeight="1"/>
  <cols>
    <col min="1" max="1" width="41.21875" style="3" bestFit="1" customWidth="1"/>
    <col min="2" max="2" width="8.44140625" style="53" bestFit="1" customWidth="1"/>
    <col min="3" max="3" width="7.6640625" style="3" customWidth="1"/>
    <col min="4" max="5" width="7.21875" style="3" customWidth="1"/>
    <col min="6" max="6" width="7.21875" style="53" customWidth="1"/>
    <col min="7" max="7" width="8.88671875" style="3" customWidth="1"/>
    <col min="8" max="16384" width="6.6640625" style="19"/>
  </cols>
  <sheetData>
    <row r="1" spans="1:8" ht="16.7" customHeight="1">
      <c r="A1" s="140" t="s">
        <v>22</v>
      </c>
      <c r="B1" s="140"/>
      <c r="C1" s="140"/>
      <c r="D1" s="140"/>
      <c r="E1" s="140"/>
      <c r="F1" s="140"/>
      <c r="G1" s="140"/>
    </row>
    <row r="2" spans="1:8" ht="16.7" customHeight="1">
      <c r="A2" s="9"/>
      <c r="B2" s="9"/>
      <c r="G2" s="16" t="s">
        <v>18</v>
      </c>
    </row>
    <row r="3" spans="1:8" ht="16.7" customHeight="1">
      <c r="A3" s="28" t="s">
        <v>33</v>
      </c>
      <c r="B3" s="147">
        <v>2023</v>
      </c>
      <c r="C3" s="148"/>
      <c r="D3" s="151">
        <v>2024</v>
      </c>
      <c r="E3" s="152"/>
      <c r="F3" s="152"/>
      <c r="G3" s="153"/>
    </row>
    <row r="4" spans="1:8" ht="16.7" customHeight="1">
      <c r="A4" s="26"/>
      <c r="B4" s="149" t="s">
        <v>63</v>
      </c>
      <c r="C4" s="154" t="s">
        <v>15</v>
      </c>
      <c r="D4" s="147" t="s">
        <v>8</v>
      </c>
      <c r="E4" s="156"/>
      <c r="F4" s="78"/>
      <c r="G4" s="149" t="s">
        <v>63</v>
      </c>
    </row>
    <row r="5" spans="1:8" ht="16.7" customHeight="1">
      <c r="A5" s="27" t="s">
        <v>31</v>
      </c>
      <c r="B5" s="150"/>
      <c r="C5" s="155"/>
      <c r="D5" s="73">
        <v>1</v>
      </c>
      <c r="E5" s="5">
        <v>2</v>
      </c>
      <c r="F5" s="73">
        <v>3</v>
      </c>
      <c r="G5" s="150"/>
    </row>
    <row r="6" spans="1:8" ht="16.7" customHeight="1">
      <c r="A6" s="12" t="s">
        <v>2</v>
      </c>
      <c r="B6" s="59">
        <v>9732</v>
      </c>
      <c r="C6" s="59">
        <v>39444</v>
      </c>
      <c r="D6" s="59">
        <v>1321</v>
      </c>
      <c r="E6" s="59">
        <v>5781</v>
      </c>
      <c r="F6" s="59">
        <v>3465</v>
      </c>
      <c r="G6" s="59">
        <v>10567</v>
      </c>
    </row>
    <row r="7" spans="1:8" ht="16.7" customHeight="1">
      <c r="A7" s="12" t="s">
        <v>3</v>
      </c>
      <c r="B7" s="59">
        <v>5516</v>
      </c>
      <c r="C7" s="59">
        <v>21873</v>
      </c>
      <c r="D7" s="59">
        <v>720</v>
      </c>
      <c r="E7" s="59">
        <v>3179</v>
      </c>
      <c r="F7" s="59">
        <v>1818</v>
      </c>
      <c r="G7" s="59">
        <v>5717</v>
      </c>
    </row>
    <row r="8" spans="1:8" ht="16.7" customHeight="1">
      <c r="A8" s="12" t="s">
        <v>4</v>
      </c>
      <c r="B8" s="59">
        <v>7445</v>
      </c>
      <c r="C8" s="59">
        <v>30004</v>
      </c>
      <c r="D8" s="59">
        <v>963</v>
      </c>
      <c r="E8" s="59">
        <v>4364</v>
      </c>
      <c r="F8" s="59">
        <v>2622</v>
      </c>
      <c r="G8" s="59">
        <v>7949</v>
      </c>
    </row>
    <row r="9" spans="1:8" ht="16.7" customHeight="1">
      <c r="A9" s="12" t="s">
        <v>5</v>
      </c>
      <c r="B9" s="59">
        <v>6281</v>
      </c>
      <c r="C9" s="59">
        <v>24609</v>
      </c>
      <c r="D9" s="59">
        <v>756</v>
      </c>
      <c r="E9" s="59">
        <v>3643</v>
      </c>
      <c r="F9" s="59">
        <v>2147</v>
      </c>
      <c r="G9" s="59">
        <v>6546</v>
      </c>
    </row>
    <row r="10" spans="1:8" ht="16.7" customHeight="1">
      <c r="A10" s="29" t="s">
        <v>57</v>
      </c>
      <c r="B10" s="59">
        <v>2665</v>
      </c>
      <c r="C10" s="59">
        <v>10675</v>
      </c>
      <c r="D10" s="59">
        <v>383</v>
      </c>
      <c r="E10" s="59">
        <v>1563</v>
      </c>
      <c r="F10" s="59">
        <v>923</v>
      </c>
      <c r="G10" s="59">
        <v>2869</v>
      </c>
    </row>
    <row r="11" spans="1:8" ht="16.7" customHeight="1">
      <c r="A11" s="12" t="s">
        <v>6</v>
      </c>
      <c r="B11" s="59">
        <v>3864</v>
      </c>
      <c r="C11" s="59">
        <v>15456</v>
      </c>
      <c r="D11" s="59">
        <v>530</v>
      </c>
      <c r="E11" s="59">
        <v>2496</v>
      </c>
      <c r="F11" s="59">
        <v>1355</v>
      </c>
      <c r="G11" s="59">
        <v>4381</v>
      </c>
    </row>
    <row r="12" spans="1:8" ht="16.7" customHeight="1">
      <c r="A12" s="12" t="s">
        <v>28</v>
      </c>
      <c r="B12" s="59">
        <v>1532</v>
      </c>
      <c r="C12" s="59">
        <v>6103</v>
      </c>
      <c r="D12" s="59">
        <v>204</v>
      </c>
      <c r="E12" s="59">
        <v>881</v>
      </c>
      <c r="F12" s="59">
        <v>498</v>
      </c>
      <c r="G12" s="59">
        <v>1583</v>
      </c>
    </row>
    <row r="13" spans="1:8" ht="16.7" customHeight="1">
      <c r="A13" s="12" t="s">
        <v>25</v>
      </c>
      <c r="B13" s="59">
        <v>2727</v>
      </c>
      <c r="C13" s="59">
        <v>10899</v>
      </c>
      <c r="D13" s="59">
        <v>488</v>
      </c>
      <c r="E13" s="59">
        <v>1443</v>
      </c>
      <c r="F13" s="59">
        <v>974</v>
      </c>
      <c r="G13" s="59">
        <v>2905</v>
      </c>
    </row>
    <row r="14" spans="1:8" ht="15.75">
      <c r="A14" s="12" t="s">
        <v>30</v>
      </c>
      <c r="B14" s="60">
        <v>999</v>
      </c>
      <c r="C14" s="60">
        <v>4099</v>
      </c>
      <c r="D14" s="60">
        <v>162</v>
      </c>
      <c r="E14" s="60">
        <v>598</v>
      </c>
      <c r="F14" s="60">
        <v>342</v>
      </c>
      <c r="G14" s="60">
        <v>1102</v>
      </c>
    </row>
    <row r="15" spans="1:8" ht="17.25" customHeight="1">
      <c r="A15" s="29" t="s">
        <v>59</v>
      </c>
      <c r="B15" s="66">
        <v>412</v>
      </c>
      <c r="C15" s="66">
        <v>2513</v>
      </c>
      <c r="D15" s="57">
        <v>93</v>
      </c>
      <c r="E15" s="57">
        <v>658</v>
      </c>
      <c r="F15" s="66">
        <v>316</v>
      </c>
      <c r="G15" s="66">
        <v>1067</v>
      </c>
    </row>
    <row r="16" spans="1:8" ht="16.7" customHeight="1">
      <c r="A16" s="13" t="s">
        <v>7</v>
      </c>
      <c r="B16" s="59">
        <v>41173</v>
      </c>
      <c r="C16" s="59">
        <f>SUM(C6:C15)</f>
        <v>165675</v>
      </c>
      <c r="D16" s="59">
        <f t="shared" ref="D16:G16" si="0">SUM(D6:D15)</f>
        <v>5620</v>
      </c>
      <c r="E16" s="59">
        <f t="shared" si="0"/>
        <v>24606</v>
      </c>
      <c r="F16" s="59">
        <f t="shared" si="0"/>
        <v>14460</v>
      </c>
      <c r="G16" s="59">
        <f t="shared" si="0"/>
        <v>44686</v>
      </c>
      <c r="H16" s="75"/>
    </row>
  </sheetData>
  <mergeCells count="7">
    <mergeCell ref="B3:C3"/>
    <mergeCell ref="B4:B5"/>
    <mergeCell ref="A1:G1"/>
    <mergeCell ref="D3:G3"/>
    <mergeCell ref="G4:G5"/>
    <mergeCell ref="C4:C5"/>
    <mergeCell ref="D4:E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93" orientation="landscape" r:id="rId1"/>
  <headerFooter alignWithMargins="0">
    <oddHeader>&amp;R&amp;"Times New Roman,Regular"&amp;14&amp;A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H30"/>
  <sheetViews>
    <sheetView showGridLines="0" zoomScaleNormal="75" zoomScaleSheetLayoutView="100" workbookViewId="0">
      <selection sqref="A1:G1"/>
    </sheetView>
  </sheetViews>
  <sheetFormatPr defaultColWidth="9" defaultRowHeight="15.75"/>
  <cols>
    <col min="1" max="1" width="41.77734375" style="3" customWidth="1"/>
    <col min="2" max="2" width="13.33203125" style="3" customWidth="1"/>
    <col min="3" max="4" width="7.33203125" style="3" customWidth="1"/>
    <col min="5" max="5" width="7.33203125" style="53" customWidth="1"/>
    <col min="6" max="6" width="14.5546875" style="19" customWidth="1"/>
    <col min="7" max="7" width="13.21875" style="19" customWidth="1"/>
    <col min="8" max="8" width="7.21875" style="3" customWidth="1"/>
    <col min="9" max="16384" width="9" style="3"/>
  </cols>
  <sheetData>
    <row r="1" spans="1:8" ht="29.25" customHeight="1">
      <c r="A1" s="140" t="s">
        <v>54</v>
      </c>
      <c r="B1" s="140"/>
      <c r="C1" s="140"/>
      <c r="D1" s="140"/>
      <c r="E1" s="140"/>
      <c r="F1" s="140"/>
      <c r="G1" s="140"/>
    </row>
    <row r="2" spans="1:8" ht="13.5" customHeight="1">
      <c r="A2" s="9"/>
      <c r="B2" s="9"/>
      <c r="C2" s="9"/>
      <c r="F2" s="20"/>
      <c r="G2" s="20" t="s">
        <v>17</v>
      </c>
    </row>
    <row r="3" spans="1:8" ht="15.75" customHeight="1">
      <c r="A3" s="28" t="s">
        <v>33</v>
      </c>
      <c r="B3" s="78">
        <v>2023</v>
      </c>
      <c r="C3" s="151">
        <v>2024</v>
      </c>
      <c r="D3" s="152"/>
      <c r="E3" s="152"/>
      <c r="F3" s="152"/>
      <c r="G3" s="153"/>
    </row>
    <row r="4" spans="1:8" ht="18" customHeight="1">
      <c r="A4" s="26"/>
      <c r="B4" s="161" t="s">
        <v>61</v>
      </c>
      <c r="C4" s="158" t="s">
        <v>8</v>
      </c>
      <c r="D4" s="159"/>
      <c r="E4" s="160"/>
      <c r="F4" s="162" t="s">
        <v>62</v>
      </c>
      <c r="G4" s="161" t="s">
        <v>61</v>
      </c>
    </row>
    <row r="5" spans="1:8">
      <c r="A5" s="27" t="s">
        <v>31</v>
      </c>
      <c r="B5" s="161"/>
      <c r="C5" s="5">
        <v>1</v>
      </c>
      <c r="D5" s="5">
        <v>2</v>
      </c>
      <c r="E5" s="5">
        <v>12</v>
      </c>
      <c r="F5" s="163"/>
      <c r="G5" s="161"/>
    </row>
    <row r="6" spans="1:8">
      <c r="A6" s="12" t="s">
        <v>2</v>
      </c>
      <c r="B6" s="115">
        <v>134.75</v>
      </c>
      <c r="C6" s="54">
        <v>81.22</v>
      </c>
      <c r="D6" s="54">
        <v>216.52</v>
      </c>
      <c r="E6" s="54">
        <v>137.12</v>
      </c>
      <c r="F6" s="116">
        <f>AVERAGE(C6:E6)</f>
        <v>144.95333333333335</v>
      </c>
      <c r="G6" s="117">
        <v>154.86203338169139</v>
      </c>
    </row>
    <row r="7" spans="1:8">
      <c r="A7" s="12" t="s">
        <v>3</v>
      </c>
      <c r="B7" s="115">
        <v>103.5</v>
      </c>
      <c r="C7" s="54">
        <v>113.06</v>
      </c>
      <c r="D7" s="54">
        <v>267.20999999999998</v>
      </c>
      <c r="E7" s="54">
        <v>162.36000000000001</v>
      </c>
      <c r="F7" s="116">
        <f t="shared" ref="F7:F16" si="0">AVERAGE(C7:E7)</f>
        <v>180.87666666666667</v>
      </c>
      <c r="G7" s="117">
        <v>152.27973108526302</v>
      </c>
      <c r="H7" s="64"/>
    </row>
    <row r="8" spans="1:8">
      <c r="A8" s="12" t="s">
        <v>4</v>
      </c>
      <c r="B8" s="115">
        <v>133.19999999999999</v>
      </c>
      <c r="C8" s="54">
        <v>80.41</v>
      </c>
      <c r="D8" s="54">
        <v>217.87</v>
      </c>
      <c r="E8" s="54">
        <v>138.27000000000001</v>
      </c>
      <c r="F8" s="116">
        <f t="shared" si="0"/>
        <v>145.51666666666665</v>
      </c>
      <c r="G8" s="117">
        <v>155.96630559752009</v>
      </c>
      <c r="H8" s="64"/>
    </row>
    <row r="9" spans="1:8">
      <c r="A9" s="12" t="s">
        <v>5</v>
      </c>
      <c r="B9" s="115">
        <v>155.11000000000001</v>
      </c>
      <c r="C9" s="54">
        <v>96.19</v>
      </c>
      <c r="D9" s="54">
        <v>252.34</v>
      </c>
      <c r="E9" s="54">
        <v>156.1</v>
      </c>
      <c r="F9" s="116">
        <f t="shared" si="0"/>
        <v>168.21</v>
      </c>
      <c r="G9" s="117">
        <v>181.57685963938971</v>
      </c>
      <c r="H9" s="64"/>
    </row>
    <row r="10" spans="1:8">
      <c r="A10" s="29" t="s">
        <v>57</v>
      </c>
      <c r="B10" s="115">
        <v>142.68</v>
      </c>
      <c r="C10" s="54">
        <v>89.210000000000008</v>
      </c>
      <c r="D10" s="54">
        <v>231.08</v>
      </c>
      <c r="E10" s="54">
        <v>145.14000000000001</v>
      </c>
      <c r="F10" s="116">
        <f t="shared" si="0"/>
        <v>155.14333333333335</v>
      </c>
      <c r="G10" s="117">
        <v>164.71435289389069</v>
      </c>
      <c r="H10" s="64"/>
    </row>
    <row r="11" spans="1:8">
      <c r="A11" s="12" t="s">
        <v>6</v>
      </c>
      <c r="B11" s="115">
        <v>150.75</v>
      </c>
      <c r="C11" s="54">
        <v>103.24000000000001</v>
      </c>
      <c r="D11" s="54">
        <v>263.39</v>
      </c>
      <c r="E11" s="54">
        <v>153.42000000000002</v>
      </c>
      <c r="F11" s="116">
        <f t="shared" si="0"/>
        <v>173.35</v>
      </c>
      <c r="G11" s="117">
        <v>186.88748816176781</v>
      </c>
      <c r="H11" s="64"/>
    </row>
    <row r="12" spans="1:8">
      <c r="A12" s="12" t="s">
        <v>28</v>
      </c>
      <c r="B12" s="115">
        <v>132.43</v>
      </c>
      <c r="C12" s="54">
        <v>86.25</v>
      </c>
      <c r="D12" s="54">
        <v>215.95000000000002</v>
      </c>
      <c r="E12" s="54">
        <v>131.52000000000001</v>
      </c>
      <c r="F12" s="116">
        <f t="shared" si="0"/>
        <v>144.57333333333335</v>
      </c>
      <c r="G12" s="117">
        <v>154.75769599217989</v>
      </c>
      <c r="H12" s="64"/>
    </row>
    <row r="13" spans="1:8">
      <c r="A13" s="12" t="s">
        <v>25</v>
      </c>
      <c r="B13" s="115">
        <v>131.27000000000001</v>
      </c>
      <c r="C13" s="54">
        <v>101.39</v>
      </c>
      <c r="D13" s="54">
        <v>193.56</v>
      </c>
      <c r="E13" s="54">
        <v>142.42000000000002</v>
      </c>
      <c r="F13" s="116">
        <f t="shared" si="0"/>
        <v>145.79</v>
      </c>
      <c r="G13" s="117">
        <v>152.04372979758355</v>
      </c>
      <c r="H13" s="64"/>
    </row>
    <row r="14" spans="1:8">
      <c r="A14" s="12" t="s">
        <v>30</v>
      </c>
      <c r="B14" s="116">
        <v>134.15</v>
      </c>
      <c r="C14" s="55">
        <v>90.42</v>
      </c>
      <c r="D14" s="55">
        <v>208</v>
      </c>
      <c r="E14" s="55">
        <v>130.53</v>
      </c>
      <c r="F14" s="116">
        <f t="shared" si="0"/>
        <v>142.98333333333335</v>
      </c>
      <c r="G14" s="117">
        <v>151.31900685871057</v>
      </c>
      <c r="H14" s="64"/>
    </row>
    <row r="15" spans="1:8" s="53" customFormat="1" ht="18" customHeight="1">
      <c r="A15" s="29" t="s">
        <v>59</v>
      </c>
      <c r="B15" s="115">
        <v>177.46</v>
      </c>
      <c r="C15" s="55">
        <v>114.34</v>
      </c>
      <c r="D15" s="55">
        <v>288.54000000000002</v>
      </c>
      <c r="E15" s="55">
        <v>157.21</v>
      </c>
      <c r="F15" s="116">
        <f t="shared" si="0"/>
        <v>186.69666666666669</v>
      </c>
      <c r="G15" s="117">
        <v>208.97887279843445</v>
      </c>
      <c r="H15" s="64"/>
    </row>
    <row r="16" spans="1:8">
      <c r="A16" s="13" t="s">
        <v>14</v>
      </c>
      <c r="B16" s="115">
        <v>145.38</v>
      </c>
      <c r="C16" s="69">
        <v>91.118968268123808</v>
      </c>
      <c r="D16" s="69">
        <v>228.20110193589002</v>
      </c>
      <c r="E16" s="69">
        <v>145.13259751078991</v>
      </c>
      <c r="F16" s="116">
        <f t="shared" si="0"/>
        <v>154.81755590493458</v>
      </c>
      <c r="G16" s="117">
        <v>163.00289484349668</v>
      </c>
      <c r="H16" s="64"/>
    </row>
    <row r="17" spans="1:8">
      <c r="B17" s="24"/>
      <c r="C17" s="64"/>
      <c r="D17" s="64"/>
      <c r="E17" s="64"/>
      <c r="F17" s="64"/>
    </row>
    <row r="18" spans="1:8">
      <c r="A18" s="3" t="s">
        <v>42</v>
      </c>
      <c r="B18" s="22"/>
    </row>
    <row r="19" spans="1:8" ht="36" customHeight="1">
      <c r="A19" s="157" t="s">
        <v>41</v>
      </c>
      <c r="B19" s="157"/>
      <c r="C19" s="157"/>
      <c r="D19" s="157"/>
      <c r="E19" s="157"/>
      <c r="F19" s="157"/>
      <c r="G19" s="157"/>
      <c r="H19" s="23"/>
    </row>
    <row r="20" spans="1:8">
      <c r="A20" s="21"/>
      <c r="B20" s="71"/>
      <c r="C20" s="71"/>
      <c r="D20" s="71"/>
      <c r="E20" s="71"/>
      <c r="F20" s="71"/>
      <c r="G20" s="71"/>
    </row>
    <row r="21" spans="1:8" ht="31.5" customHeight="1">
      <c r="A21" s="53"/>
      <c r="B21" s="71"/>
      <c r="C21" s="71"/>
      <c r="D21" s="71"/>
      <c r="E21" s="71"/>
      <c r="F21" s="71"/>
      <c r="G21" s="71"/>
    </row>
    <row r="22" spans="1:8">
      <c r="A22" s="10"/>
      <c r="B22" s="71"/>
      <c r="C22" s="71"/>
      <c r="D22" s="71"/>
      <c r="E22" s="71"/>
      <c r="F22" s="71"/>
      <c r="G22" s="71"/>
    </row>
    <row r="23" spans="1:8">
      <c r="A23" s="10"/>
      <c r="B23" s="71"/>
      <c r="C23" s="71"/>
      <c r="D23" s="71"/>
      <c r="E23" s="71"/>
      <c r="F23" s="71"/>
      <c r="G23" s="71"/>
    </row>
    <row r="24" spans="1:8">
      <c r="A24" s="10"/>
      <c r="B24" s="71"/>
      <c r="C24" s="71"/>
      <c r="D24" s="71"/>
      <c r="E24" s="71"/>
      <c r="F24" s="71"/>
      <c r="G24" s="71"/>
    </row>
    <row r="25" spans="1:8">
      <c r="A25" s="10"/>
      <c r="B25" s="71"/>
      <c r="C25" s="71"/>
      <c r="D25" s="71"/>
      <c r="E25" s="71"/>
      <c r="F25" s="71"/>
      <c r="G25" s="71"/>
    </row>
    <row r="26" spans="1:8">
      <c r="A26" s="10"/>
      <c r="B26" s="71"/>
      <c r="C26" s="71"/>
      <c r="D26" s="71"/>
      <c r="E26" s="71"/>
      <c r="F26" s="71"/>
      <c r="G26" s="71"/>
    </row>
    <row r="27" spans="1:8">
      <c r="A27" s="10"/>
      <c r="B27" s="71"/>
      <c r="C27" s="71"/>
      <c r="D27" s="71"/>
      <c r="E27" s="71"/>
      <c r="F27" s="71"/>
      <c r="G27" s="71"/>
    </row>
    <row r="28" spans="1:8">
      <c r="B28" s="71"/>
      <c r="C28" s="71"/>
      <c r="D28" s="71"/>
      <c r="E28" s="71"/>
      <c r="F28" s="71"/>
      <c r="G28" s="71"/>
    </row>
    <row r="29" spans="1:8">
      <c r="B29" s="71"/>
      <c r="C29" s="71"/>
      <c r="D29" s="71"/>
      <c r="E29" s="71"/>
      <c r="F29" s="71"/>
      <c r="G29" s="71"/>
    </row>
    <row r="30" spans="1:8">
      <c r="B30" s="71"/>
      <c r="C30" s="71"/>
      <c r="D30" s="71"/>
      <c r="E30" s="71"/>
      <c r="F30" s="71"/>
      <c r="G30" s="71"/>
    </row>
  </sheetData>
  <mergeCells count="7">
    <mergeCell ref="A19:G19"/>
    <mergeCell ref="A1:G1"/>
    <mergeCell ref="C4:E4"/>
    <mergeCell ref="G4:G5"/>
    <mergeCell ref="C3:G3"/>
    <mergeCell ref="F4:F5"/>
    <mergeCell ref="B4:B5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O18"/>
  <sheetViews>
    <sheetView showGridLines="0" workbookViewId="0">
      <selection sqref="A1:M1"/>
    </sheetView>
  </sheetViews>
  <sheetFormatPr defaultColWidth="9" defaultRowHeight="15.75"/>
  <cols>
    <col min="1" max="1" width="5.5546875" style="34" customWidth="1"/>
    <col min="2" max="2" width="35.77734375" style="35" customWidth="1"/>
    <col min="3" max="12" width="11.21875" style="35" customWidth="1"/>
    <col min="13" max="13" width="11.33203125" style="35" customWidth="1"/>
    <col min="14" max="14" width="12" style="33" bestFit="1" customWidth="1"/>
    <col min="15" max="15" width="10.109375" style="33" bestFit="1" customWidth="1"/>
    <col min="16" max="16384" width="9" style="33"/>
  </cols>
  <sheetData>
    <row r="1" spans="1:15" ht="15.75" customHeight="1">
      <c r="A1" s="140" t="s">
        <v>77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</row>
    <row r="2" spans="1:15" ht="15.75" customHeight="1">
      <c r="C2" s="103"/>
      <c r="D2" s="103"/>
      <c r="E2" s="103"/>
      <c r="F2" s="103"/>
      <c r="G2" s="103"/>
      <c r="H2" s="103"/>
      <c r="I2" s="103"/>
      <c r="J2" s="104"/>
      <c r="K2" s="104"/>
      <c r="L2" s="104"/>
      <c r="M2" s="105" t="s">
        <v>18</v>
      </c>
    </row>
    <row r="3" spans="1:15" ht="63.75" customHeight="1">
      <c r="A3" s="107" t="s">
        <v>1</v>
      </c>
      <c r="B3" s="108" t="s">
        <v>21</v>
      </c>
      <c r="C3" s="46" t="s">
        <v>2</v>
      </c>
      <c r="D3" s="109" t="s">
        <v>3</v>
      </c>
      <c r="E3" s="109" t="s">
        <v>4</v>
      </c>
      <c r="F3" s="109" t="s">
        <v>5</v>
      </c>
      <c r="G3" s="110" t="s">
        <v>57</v>
      </c>
      <c r="H3" s="111" t="s">
        <v>6</v>
      </c>
      <c r="I3" s="38" t="s">
        <v>29</v>
      </c>
      <c r="J3" s="38" t="s">
        <v>25</v>
      </c>
      <c r="K3" s="38" t="s">
        <v>79</v>
      </c>
      <c r="L3" s="38" t="s">
        <v>59</v>
      </c>
      <c r="M3" s="36" t="s">
        <v>60</v>
      </c>
    </row>
    <row r="4" spans="1:15">
      <c r="A4" s="121" t="s">
        <v>67</v>
      </c>
      <c r="B4" s="122" t="s">
        <v>26</v>
      </c>
      <c r="C4" s="56">
        <v>337453</v>
      </c>
      <c r="D4" s="56">
        <v>206541</v>
      </c>
      <c r="E4" s="56">
        <v>311208</v>
      </c>
      <c r="F4" s="56">
        <v>264098</v>
      </c>
      <c r="G4" s="56">
        <v>102438</v>
      </c>
      <c r="H4" s="56">
        <v>143342</v>
      </c>
      <c r="I4" s="56">
        <v>39300</v>
      </c>
      <c r="J4" s="56">
        <v>70864</v>
      </c>
      <c r="K4" s="56">
        <v>22267</v>
      </c>
      <c r="L4" s="56">
        <v>9384</v>
      </c>
      <c r="M4" s="56">
        <f>SUM(C4:L4)</f>
        <v>1506895</v>
      </c>
      <c r="N4" s="49"/>
      <c r="O4" s="37"/>
    </row>
    <row r="5" spans="1:15">
      <c r="A5" s="129">
        <v>1</v>
      </c>
      <c r="B5" s="123" t="s">
        <v>68</v>
      </c>
      <c r="C5" s="57">
        <v>215346</v>
      </c>
      <c r="D5" s="57">
        <v>83424</v>
      </c>
      <c r="E5" s="57">
        <v>229704</v>
      </c>
      <c r="F5" s="57">
        <v>177734</v>
      </c>
      <c r="G5" s="57">
        <v>70403</v>
      </c>
      <c r="H5" s="57">
        <v>69701</v>
      </c>
      <c r="I5" s="57">
        <v>14930</v>
      </c>
      <c r="J5" s="57">
        <v>34235</v>
      </c>
      <c r="K5" s="57">
        <v>16113</v>
      </c>
      <c r="L5" s="57">
        <v>5939</v>
      </c>
      <c r="M5" s="135">
        <f t="shared" ref="M5:M17" si="0">SUM(C5:L5)</f>
        <v>917529</v>
      </c>
      <c r="N5" s="49"/>
      <c r="O5" s="37"/>
    </row>
    <row r="6" spans="1:15" ht="63">
      <c r="A6" s="129" t="s">
        <v>72</v>
      </c>
      <c r="B6" s="123" t="s">
        <v>45</v>
      </c>
      <c r="C6" s="57">
        <v>177555</v>
      </c>
      <c r="D6" s="57">
        <v>39692</v>
      </c>
      <c r="E6" s="57">
        <v>221017</v>
      </c>
      <c r="F6" s="57">
        <v>173360</v>
      </c>
      <c r="G6" s="57">
        <v>65356</v>
      </c>
      <c r="H6" s="57">
        <v>45498</v>
      </c>
      <c r="I6" s="57">
        <v>2265</v>
      </c>
      <c r="J6" s="57">
        <v>21821</v>
      </c>
      <c r="K6" s="57">
        <v>16005</v>
      </c>
      <c r="L6" s="57">
        <v>5939</v>
      </c>
      <c r="M6" s="135">
        <f t="shared" si="0"/>
        <v>768508</v>
      </c>
      <c r="N6" s="49"/>
      <c r="O6" s="37"/>
    </row>
    <row r="7" spans="1:15">
      <c r="A7" s="130" t="s">
        <v>73</v>
      </c>
      <c r="B7" s="123" t="s">
        <v>9</v>
      </c>
      <c r="C7" s="57">
        <v>37791</v>
      </c>
      <c r="D7" s="57">
        <v>43001</v>
      </c>
      <c r="E7" s="57">
        <v>8687</v>
      </c>
      <c r="F7" s="57">
        <v>4374</v>
      </c>
      <c r="G7" s="57">
        <v>5047</v>
      </c>
      <c r="H7" s="57">
        <v>24203</v>
      </c>
      <c r="I7" s="57">
        <v>12665</v>
      </c>
      <c r="J7" s="57">
        <v>12414</v>
      </c>
      <c r="K7" s="57">
        <v>108</v>
      </c>
      <c r="L7" s="57">
        <v>0</v>
      </c>
      <c r="M7" s="135">
        <f t="shared" si="0"/>
        <v>148290</v>
      </c>
      <c r="N7" s="49"/>
      <c r="O7" s="37"/>
    </row>
    <row r="8" spans="1:15">
      <c r="A8" s="130" t="s">
        <v>74</v>
      </c>
      <c r="B8" s="123" t="s">
        <v>10</v>
      </c>
      <c r="C8" s="57">
        <v>0</v>
      </c>
      <c r="D8" s="57">
        <v>731</v>
      </c>
      <c r="E8" s="57">
        <v>0</v>
      </c>
      <c r="F8" s="57">
        <v>0</v>
      </c>
      <c r="G8" s="57">
        <v>0</v>
      </c>
      <c r="H8" s="57">
        <v>0</v>
      </c>
      <c r="I8" s="57">
        <v>0</v>
      </c>
      <c r="J8" s="57">
        <v>0</v>
      </c>
      <c r="K8" s="57">
        <v>0</v>
      </c>
      <c r="L8" s="57">
        <v>0</v>
      </c>
      <c r="M8" s="135">
        <f t="shared" si="0"/>
        <v>731</v>
      </c>
      <c r="N8" s="49"/>
      <c r="O8" s="37"/>
    </row>
    <row r="9" spans="1:15">
      <c r="A9" s="130">
        <v>2</v>
      </c>
      <c r="B9" s="123" t="s">
        <v>69</v>
      </c>
      <c r="C9" s="57">
        <v>111171</v>
      </c>
      <c r="D9" s="57">
        <v>113842</v>
      </c>
      <c r="E9" s="57">
        <v>81504</v>
      </c>
      <c r="F9" s="57">
        <v>81106</v>
      </c>
      <c r="G9" s="57">
        <v>32035</v>
      </c>
      <c r="H9" s="57">
        <v>66145</v>
      </c>
      <c r="I9" s="57">
        <v>22518</v>
      </c>
      <c r="J9" s="57">
        <v>35307</v>
      </c>
      <c r="K9" s="57">
        <v>5921</v>
      </c>
      <c r="L9" s="57">
        <v>3445</v>
      </c>
      <c r="M9" s="135">
        <f t="shared" si="0"/>
        <v>552994</v>
      </c>
      <c r="N9" s="49"/>
      <c r="O9" s="37"/>
    </row>
    <row r="10" spans="1:15">
      <c r="A10" s="130" t="s">
        <v>75</v>
      </c>
      <c r="B10" s="123" t="s">
        <v>46</v>
      </c>
      <c r="C10" s="57">
        <v>55804</v>
      </c>
      <c r="D10" s="57">
        <v>67090</v>
      </c>
      <c r="E10" s="57">
        <v>26234</v>
      </c>
      <c r="F10" s="57">
        <v>55514</v>
      </c>
      <c r="G10" s="57">
        <v>22231</v>
      </c>
      <c r="H10" s="57">
        <v>34371</v>
      </c>
      <c r="I10" s="57">
        <v>13614</v>
      </c>
      <c r="J10" s="57">
        <v>21211</v>
      </c>
      <c r="K10" s="57">
        <v>2335</v>
      </c>
      <c r="L10" s="57">
        <v>2037</v>
      </c>
      <c r="M10" s="135">
        <f t="shared" si="0"/>
        <v>300441</v>
      </c>
      <c r="N10" s="49"/>
    </row>
    <row r="11" spans="1:15">
      <c r="A11" s="124" t="s">
        <v>76</v>
      </c>
      <c r="B11" s="123" t="s">
        <v>47</v>
      </c>
      <c r="C11" s="57">
        <v>55367</v>
      </c>
      <c r="D11" s="57">
        <v>46752</v>
      </c>
      <c r="E11" s="57">
        <v>55270</v>
      </c>
      <c r="F11" s="57">
        <v>25592</v>
      </c>
      <c r="G11" s="57">
        <v>9804</v>
      </c>
      <c r="H11" s="57">
        <v>31774</v>
      </c>
      <c r="I11" s="57">
        <v>8904</v>
      </c>
      <c r="J11" s="57">
        <v>14096</v>
      </c>
      <c r="K11" s="57">
        <v>3586</v>
      </c>
      <c r="L11" s="57">
        <v>1408</v>
      </c>
      <c r="M11" s="135">
        <f t="shared" si="0"/>
        <v>252553</v>
      </c>
      <c r="N11" s="49"/>
      <c r="O11" s="37"/>
    </row>
    <row r="12" spans="1:15">
      <c r="A12" s="130">
        <v>3</v>
      </c>
      <c r="B12" s="123" t="s">
        <v>48</v>
      </c>
      <c r="C12" s="57">
        <v>6324</v>
      </c>
      <c r="D12" s="57">
        <v>0</v>
      </c>
      <c r="E12" s="57">
        <v>0</v>
      </c>
      <c r="F12" s="57">
        <v>5258</v>
      </c>
      <c r="G12" s="57">
        <v>0</v>
      </c>
      <c r="H12" s="57">
        <v>0</v>
      </c>
      <c r="I12" s="57">
        <v>0</v>
      </c>
      <c r="J12" s="57">
        <v>0</v>
      </c>
      <c r="K12" s="57">
        <v>233</v>
      </c>
      <c r="L12" s="57">
        <v>0</v>
      </c>
      <c r="M12" s="135">
        <f t="shared" si="0"/>
        <v>11815</v>
      </c>
      <c r="N12" s="49"/>
      <c r="O12" s="37"/>
    </row>
    <row r="13" spans="1:15">
      <c r="A13" s="130">
        <v>4</v>
      </c>
      <c r="B13" s="123" t="s">
        <v>11</v>
      </c>
      <c r="C13" s="57">
        <v>4612</v>
      </c>
      <c r="D13" s="57">
        <v>9275</v>
      </c>
      <c r="E13" s="57">
        <v>0</v>
      </c>
      <c r="F13" s="57">
        <v>0</v>
      </c>
      <c r="G13" s="57">
        <v>0</v>
      </c>
      <c r="H13" s="57">
        <v>7496</v>
      </c>
      <c r="I13" s="57">
        <v>1852</v>
      </c>
      <c r="J13" s="57">
        <v>1322</v>
      </c>
      <c r="K13" s="57">
        <v>0</v>
      </c>
      <c r="L13" s="57">
        <v>0</v>
      </c>
      <c r="M13" s="135">
        <f t="shared" si="0"/>
        <v>24557</v>
      </c>
      <c r="N13" s="49"/>
    </row>
    <row r="14" spans="1:15">
      <c r="A14" s="125" t="s">
        <v>70</v>
      </c>
      <c r="B14" s="126" t="s">
        <v>71</v>
      </c>
      <c r="C14" s="56">
        <v>389997</v>
      </c>
      <c r="D14" s="56">
        <v>223765</v>
      </c>
      <c r="E14" s="56">
        <v>319150</v>
      </c>
      <c r="F14" s="56">
        <v>273526</v>
      </c>
      <c r="G14" s="56">
        <v>108755</v>
      </c>
      <c r="H14" s="56">
        <v>156440</v>
      </c>
      <c r="I14" s="56">
        <v>43363</v>
      </c>
      <c r="J14" s="56">
        <v>76996</v>
      </c>
      <c r="K14" s="56">
        <v>25891</v>
      </c>
      <c r="L14" s="56">
        <v>12126</v>
      </c>
      <c r="M14" s="56">
        <f t="shared" si="0"/>
        <v>1630009</v>
      </c>
      <c r="N14" s="49"/>
      <c r="O14" s="49"/>
    </row>
    <row r="15" spans="1:15">
      <c r="A15" s="131">
        <v>1</v>
      </c>
      <c r="B15" s="127" t="s">
        <v>27</v>
      </c>
      <c r="C15" s="57">
        <v>337453</v>
      </c>
      <c r="D15" s="57">
        <v>206541</v>
      </c>
      <c r="E15" s="57">
        <v>311208</v>
      </c>
      <c r="F15" s="57">
        <v>264098</v>
      </c>
      <c r="G15" s="57">
        <v>102438</v>
      </c>
      <c r="H15" s="57">
        <v>143342</v>
      </c>
      <c r="I15" s="57">
        <v>39300</v>
      </c>
      <c r="J15" s="57">
        <v>70864</v>
      </c>
      <c r="K15" s="57">
        <v>22267</v>
      </c>
      <c r="L15" s="57">
        <v>9384</v>
      </c>
      <c r="M15" s="135">
        <f t="shared" si="0"/>
        <v>1506895</v>
      </c>
      <c r="N15" s="49"/>
    </row>
    <row r="16" spans="1:15">
      <c r="A16" s="131">
        <v>2</v>
      </c>
      <c r="B16" s="128" t="s">
        <v>23</v>
      </c>
      <c r="C16" s="57">
        <v>52370</v>
      </c>
      <c r="D16" s="57">
        <v>5736</v>
      </c>
      <c r="E16" s="57">
        <v>7746</v>
      </c>
      <c r="F16" s="57">
        <v>8967</v>
      </c>
      <c r="G16" s="57">
        <v>6264</v>
      </c>
      <c r="H16" s="57">
        <v>5023</v>
      </c>
      <c r="I16" s="57">
        <v>1729</v>
      </c>
      <c r="J16" s="57">
        <v>5153</v>
      </c>
      <c r="K16" s="57">
        <v>3545</v>
      </c>
      <c r="L16" s="57">
        <v>2742</v>
      </c>
      <c r="M16" s="135">
        <f t="shared" si="0"/>
        <v>99275</v>
      </c>
      <c r="N16" s="49"/>
    </row>
    <row r="17" spans="1:15">
      <c r="A17" s="131">
        <v>3</v>
      </c>
      <c r="B17" s="128" t="s">
        <v>24</v>
      </c>
      <c r="C17" s="57">
        <v>174</v>
      </c>
      <c r="D17" s="57">
        <v>11488</v>
      </c>
      <c r="E17" s="57">
        <v>196</v>
      </c>
      <c r="F17" s="57">
        <v>461</v>
      </c>
      <c r="G17" s="57">
        <v>53</v>
      </c>
      <c r="H17" s="57">
        <v>8075</v>
      </c>
      <c r="I17" s="57">
        <v>2334</v>
      </c>
      <c r="J17" s="57">
        <v>979</v>
      </c>
      <c r="K17" s="57">
        <v>79</v>
      </c>
      <c r="L17" s="57">
        <v>0</v>
      </c>
      <c r="M17" s="135">
        <f t="shared" si="0"/>
        <v>23839</v>
      </c>
      <c r="N17" s="49"/>
      <c r="O17" s="106"/>
    </row>
    <row r="18" spans="1:15" ht="16.7" customHeight="1"/>
  </sheetData>
  <mergeCells count="1">
    <mergeCell ref="A1:M1"/>
  </mergeCells>
  <phoneticPr fontId="3" type="noConversion"/>
  <printOptions horizontalCentered="1"/>
  <pageMargins left="0.33" right="0.2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Roman,Regular"&amp;16&amp;A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21"/>
  <sheetViews>
    <sheetView showGridLines="0" zoomScaleNormal="75" workbookViewId="0">
      <selection activeCell="K5" sqref="K5"/>
    </sheetView>
  </sheetViews>
  <sheetFormatPr defaultColWidth="9" defaultRowHeight="15.75"/>
  <cols>
    <col min="1" max="1" width="4" style="34" customWidth="1"/>
    <col min="2" max="2" width="36.109375" style="35" customWidth="1"/>
    <col min="3" max="3" width="9.6640625" style="35" bestFit="1" customWidth="1"/>
    <col min="4" max="4" width="9.88671875" style="35" customWidth="1"/>
    <col min="5" max="6" width="9" style="35" customWidth="1"/>
    <col min="7" max="7" width="9.33203125" style="35" customWidth="1"/>
    <col min="8" max="10" width="9" style="35" customWidth="1"/>
    <col min="11" max="11" width="11.77734375" style="35" customWidth="1"/>
    <col min="12" max="13" width="11" style="35" customWidth="1"/>
    <col min="14" max="14" width="9.6640625" style="33" bestFit="1" customWidth="1"/>
    <col min="15" max="16384" width="9" style="33"/>
  </cols>
  <sheetData>
    <row r="1" spans="1:14" ht="15.75" customHeight="1">
      <c r="A1" s="140" t="s">
        <v>78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</row>
    <row r="2" spans="1:14">
      <c r="I2" s="164" t="s">
        <v>36</v>
      </c>
      <c r="J2" s="164"/>
      <c r="K2" s="164"/>
      <c r="L2" s="164"/>
      <c r="M2" s="164"/>
    </row>
    <row r="3" spans="1:14" ht="68.25" customHeight="1">
      <c r="A3" s="88" t="s">
        <v>1</v>
      </c>
      <c r="B3" s="112" t="s">
        <v>34</v>
      </c>
      <c r="C3" s="109" t="s">
        <v>2</v>
      </c>
      <c r="D3" s="109" t="s">
        <v>3</v>
      </c>
      <c r="E3" s="109" t="s">
        <v>4</v>
      </c>
      <c r="F3" s="109" t="s">
        <v>5</v>
      </c>
      <c r="G3" s="110" t="s">
        <v>57</v>
      </c>
      <c r="H3" s="111" t="s">
        <v>6</v>
      </c>
      <c r="I3" s="38" t="s">
        <v>29</v>
      </c>
      <c r="J3" s="38" t="s">
        <v>25</v>
      </c>
      <c r="K3" s="38" t="s">
        <v>79</v>
      </c>
      <c r="L3" s="38" t="s">
        <v>59</v>
      </c>
      <c r="M3" s="113" t="s">
        <v>60</v>
      </c>
    </row>
    <row r="4" spans="1:14">
      <c r="A4" s="121" t="s">
        <v>67</v>
      </c>
      <c r="B4" s="122" t="s">
        <v>26</v>
      </c>
      <c r="C4" s="114">
        <f>C5+C9+C12+C13</f>
        <v>100</v>
      </c>
      <c r="D4" s="114">
        <f t="shared" ref="D4:M4" si="0">D5+D9+D12+D13</f>
        <v>100</v>
      </c>
      <c r="E4" s="114">
        <f t="shared" si="0"/>
        <v>100</v>
      </c>
      <c r="F4" s="114">
        <f t="shared" si="0"/>
        <v>100.00000000000001</v>
      </c>
      <c r="G4" s="114">
        <f t="shared" si="0"/>
        <v>100</v>
      </c>
      <c r="H4" s="114">
        <f t="shared" si="0"/>
        <v>100</v>
      </c>
      <c r="I4" s="114">
        <f t="shared" si="0"/>
        <v>100</v>
      </c>
      <c r="J4" s="114">
        <f t="shared" si="0"/>
        <v>100</v>
      </c>
      <c r="K4" s="114">
        <f t="shared" si="0"/>
        <v>100</v>
      </c>
      <c r="L4" s="114">
        <f t="shared" si="0"/>
        <v>100</v>
      </c>
      <c r="M4" s="114">
        <f t="shared" si="0"/>
        <v>99.999999999999986</v>
      </c>
      <c r="N4" s="48"/>
    </row>
    <row r="5" spans="1:14">
      <c r="A5" s="129">
        <v>1</v>
      </c>
      <c r="B5" s="123" t="s">
        <v>68</v>
      </c>
      <c r="C5" s="134">
        <f>'Таблица №4-П'!C5/'Таблица №4-П'!C4*100</f>
        <v>63.815109067040446</v>
      </c>
      <c r="D5" s="134">
        <f>'Таблица №4-П'!D5/'Таблица №4-П'!D4*100</f>
        <v>40.391011954043023</v>
      </c>
      <c r="E5" s="134">
        <f>'Таблица №4-П'!E5/'Таблица №4-П'!E4*100</f>
        <v>73.810441890953953</v>
      </c>
      <c r="F5" s="134">
        <f>'Таблица №4-П'!F5/'Таблица №4-П'!F4*100</f>
        <v>67.298502828495486</v>
      </c>
      <c r="G5" s="134">
        <f>'Таблица №4-П'!G5/'Таблица №4-П'!G4*100</f>
        <v>68.727425369491783</v>
      </c>
      <c r="H5" s="134">
        <f>'Таблица №4-П'!H5/'Таблица №4-П'!H4*100</f>
        <v>48.625664494704971</v>
      </c>
      <c r="I5" s="134">
        <f>'Таблица №4-П'!I5/'Таблица №4-П'!I4*100</f>
        <v>37.989821882951652</v>
      </c>
      <c r="J5" s="134">
        <f>'Таблица №4-П'!J5/'Таблица №4-П'!J4*100</f>
        <v>48.310848950101601</v>
      </c>
      <c r="K5" s="134">
        <f>'Таблица №4-П'!K5/'Таблица №4-П'!K4*100</f>
        <v>72.362689181299672</v>
      </c>
      <c r="L5" s="134">
        <f>'Таблица №4-П'!L5/'Таблица №4-П'!L4*100</f>
        <v>63.288576300085253</v>
      </c>
      <c r="M5" s="134">
        <f>'Таблица №4-П'!M5/'Таблица №4-П'!M4*100</f>
        <v>60.888714873962677</v>
      </c>
      <c r="N5" s="65"/>
    </row>
    <row r="6" spans="1:14" ht="63">
      <c r="A6" s="129" t="s">
        <v>72</v>
      </c>
      <c r="B6" s="123" t="s">
        <v>45</v>
      </c>
      <c r="C6" s="134">
        <f>'Таблица №4-П'!C6/'Таблица №4-П'!C4*100</f>
        <v>52.61621618417972</v>
      </c>
      <c r="D6" s="134">
        <f>'Таблица №4-П'!D6/'Таблица №4-П'!D4*100</f>
        <v>19.217491926542429</v>
      </c>
      <c r="E6" s="134">
        <f>'Таблица №4-П'!E6/'Таблица №4-П'!E4*100</f>
        <v>71.019061206652793</v>
      </c>
      <c r="F6" s="134">
        <f>'Таблица №4-П'!F6/'Таблица №4-П'!F4*100</f>
        <v>65.642299449446796</v>
      </c>
      <c r="G6" s="134">
        <f>'Таблица №4-П'!G6/'Таблица №4-П'!G4*100</f>
        <v>63.800542767332438</v>
      </c>
      <c r="H6" s="134">
        <f>'Таблица №4-П'!H6/'Таблица №4-П'!H4*100</f>
        <v>31.740871482189448</v>
      </c>
      <c r="I6" s="134">
        <f>'Таблица №4-П'!I6/'Таблица №4-П'!I4*100</f>
        <v>5.7633587786259541</v>
      </c>
      <c r="J6" s="134">
        <f>'Таблица №4-П'!J6/'Таблица №4-П'!J4*100</f>
        <v>30.79278618198239</v>
      </c>
      <c r="K6" s="134">
        <f>'Таблица №4-П'!K6/'Таблица №4-П'!K4*100</f>
        <v>71.877666501998476</v>
      </c>
      <c r="L6" s="134">
        <f>'Таблица №4-П'!L6/'Таблица №4-П'!L4*100</f>
        <v>63.288576300085253</v>
      </c>
      <c r="M6" s="134">
        <f>'Таблица №4-П'!M6/'Таблица №4-П'!M4*100</f>
        <v>50.999439244273823</v>
      </c>
      <c r="N6" s="65"/>
    </row>
    <row r="7" spans="1:14" ht="15.75" customHeight="1">
      <c r="A7" s="130" t="s">
        <v>73</v>
      </c>
      <c r="B7" s="123" t="s">
        <v>9</v>
      </c>
      <c r="C7" s="134">
        <f>'Таблица №4-П'!C7/'Таблица №4-П'!C4*100</f>
        <v>11.198892882860724</v>
      </c>
      <c r="D7" s="134">
        <f>'Таблица №4-П'!D7/'Таблица №4-П'!D4*100</f>
        <v>20.819595140916331</v>
      </c>
      <c r="E7" s="134">
        <f>'Таблица №4-П'!E7/'Таблица №4-П'!E4*100</f>
        <v>2.7913806843011746</v>
      </c>
      <c r="F7" s="134">
        <f>'Таблица №4-П'!F7/'Таблица №4-П'!F4*100</f>
        <v>1.6562033790486863</v>
      </c>
      <c r="G7" s="134">
        <f>'Таблица №4-П'!G7/'Таблица №4-П'!G4*100</f>
        <v>4.9268826021593544</v>
      </c>
      <c r="H7" s="134">
        <f>'Таблица №4-П'!H7/'Таблица №4-П'!H4*100</f>
        <v>16.884793012515523</v>
      </c>
      <c r="I7" s="134">
        <f>'Таблица №4-П'!I7/'Таблица №4-П'!I4*100</f>
        <v>32.226463104325695</v>
      </c>
      <c r="J7" s="134">
        <f>'Таблица №4-П'!J7/'Таблица №4-П'!J4*100</f>
        <v>17.518062768119215</v>
      </c>
      <c r="K7" s="134">
        <f>'Таблица №4-П'!K7/'Таблица №4-П'!K4*100</f>
        <v>0.48502267930120807</v>
      </c>
      <c r="L7" s="134">
        <f>'Таблица №4-П'!L7/'Таблица №4-П'!L4*100</f>
        <v>0</v>
      </c>
      <c r="M7" s="134">
        <f>'Таблица №4-П'!M7/'Таблица №4-П'!M4*100</f>
        <v>9.8407652822525797</v>
      </c>
      <c r="N7" s="65"/>
    </row>
    <row r="8" spans="1:14" ht="17.25" customHeight="1">
      <c r="A8" s="130" t="s">
        <v>74</v>
      </c>
      <c r="B8" s="123" t="s">
        <v>10</v>
      </c>
      <c r="C8" s="134">
        <f>'Таблица №4-П'!C8/'Таблица №4-П'!C4*100</f>
        <v>0</v>
      </c>
      <c r="D8" s="134">
        <f>'Таблица №4-П'!D8/'Таблица №4-П'!D4*100</f>
        <v>0.35392488658426174</v>
      </c>
      <c r="E8" s="134">
        <f>'Таблица №4-П'!E8/'Таблица №4-П'!E4*100</f>
        <v>0</v>
      </c>
      <c r="F8" s="134">
        <f>'Таблица №4-П'!F8/'Таблица №4-П'!F4*100</f>
        <v>0</v>
      </c>
      <c r="G8" s="134">
        <f>'Таблица №4-П'!G8/'Таблица №4-П'!G4*100</f>
        <v>0</v>
      </c>
      <c r="H8" s="134">
        <f>'Таблица №4-П'!H8/'Таблица №4-П'!H4*100</f>
        <v>0</v>
      </c>
      <c r="I8" s="134">
        <f>'Таблица №4-П'!I8/'Таблица №4-П'!I4*100</f>
        <v>0</v>
      </c>
      <c r="J8" s="134">
        <f>'Таблица №4-П'!J8/'Таблица №4-П'!J4*100</f>
        <v>0</v>
      </c>
      <c r="K8" s="134">
        <f>'Таблица №4-П'!K8/'Таблица №4-П'!K4*100</f>
        <v>0</v>
      </c>
      <c r="L8" s="134">
        <f>'Таблица №4-П'!L8/'Таблица №4-П'!L4*100</f>
        <v>0</v>
      </c>
      <c r="M8" s="134">
        <f>'Таблица №4-П'!M8/'Таблица №4-П'!M4*100</f>
        <v>4.8510347436284545E-2</v>
      </c>
      <c r="N8" s="65"/>
    </row>
    <row r="9" spans="1:14" ht="15.75" customHeight="1">
      <c r="A9" s="130">
        <v>2</v>
      </c>
      <c r="B9" s="123" t="s">
        <v>69</v>
      </c>
      <c r="C9" s="134">
        <f>'Таблица №4-П'!C9/'Таблица №4-П'!C4*100</f>
        <v>32.944143332552976</v>
      </c>
      <c r="D9" s="134">
        <f>'Таблица №4-П'!D9/'Таблица №4-П'!D4*100</f>
        <v>55.118354225069112</v>
      </c>
      <c r="E9" s="134">
        <f>'Таблица №4-П'!E9/'Таблица №4-П'!E4*100</f>
        <v>26.18955810904604</v>
      </c>
      <c r="F9" s="134">
        <f>'Таблица №4-П'!F9/'Таблица №4-П'!F4*100</f>
        <v>30.710569561299216</v>
      </c>
      <c r="G9" s="134">
        <f>'Таблица №4-П'!G9/'Таблица №4-П'!G4*100</f>
        <v>31.27257463050821</v>
      </c>
      <c r="H9" s="134">
        <f>'Таблица №4-П'!H9/'Таблица №4-П'!H4*100</f>
        <v>46.144884262812013</v>
      </c>
      <c r="I9" s="134">
        <f>'Таблица №4-П'!I9/'Таблица №4-П'!I4*100</f>
        <v>57.297709923664122</v>
      </c>
      <c r="J9" s="134">
        <f>'Таблица №4-П'!J9/'Таблица №4-П'!J4*100</f>
        <v>49.823605780085799</v>
      </c>
      <c r="K9" s="134">
        <f>'Таблица №4-П'!K9/'Таблица №4-П'!K4*100</f>
        <v>26.590919297615308</v>
      </c>
      <c r="L9" s="134">
        <f>'Таблица №4-П'!L9/'Таблица №4-П'!L4*100</f>
        <v>36.711423699914747</v>
      </c>
      <c r="M9" s="134">
        <f>'Таблица №4-П'!M9/'Таблица №4-П'!M4*100</f>
        <v>36.697580123366258</v>
      </c>
      <c r="N9" s="65"/>
    </row>
    <row r="10" spans="1:14" ht="15.75" customHeight="1">
      <c r="A10" s="130" t="s">
        <v>75</v>
      </c>
      <c r="B10" s="123" t="s">
        <v>46</v>
      </c>
      <c r="C10" s="134">
        <f>'Таблица №4-П'!C10/'Таблица №4-П'!C4*100</f>
        <v>16.53682142402053</v>
      </c>
      <c r="D10" s="134">
        <f>'Таблица №4-П'!D10/'Таблица №4-П'!D4*100</f>
        <v>32.482654775565138</v>
      </c>
      <c r="E10" s="134">
        <f>'Таблица №4-П'!E10/'Таблица №4-П'!E4*100</f>
        <v>8.429731883499139</v>
      </c>
      <c r="F10" s="134">
        <f>'Таблица №4-П'!F10/'Таблица №4-П'!F4*100</f>
        <v>21.020227339851118</v>
      </c>
      <c r="G10" s="134">
        <f>'Таблица №4-П'!G10/'Таблица №4-П'!G4*100</f>
        <v>21.701907495265431</v>
      </c>
      <c r="H10" s="134">
        <f>'Таблица №4-П'!H10/'Таблица №4-П'!H4*100</f>
        <v>23.978317590099206</v>
      </c>
      <c r="I10" s="134">
        <f>'Таблица №4-П'!I10/'Таблица №4-П'!I4*100</f>
        <v>34.641221374045799</v>
      </c>
      <c r="J10" s="134">
        <f>'Таблица №4-П'!J10/'Таблица №4-П'!J4*100</f>
        <v>29.931982388801082</v>
      </c>
      <c r="K10" s="134">
        <f>'Таблица №4-П'!K10/'Таблица №4-П'!K4*100</f>
        <v>10.486369964521488</v>
      </c>
      <c r="L10" s="134">
        <f>'Таблица №4-П'!L10/'Таблица №4-П'!L4*100</f>
        <v>21.707161125319693</v>
      </c>
      <c r="M10" s="134">
        <f>'Таблица №4-П'!M10/'Таблица №4-П'!M4*100</f>
        <v>19.937752796312949</v>
      </c>
      <c r="N10" s="65"/>
    </row>
    <row r="11" spans="1:14">
      <c r="A11" s="124" t="s">
        <v>76</v>
      </c>
      <c r="B11" s="123" t="s">
        <v>47</v>
      </c>
      <c r="C11" s="134">
        <f>'Таблица №4-П'!C11/'Таблица №4-П'!C4*100</f>
        <v>16.407321908532445</v>
      </c>
      <c r="D11" s="134">
        <f>'Таблица №4-П'!D11/'Таблица №4-П'!D4*100</f>
        <v>22.635699449503974</v>
      </c>
      <c r="E11" s="134">
        <f>'Таблица №4-П'!E11/'Таблица №4-П'!E4*100</f>
        <v>17.759826225546902</v>
      </c>
      <c r="F11" s="134">
        <f>'Таблица №4-П'!F11/'Таблица №4-П'!F4*100</f>
        <v>9.6903422214480983</v>
      </c>
      <c r="G11" s="134">
        <f>'Таблица №4-П'!G11/'Таблица №4-П'!G4*100</f>
        <v>9.5706671352427808</v>
      </c>
      <c r="H11" s="134">
        <f>'Таблица №4-П'!H11/'Таблица №4-П'!H4*100</f>
        <v>22.166566672712811</v>
      </c>
      <c r="I11" s="134">
        <f>'Таблица №4-П'!I11/'Таблица №4-П'!I4*100</f>
        <v>22.65648854961832</v>
      </c>
      <c r="J11" s="134">
        <f>'Таблица №4-П'!J11/'Таблица №4-П'!J4*100</f>
        <v>19.891623391284714</v>
      </c>
      <c r="K11" s="134">
        <f>'Таблица №4-П'!K11/'Таблица №4-П'!K4*100</f>
        <v>16.104549333093814</v>
      </c>
      <c r="L11" s="134">
        <f>'Таблица №4-П'!L11/'Таблица №4-П'!L4*100</f>
        <v>15.004262574595057</v>
      </c>
      <c r="M11" s="134">
        <f>'Таблица №4-П'!M11/'Таблица №4-П'!M4*100</f>
        <v>16.759827327053312</v>
      </c>
      <c r="N11" s="65"/>
    </row>
    <row r="12" spans="1:14" ht="15.75" customHeight="1">
      <c r="A12" s="130">
        <v>3</v>
      </c>
      <c r="B12" s="123" t="s">
        <v>48</v>
      </c>
      <c r="C12" s="134">
        <f>'Таблица №4-П'!C12/'Таблица №4-П'!C4*100</f>
        <v>1.874038755026626</v>
      </c>
      <c r="D12" s="134">
        <f>'Таблица №4-П'!D12/'Таблица №4-П'!D4*100</f>
        <v>0</v>
      </c>
      <c r="E12" s="134">
        <f>'Таблица №4-П'!E12/'Таблица №4-П'!E4*100</f>
        <v>0</v>
      </c>
      <c r="F12" s="134">
        <f>'Таблица №4-П'!F12/'Таблица №4-П'!F4*100</f>
        <v>1.9909276102053026</v>
      </c>
      <c r="G12" s="134">
        <f>'Таблица №4-П'!G12/'Таблица №4-П'!G4*100</f>
        <v>0</v>
      </c>
      <c r="H12" s="134">
        <f>'Таблица №4-П'!H12/'Таблица №4-П'!H4*100</f>
        <v>0</v>
      </c>
      <c r="I12" s="134">
        <f>'Таблица №4-П'!I12/'Таблица №4-П'!I4*100</f>
        <v>0</v>
      </c>
      <c r="J12" s="134">
        <f>'Таблица №4-П'!J12/'Таблица №4-П'!J4*100</f>
        <v>0</v>
      </c>
      <c r="K12" s="134">
        <f>'Таблица №4-П'!K12/'Таблица №4-П'!K4*100</f>
        <v>1.0463915210850137</v>
      </c>
      <c r="L12" s="134">
        <f>'Таблица №4-П'!L12/'Таблица №4-П'!L4*100</f>
        <v>0</v>
      </c>
      <c r="M12" s="134">
        <f>'Таблица №4-П'!M12/'Таблица №4-П'!M4*100</f>
        <v>0.784062592284134</v>
      </c>
      <c r="N12" s="51"/>
    </row>
    <row r="13" spans="1:14" ht="15.75" customHeight="1">
      <c r="A13" s="130">
        <v>4</v>
      </c>
      <c r="B13" s="123" t="s">
        <v>11</v>
      </c>
      <c r="C13" s="134">
        <f>'Таблица №4-П'!C13/'Таблица №4-П'!C4*100</f>
        <v>1.3667088453799492</v>
      </c>
      <c r="D13" s="134">
        <f>'Таблица №4-П'!D13/'Таблица №4-П'!D4*100</f>
        <v>4.4906338208878624</v>
      </c>
      <c r="E13" s="134">
        <f>'Таблица №4-П'!E13/'Таблица №4-П'!E4*100</f>
        <v>0</v>
      </c>
      <c r="F13" s="134">
        <f>'Таблица №4-П'!F13/'Таблица №4-П'!F4*100</f>
        <v>0</v>
      </c>
      <c r="G13" s="134">
        <f>'Таблица №4-П'!G13/'Таблица №4-П'!G4*100</f>
        <v>0</v>
      </c>
      <c r="H13" s="134">
        <f>'Таблица №4-П'!H13/'Таблица №4-П'!H4*100</f>
        <v>5.2294512424830124</v>
      </c>
      <c r="I13" s="134">
        <f>'Таблица №4-П'!I13/'Таблица №4-П'!I4*100</f>
        <v>4.7124681933842245</v>
      </c>
      <c r="J13" s="134">
        <f>'Таблица №4-П'!J13/'Таблица №4-П'!J4*100</f>
        <v>1.8655452698125987</v>
      </c>
      <c r="K13" s="134">
        <f>'Таблица №4-П'!K13/'Таблица №4-П'!K4*100</f>
        <v>0</v>
      </c>
      <c r="L13" s="134">
        <f>'Таблица №4-П'!L13/'Таблица №4-П'!L4*100</f>
        <v>0</v>
      </c>
      <c r="M13" s="134">
        <f>'Таблица №4-П'!M13/'Таблица №4-П'!M4*100</f>
        <v>1.6296424103869216</v>
      </c>
      <c r="N13" s="51"/>
    </row>
    <row r="14" spans="1:14" ht="15.75" customHeight="1">
      <c r="A14" s="125" t="s">
        <v>70</v>
      </c>
      <c r="B14" s="126" t="s">
        <v>71</v>
      </c>
      <c r="C14" s="114">
        <f>C15+C16+C17</f>
        <v>100.00000000000001</v>
      </c>
      <c r="D14" s="114">
        <f t="shared" ref="D14:M14" si="1">D15+D16+D17</f>
        <v>100</v>
      </c>
      <c r="E14" s="114">
        <f t="shared" si="1"/>
        <v>100</v>
      </c>
      <c r="F14" s="114">
        <f t="shared" si="1"/>
        <v>100</v>
      </c>
      <c r="G14" s="114">
        <f t="shared" si="1"/>
        <v>100</v>
      </c>
      <c r="H14" s="114">
        <f t="shared" si="1"/>
        <v>99.999999999999986</v>
      </c>
      <c r="I14" s="114">
        <f t="shared" si="1"/>
        <v>100</v>
      </c>
      <c r="J14" s="114">
        <f t="shared" si="1"/>
        <v>100</v>
      </c>
      <c r="K14" s="114">
        <f t="shared" si="1"/>
        <v>99.999999999999986</v>
      </c>
      <c r="L14" s="114">
        <f t="shared" si="1"/>
        <v>100</v>
      </c>
      <c r="M14" s="114">
        <f t="shared" si="1"/>
        <v>99.999999999999986</v>
      </c>
    </row>
    <row r="15" spans="1:14" ht="15.75" customHeight="1">
      <c r="A15" s="131">
        <v>1</v>
      </c>
      <c r="B15" s="127" t="s">
        <v>27</v>
      </c>
      <c r="C15" s="134">
        <f>'Таблица №4-П'!C15/'Таблица №4-П'!C14*100</f>
        <v>86.527075849301411</v>
      </c>
      <c r="D15" s="134">
        <f>'Таблица №4-П'!D15/'Таблица №4-П'!D14*100</f>
        <v>92.302638929233794</v>
      </c>
      <c r="E15" s="134">
        <f>'Таблица №4-П'!E15/'Таблица №4-П'!E14*100</f>
        <v>97.511514961616797</v>
      </c>
      <c r="F15" s="134">
        <f>'Таблица №4-П'!F15/'Таблица №4-П'!F14*100</f>
        <v>96.553161308248576</v>
      </c>
      <c r="G15" s="134">
        <f>'Таблица №4-П'!G15/'Таблица №4-П'!G14*100</f>
        <v>94.191531423842576</v>
      </c>
      <c r="H15" s="134">
        <f>'Таблица №4-П'!H15/'Таблица №4-П'!H14*100</f>
        <v>91.627461007414979</v>
      </c>
      <c r="I15" s="134">
        <f>'Таблица №4-П'!I15/'Таблица №4-П'!I14*100</f>
        <v>90.630260821437631</v>
      </c>
      <c r="J15" s="134">
        <f>'Таблица №4-П'!J15/'Таблица №4-П'!J14*100</f>
        <v>92.035949919476337</v>
      </c>
      <c r="K15" s="134">
        <f>'Таблица №4-П'!K15/'Таблица №4-П'!K14*100</f>
        <v>86.002858136031819</v>
      </c>
      <c r="L15" s="134">
        <f>'Таблица №4-П'!L15/'Таблица №4-П'!L14*100</f>
        <v>77.387431964374073</v>
      </c>
      <c r="M15" s="134">
        <f>'Таблица №4-П'!M15/'Таблица №4-П'!M14*100</f>
        <v>92.447035568515261</v>
      </c>
    </row>
    <row r="16" spans="1:14" ht="15.75" customHeight="1">
      <c r="A16" s="131">
        <v>2</v>
      </c>
      <c r="B16" s="128" t="s">
        <v>23</v>
      </c>
      <c r="C16" s="134">
        <f>'Таблица №4-П'!C16/'Таблица №4-П'!C14*100</f>
        <v>13.428308422885305</v>
      </c>
      <c r="D16" s="134">
        <f>'Таблица №4-П'!D16/'Таблица №4-П'!D14*100</f>
        <v>2.5634035707103435</v>
      </c>
      <c r="E16" s="134">
        <f>'Таблица №4-П'!E16/'Таблица №4-П'!E14*100</f>
        <v>2.4270719097603011</v>
      </c>
      <c r="F16" s="134">
        <f>'Таблица №4-П'!F16/'Таблица №4-П'!F14*100</f>
        <v>3.2782989551267523</v>
      </c>
      <c r="G16" s="134">
        <f>'Таблица №4-П'!G16/'Таблица №4-П'!G14*100</f>
        <v>5.7597351845892142</v>
      </c>
      <c r="H16" s="134">
        <f>'Таблица №4-П'!H16/'Таблица №4-П'!H14*100</f>
        <v>3.2108156481718235</v>
      </c>
      <c r="I16" s="134">
        <f>'Таблица №4-П'!I16/'Таблица №4-П'!I14*100</f>
        <v>3.9872702534418742</v>
      </c>
      <c r="J16" s="134">
        <f>'Таблица №4-П'!J16/'Таблица №4-П'!J14*100</f>
        <v>6.6925554574263595</v>
      </c>
      <c r="K16" s="134">
        <f>'Таблица №4-П'!K16/'Таблица №4-П'!K14*100</f>
        <v>13.692016530840833</v>
      </c>
      <c r="L16" s="134">
        <f>'Таблица №4-П'!L16/'Таблица №4-П'!L14*100</f>
        <v>22.612568035625927</v>
      </c>
      <c r="M16" s="134">
        <f>'Таблица №4-П'!M16/'Таблица №4-П'!M14*100</f>
        <v>6.0904571692548943</v>
      </c>
    </row>
    <row r="17" spans="1:13">
      <c r="A17" s="131">
        <v>3</v>
      </c>
      <c r="B17" s="128" t="s">
        <v>24</v>
      </c>
      <c r="C17" s="134">
        <f>'Таблица №4-П'!C17/'Таблица №4-П'!C14*100</f>
        <v>4.4615727813290873E-2</v>
      </c>
      <c r="D17" s="134">
        <f>'Таблица №4-П'!D17/'Таблица №4-П'!D14*100</f>
        <v>5.1339575000558622</v>
      </c>
      <c r="E17" s="134">
        <f>'Таблица №4-П'!E17/'Таблица №4-П'!E14*100</f>
        <v>6.1413128622904586E-2</v>
      </c>
      <c r="F17" s="134">
        <f>'Таблица №4-П'!F17/'Таблица №4-П'!F14*100</f>
        <v>0.16853973662467189</v>
      </c>
      <c r="G17" s="134">
        <f>'Таблица №4-П'!G17/'Таблица №4-П'!G14*100</f>
        <v>4.8733391568203763E-2</v>
      </c>
      <c r="H17" s="134">
        <f>'Таблица №4-П'!H17/'Таблица №4-П'!H14*100</f>
        <v>5.1617233444131934</v>
      </c>
      <c r="I17" s="134">
        <f>'Таблица №4-П'!I17/'Таблица №4-П'!I14*100</f>
        <v>5.3824689251204951</v>
      </c>
      <c r="J17" s="134">
        <f>'Таблица №4-П'!J17/'Таблица №4-П'!J14*100</f>
        <v>1.2714946230973037</v>
      </c>
      <c r="K17" s="134">
        <f>'Таблица №4-П'!K17/'Таблица №4-П'!K14*100</f>
        <v>0.30512533312734158</v>
      </c>
      <c r="L17" s="134">
        <f>'Таблица №4-П'!L17/'Таблица №4-П'!L14*100</f>
        <v>0</v>
      </c>
      <c r="M17" s="134">
        <f>'Таблица №4-П'!M17/'Таблица №4-П'!M14*100</f>
        <v>1.4625072622298405</v>
      </c>
    </row>
    <row r="20" spans="1:13">
      <c r="C20" s="132"/>
    </row>
    <row r="21" spans="1:13">
      <c r="C21" s="133"/>
    </row>
  </sheetData>
  <mergeCells count="2">
    <mergeCell ref="A1:M1"/>
    <mergeCell ref="I2:M2"/>
  </mergeCells>
  <phoneticPr fontId="3" type="noConversion"/>
  <printOptions horizontalCentered="1"/>
  <pageMargins left="0.2" right="0.2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Roman,Regular"&amp;16&amp;A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E19"/>
  <sheetViews>
    <sheetView showGridLines="0" zoomScaleNormal="75" workbookViewId="0">
      <selection sqref="A1:E1"/>
    </sheetView>
  </sheetViews>
  <sheetFormatPr defaultColWidth="9" defaultRowHeight="15.75"/>
  <cols>
    <col min="1" max="1" width="41.21875" style="2" bestFit="1" customWidth="1"/>
    <col min="2" max="2" width="7.88671875" style="2" customWidth="1"/>
    <col min="3" max="3" width="9.5546875" style="2" customWidth="1"/>
    <col min="4" max="4" width="7.88671875" style="7" customWidth="1"/>
    <col min="5" max="16384" width="9" style="2"/>
  </cols>
  <sheetData>
    <row r="1" spans="1:5" ht="33" customHeight="1">
      <c r="A1" s="168" t="s">
        <v>40</v>
      </c>
      <c r="B1" s="168"/>
      <c r="C1" s="168"/>
      <c r="D1" s="168"/>
      <c r="E1" s="168"/>
    </row>
    <row r="2" spans="1:5">
      <c r="A2" s="8"/>
      <c r="E2" s="8" t="s">
        <v>17</v>
      </c>
    </row>
    <row r="3" spans="1:5" ht="15.75" customHeight="1">
      <c r="A3" s="25" t="s">
        <v>32</v>
      </c>
      <c r="B3" s="5">
        <v>2023</v>
      </c>
      <c r="C3" s="165">
        <v>2024</v>
      </c>
      <c r="D3" s="166"/>
      <c r="E3" s="167"/>
    </row>
    <row r="4" spans="1:5" s="6" customFormat="1" ht="15.75" customHeight="1">
      <c r="A4" s="31" t="s">
        <v>35</v>
      </c>
      <c r="B4" s="4">
        <v>12</v>
      </c>
      <c r="C4" s="50">
        <v>1</v>
      </c>
      <c r="D4" s="36">
        <v>2</v>
      </c>
      <c r="E4" s="36">
        <v>3</v>
      </c>
    </row>
    <row r="5" spans="1:5" ht="15.75" customHeight="1">
      <c r="A5" s="12" t="s">
        <v>2</v>
      </c>
      <c r="B5" s="32">
        <v>5017.0335394314934</v>
      </c>
      <c r="C5" s="32">
        <v>5032.2044044749027</v>
      </c>
      <c r="D5" s="32">
        <v>5114.6483864021748</v>
      </c>
      <c r="E5" s="32">
        <v>5214.479992452525</v>
      </c>
    </row>
    <row r="6" spans="1:5" ht="15.75" customHeight="1">
      <c r="A6" s="12" t="s">
        <v>3</v>
      </c>
      <c r="B6" s="32">
        <v>5552.9759075329621</v>
      </c>
      <c r="C6" s="32">
        <v>5499.8423835417343</v>
      </c>
      <c r="D6" s="32">
        <v>5497.9078904507751</v>
      </c>
      <c r="E6" s="32">
        <v>5508.2295587240333</v>
      </c>
    </row>
    <row r="7" spans="1:5" ht="15.75" customHeight="1">
      <c r="A7" s="12" t="s">
        <v>4</v>
      </c>
      <c r="B7" s="32">
        <v>5250.1673044254167</v>
      </c>
      <c r="C7" s="32">
        <v>5230.8982485691204</v>
      </c>
      <c r="D7" s="32">
        <v>5311.5360329444065</v>
      </c>
      <c r="E7" s="32">
        <v>5422.2967858370575</v>
      </c>
    </row>
    <row r="8" spans="1:5" ht="15.75" customHeight="1">
      <c r="A8" s="12" t="s">
        <v>5</v>
      </c>
      <c r="B8" s="32">
        <v>5513.7146502232617</v>
      </c>
      <c r="C8" s="32">
        <v>5463.5984966248589</v>
      </c>
      <c r="D8" s="32">
        <v>5512.2054872160879</v>
      </c>
      <c r="E8" s="32">
        <v>5625.9096223399783</v>
      </c>
    </row>
    <row r="9" spans="1:5" ht="15.75" customHeight="1">
      <c r="A9" s="29" t="s">
        <v>57</v>
      </c>
      <c r="B9" s="32">
        <v>4794.0223928934947</v>
      </c>
      <c r="C9" s="32">
        <v>4782.2531364288689</v>
      </c>
      <c r="D9" s="32">
        <v>4820.1637287669982</v>
      </c>
      <c r="E9" s="32">
        <v>4923.4416483314999</v>
      </c>
    </row>
    <row r="10" spans="1:5" ht="15.75" customHeight="1">
      <c r="A10" s="12" t="s">
        <v>6</v>
      </c>
      <c r="B10" s="32">
        <v>4999.7695549117725</v>
      </c>
      <c r="C10" s="32">
        <v>4928.1476771004945</v>
      </c>
      <c r="D10" s="32">
        <v>4960.000556337337</v>
      </c>
      <c r="E10" s="32">
        <v>5046.7292123433363</v>
      </c>
    </row>
    <row r="11" spans="1:5" ht="15.75" customHeight="1">
      <c r="A11" s="12" t="s">
        <v>28</v>
      </c>
      <c r="B11" s="32">
        <v>2834.5697843721832</v>
      </c>
      <c r="C11" s="32">
        <v>2829.5439472771418</v>
      </c>
      <c r="D11" s="32">
        <v>2929.6748991234172</v>
      </c>
      <c r="E11" s="32">
        <v>2994.1916196839979</v>
      </c>
    </row>
    <row r="12" spans="1:5" ht="15.75" customHeight="1">
      <c r="A12" s="12" t="s">
        <v>25</v>
      </c>
      <c r="B12" s="32">
        <v>3706.8073554269322</v>
      </c>
      <c r="C12" s="32">
        <v>3710.9919478920915</v>
      </c>
      <c r="D12" s="32">
        <v>3768.5389806247126</v>
      </c>
      <c r="E12" s="32">
        <v>3871.5879227546748</v>
      </c>
    </row>
    <row r="13" spans="1:5">
      <c r="A13" s="12" t="s">
        <v>30</v>
      </c>
      <c r="B13" s="32">
        <v>2709.2501368363437</v>
      </c>
      <c r="C13" s="32">
        <v>2736.9589401073031</v>
      </c>
      <c r="D13" s="32">
        <v>2740.8792990857642</v>
      </c>
      <c r="E13" s="32">
        <v>2798.9140616490577</v>
      </c>
    </row>
    <row r="14" spans="1:5">
      <c r="A14" s="29" t="s">
        <v>59</v>
      </c>
      <c r="B14" s="32">
        <v>3699.5038979447199</v>
      </c>
      <c r="C14" s="32">
        <v>3716.4115983026873</v>
      </c>
      <c r="D14" s="32">
        <v>3526.1648019352888</v>
      </c>
      <c r="E14" s="32">
        <v>3624.1363772904774</v>
      </c>
    </row>
    <row r="15" spans="1:5">
      <c r="A15" s="13" t="s">
        <v>12</v>
      </c>
      <c r="B15" s="32">
        <v>4926.0363053789488</v>
      </c>
      <c r="C15" s="32">
        <v>4905.045395127373</v>
      </c>
      <c r="D15" s="32">
        <v>4957.1061383680135</v>
      </c>
      <c r="E15" s="32">
        <v>5045.8005184111262</v>
      </c>
    </row>
    <row r="17" spans="1:5" ht="12.75" customHeight="1">
      <c r="A17" s="47" t="s">
        <v>38</v>
      </c>
    </row>
    <row r="18" spans="1:5" ht="100.5" customHeight="1">
      <c r="A18" s="169" t="s">
        <v>51</v>
      </c>
      <c r="B18" s="169"/>
      <c r="C18" s="169"/>
      <c r="D18" s="169"/>
      <c r="E18" s="169"/>
    </row>
    <row r="19" spans="1:5" ht="48.75" customHeight="1">
      <c r="A19" s="170" t="s">
        <v>39</v>
      </c>
      <c r="B19" s="170"/>
      <c r="C19" s="170"/>
      <c r="D19" s="170"/>
      <c r="E19" s="170"/>
    </row>
  </sheetData>
  <mergeCells count="4">
    <mergeCell ref="C3:E3"/>
    <mergeCell ref="A1:E1"/>
    <mergeCell ref="A18:E18"/>
    <mergeCell ref="A19:E19"/>
  </mergeCells>
  <phoneticPr fontId="0" type="noConversion"/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993046B2E36EA489D6805EB1C22E4F9" ma:contentTypeVersion="10" ma:contentTypeDescription="Create a new document." ma:contentTypeScope="" ma:versionID="0d3ad444fb2a7c1a41385497e5bf87b5">
  <xsd:schema xmlns:xsd="http://www.w3.org/2001/XMLSchema" xmlns:xs="http://www.w3.org/2001/XMLSchema" xmlns:p="http://schemas.microsoft.com/office/2006/metadata/properties" xmlns:ns3="c989c766-60d0-4fd1-8b6f-db532ebbb26f" targetNamespace="http://schemas.microsoft.com/office/2006/metadata/properties" ma:root="true" ma:fieldsID="7402d51491e8a166717a531df75933b3" ns3:_="">
    <xsd:import namespace="c989c766-60d0-4fd1-8b6f-db532ebbb26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989c766-60d0-4fd1-8b6f-db532ebbb2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C25739-4C52-43E1-9629-BB7927AB1B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989c766-60d0-4fd1-8b6f-db532ebbb2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B386F22-035E-4FEA-AB13-A71302407E3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D3858B-8285-478E-B9A2-95344BCEBAC9}">
  <ds:schemaRefs>
    <ds:schemaRef ds:uri="http://purl.org/dc/dcmitype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c989c766-60d0-4fd1-8b6f-db532ebbb26f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19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№5.1-П</vt:lpstr>
      <vt:lpstr>Таблица №6-П</vt:lpstr>
      <vt:lpstr>Таблица №6.1-П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№6.1-П'!Print_Area</vt:lpstr>
      <vt:lpstr>'Таблица №6-П'!Print_Area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Valentina Lilova</cp:lastModifiedBy>
  <cp:lastPrinted>2021-08-10T13:37:56Z</cp:lastPrinted>
  <dcterms:created xsi:type="dcterms:W3CDTF">2001-08-22T09:40:37Z</dcterms:created>
  <dcterms:modified xsi:type="dcterms:W3CDTF">2024-05-16T11:23:13Z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0x010100B993046B2E36EA489D6805EB1C22E4F9</vt:lpwstr>
  </property>
</Properties>
</file>