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v.stoitsova\OneDrive - fsc.bg\Documents\Reports&amp;Data\Pension_Statsics_site\2023\2023\final_EN\"/>
    </mc:Choice>
  </mc:AlternateContent>
  <bookViews>
    <workbookView xWindow="0" yWindow="0" windowWidth="23250" windowHeight="11700"/>
  </bookViews>
  <sheets>
    <sheet name="TPF-persons" sheetId="1" r:id="rId1"/>
    <sheet name="TPF-Netassets" sheetId="2" r:id="rId2"/>
  </sheets>
  <definedNames>
    <definedName name="naam" localSheetId="0">"a1:b10"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0" i="2" l="1"/>
  <c r="J10" i="2"/>
  <c r="I10" i="2"/>
  <c r="H10" i="2"/>
  <c r="G10" i="2"/>
  <c r="F10" i="2"/>
  <c r="E10" i="2"/>
  <c r="D10" i="2"/>
  <c r="C10" i="2"/>
  <c r="L25" i="2"/>
  <c r="L24" i="2"/>
  <c r="L22" i="2"/>
  <c r="L21" i="2"/>
  <c r="L20" i="2"/>
  <c r="K16" i="2"/>
  <c r="G16" i="2"/>
  <c r="L18" i="2"/>
  <c r="C16" i="2"/>
  <c r="I16" i="2"/>
  <c r="H16" i="2"/>
  <c r="E16" i="2"/>
  <c r="D16" i="2"/>
  <c r="J16" i="2"/>
  <c r="F16" i="2"/>
  <c r="K7" i="2"/>
  <c r="J7" i="2"/>
  <c r="I7" i="2"/>
  <c r="H7" i="2"/>
  <c r="G7" i="2"/>
  <c r="F7" i="2"/>
  <c r="E7" i="2"/>
  <c r="D7" i="2"/>
  <c r="C7" i="2"/>
  <c r="L23" i="2"/>
  <c r="L19" i="2"/>
  <c r="L15" i="2"/>
  <c r="L14" i="2"/>
  <c r="L13" i="2"/>
  <c r="L12" i="2"/>
  <c r="L11" i="2"/>
  <c r="L9" i="2"/>
  <c r="L8" i="2"/>
  <c r="L6" i="2"/>
  <c r="K10" i="1"/>
  <c r="J10" i="1"/>
  <c r="I10" i="1"/>
  <c r="H10" i="1"/>
  <c r="G10" i="1"/>
  <c r="F10" i="1"/>
  <c r="E10" i="1"/>
  <c r="D10" i="1"/>
  <c r="C10" i="1"/>
  <c r="K6" i="1"/>
  <c r="J6" i="1"/>
  <c r="I6" i="1"/>
  <c r="H6" i="1"/>
  <c r="G6" i="1"/>
  <c r="F6" i="1"/>
  <c r="E6" i="1"/>
  <c r="D6" i="1"/>
  <c r="C6" i="1"/>
  <c r="L14" i="1"/>
  <c r="L13" i="1"/>
  <c r="L12" i="1"/>
  <c r="L11" i="1"/>
  <c r="L9" i="1"/>
  <c r="L8" i="1"/>
  <c r="L7" i="1"/>
  <c r="L10" i="2" l="1"/>
  <c r="J26" i="2"/>
  <c r="F26" i="2"/>
  <c r="L10" i="1"/>
  <c r="I26" i="2"/>
  <c r="D26" i="2"/>
  <c r="E26" i="2"/>
  <c r="G26" i="2"/>
  <c r="L7" i="2"/>
  <c r="K26" i="2"/>
  <c r="H26" i="2"/>
  <c r="C26" i="2"/>
  <c r="L16" i="2"/>
  <c r="L17" i="2"/>
  <c r="L6" i="1"/>
  <c r="L26" i="2" l="1"/>
</calcChain>
</file>

<file path=xl/sharedStrings.xml><?xml version="1.0" encoding="utf-8"?>
<sst xmlns="http://schemas.openxmlformats.org/spreadsheetml/2006/main" count="66" uniqueCount="50">
  <si>
    <t>1.1.</t>
  </si>
  <si>
    <t>1.2.</t>
  </si>
  <si>
    <t>1.3.</t>
  </si>
  <si>
    <t>3.1.</t>
  </si>
  <si>
    <t>3.2.</t>
  </si>
  <si>
    <t>2.1.</t>
  </si>
  <si>
    <t>2.2.</t>
  </si>
  <si>
    <t>2.3.</t>
  </si>
  <si>
    <t xml:space="preserve">Payments to entitled persons from term payment funds </t>
  </si>
  <si>
    <t>Term payment fund (TPF)</t>
  </si>
  <si>
    <t>TPF "Doverie"</t>
  </si>
  <si>
    <t>TPF "Saglasie"</t>
  </si>
  <si>
    <t>TPF "DSK-Rodina"</t>
  </si>
  <si>
    <t>TPF Allianz Bulgaria</t>
  </si>
  <si>
    <t>TPF     UBB</t>
  </si>
  <si>
    <t>TPF   "CCB-Sila"</t>
  </si>
  <si>
    <t>TPF "Toplina"</t>
  </si>
  <si>
    <t>TPF "Pension insurance institute"</t>
  </si>
  <si>
    <t>Total</t>
  </si>
  <si>
    <t>Persons with newly granted payments</t>
  </si>
  <si>
    <t>Number of payments made during the period</t>
  </si>
  <si>
    <t>Average monthly payment</t>
  </si>
  <si>
    <t>incl. with a residual period of up to 1 year</t>
  </si>
  <si>
    <t>incl. with a residual period of 1 to 3 years</t>
  </si>
  <si>
    <t>incl. with a residual period of more than 3 years</t>
  </si>
  <si>
    <t>Persons receiving term payments at the end of the period</t>
  </si>
  <si>
    <t>(thousands of BGN)</t>
  </si>
  <si>
    <t>Funds transferred from UPF for recalculation of payments</t>
  </si>
  <si>
    <t xml:space="preserve">     - from the reserve for guaranteeing the gross amount of contributions</t>
  </si>
  <si>
    <t xml:space="preserve">     - from own funds</t>
  </si>
  <si>
    <t>Reimbursed funds from the PIC for overpaid expenses for making payments</t>
  </si>
  <si>
    <t>Positive income from investing the fund's assets</t>
  </si>
  <si>
    <t>Others</t>
  </si>
  <si>
    <t>Funds transferred from UPF for making term payments</t>
  </si>
  <si>
    <t>Funds transferred from the PIC to supplement the deficit</t>
  </si>
  <si>
    <t>Total funds transferred to TPF:</t>
  </si>
  <si>
    <t>Funds for payment of heirs of deceased persons</t>
  </si>
  <si>
    <t>Negative income from investing the fund's assets</t>
  </si>
  <si>
    <t>Accrued fee for the pension insurance company</t>
  </si>
  <si>
    <t>Expenses for making term payments and payments to heirs</t>
  </si>
  <si>
    <t>Assets in term payment funds</t>
  </si>
  <si>
    <t>Funds for term payments</t>
  </si>
  <si>
    <t>Funds transferred to LPPF to persons without heirs</t>
  </si>
  <si>
    <t>TPF-Future</t>
  </si>
  <si>
    <t>Funds transferred to the reserve for guaranteeing the gross amount of the contributions by the order of art. 192b, para. 6, item 1 of the Social Insurance Code</t>
  </si>
  <si>
    <t>Funds transferred to the reserve for guaranteeing the gross amount of the contributions by the order of art. 192b, para. 8 of Social Insurance Code</t>
  </si>
  <si>
    <t>in the period 01.01.2023 - 31.12.2023</t>
  </si>
  <si>
    <t>Value of net assets at the beginning of the period:</t>
  </si>
  <si>
    <t xml:space="preserve">Reduction of net assets(total): </t>
  </si>
  <si>
    <t>Value of net assets at the end of the period: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</si>
</sst>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80000"/>
      <name val="Times New Roman"/>
      <family val="1"/>
      <charset val="204"/>
    </font>
    <font>
      <sz val="12"/>
      <color rgb="FF08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Fill="1"/>
    <xf numFmtId="0" fontId="1" fillId="0" borderId="0" xfId="0" applyFont="1" applyFill="1"/>
    <xf numFmtId="0" fontId="4" fillId="0" borderId="3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/>
    </xf>
    <xf numFmtId="3" fontId="4" fillId="0" borderId="3" xfId="0" applyNumberFormat="1" applyFont="1" applyFill="1" applyBorder="1"/>
    <xf numFmtId="3" fontId="5" fillId="0" borderId="3" xfId="0" applyNumberFormat="1" applyFont="1" applyFill="1" applyBorder="1"/>
    <xf numFmtId="3" fontId="4" fillId="0" borderId="3" xfId="0" applyNumberFormat="1" applyFont="1" applyFill="1" applyBorder="1" applyAlignment="1">
      <alignment horizontal="left" vertical="center" wrapText="1"/>
    </xf>
    <xf numFmtId="3" fontId="6" fillId="0" borderId="0" xfId="0" applyNumberFormat="1" applyFont="1" applyFill="1" applyAlignment="1">
      <alignment horizontal="right" vertical="center" wrapText="1"/>
    </xf>
    <xf numFmtId="3" fontId="6" fillId="0" borderId="4" xfId="0" applyNumberFormat="1" applyFont="1" applyFill="1" applyBorder="1" applyAlignment="1">
      <alignment horizontal="right" vertical="center" wrapText="1"/>
    </xf>
    <xf numFmtId="3" fontId="7" fillId="0" borderId="4" xfId="0" applyNumberFormat="1" applyFont="1" applyFill="1" applyBorder="1" applyAlignment="1">
      <alignment horizontal="right" vertical="center" wrapText="1"/>
    </xf>
    <xf numFmtId="4" fontId="5" fillId="0" borderId="3" xfId="0" applyNumberFormat="1" applyFont="1" applyFill="1" applyBorder="1"/>
    <xf numFmtId="3" fontId="0" fillId="0" borderId="0" xfId="0" applyNumberFormat="1" applyFill="1"/>
    <xf numFmtId="0" fontId="3" fillId="0" borderId="0" xfId="0" applyFont="1" applyFill="1" applyAlignment="1">
      <alignment horizontal="right"/>
    </xf>
    <xf numFmtId="3" fontId="4" fillId="0" borderId="3" xfId="0" applyNumberFormat="1" applyFont="1" applyFill="1" applyBorder="1" applyAlignment="1">
      <alignment horizontal="right"/>
    </xf>
    <xf numFmtId="3" fontId="5" fillId="0" borderId="3" xfId="0" applyNumberFormat="1" applyFont="1" applyFill="1" applyBorder="1" applyAlignment="1">
      <alignment horizontal="right"/>
    </xf>
    <xf numFmtId="3" fontId="5" fillId="0" borderId="3" xfId="0" applyNumberFormat="1" applyFont="1" applyFill="1" applyBorder="1" applyAlignment="1">
      <alignment wrapText="1"/>
    </xf>
    <xf numFmtId="3" fontId="4" fillId="0" borderId="1" xfId="0" applyNumberFormat="1" applyFont="1" applyFill="1" applyBorder="1" applyAlignment="1">
      <alignment horizontal="center" vertical="center"/>
    </xf>
    <xf numFmtId="3" fontId="4" fillId="0" borderId="2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41"/>
  <sheetViews>
    <sheetView tabSelected="1" zoomScaleNormal="100" workbookViewId="0"/>
  </sheetViews>
  <sheetFormatPr defaultRowHeight="15" x14ac:dyDescent="0.25"/>
  <cols>
    <col min="1" max="1" width="6.28515625" style="1" customWidth="1"/>
    <col min="2" max="2" width="49.28515625" style="1" customWidth="1"/>
    <col min="3" max="3" width="15" style="1" customWidth="1"/>
    <col min="4" max="4" width="14" style="1" customWidth="1"/>
    <col min="5" max="5" width="12" style="1" customWidth="1"/>
    <col min="6" max="6" width="12.42578125" style="1" customWidth="1"/>
    <col min="7" max="7" width="11.7109375" style="1" customWidth="1"/>
    <col min="8" max="8" width="12" style="1" customWidth="1"/>
    <col min="9" max="9" width="12.42578125" style="1" customWidth="1"/>
    <col min="10" max="10" width="13.28515625" style="1" customWidth="1"/>
    <col min="11" max="11" width="15" style="1" customWidth="1"/>
    <col min="12" max="12" width="13.28515625" style="1" customWidth="1"/>
    <col min="13" max="16384" width="9.140625" style="1"/>
  </cols>
  <sheetData>
    <row r="2" spans="1:12" ht="15.75" x14ac:dyDescent="0.25">
      <c r="A2" s="19" t="s">
        <v>8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</row>
    <row r="3" spans="1:12" ht="15.75" x14ac:dyDescent="0.25">
      <c r="A3" s="19" t="s">
        <v>46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</row>
    <row r="4" spans="1:12" ht="15.75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2" ht="50.25" customHeight="1" x14ac:dyDescent="0.25">
      <c r="A5" s="17" t="s">
        <v>9</v>
      </c>
      <c r="B5" s="18"/>
      <c r="C5" s="3" t="s">
        <v>10</v>
      </c>
      <c r="D5" s="3" t="s">
        <v>11</v>
      </c>
      <c r="E5" s="3" t="s">
        <v>12</v>
      </c>
      <c r="F5" s="3" t="s">
        <v>13</v>
      </c>
      <c r="G5" s="3" t="s">
        <v>14</v>
      </c>
      <c r="H5" s="3" t="s">
        <v>15</v>
      </c>
      <c r="I5" s="3" t="s">
        <v>43</v>
      </c>
      <c r="J5" s="3" t="s">
        <v>16</v>
      </c>
      <c r="K5" s="3" t="s">
        <v>17</v>
      </c>
      <c r="L5" s="3" t="s">
        <v>18</v>
      </c>
    </row>
    <row r="6" spans="1:12" ht="13.5" customHeight="1" x14ac:dyDescent="0.25">
      <c r="A6" s="4">
        <v>1</v>
      </c>
      <c r="B6" s="5" t="s">
        <v>19</v>
      </c>
      <c r="C6" s="5">
        <f>C7+C8+C9</f>
        <v>5651</v>
      </c>
      <c r="D6" s="5">
        <f t="shared" ref="D6:K6" si="0">D7+D8+D9</f>
        <v>1363</v>
      </c>
      <c r="E6" s="5">
        <f t="shared" si="0"/>
        <v>4020</v>
      </c>
      <c r="F6" s="5">
        <f t="shared" si="0"/>
        <v>2827</v>
      </c>
      <c r="G6" s="5">
        <f t="shared" si="0"/>
        <v>1094</v>
      </c>
      <c r="H6" s="5">
        <f t="shared" si="0"/>
        <v>1110</v>
      </c>
      <c r="I6" s="5">
        <f t="shared" si="0"/>
        <v>108</v>
      </c>
      <c r="J6" s="5">
        <f t="shared" si="0"/>
        <v>126</v>
      </c>
      <c r="K6" s="5">
        <f t="shared" si="0"/>
        <v>66</v>
      </c>
      <c r="L6" s="5">
        <f>SUM(C6:K6)</f>
        <v>16365</v>
      </c>
    </row>
    <row r="7" spans="1:12" ht="13.5" customHeight="1" x14ac:dyDescent="0.25">
      <c r="A7" s="4" t="s">
        <v>0</v>
      </c>
      <c r="B7" s="6" t="s">
        <v>22</v>
      </c>
      <c r="C7" s="6">
        <v>3943</v>
      </c>
      <c r="D7" s="6">
        <v>684</v>
      </c>
      <c r="E7" s="6">
        <v>2334</v>
      </c>
      <c r="F7" s="6">
        <v>2066</v>
      </c>
      <c r="G7" s="6">
        <v>576</v>
      </c>
      <c r="H7" s="6">
        <v>406</v>
      </c>
      <c r="I7" s="6">
        <v>70</v>
      </c>
      <c r="J7" s="6">
        <v>88</v>
      </c>
      <c r="K7" s="6">
        <v>36</v>
      </c>
      <c r="L7" s="6">
        <f t="shared" ref="L7:L14" si="1">SUM(C7:K7)</f>
        <v>10203</v>
      </c>
    </row>
    <row r="8" spans="1:12" ht="13.5" customHeight="1" x14ac:dyDescent="0.25">
      <c r="A8" s="4" t="s">
        <v>1</v>
      </c>
      <c r="B8" s="6" t="s">
        <v>23</v>
      </c>
      <c r="C8" s="6">
        <v>1608</v>
      </c>
      <c r="D8" s="6">
        <v>656</v>
      </c>
      <c r="E8" s="6">
        <v>1588</v>
      </c>
      <c r="F8" s="6">
        <v>699</v>
      </c>
      <c r="G8" s="6">
        <v>494</v>
      </c>
      <c r="H8" s="6">
        <v>693</v>
      </c>
      <c r="I8" s="6">
        <v>36</v>
      </c>
      <c r="J8" s="6">
        <v>36</v>
      </c>
      <c r="K8" s="6">
        <v>30</v>
      </c>
      <c r="L8" s="6">
        <f t="shared" si="1"/>
        <v>5840</v>
      </c>
    </row>
    <row r="9" spans="1:12" ht="13.5" customHeight="1" x14ac:dyDescent="0.25">
      <c r="A9" s="4" t="s">
        <v>2</v>
      </c>
      <c r="B9" s="6" t="s">
        <v>24</v>
      </c>
      <c r="C9" s="6">
        <v>100</v>
      </c>
      <c r="D9" s="6">
        <v>23</v>
      </c>
      <c r="E9" s="6">
        <v>98</v>
      </c>
      <c r="F9" s="6">
        <v>62</v>
      </c>
      <c r="G9" s="6">
        <v>24</v>
      </c>
      <c r="H9" s="6">
        <v>11</v>
      </c>
      <c r="I9" s="6">
        <v>2</v>
      </c>
      <c r="J9" s="6">
        <v>2</v>
      </c>
      <c r="K9" s="6">
        <v>0</v>
      </c>
      <c r="L9" s="6">
        <f t="shared" si="1"/>
        <v>322</v>
      </c>
    </row>
    <row r="10" spans="1:12" ht="27" customHeight="1" x14ac:dyDescent="0.25">
      <c r="A10" s="4">
        <v>2</v>
      </c>
      <c r="B10" s="7" t="s">
        <v>25</v>
      </c>
      <c r="C10" s="8">
        <f>C11+C12+C13</f>
        <v>6167</v>
      </c>
      <c r="D10" s="8">
        <f t="shared" ref="D10:K10" si="2">D11+D12+D13</f>
        <v>1594</v>
      </c>
      <c r="E10" s="8">
        <f t="shared" si="2"/>
        <v>4297</v>
      </c>
      <c r="F10" s="8">
        <f t="shared" si="2"/>
        <v>3171</v>
      </c>
      <c r="G10" s="8">
        <f t="shared" si="2"/>
        <v>1213</v>
      </c>
      <c r="H10" s="8">
        <f t="shared" si="2"/>
        <v>1309</v>
      </c>
      <c r="I10" s="8">
        <f t="shared" si="2"/>
        <v>97</v>
      </c>
      <c r="J10" s="8">
        <f t="shared" si="2"/>
        <v>109</v>
      </c>
      <c r="K10" s="8">
        <f t="shared" si="2"/>
        <v>67</v>
      </c>
      <c r="L10" s="9">
        <f t="shared" si="1"/>
        <v>18024</v>
      </c>
    </row>
    <row r="11" spans="1:12" ht="13.5" customHeight="1" x14ac:dyDescent="0.25">
      <c r="A11" s="4" t="s">
        <v>5</v>
      </c>
      <c r="B11" s="6" t="s">
        <v>22</v>
      </c>
      <c r="C11" s="6">
        <v>4130</v>
      </c>
      <c r="D11" s="6">
        <v>1050</v>
      </c>
      <c r="E11" s="6">
        <v>2930</v>
      </c>
      <c r="F11" s="6">
        <v>2240</v>
      </c>
      <c r="G11" s="6">
        <v>785</v>
      </c>
      <c r="H11" s="6">
        <v>816</v>
      </c>
      <c r="I11" s="6">
        <v>71</v>
      </c>
      <c r="J11" s="6">
        <v>78</v>
      </c>
      <c r="K11" s="6">
        <v>41</v>
      </c>
      <c r="L11" s="10">
        <f t="shared" si="1"/>
        <v>12141</v>
      </c>
    </row>
    <row r="12" spans="1:12" ht="13.5" customHeight="1" x14ac:dyDescent="0.25">
      <c r="A12" s="4" t="s">
        <v>6</v>
      </c>
      <c r="B12" s="6" t="s">
        <v>23</v>
      </c>
      <c r="C12" s="6">
        <v>1834</v>
      </c>
      <c r="D12" s="6">
        <v>506</v>
      </c>
      <c r="E12" s="6">
        <v>1225</v>
      </c>
      <c r="F12" s="6">
        <v>818</v>
      </c>
      <c r="G12" s="6">
        <v>397</v>
      </c>
      <c r="H12" s="6">
        <v>466</v>
      </c>
      <c r="I12" s="6">
        <v>24</v>
      </c>
      <c r="J12" s="6">
        <v>29</v>
      </c>
      <c r="K12" s="6">
        <v>26</v>
      </c>
      <c r="L12" s="10">
        <f t="shared" si="1"/>
        <v>5325</v>
      </c>
    </row>
    <row r="13" spans="1:12" ht="13.5" customHeight="1" x14ac:dyDescent="0.25">
      <c r="A13" s="4" t="s">
        <v>7</v>
      </c>
      <c r="B13" s="6" t="s">
        <v>24</v>
      </c>
      <c r="C13" s="6">
        <v>203</v>
      </c>
      <c r="D13" s="6">
        <v>38</v>
      </c>
      <c r="E13" s="6">
        <v>142</v>
      </c>
      <c r="F13" s="6">
        <v>113</v>
      </c>
      <c r="G13" s="6">
        <v>31</v>
      </c>
      <c r="H13" s="6">
        <v>27</v>
      </c>
      <c r="I13" s="6">
        <v>2</v>
      </c>
      <c r="J13" s="6">
        <v>2</v>
      </c>
      <c r="K13" s="6">
        <v>0</v>
      </c>
      <c r="L13" s="10">
        <f t="shared" si="1"/>
        <v>558</v>
      </c>
    </row>
    <row r="14" spans="1:12" ht="13.5" customHeight="1" x14ac:dyDescent="0.25">
      <c r="A14" s="4">
        <v>3</v>
      </c>
      <c r="B14" s="5" t="s">
        <v>20</v>
      </c>
      <c r="C14" s="6">
        <v>57025</v>
      </c>
      <c r="D14" s="6">
        <v>15411</v>
      </c>
      <c r="E14" s="6">
        <v>38354</v>
      </c>
      <c r="F14" s="6">
        <v>30781</v>
      </c>
      <c r="G14" s="6">
        <v>11108</v>
      </c>
      <c r="H14" s="6">
        <v>12320</v>
      </c>
      <c r="I14" s="6">
        <v>914</v>
      </c>
      <c r="J14" s="6">
        <v>1076</v>
      </c>
      <c r="K14" s="6">
        <v>599</v>
      </c>
      <c r="L14" s="9">
        <f t="shared" si="1"/>
        <v>167588</v>
      </c>
    </row>
    <row r="15" spans="1:12" ht="13.5" customHeight="1" x14ac:dyDescent="0.25">
      <c r="A15" s="4">
        <v>4</v>
      </c>
      <c r="B15" s="5" t="s">
        <v>21</v>
      </c>
      <c r="C15" s="11">
        <v>433.62</v>
      </c>
      <c r="D15" s="11">
        <v>409.15</v>
      </c>
      <c r="E15" s="11">
        <v>410.09</v>
      </c>
      <c r="F15" s="11">
        <v>401.57</v>
      </c>
      <c r="G15" s="11">
        <v>408.86</v>
      </c>
      <c r="H15" s="11">
        <v>409.32</v>
      </c>
      <c r="I15" s="11">
        <v>418.61</v>
      </c>
      <c r="J15" s="11">
        <v>434.38</v>
      </c>
      <c r="K15" s="11">
        <v>420.06</v>
      </c>
      <c r="L15" s="11">
        <v>416.54513938945513</v>
      </c>
    </row>
    <row r="18" spans="3:16" x14ac:dyDescent="0.25"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</row>
    <row r="19" spans="3:16" x14ac:dyDescent="0.25"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</row>
    <row r="20" spans="3:16" x14ac:dyDescent="0.25"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</row>
    <row r="21" spans="3:16" x14ac:dyDescent="0.25"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</row>
    <row r="22" spans="3:16" x14ac:dyDescent="0.25"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</row>
    <row r="23" spans="3:16" x14ac:dyDescent="0.25"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</row>
    <row r="24" spans="3:16" x14ac:dyDescent="0.25"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</row>
    <row r="25" spans="3:16" x14ac:dyDescent="0.25"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</row>
    <row r="26" spans="3:16" x14ac:dyDescent="0.25"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</row>
    <row r="27" spans="3:16" x14ac:dyDescent="0.25"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</row>
    <row r="28" spans="3:16" x14ac:dyDescent="0.25"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</row>
    <row r="29" spans="3:16" x14ac:dyDescent="0.25"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</row>
    <row r="30" spans="3:16" x14ac:dyDescent="0.25"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</row>
    <row r="31" spans="3:16" x14ac:dyDescent="0.25"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</row>
    <row r="32" spans="3:16" x14ac:dyDescent="0.25"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</row>
    <row r="33" spans="3:16" x14ac:dyDescent="0.25"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</row>
    <row r="34" spans="3:16" x14ac:dyDescent="0.25"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</row>
    <row r="35" spans="3:16" x14ac:dyDescent="0.25"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</row>
    <row r="36" spans="3:16" x14ac:dyDescent="0.25"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</row>
    <row r="37" spans="3:16" x14ac:dyDescent="0.25"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</row>
    <row r="38" spans="3:16" x14ac:dyDescent="0.25"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</row>
    <row r="39" spans="3:16" x14ac:dyDescent="0.25"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</row>
    <row r="40" spans="3:16" x14ac:dyDescent="0.25"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</row>
    <row r="41" spans="3:16" x14ac:dyDescent="0.25"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</row>
  </sheetData>
  <mergeCells count="3">
    <mergeCell ref="A5:B5"/>
    <mergeCell ref="A2:L2"/>
    <mergeCell ref="A3:L3"/>
  </mergeCells>
  <pageMargins left="0.70866141732283472" right="0.70866141732283472" top="2.3622047244094491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54"/>
  <sheetViews>
    <sheetView workbookViewId="0"/>
  </sheetViews>
  <sheetFormatPr defaultColWidth="9.140625" defaultRowHeight="15" x14ac:dyDescent="0.25"/>
  <cols>
    <col min="1" max="1" width="6.28515625" style="1" customWidth="1"/>
    <col min="2" max="2" width="86" style="1" customWidth="1"/>
    <col min="3" max="3" width="14" style="1" customWidth="1"/>
    <col min="4" max="4" width="13.140625" style="1" customWidth="1"/>
    <col min="5" max="5" width="12" style="1" customWidth="1"/>
    <col min="6" max="6" width="12.42578125" style="1" customWidth="1"/>
    <col min="7" max="7" width="11.7109375" style="1" customWidth="1"/>
    <col min="8" max="8" width="12" style="1" customWidth="1"/>
    <col min="9" max="9" width="10.42578125" style="1" customWidth="1"/>
    <col min="10" max="10" width="12.42578125" style="1" customWidth="1"/>
    <col min="11" max="11" width="15" style="1" customWidth="1"/>
    <col min="12" max="12" width="13.28515625" style="1" customWidth="1"/>
    <col min="13" max="16384" width="9.140625" style="1"/>
  </cols>
  <sheetData>
    <row r="2" spans="1:12" ht="18.75" x14ac:dyDescent="0.3">
      <c r="A2" s="20" t="s">
        <v>40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</row>
    <row r="3" spans="1:12" ht="18.75" x14ac:dyDescent="0.3">
      <c r="A3" s="20" t="s">
        <v>46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</row>
    <row r="4" spans="1:12" ht="15.75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13" t="s">
        <v>26</v>
      </c>
    </row>
    <row r="5" spans="1:12" ht="50.25" customHeight="1" x14ac:dyDescent="0.25">
      <c r="A5" s="17" t="s">
        <v>9</v>
      </c>
      <c r="B5" s="18"/>
      <c r="C5" s="3" t="s">
        <v>10</v>
      </c>
      <c r="D5" s="3" t="s">
        <v>11</v>
      </c>
      <c r="E5" s="3" t="s">
        <v>12</v>
      </c>
      <c r="F5" s="3" t="s">
        <v>13</v>
      </c>
      <c r="G5" s="3" t="s">
        <v>14</v>
      </c>
      <c r="H5" s="3" t="s">
        <v>15</v>
      </c>
      <c r="I5" s="3" t="s">
        <v>43</v>
      </c>
      <c r="J5" s="3" t="s">
        <v>16</v>
      </c>
      <c r="K5" s="3" t="s">
        <v>17</v>
      </c>
      <c r="L5" s="3" t="s">
        <v>18</v>
      </c>
    </row>
    <row r="6" spans="1:12" ht="18.75" customHeight="1" x14ac:dyDescent="0.25">
      <c r="A6" s="5" t="s">
        <v>47</v>
      </c>
      <c r="B6" s="5"/>
      <c r="C6" s="5">
        <v>17782</v>
      </c>
      <c r="D6" s="5">
        <v>4459</v>
      </c>
      <c r="E6" s="5">
        <v>10695</v>
      </c>
      <c r="F6" s="5">
        <v>8470</v>
      </c>
      <c r="G6" s="5">
        <v>2986</v>
      </c>
      <c r="H6" s="5">
        <v>3587</v>
      </c>
      <c r="I6" s="5">
        <v>196</v>
      </c>
      <c r="J6" s="5">
        <v>210</v>
      </c>
      <c r="K6" s="5">
        <v>151</v>
      </c>
      <c r="L6" s="5">
        <f>SUM(C6:K6)</f>
        <v>48536</v>
      </c>
    </row>
    <row r="7" spans="1:12" ht="18.75" customHeight="1" x14ac:dyDescent="0.25">
      <c r="A7" s="5" t="s">
        <v>35</v>
      </c>
      <c r="B7" s="5"/>
      <c r="C7" s="5">
        <f>C8+C9+C10+C13+C14+C15</f>
        <v>36368</v>
      </c>
      <c r="D7" s="5">
        <f t="shared" ref="D7:K7" si="0">D8+D9+D10+D13+D14+D15</f>
        <v>9400</v>
      </c>
      <c r="E7" s="5">
        <f t="shared" si="0"/>
        <v>23814</v>
      </c>
      <c r="F7" s="5">
        <f t="shared" si="0"/>
        <v>17875</v>
      </c>
      <c r="G7" s="5">
        <f t="shared" si="0"/>
        <v>6923</v>
      </c>
      <c r="H7" s="5">
        <f t="shared" si="0"/>
        <v>7669</v>
      </c>
      <c r="I7" s="5">
        <f t="shared" si="0"/>
        <v>569</v>
      </c>
      <c r="J7" s="5">
        <f t="shared" si="0"/>
        <v>660</v>
      </c>
      <c r="K7" s="5">
        <f t="shared" si="0"/>
        <v>407</v>
      </c>
      <c r="L7" s="5">
        <f t="shared" ref="L7:L26" si="1">SUM(C7:K7)</f>
        <v>103685</v>
      </c>
    </row>
    <row r="8" spans="1:12" ht="13.5" customHeight="1" x14ac:dyDescent="0.25">
      <c r="A8" s="4">
        <v>1</v>
      </c>
      <c r="B8" s="5" t="s">
        <v>33</v>
      </c>
      <c r="C8" s="14">
        <v>33853</v>
      </c>
      <c r="D8" s="14">
        <v>8676</v>
      </c>
      <c r="E8" s="14">
        <v>23447</v>
      </c>
      <c r="F8" s="14">
        <v>17459</v>
      </c>
      <c r="G8" s="14">
        <v>6846</v>
      </c>
      <c r="H8" s="14">
        <v>7551</v>
      </c>
      <c r="I8" s="14">
        <v>566</v>
      </c>
      <c r="J8" s="14">
        <v>654</v>
      </c>
      <c r="K8" s="14">
        <v>407</v>
      </c>
      <c r="L8" s="14">
        <f t="shared" si="1"/>
        <v>99459</v>
      </c>
    </row>
    <row r="9" spans="1:12" ht="13.5" customHeight="1" x14ac:dyDescent="0.25">
      <c r="A9" s="4">
        <v>2</v>
      </c>
      <c r="B9" s="6" t="s">
        <v>27</v>
      </c>
      <c r="C9" s="15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5">
        <f t="shared" si="1"/>
        <v>0</v>
      </c>
    </row>
    <row r="10" spans="1:12" ht="13.5" customHeight="1" x14ac:dyDescent="0.25">
      <c r="A10" s="4">
        <v>3</v>
      </c>
      <c r="B10" s="6" t="s">
        <v>34</v>
      </c>
      <c r="C10" s="15">
        <f>C11+C12</f>
        <v>0</v>
      </c>
      <c r="D10" s="15">
        <f t="shared" ref="D10:K10" si="2">D11+D12</f>
        <v>172</v>
      </c>
      <c r="E10" s="15">
        <f t="shared" si="2"/>
        <v>2</v>
      </c>
      <c r="F10" s="15">
        <f t="shared" si="2"/>
        <v>96</v>
      </c>
      <c r="G10" s="15">
        <f t="shared" si="2"/>
        <v>0</v>
      </c>
      <c r="H10" s="15">
        <f t="shared" si="2"/>
        <v>0</v>
      </c>
      <c r="I10" s="15">
        <f t="shared" si="2"/>
        <v>1</v>
      </c>
      <c r="J10" s="15">
        <f t="shared" si="2"/>
        <v>0</v>
      </c>
      <c r="K10" s="15">
        <f t="shared" si="2"/>
        <v>0</v>
      </c>
      <c r="L10" s="15">
        <f t="shared" si="1"/>
        <v>271</v>
      </c>
    </row>
    <row r="11" spans="1:12" ht="13.5" customHeight="1" x14ac:dyDescent="0.25">
      <c r="A11" s="4" t="s">
        <v>3</v>
      </c>
      <c r="B11" s="6" t="s">
        <v>28</v>
      </c>
      <c r="C11" s="15">
        <v>0</v>
      </c>
      <c r="D11" s="15">
        <v>172</v>
      </c>
      <c r="E11" s="15">
        <v>2</v>
      </c>
      <c r="F11" s="15">
        <v>15</v>
      </c>
      <c r="G11" s="15">
        <v>0</v>
      </c>
      <c r="H11" s="15">
        <v>0</v>
      </c>
      <c r="I11" s="15">
        <v>1</v>
      </c>
      <c r="J11" s="15">
        <v>0</v>
      </c>
      <c r="K11" s="15">
        <v>0</v>
      </c>
      <c r="L11" s="15">
        <f>SUM(C11:K11)</f>
        <v>190</v>
      </c>
    </row>
    <row r="12" spans="1:12" ht="13.5" customHeight="1" x14ac:dyDescent="0.25">
      <c r="A12" s="4" t="s">
        <v>4</v>
      </c>
      <c r="B12" s="6" t="s">
        <v>29</v>
      </c>
      <c r="C12" s="15">
        <v>0</v>
      </c>
      <c r="D12" s="15">
        <v>0</v>
      </c>
      <c r="E12" s="15">
        <v>0</v>
      </c>
      <c r="F12" s="15">
        <v>81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5">
        <f t="shared" si="1"/>
        <v>81</v>
      </c>
    </row>
    <row r="13" spans="1:12" ht="13.5" customHeight="1" x14ac:dyDescent="0.25">
      <c r="A13" s="4">
        <v>4</v>
      </c>
      <c r="B13" s="6" t="s">
        <v>30</v>
      </c>
      <c r="C13" s="15">
        <v>0</v>
      </c>
      <c r="D13" s="15">
        <v>3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5">
        <f t="shared" si="1"/>
        <v>3</v>
      </c>
    </row>
    <row r="14" spans="1:12" ht="13.5" customHeight="1" x14ac:dyDescent="0.25">
      <c r="A14" s="4">
        <v>5</v>
      </c>
      <c r="B14" s="6" t="s">
        <v>31</v>
      </c>
      <c r="C14" s="15">
        <v>2515</v>
      </c>
      <c r="D14" s="15">
        <v>549</v>
      </c>
      <c r="E14" s="15">
        <v>365</v>
      </c>
      <c r="F14" s="15">
        <v>320</v>
      </c>
      <c r="G14" s="15">
        <v>77</v>
      </c>
      <c r="H14" s="15">
        <v>118</v>
      </c>
      <c r="I14" s="15">
        <v>0</v>
      </c>
      <c r="J14" s="15">
        <v>6</v>
      </c>
      <c r="K14" s="15">
        <v>0</v>
      </c>
      <c r="L14" s="15">
        <f t="shared" si="1"/>
        <v>3950</v>
      </c>
    </row>
    <row r="15" spans="1:12" ht="13.5" customHeight="1" x14ac:dyDescent="0.25">
      <c r="A15" s="4">
        <v>6</v>
      </c>
      <c r="B15" s="6" t="s">
        <v>32</v>
      </c>
      <c r="C15" s="15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2</v>
      </c>
      <c r="J15" s="15">
        <v>0</v>
      </c>
      <c r="K15" s="15">
        <v>0</v>
      </c>
      <c r="L15" s="15">
        <f t="shared" si="1"/>
        <v>2</v>
      </c>
    </row>
    <row r="16" spans="1:12" ht="15.75" customHeight="1" x14ac:dyDescent="0.25">
      <c r="A16" s="5" t="s">
        <v>48</v>
      </c>
      <c r="B16" s="5"/>
      <c r="C16" s="5">
        <f>C17+C18+C19+C20+C21+C22+C23+C24+C25</f>
        <v>24946</v>
      </c>
      <c r="D16" s="5">
        <f t="shared" ref="D16:K16" si="3">D17+D18+D19+D20+D21+D22+D23+D24+D25</f>
        <v>6376</v>
      </c>
      <c r="E16" s="5">
        <f t="shared" si="3"/>
        <v>15815</v>
      </c>
      <c r="F16" s="5">
        <f t="shared" si="3"/>
        <v>12427</v>
      </c>
      <c r="G16" s="5">
        <f t="shared" si="3"/>
        <v>4589</v>
      </c>
      <c r="H16" s="5">
        <f t="shared" si="3"/>
        <v>5088</v>
      </c>
      <c r="I16" s="5">
        <f t="shared" si="3"/>
        <v>384</v>
      </c>
      <c r="J16" s="5">
        <f t="shared" si="3"/>
        <v>468</v>
      </c>
      <c r="K16" s="5">
        <f t="shared" si="3"/>
        <v>253</v>
      </c>
      <c r="L16" s="5">
        <f t="shared" si="1"/>
        <v>70346</v>
      </c>
    </row>
    <row r="17" spans="1:14" ht="15.75" x14ac:dyDescent="0.25">
      <c r="A17" s="4">
        <v>1</v>
      </c>
      <c r="B17" s="5" t="s">
        <v>41</v>
      </c>
      <c r="C17" s="5">
        <v>24726</v>
      </c>
      <c r="D17" s="5">
        <v>6305</v>
      </c>
      <c r="E17" s="5">
        <v>15729</v>
      </c>
      <c r="F17" s="5">
        <v>12322</v>
      </c>
      <c r="G17" s="5">
        <v>4542</v>
      </c>
      <c r="H17" s="5">
        <v>5043</v>
      </c>
      <c r="I17" s="5">
        <v>383</v>
      </c>
      <c r="J17" s="5">
        <v>467</v>
      </c>
      <c r="K17" s="5">
        <v>252</v>
      </c>
      <c r="L17" s="5">
        <f t="shared" si="1"/>
        <v>69769</v>
      </c>
    </row>
    <row r="18" spans="1:14" ht="15.75" x14ac:dyDescent="0.25">
      <c r="A18" s="4">
        <v>2</v>
      </c>
      <c r="B18" s="5" t="s">
        <v>36</v>
      </c>
      <c r="C18" s="5">
        <v>92</v>
      </c>
      <c r="D18" s="5">
        <v>32</v>
      </c>
      <c r="E18" s="5">
        <v>35</v>
      </c>
      <c r="F18" s="5">
        <v>38</v>
      </c>
      <c r="G18" s="5">
        <v>23</v>
      </c>
      <c r="H18" s="5">
        <v>21</v>
      </c>
      <c r="I18" s="5">
        <v>0</v>
      </c>
      <c r="J18" s="5">
        <v>0</v>
      </c>
      <c r="K18" s="5">
        <v>0</v>
      </c>
      <c r="L18" s="5">
        <f t="shared" si="1"/>
        <v>241</v>
      </c>
    </row>
    <row r="19" spans="1:14" ht="15.75" x14ac:dyDescent="0.25">
      <c r="A19" s="4">
        <v>3</v>
      </c>
      <c r="B19" s="6" t="s">
        <v>39</v>
      </c>
      <c r="C19" s="15">
        <v>15</v>
      </c>
      <c r="D19" s="15">
        <v>7</v>
      </c>
      <c r="E19" s="15">
        <v>31</v>
      </c>
      <c r="F19" s="15">
        <v>13</v>
      </c>
      <c r="G19" s="15">
        <v>4</v>
      </c>
      <c r="H19" s="15">
        <v>0</v>
      </c>
      <c r="I19" s="15">
        <v>0</v>
      </c>
      <c r="J19" s="15">
        <v>0</v>
      </c>
      <c r="K19" s="15">
        <v>0</v>
      </c>
      <c r="L19" s="15">
        <f t="shared" si="1"/>
        <v>70</v>
      </c>
    </row>
    <row r="20" spans="1:14" ht="30.75" customHeight="1" x14ac:dyDescent="0.25">
      <c r="A20" s="4">
        <v>4</v>
      </c>
      <c r="B20" s="16" t="s">
        <v>44</v>
      </c>
      <c r="C20" s="15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5">
        <f t="shared" si="1"/>
        <v>0</v>
      </c>
    </row>
    <row r="21" spans="1:14" ht="30.75" customHeight="1" x14ac:dyDescent="0.25">
      <c r="A21" s="4">
        <v>5</v>
      </c>
      <c r="B21" s="16" t="s">
        <v>45</v>
      </c>
      <c r="C21" s="15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5">
        <f t="shared" si="1"/>
        <v>0</v>
      </c>
    </row>
    <row r="22" spans="1:14" ht="15.75" x14ac:dyDescent="0.25">
      <c r="A22" s="4">
        <v>6</v>
      </c>
      <c r="B22" s="6" t="s">
        <v>42</v>
      </c>
      <c r="C22" s="15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5">
        <f t="shared" si="1"/>
        <v>0</v>
      </c>
    </row>
    <row r="23" spans="1:14" ht="15.75" x14ac:dyDescent="0.25">
      <c r="A23" s="4">
        <v>7</v>
      </c>
      <c r="B23" s="6" t="s">
        <v>37</v>
      </c>
      <c r="C23" s="15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5">
        <f t="shared" si="1"/>
        <v>0</v>
      </c>
    </row>
    <row r="24" spans="1:14" ht="13.5" customHeight="1" x14ac:dyDescent="0.25">
      <c r="A24" s="4"/>
      <c r="B24" s="6" t="s">
        <v>38</v>
      </c>
      <c r="C24" s="15">
        <v>113</v>
      </c>
      <c r="D24" s="15">
        <v>29</v>
      </c>
      <c r="E24" s="15">
        <v>20</v>
      </c>
      <c r="F24" s="15">
        <v>54</v>
      </c>
      <c r="G24" s="15">
        <v>20</v>
      </c>
      <c r="H24" s="15">
        <v>24</v>
      </c>
      <c r="I24" s="15">
        <v>1</v>
      </c>
      <c r="J24" s="15">
        <v>1</v>
      </c>
      <c r="K24" s="15">
        <v>1</v>
      </c>
      <c r="L24" s="15">
        <f t="shared" si="1"/>
        <v>263</v>
      </c>
    </row>
    <row r="25" spans="1:14" ht="15.75" x14ac:dyDescent="0.25">
      <c r="A25" s="4">
        <v>8</v>
      </c>
      <c r="B25" s="6" t="s">
        <v>32</v>
      </c>
      <c r="C25" s="15">
        <v>0</v>
      </c>
      <c r="D25" s="15">
        <v>3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5">
        <f t="shared" si="1"/>
        <v>3</v>
      </c>
    </row>
    <row r="26" spans="1:14" ht="15.75" customHeight="1" x14ac:dyDescent="0.25">
      <c r="A26" s="5" t="s">
        <v>49</v>
      </c>
      <c r="B26" s="5"/>
      <c r="C26" s="5">
        <f>C6+C7-C16</f>
        <v>29204</v>
      </c>
      <c r="D26" s="5">
        <f t="shared" ref="D26:K26" si="4">D6+D7-D16</f>
        <v>7483</v>
      </c>
      <c r="E26" s="5">
        <f t="shared" si="4"/>
        <v>18694</v>
      </c>
      <c r="F26" s="5">
        <f t="shared" si="4"/>
        <v>13918</v>
      </c>
      <c r="G26" s="5">
        <f t="shared" si="4"/>
        <v>5320</v>
      </c>
      <c r="H26" s="5">
        <f t="shared" si="4"/>
        <v>6168</v>
      </c>
      <c r="I26" s="5">
        <f t="shared" si="4"/>
        <v>381</v>
      </c>
      <c r="J26" s="5">
        <f t="shared" si="4"/>
        <v>402</v>
      </c>
      <c r="K26" s="5">
        <f t="shared" si="4"/>
        <v>305</v>
      </c>
      <c r="L26" s="5">
        <f t="shared" si="1"/>
        <v>81875</v>
      </c>
    </row>
    <row r="29" spans="1:14" x14ac:dyDescent="0.25">
      <c r="C29" s="12"/>
      <c r="D29" s="12"/>
      <c r="E29" s="12"/>
      <c r="F29" s="12"/>
      <c r="G29" s="12"/>
      <c r="H29" s="12"/>
      <c r="I29" s="12"/>
      <c r="J29" s="12"/>
      <c r="K29" s="12"/>
      <c r="L29" s="12"/>
    </row>
    <row r="30" spans="1:14" x14ac:dyDescent="0.25"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</row>
    <row r="31" spans="1:14" x14ac:dyDescent="0.25"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</row>
    <row r="32" spans="1:14" x14ac:dyDescent="0.25"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</row>
    <row r="33" spans="3:14" x14ac:dyDescent="0.25"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</row>
    <row r="34" spans="3:14" x14ac:dyDescent="0.25"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</row>
    <row r="35" spans="3:14" x14ac:dyDescent="0.25"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</row>
    <row r="36" spans="3:14" x14ac:dyDescent="0.25"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</row>
    <row r="37" spans="3:14" x14ac:dyDescent="0.25"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</row>
    <row r="38" spans="3:14" x14ac:dyDescent="0.25"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</row>
    <row r="39" spans="3:14" x14ac:dyDescent="0.25"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</row>
    <row r="40" spans="3:14" x14ac:dyDescent="0.25"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</row>
    <row r="41" spans="3:14" x14ac:dyDescent="0.25"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</row>
    <row r="42" spans="3:14" x14ac:dyDescent="0.25"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</row>
    <row r="43" spans="3:14" x14ac:dyDescent="0.25"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</row>
    <row r="44" spans="3:14" x14ac:dyDescent="0.25"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</row>
    <row r="45" spans="3:14" x14ac:dyDescent="0.25"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</row>
    <row r="46" spans="3:14" x14ac:dyDescent="0.25"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</row>
    <row r="47" spans="3:14" x14ac:dyDescent="0.25"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</row>
    <row r="48" spans="3:14" x14ac:dyDescent="0.25"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</row>
    <row r="49" spans="3:14" x14ac:dyDescent="0.25"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</row>
    <row r="50" spans="3:14" x14ac:dyDescent="0.25"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</row>
    <row r="51" spans="3:14" x14ac:dyDescent="0.25"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</row>
    <row r="52" spans="3:14" x14ac:dyDescent="0.25"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</row>
    <row r="53" spans="3:14" x14ac:dyDescent="0.25"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</row>
    <row r="54" spans="3:14" x14ac:dyDescent="0.25"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</row>
  </sheetData>
  <mergeCells count="3">
    <mergeCell ref="A2:L2"/>
    <mergeCell ref="A3:L3"/>
    <mergeCell ref="A5:B5"/>
  </mergeCells>
  <pageMargins left="0.70866141732283472" right="0.70866141732283472" top="1.3385826771653544" bottom="0.74803149606299213" header="0.31496062992125984" footer="0.31496062992125984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TPF-persons</vt:lpstr>
      <vt:lpstr>TPF-Netassets</vt:lpstr>
    </vt:vector>
  </TitlesOfParts>
  <Company>FSC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Hristova</dc:creator>
  <cp:lastModifiedBy>VS</cp:lastModifiedBy>
  <cp:lastPrinted>2024-05-07T16:00:21Z</cp:lastPrinted>
  <dcterms:created xsi:type="dcterms:W3CDTF">2022-01-21T08:12:08Z</dcterms:created>
  <dcterms:modified xsi:type="dcterms:W3CDTF">2024-05-07T16:04:30Z</dcterms:modified>
</cp:coreProperties>
</file>