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lizi\000\Min_dohodnost\2024.03.31\за сайта 2024-03\"/>
    </mc:Choice>
  </mc:AlternateContent>
  <bookViews>
    <workbookView xWindow="0" yWindow="0" windowWidth="27870" windowHeight="12885"/>
  </bookViews>
  <sheets>
    <sheet name="Доходност 31.03.2022-29.03.2024" sheetId="1" r:id="rId1"/>
  </sheets>
  <definedNames>
    <definedName name="_xlnm.Print_Area" localSheetId="0">'Доходност 31.03.2022-29.03.2024'!$A$1:$S$78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J50" i="1"/>
  <c r="J27" i="1"/>
  <c r="G6" i="1"/>
  <c r="F14" i="1"/>
  <c r="H15" i="1"/>
  <c r="H14" i="1"/>
  <c r="G14" i="1"/>
  <c r="H13" i="1"/>
  <c r="H12" i="1"/>
  <c r="G12" i="1"/>
  <c r="H11" i="1"/>
  <c r="H10" i="1"/>
  <c r="G10" i="1"/>
  <c r="H9" i="1"/>
  <c r="H8" i="1"/>
  <c r="G8" i="1"/>
  <c r="H7" i="1"/>
  <c r="H6" i="1"/>
  <c r="F6" i="1"/>
  <c r="K5" i="1"/>
  <c r="K4" i="1"/>
  <c r="J4" i="1"/>
  <c r="K6" i="1" l="1"/>
  <c r="F7" i="1"/>
  <c r="F9" i="1"/>
  <c r="F11" i="1"/>
  <c r="F13" i="1"/>
  <c r="F15" i="1"/>
  <c r="G16" i="1"/>
  <c r="K49" i="1"/>
  <c r="G7" i="1"/>
  <c r="G9" i="1"/>
  <c r="G11" i="1"/>
  <c r="G13" i="1"/>
  <c r="G15" i="1"/>
  <c r="F52" i="1"/>
  <c r="F53" i="1"/>
  <c r="F54" i="1"/>
  <c r="F55" i="1"/>
  <c r="F56" i="1"/>
  <c r="F57" i="1"/>
  <c r="F58" i="1"/>
  <c r="F59" i="1"/>
  <c r="F60" i="1"/>
  <c r="F8" i="1"/>
  <c r="F10" i="1"/>
  <c r="F12" i="1"/>
  <c r="G37" i="1" l="1"/>
  <c r="G35" i="1"/>
  <c r="G33" i="1"/>
  <c r="G31" i="1"/>
  <c r="G29" i="1"/>
  <c r="G38" i="1"/>
  <c r="G36" i="1"/>
  <c r="G34" i="1"/>
  <c r="G32" i="1"/>
  <c r="G30" i="1"/>
  <c r="K29" i="1"/>
  <c r="F37" i="1" l="1"/>
  <c r="F35" i="1"/>
  <c r="F33" i="1"/>
  <c r="F31" i="1"/>
  <c r="F29" i="1"/>
  <c r="K28" i="1"/>
  <c r="F38" i="1"/>
  <c r="F36" i="1"/>
  <c r="F34" i="1"/>
  <c r="F32" i="1"/>
  <c r="F30" i="1"/>
  <c r="H29" i="1"/>
  <c r="H38" i="1"/>
  <c r="H36" i="1"/>
  <c r="H34" i="1"/>
  <c r="H32" i="1"/>
  <c r="H30" i="1"/>
  <c r="H37" i="1"/>
  <c r="H35" i="1"/>
  <c r="H33" i="1"/>
  <c r="H31" i="1"/>
  <c r="K27" i="1"/>
</calcChain>
</file>

<file path=xl/sharedStrings.xml><?xml version="1.0" encoding="utf-8"?>
<sst xmlns="http://schemas.openxmlformats.org/spreadsheetml/2006/main" count="75" uniqueCount="53">
  <si>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</si>
  <si>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</si>
  <si>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</si>
  <si>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</si>
  <si>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</si>
  <si>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</si>
  <si>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</si>
  <si>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</si>
  <si>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</si>
  <si>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</si>
  <si>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</si>
  <si>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</si>
  <si>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</si>
  <si>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</si>
  <si>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УПФ "ДаллБогг: Живот и Здраве"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</si>
  <si>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</si>
  <si>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</si>
  <si>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</si>
  <si>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</si>
  <si>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</si>
  <si>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</si>
  <si>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</si>
  <si>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</si>
  <si>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</si>
  <si>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</si>
  <si>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</si>
  <si>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</si>
  <si>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</si>
  <si>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</si>
  <si>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</si>
  <si>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</si>
  <si>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ППФ "ДаллБогг: Живот и Здраве"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</si>
  <si>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</si>
  <si>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</si>
  <si>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</si>
  <si>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</si>
  <si>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</si>
  <si>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</si>
  <si>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</si>
  <si>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</si>
  <si>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</si>
  <si>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</si>
  <si>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ДПФ "ДаллБогг: Живот и Здраве"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</si>
  <si>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</si>
  <si>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</si>
  <si>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</si>
  <si>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</si>
  <si>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</si>
  <si>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31.03.2022 г. - 29.03.2024 г. НА ГОДИШНА БАЗА</t>
  </si>
  <si>
    <t>ДОХОДНОСТ НА УНИВЕРСАЛНИТЕ ПЕНСИОННИ ФОНДОВЕ
ЗА ПЕРИОДА 31.03.2022 г. - 29.03.2024 г.</t>
  </si>
  <si>
    <t>ДОХОДНОСТ НА ПРОФЕСИОНАЛНИТЕ ПЕНСИОННИ ФОНДОВЕ
ЗА ПЕРИОДА 31.03.2022 г. - 29.03.2024 г.</t>
  </si>
  <si>
    <t>ДОХОДНОСТ НА ДОБРОВОЛНИТЕ ПЕНСИОННИ ФОНДОВЕ
ЗА ПЕРИОДА 31.03.2022 г. - 29.03.2024 г.</t>
  </si>
  <si>
    <t>ДОХОДНОСТ НА ДОБРОВОЛНИЯ ПЕНСИОНЕН ФОНД
ПО ПРОФЕСИОНАЛНИ СХЕМИ
ЗА ПЕРИОДА 31.03.2022 г. - 29.03.2024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</si>
</sst>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9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04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93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5" fillId="2" borderId="0" xfId="0" applyNumberFormat="1" applyFont="1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0" xfId="0" applyFont="1" applyFill="1"/>
    <xf numFmtId="10" fontId="2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10" fontId="6" fillId="2" borderId="6" xfId="0" applyNumberFormat="1" applyFont="1" applyFill="1" applyBorder="1" applyAlignment="1">
      <alignment horizontal="right" indent="1"/>
    </xf>
    <xf numFmtId="10" fontId="6" fillId="2" borderId="7" xfId="0" applyNumberFormat="1" applyFont="1" applyFill="1" applyBorder="1" applyAlignment="1">
      <alignment horizontal="right" indent="1"/>
    </xf>
    <xf numFmtId="10" fontId="14" fillId="2" borderId="0" xfId="0" applyNumberFormat="1" applyFont="1" applyFill="1" applyBorder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6" xfId="0" applyFont="1" applyFill="1" applyBorder="1" applyAlignment="1"/>
    <xf numFmtId="10" fontId="10" fillId="2" borderId="7" xfId="0" applyNumberFormat="1" applyFont="1" applyFill="1" applyBorder="1" applyAlignment="1">
      <alignment horizontal="right" indent="1"/>
    </xf>
    <xf numFmtId="10" fontId="15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0" fontId="16" fillId="2" borderId="0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7" fillId="2" borderId="0" xfId="0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right" wrapText="1" indent="1"/>
    </xf>
    <xf numFmtId="10" fontId="6" fillId="2" borderId="7" xfId="0" applyNumberFormat="1" applyFont="1" applyFill="1" applyBorder="1" applyAlignment="1">
      <alignment horizontal="right" wrapText="1" indent="1"/>
    </xf>
    <xf numFmtId="10" fontId="14" fillId="2" borderId="0" xfId="2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10" fontId="10" fillId="2" borderId="7" xfId="0" applyNumberFormat="1" applyFont="1" applyFill="1" applyBorder="1" applyAlignment="1">
      <alignment horizontal="right" wrapText="1" indent="1"/>
    </xf>
    <xf numFmtId="10" fontId="22" fillId="2" borderId="0" xfId="1" applyNumberFormat="1" applyFont="1" applyFill="1" applyBorder="1" applyAlignment="1">
      <alignment horizontal="center"/>
    </xf>
    <xf numFmtId="10" fontId="23" fillId="2" borderId="0" xfId="1" applyNumberFormat="1" applyFont="1" applyFill="1" applyBorder="1" applyAlignment="1">
      <alignment horizontal="center"/>
    </xf>
    <xf numFmtId="10" fontId="19" fillId="2" borderId="0" xfId="1" applyNumberFormat="1" applyFont="1" applyFill="1" applyBorder="1" applyAlignment="1">
      <alignment horizontal="center"/>
    </xf>
    <xf numFmtId="10" fontId="10" fillId="2" borderId="12" xfId="0" applyNumberFormat="1" applyFont="1" applyFill="1" applyBorder="1" applyAlignment="1">
      <alignment horizontal="right" wrapText="1" indent="1"/>
    </xf>
    <xf numFmtId="0" fontId="6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9" fillId="2" borderId="0" xfId="0" applyFont="1" applyFill="1"/>
    <xf numFmtId="0" fontId="1" fillId="0" borderId="0" xfId="0" applyFont="1" applyFill="1" applyAlignment="1">
      <alignment horizontal="left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/>
    </xf>
    <xf numFmtId="10" fontId="8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10" fontId="15" fillId="2" borderId="0" xfId="0" applyNumberFormat="1" applyFont="1" applyFill="1" applyBorder="1" applyAlignment="1">
      <alignment horizontal="right"/>
    </xf>
    <xf numFmtId="10" fontId="10" fillId="2" borderId="0" xfId="0" applyNumberFormat="1" applyFont="1" applyFill="1" applyBorder="1" applyAlignment="1">
      <alignment horizontal="center"/>
    </xf>
    <xf numFmtId="10" fontId="10" fillId="2" borderId="12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10" fontId="10" fillId="2" borderId="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10" fontId="6" fillId="2" borderId="10" xfId="0" applyNumberFormat="1" applyFont="1" applyFill="1" applyBorder="1" applyAlignment="1">
      <alignment horizontal="right" indent="1"/>
    </xf>
    <xf numFmtId="10" fontId="6" fillId="2" borderId="10" xfId="2" applyNumberFormat="1" applyFont="1" applyFill="1" applyBorder="1" applyAlignment="1">
      <alignment horizontal="right" indent="1"/>
    </xf>
    <xf numFmtId="0" fontId="8" fillId="2" borderId="0" xfId="0" applyFont="1" applyFill="1"/>
    <xf numFmtId="0" fontId="28" fillId="2" borderId="0" xfId="0" applyFont="1" applyFill="1" applyBorder="1"/>
    <xf numFmtId="0" fontId="5" fillId="2" borderId="0" xfId="0" applyFont="1" applyFill="1" applyAlignment="1">
      <alignment horizontal="left" wrapText="1"/>
    </xf>
    <xf numFmtId="0" fontId="10" fillId="2" borderId="5" xfId="0" applyFont="1" applyFill="1" applyBorder="1" applyAlignment="1">
      <alignment horizontal="right" wrapText="1" indent="1"/>
    </xf>
    <xf numFmtId="0" fontId="10" fillId="2" borderId="6" xfId="0" applyFont="1" applyFill="1" applyBorder="1" applyAlignment="1">
      <alignment horizontal="right" wrapText="1" inden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wrapText="1" indent="1"/>
    </xf>
    <xf numFmtId="0" fontId="6" fillId="2" borderId="6" xfId="0" applyFont="1" applyFill="1" applyBorder="1" applyAlignment="1">
      <alignment horizontal="right" wrapText="1" indent="1"/>
    </xf>
    <xf numFmtId="0" fontId="6" fillId="2" borderId="9" xfId="0" applyFont="1" applyFill="1" applyBorder="1" applyAlignment="1">
      <alignment horizontal="right" wrapText="1" indent="1"/>
    </xf>
    <xf numFmtId="0" fontId="6" fillId="2" borderId="10" xfId="0" applyFont="1" applyFill="1" applyBorder="1" applyAlignment="1">
      <alignment horizontal="right" wrapText="1" indent="1"/>
    </xf>
    <xf numFmtId="0" fontId="17" fillId="2" borderId="1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31.03.2022-29.03.2024'!$J$27</c:f>
          <c:strCache>
            <c:ptCount val="1"/>
            <c:pt idx="0">
              <c:v>ДОХОДНОСТ НА ПРОФЕСИОНАЛНИТЕ ПЕНСИОННИ ФОНДОВЕ
ЗА ПЕРИОДА 31.03.2022 г. - 29.03.2024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943708815424289E-2"/>
          <c:y val="0.143115491858481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31.03.2022-29.03.2024'!$B$29:$B$38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31.03.2022-29.03.2024'!$E$29:$E$38</c:f>
              <c:numCache>
                <c:formatCode>0.00%</c:formatCode>
                <c:ptCount val="10"/>
                <c:pt idx="0">
                  <c:v>1.6899121097879721E-3</c:v>
                </c:pt>
                <c:pt idx="1">
                  <c:v>1.3192498951420273E-2</c:v>
                </c:pt>
                <c:pt idx="2">
                  <c:v>1.9653958880321287E-3</c:v>
                </c:pt>
                <c:pt idx="3">
                  <c:v>2.2478053111789853E-2</c:v>
                </c:pt>
                <c:pt idx="4">
                  <c:v>1.6285500077386716E-2</c:v>
                </c:pt>
                <c:pt idx="5">
                  <c:v>3.461340184050532E-2</c:v>
                </c:pt>
                <c:pt idx="6">
                  <c:v>2.106649051893239E-2</c:v>
                </c:pt>
                <c:pt idx="7">
                  <c:v>4.1073821462274784E-2</c:v>
                </c:pt>
                <c:pt idx="8">
                  <c:v>2.5699264454581261E-2</c:v>
                </c:pt>
                <c:pt idx="9">
                  <c:v>5.5835791381479538E-2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3-4A57-89F6-B865A68F5F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31.03.2022-29.03.2024'!$F$29:$F$38</c:f>
              <c:numCache>
                <c:formatCode>0.00%</c:formatCode>
                <c:ptCount val="10"/>
                <c:pt idx="0">
                  <c:v>1.4871999440434496E-2</c:v>
                </c:pt>
                <c:pt idx="1">
                  <c:v>1.4871999440434496E-2</c:v>
                </c:pt>
                <c:pt idx="2">
                  <c:v>1.4871999440434496E-2</c:v>
                </c:pt>
                <c:pt idx="3">
                  <c:v>1.4871999440434496E-2</c:v>
                </c:pt>
                <c:pt idx="4">
                  <c:v>1.4871999440434496E-2</c:v>
                </c:pt>
                <c:pt idx="5">
                  <c:v>1.4871999440434496E-2</c:v>
                </c:pt>
                <c:pt idx="6">
                  <c:v>1.4871999440434496E-2</c:v>
                </c:pt>
                <c:pt idx="7">
                  <c:v>1.4871999440434496E-2</c:v>
                </c:pt>
                <c:pt idx="8">
                  <c:v>1.4871999440434496E-2</c:v>
                </c:pt>
                <c:pt idx="9">
                  <c:v>1.4871999440434496E-2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3-4A57-89F6-B865A68F5FE0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31.03.2022-29.03.2024'!$G$29:$G$38</c:f>
              <c:numCache>
                <c:formatCode>0.00%</c:formatCode>
                <c:ptCount val="10"/>
                <c:pt idx="0">
                  <c:v>-1.5128000559565504E-2</c:v>
                </c:pt>
                <c:pt idx="1">
                  <c:v>-1.5128000559565504E-2</c:v>
                </c:pt>
                <c:pt idx="2">
                  <c:v>-1.5128000559565504E-2</c:v>
                </c:pt>
                <c:pt idx="3">
                  <c:v>-1.5128000559565504E-2</c:v>
                </c:pt>
                <c:pt idx="4">
                  <c:v>-1.5128000559565504E-2</c:v>
                </c:pt>
                <c:pt idx="5">
                  <c:v>-1.5128000559565504E-2</c:v>
                </c:pt>
                <c:pt idx="6">
                  <c:v>-1.5128000559565504E-2</c:v>
                </c:pt>
                <c:pt idx="7">
                  <c:v>-1.5128000559565504E-2</c:v>
                </c:pt>
                <c:pt idx="8">
                  <c:v>-1.5128000559565504E-2</c:v>
                </c:pt>
                <c:pt idx="9">
                  <c:v>-1.5128000559565504E-2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D3-4A57-89F6-B865A68F5FE0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31.03.2022-29.03.2024'!$H$29:$H$38</c:f>
              <c:numCache>
                <c:formatCode>0.00%</c:formatCode>
                <c:ptCount val="10"/>
                <c:pt idx="0">
                  <c:v>4.4871999440434497E-2</c:v>
                </c:pt>
                <c:pt idx="1">
                  <c:v>4.4871999440434497E-2</c:v>
                </c:pt>
                <c:pt idx="2">
                  <c:v>4.4871999440434497E-2</c:v>
                </c:pt>
                <c:pt idx="3">
                  <c:v>4.4871999440434497E-2</c:v>
                </c:pt>
                <c:pt idx="4">
                  <c:v>4.4871999440434497E-2</c:v>
                </c:pt>
                <c:pt idx="5">
                  <c:v>4.4871999440434497E-2</c:v>
                </c:pt>
                <c:pt idx="6">
                  <c:v>4.4871999440434497E-2</c:v>
                </c:pt>
                <c:pt idx="7">
                  <c:v>4.4871999440434497E-2</c:v>
                </c:pt>
                <c:pt idx="8">
                  <c:v>4.4871999440434497E-2</c:v>
                </c:pt>
                <c:pt idx="9">
                  <c:v>4.4871999440434497E-2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D3-4A57-89F6-B865A68F5F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31.03.2022-29.03.2024'!$J$4</c:f>
          <c:strCache>
            <c:ptCount val="1"/>
            <c:pt idx="0">
              <c:v>ДОХОДНОСТ НА УНИВЕРСАЛНИТЕ ПЕНСИОННИ ФОНДОВЕ
ЗА ПЕРИОДА 31.03.2022 г. - 29.03.2024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31.03.2022-29.03.2024'!$B$6:$B$15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31.03.2022-29.03.2024'!$E$6:$E$15</c:f>
              <c:numCache>
                <c:formatCode>0.00%</c:formatCode>
                <c:ptCount val="10"/>
                <c:pt idx="0">
                  <c:v>5.7662684169736966E-3</c:v>
                </c:pt>
                <c:pt idx="1">
                  <c:v>2.2795103341158196E-2</c:v>
                </c:pt>
                <c:pt idx="2">
                  <c:v>-2.0488859081181365E-3</c:v>
                </c:pt>
                <c:pt idx="3">
                  <c:v>1.8340224994921162E-2</c:v>
                </c:pt>
                <c:pt idx="4">
                  <c:v>1.264665548002375E-2</c:v>
                </c:pt>
                <c:pt idx="5">
                  <c:v>3.2759247958298099E-2</c:v>
                </c:pt>
                <c:pt idx="6">
                  <c:v>-1.4693549233835146E-3</c:v>
                </c:pt>
                <c:pt idx="7">
                  <c:v>3.1693995593001567E-2</c:v>
                </c:pt>
                <c:pt idx="8">
                  <c:v>1.8213267355788876E-2</c:v>
                </c:pt>
                <c:pt idx="9">
                  <c:v>3.7317698259891507E-2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C-4AA9-BF28-B208AD4AF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31.03.2022-29.03.2024'!$F$6:$F$15</c:f>
              <c:numCache>
                <c:formatCode>0.00%</c:formatCode>
                <c:ptCount val="10"/>
                <c:pt idx="0">
                  <c:v>1.2594836784168659E-2</c:v>
                </c:pt>
                <c:pt idx="1">
                  <c:v>1.2594836784168659E-2</c:v>
                </c:pt>
                <c:pt idx="2">
                  <c:v>1.2594836784168659E-2</c:v>
                </c:pt>
                <c:pt idx="3">
                  <c:v>1.2594836784168659E-2</c:v>
                </c:pt>
                <c:pt idx="4">
                  <c:v>1.2594836784168659E-2</c:v>
                </c:pt>
                <c:pt idx="5">
                  <c:v>1.2594836784168659E-2</c:v>
                </c:pt>
                <c:pt idx="6">
                  <c:v>1.2594836784168659E-2</c:v>
                </c:pt>
                <c:pt idx="7">
                  <c:v>1.2594836784168659E-2</c:v>
                </c:pt>
                <c:pt idx="8">
                  <c:v>1.2594836784168659E-2</c:v>
                </c:pt>
                <c:pt idx="9">
                  <c:v>1.2594836784168659E-2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C-4AA9-BF28-B208AD4AFD3D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31.03.2022-29.03.2024'!$G$6:$G$15</c:f>
              <c:numCache>
                <c:formatCode>0.00%</c:formatCode>
                <c:ptCount val="10"/>
                <c:pt idx="0">
                  <c:v>-1.740516321583134E-2</c:v>
                </c:pt>
                <c:pt idx="1">
                  <c:v>-1.740516321583134E-2</c:v>
                </c:pt>
                <c:pt idx="2">
                  <c:v>-1.740516321583134E-2</c:v>
                </c:pt>
                <c:pt idx="3">
                  <c:v>-1.740516321583134E-2</c:v>
                </c:pt>
                <c:pt idx="4">
                  <c:v>-1.740516321583134E-2</c:v>
                </c:pt>
                <c:pt idx="5">
                  <c:v>-1.740516321583134E-2</c:v>
                </c:pt>
                <c:pt idx="6">
                  <c:v>-1.740516321583134E-2</c:v>
                </c:pt>
                <c:pt idx="7">
                  <c:v>-1.740516321583134E-2</c:v>
                </c:pt>
                <c:pt idx="8">
                  <c:v>-1.740516321583134E-2</c:v>
                </c:pt>
                <c:pt idx="9">
                  <c:v>-1.740516321583134E-2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AC-4AA9-BF28-B208AD4AFD3D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31.03.2022-29.03.2024'!$H$6:$H$15</c:f>
              <c:numCache>
                <c:formatCode>0.00%</c:formatCode>
                <c:ptCount val="10"/>
                <c:pt idx="0">
                  <c:v>4.2594836784168665E-2</c:v>
                </c:pt>
                <c:pt idx="1">
                  <c:v>4.2594836784168665E-2</c:v>
                </c:pt>
                <c:pt idx="2">
                  <c:v>4.2594836784168665E-2</c:v>
                </c:pt>
                <c:pt idx="3">
                  <c:v>4.2594836784168665E-2</c:v>
                </c:pt>
                <c:pt idx="4">
                  <c:v>4.2594836784168665E-2</c:v>
                </c:pt>
                <c:pt idx="5">
                  <c:v>4.2594836784168665E-2</c:v>
                </c:pt>
                <c:pt idx="6">
                  <c:v>4.2594836784168665E-2</c:v>
                </c:pt>
                <c:pt idx="7">
                  <c:v>4.2594836784168665E-2</c:v>
                </c:pt>
                <c:pt idx="8">
                  <c:v>4.2594836784168665E-2</c:v>
                </c:pt>
                <c:pt idx="9">
                  <c:v>4.2594836784168665E-2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AC-4AA9-BF28-B208AD4AFD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  <c:max val="6.0000000000000012E-2"/>
          <c:min val="-2.000000000000000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31.03.2022 г. - 29.03.2024 г. НА ГОДИШНА БАЗА"</c:f>
          <c:strCache>
            <c:ptCount val="1"/>
            <c:pt idx="0">
              <c:v>ДОХОДНОСТ НА ДОБРОВОЛНИТЕ ПЕНСИОННИ ФОНДОВЕ
ЗА ПЕРИОДА 31.03.2022 г. - 29.03.2024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31.03.2022-29.03.2024'!$B$52:$B$61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31.03.2022-29.03.2024'!$E$52:$E$61</c:f>
              <c:numCache>
                <c:formatCode>0.00%</c:formatCode>
                <c:ptCount val="10"/>
                <c:pt idx="0">
                  <c:v>5.5214125007103654E-3</c:v>
                </c:pt>
                <c:pt idx="1">
                  <c:v>2.1959965846778839E-2</c:v>
                </c:pt>
                <c:pt idx="2">
                  <c:v>6.7381266931039185E-3</c:v>
                </c:pt>
                <c:pt idx="3">
                  <c:v>2.1172699892541447E-2</c:v>
                </c:pt>
                <c:pt idx="4">
                  <c:v>2.2591509366382434E-2</c:v>
                </c:pt>
                <c:pt idx="5">
                  <c:v>4.7342897979713916E-2</c:v>
                </c:pt>
                <c:pt idx="6">
                  <c:v>1.8924691352512957E-2</c:v>
                </c:pt>
                <c:pt idx="7">
                  <c:v>5.7241034174547734E-2</c:v>
                </c:pt>
                <c:pt idx="8">
                  <c:v>3.0372372586890739E-2</c:v>
                </c:pt>
                <c:pt idx="9">
                  <c:v>5.3456123848384385E-2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F-4818-8F59-288BA198B6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31.03.2022-29.03.2024'!$B$52:$B$61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31.03.2022-29.03.2024'!$F$52:$F$61</c:f>
              <c:numCache>
                <c:formatCode>0.00%</c:formatCode>
                <c:ptCount val="10"/>
                <c:pt idx="0">
                  <c:v>2.0127144459478545E-2</c:v>
                </c:pt>
                <c:pt idx="1">
                  <c:v>2.0127144459478545E-2</c:v>
                </c:pt>
                <c:pt idx="2">
                  <c:v>2.0127144459478545E-2</c:v>
                </c:pt>
                <c:pt idx="3">
                  <c:v>2.0127144459478545E-2</c:v>
                </c:pt>
                <c:pt idx="4">
                  <c:v>2.0127144459478545E-2</c:v>
                </c:pt>
                <c:pt idx="5">
                  <c:v>2.0127144459478545E-2</c:v>
                </c:pt>
                <c:pt idx="6">
                  <c:v>2.0127144459478545E-2</c:v>
                </c:pt>
                <c:pt idx="7">
                  <c:v>2.0127144459478545E-2</c:v>
                </c:pt>
                <c:pt idx="8">
                  <c:v>2.0127144459478545E-2</c:v>
                </c:pt>
                <c:pt idx="9">
                  <c:v>2.0127144459478545E-2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F-4818-8F59-288BA198B6EE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6F-4818-8F59-288BA198B6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31.03.2022-29.03.2024'!$B$52:$B$61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6F-4818-8F59-288BA198B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kern="0" normalizeH="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6.0000000000000012E-2"/>
          <c:min val="-2.0000000000000004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24</xdr:row>
      <xdr:rowOff>114300</xdr:rowOff>
    </xdr:from>
    <xdr:to>
      <xdr:col>18</xdr:col>
      <xdr:colOff>95250</xdr:colOff>
      <xdr:row>43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133351</xdr:rowOff>
    </xdr:from>
    <xdr:to>
      <xdr:col>18</xdr:col>
      <xdr:colOff>47625</xdr:colOff>
      <xdr:row>21</xdr:row>
      <xdr:rowOff>19051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514350</xdr:colOff>
      <xdr:row>47</xdr:row>
      <xdr:rowOff>57150</xdr:rowOff>
    </xdr:from>
    <xdr:to>
      <xdr:col>18</xdr:col>
      <xdr:colOff>85725</xdr:colOff>
      <xdr:row>64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0.88235</cdr:x>
      <cdr:y>0.7201</cdr:y>
    </cdr:from>
    <cdr:to>
      <cdr:x>1</cdr:x>
      <cdr:y>0.85404</cdr:y>
    </cdr:to>
    <cdr:sp macro="" textlink="'Доходност 31.03.2022-29.03.2024'!$K$29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1911" y="2860184"/>
          <a:ext cx="897614" cy="532000"/>
        </a:xfrm>
        <a:prstGeom xmlns:a="http://schemas.openxmlformats.org/drawingml/2006/main" prst="accentCallout2">
          <a:avLst>
            <a:gd name="adj1" fmla="val 42222"/>
            <a:gd name="adj2" fmla="val -678"/>
            <a:gd name="adj3" fmla="val 42615"/>
            <a:gd name="adj4" fmla="val -143833"/>
            <a:gd name="adj5" fmla="val 76415"/>
            <a:gd name="adj6" fmla="val -1686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-1,51%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0.5211</cdr:y>
    </cdr:from>
    <cdr:to>
      <cdr:x>1</cdr:x>
      <cdr:y>0.65392</cdr:y>
    </cdr:to>
    <cdr:sp macro="" textlink="'Доходност 31.03.2022-29.03.2024'!$K$28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46003" y="2069787"/>
          <a:ext cx="983522" cy="527551"/>
        </a:xfrm>
        <a:prstGeom xmlns:a="http://schemas.openxmlformats.org/drawingml/2006/main" prst="accentCallout2">
          <a:avLst>
            <a:gd name="adj1" fmla="val 54564"/>
            <a:gd name="adj2" fmla="val -4082"/>
            <a:gd name="adj3" fmla="val 50953"/>
            <a:gd name="adj4" fmla="val -104188"/>
            <a:gd name="adj5" fmla="val 23946"/>
            <a:gd name="adj6" fmla="val -133077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1,49%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0.19043</cdr:y>
    </cdr:from>
    <cdr:to>
      <cdr:x>1</cdr:x>
      <cdr:y>0.31448</cdr:y>
    </cdr:to>
    <cdr:sp macro="" textlink="'Доходност 31.03.2022-29.03.2024'!$K$27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25655" y="756387"/>
          <a:ext cx="903870" cy="492718"/>
        </a:xfrm>
        <a:prstGeom xmlns:a="http://schemas.openxmlformats.org/drawingml/2006/main" prst="accentCallout2">
          <a:avLst>
            <a:gd name="adj1" fmla="val 14188"/>
            <a:gd name="adj2" fmla="val -662"/>
            <a:gd name="adj3" fmla="val 12255"/>
            <a:gd name="adj4" fmla="val -94626"/>
            <a:gd name="adj5" fmla="val 70196"/>
            <a:gd name="adj6" fmla="val -14996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4,49%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0.88625</cdr:x>
      <cdr:y>0.16381</cdr:y>
    </cdr:from>
    <cdr:to>
      <cdr:x>0.99625</cdr:x>
      <cdr:y>0.29535</cdr:y>
    </cdr:to>
    <cdr:sp macro="" textlink="'Доходност 31.03.2022-29.03.2024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53225" y="647503"/>
          <a:ext cx="838200" cy="519961"/>
        </a:xfrm>
        <a:prstGeom xmlns:a="http://schemas.openxmlformats.org/drawingml/2006/main" prst="accentCallout2">
          <a:avLst>
            <a:gd name="adj1" fmla="val 53014"/>
            <a:gd name="adj2" fmla="val -8342"/>
            <a:gd name="adj3" fmla="val 54123"/>
            <a:gd name="adj4" fmla="val -124107"/>
            <a:gd name="adj5" fmla="val 101351"/>
            <a:gd name="adj6" fmla="val -18785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4,26%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0.87348</cdr:x>
      <cdr:y>0.53079</cdr:y>
    </cdr:from>
    <cdr:to>
      <cdr:x>0.9975</cdr:x>
      <cdr:y>0.65796</cdr:y>
    </cdr:to>
    <cdr:sp macro="" textlink="'Доходност 31.03.2022-29.03.2024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55918" y="2098147"/>
          <a:ext cx="945032" cy="502687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7756"/>
            <a:gd name="adj4" fmla="val -96157"/>
            <a:gd name="adj5" fmla="val 24978"/>
            <a:gd name="adj6" fmla="val -15580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1,26%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0.74864</cdr:y>
    </cdr:from>
    <cdr:to>
      <cdr:x>1</cdr:x>
      <cdr:y>0.8603</cdr:y>
    </cdr:to>
    <cdr:sp macro="" textlink="'Доходност 31.03.2022-29.03.2024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2959289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78566"/>
            <a:gd name="adj6" fmla="val -16093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-1,74%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0.33965</cdr:y>
    </cdr:from>
    <cdr:to>
      <cdr:x>1</cdr:x>
      <cdr:y>0.47228</cdr:y>
    </cdr:to>
    <cdr:sp macro="" textlink="'Доходност 31.03.2022-29.03.2024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51727" y="1300532"/>
          <a:ext cx="968273" cy="507847"/>
        </a:xfrm>
        <a:prstGeom xmlns:a="http://schemas.openxmlformats.org/drawingml/2006/main" prst="accentCallout2">
          <a:avLst>
            <a:gd name="adj1" fmla="val 34587"/>
            <a:gd name="adj2" fmla="val -13616"/>
            <a:gd name="adj3" fmla="val 32805"/>
            <a:gd name="adj4" fmla="val -62935"/>
            <a:gd name="adj5" fmla="val 115777"/>
            <a:gd name="adj6" fmla="val -12690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2,01%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Normal="100" workbookViewId="0">
      <selection activeCell="A3" sqref="A3:E3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74" customWidth="1"/>
    <col min="8" max="8" width="9.42578125" style="74" customWidth="1"/>
    <col min="9" max="9" width="9.140625" style="74"/>
    <col min="10" max="10" width="9.140625" style="54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7" width="9.140625" style="2"/>
    <col min="18" max="18" width="9.140625" style="2" customWidth="1"/>
    <col min="19" max="19" width="3.42578125" style="2" customWidth="1"/>
    <col min="20" max="16384" width="9.140625" style="2"/>
  </cols>
  <sheetData>
    <row r="1" spans="1:19" ht="14.25" customHeight="1" x14ac:dyDescent="0.25">
      <c r="A1" s="79" t="s">
        <v>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"/>
    </row>
    <row r="2" spans="1:19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19" ht="43.5" customHeight="1" thickBot="1" x14ac:dyDescent="0.25">
      <c r="A3" s="81" t="s">
        <v>49</v>
      </c>
      <c r="B3" s="81"/>
      <c r="C3" s="81"/>
      <c r="D3" s="81"/>
      <c r="E3" s="81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19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31.03.2022 г. - 29.03.2024 г. НА ГОДИШНА БАЗА</v>
      </c>
      <c r="K4" s="12" t="str">
        <f>CONCATENATE(TEXT(E20*100,"# ##0,00%"),"
Горна граница
на доходността")</f>
        <v>4,26%
Горна граница
на доходността</v>
      </c>
      <c r="L4" s="1"/>
      <c r="M4" s="1"/>
      <c r="N4" s="1"/>
      <c r="O4" s="1"/>
      <c r="P4" s="1"/>
      <c r="S4" s="13"/>
    </row>
    <row r="5" spans="1:19" s="17" customFormat="1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19"/>
      <c r="K5" s="12" t="str">
        <f>CONCATENATE(TEXT(E17*100,"# ##0,00%"),"
Среднопретеглена
доходност")</f>
        <v>1,26%
Среднопретеглена
доходност</v>
      </c>
      <c r="L5" s="20"/>
      <c r="M5" s="20"/>
      <c r="N5" s="20"/>
      <c r="O5" s="20"/>
      <c r="P5" s="20"/>
      <c r="S5" s="21"/>
    </row>
    <row r="6" spans="1:19" s="17" customFormat="1" ht="12.75" customHeight="1" x14ac:dyDescent="0.2">
      <c r="A6" s="22">
        <v>1</v>
      </c>
      <c r="B6" s="23" t="s">
        <v>5</v>
      </c>
      <c r="C6" s="24">
        <v>0.25499320648485863</v>
      </c>
      <c r="D6" s="24">
        <v>0.2</v>
      </c>
      <c r="E6" s="25">
        <v>5.7662684169736966E-3</v>
      </c>
      <c r="F6" s="26">
        <f t="shared" ref="F6:F15" si="0">$E$17</f>
        <v>1.2594836784168659E-2</v>
      </c>
      <c r="G6" s="26">
        <f t="shared" ref="G6:G16" si="1">$E$19</f>
        <v>-1.740516321583134E-2</v>
      </c>
      <c r="H6" s="27">
        <f t="shared" ref="H6:H15" si="2">$E$20</f>
        <v>4.2594836784168665E-2</v>
      </c>
      <c r="I6" s="18"/>
      <c r="J6" s="19"/>
      <c r="K6" s="12" t="str">
        <f>CONCATENATE(TEXT(E19*100,"# ##0,00%"),"
Минимална
доходност")</f>
        <v>-1,74%
Минимална
доходност</v>
      </c>
      <c r="L6" s="20"/>
      <c r="M6" s="20"/>
      <c r="N6" s="20"/>
      <c r="O6" s="20"/>
      <c r="P6" s="20"/>
      <c r="S6" s="21"/>
    </row>
    <row r="7" spans="1:19" s="17" customFormat="1" ht="12.75" x14ac:dyDescent="0.2">
      <c r="A7" s="22">
        <v>2</v>
      </c>
      <c r="B7" s="23" t="s">
        <v>6</v>
      </c>
      <c r="C7" s="24">
        <v>8.5537701699886448E-2</v>
      </c>
      <c r="D7" s="24">
        <v>9.9601026056321998E-2</v>
      </c>
      <c r="E7" s="25">
        <v>2.2795103341158196E-2</v>
      </c>
      <c r="F7" s="26">
        <f t="shared" si="0"/>
        <v>1.2594836784168659E-2</v>
      </c>
      <c r="G7" s="26">
        <f t="shared" si="1"/>
        <v>-1.740516321583134E-2</v>
      </c>
      <c r="H7" s="27">
        <f t="shared" si="2"/>
        <v>4.2594836784168665E-2</v>
      </c>
      <c r="I7" s="18"/>
      <c r="J7" s="19"/>
      <c r="L7" s="20"/>
      <c r="M7" s="20"/>
      <c r="N7" s="20"/>
      <c r="O7" s="20"/>
      <c r="P7" s="20"/>
      <c r="S7" s="21"/>
    </row>
    <row r="8" spans="1:19" s="17" customFormat="1" ht="12.75" x14ac:dyDescent="0.2">
      <c r="A8" s="22">
        <v>3</v>
      </c>
      <c r="B8" s="23" t="s">
        <v>7</v>
      </c>
      <c r="C8" s="24">
        <v>0.2087247980323215</v>
      </c>
      <c r="D8" s="24">
        <v>0.2</v>
      </c>
      <c r="E8" s="25">
        <v>-2.0488859081181365E-3</v>
      </c>
      <c r="F8" s="26">
        <f t="shared" si="0"/>
        <v>1.2594836784168659E-2</v>
      </c>
      <c r="G8" s="26">
        <f t="shared" si="1"/>
        <v>-1.740516321583134E-2</v>
      </c>
      <c r="H8" s="27">
        <f t="shared" si="2"/>
        <v>4.2594836784168665E-2</v>
      </c>
      <c r="I8" s="18"/>
      <c r="J8" s="19"/>
      <c r="K8" s="20"/>
      <c r="L8" s="20"/>
      <c r="M8" s="20"/>
      <c r="N8" s="20"/>
      <c r="O8" s="20"/>
      <c r="P8" s="20"/>
      <c r="S8" s="21"/>
    </row>
    <row r="9" spans="1:19" s="17" customFormat="1" ht="12.75" x14ac:dyDescent="0.2">
      <c r="A9" s="22">
        <v>4</v>
      </c>
      <c r="B9" s="23" t="s">
        <v>8</v>
      </c>
      <c r="C9" s="24">
        <v>0.1927606279357949</v>
      </c>
      <c r="D9" s="24">
        <v>0.2</v>
      </c>
      <c r="E9" s="25">
        <v>1.8340224994921162E-2</v>
      </c>
      <c r="F9" s="26">
        <f t="shared" si="0"/>
        <v>1.2594836784168659E-2</v>
      </c>
      <c r="G9" s="26">
        <f t="shared" si="1"/>
        <v>-1.740516321583134E-2</v>
      </c>
      <c r="H9" s="27">
        <f t="shared" si="2"/>
        <v>4.2594836784168665E-2</v>
      </c>
      <c r="I9" s="18"/>
      <c r="J9" s="19"/>
      <c r="K9" s="20"/>
      <c r="L9" s="20"/>
      <c r="M9" s="20"/>
      <c r="N9" s="20"/>
      <c r="O9" s="20"/>
      <c r="P9" s="20"/>
      <c r="S9" s="21"/>
    </row>
    <row r="10" spans="1:19" s="17" customFormat="1" ht="12.75" x14ac:dyDescent="0.2">
      <c r="A10" s="22">
        <v>5</v>
      </c>
      <c r="B10" s="23" t="s">
        <v>9</v>
      </c>
      <c r="C10" s="24">
        <v>0.1185170523021245</v>
      </c>
      <c r="D10" s="24">
        <v>0.13800253899594833</v>
      </c>
      <c r="E10" s="25">
        <v>1.264665548002375E-2</v>
      </c>
      <c r="F10" s="26">
        <f t="shared" si="0"/>
        <v>1.2594836784168659E-2</v>
      </c>
      <c r="G10" s="26">
        <f t="shared" si="1"/>
        <v>-1.740516321583134E-2</v>
      </c>
      <c r="H10" s="27">
        <f t="shared" si="2"/>
        <v>4.2594836784168665E-2</v>
      </c>
      <c r="I10" s="18"/>
      <c r="J10" s="19"/>
      <c r="K10" s="20"/>
      <c r="L10" s="20"/>
      <c r="M10" s="20"/>
      <c r="N10" s="20"/>
      <c r="O10" s="20"/>
      <c r="P10" s="20"/>
      <c r="S10" s="21"/>
    </row>
    <row r="11" spans="1:19" s="17" customFormat="1" ht="12.75" x14ac:dyDescent="0.2">
      <c r="A11" s="22">
        <v>6</v>
      </c>
      <c r="B11" s="23" t="s">
        <v>10</v>
      </c>
      <c r="C11" s="24">
        <v>8.8596715394236691E-2</v>
      </c>
      <c r="D11" s="24">
        <v>0.10316297472483558</v>
      </c>
      <c r="E11" s="25">
        <v>3.2759247958298099E-2</v>
      </c>
      <c r="F11" s="26">
        <f t="shared" si="0"/>
        <v>1.2594836784168659E-2</v>
      </c>
      <c r="G11" s="26">
        <f t="shared" si="1"/>
        <v>-1.740516321583134E-2</v>
      </c>
      <c r="H11" s="27">
        <f t="shared" si="2"/>
        <v>4.2594836784168665E-2</v>
      </c>
      <c r="I11" s="18"/>
      <c r="J11" s="19"/>
      <c r="K11" s="20"/>
      <c r="L11" s="20"/>
      <c r="M11" s="20"/>
      <c r="N11" s="20"/>
      <c r="O11" s="20"/>
      <c r="P11" s="20"/>
      <c r="S11" s="21"/>
    </row>
    <row r="12" spans="1:19" s="17" customFormat="1" ht="12.75" x14ac:dyDescent="0.2">
      <c r="A12" s="28">
        <v>7</v>
      </c>
      <c r="B12" s="29" t="s">
        <v>11</v>
      </c>
      <c r="C12" s="24">
        <v>2.4492620577393626E-2</v>
      </c>
      <c r="D12" s="24">
        <v>2.8519472604906674E-2</v>
      </c>
      <c r="E12" s="25">
        <v>-1.4693549233835146E-3</v>
      </c>
      <c r="F12" s="26">
        <f t="shared" si="0"/>
        <v>1.2594836784168659E-2</v>
      </c>
      <c r="G12" s="26">
        <f t="shared" si="1"/>
        <v>-1.740516321583134E-2</v>
      </c>
      <c r="H12" s="27">
        <f t="shared" si="2"/>
        <v>4.2594836784168665E-2</v>
      </c>
      <c r="I12" s="20"/>
      <c r="J12" s="19"/>
      <c r="K12" s="20"/>
      <c r="L12" s="20"/>
      <c r="M12" s="20"/>
      <c r="N12" s="20"/>
      <c r="O12" s="20"/>
      <c r="P12" s="20"/>
      <c r="S12" s="21"/>
    </row>
    <row r="13" spans="1:19" s="17" customFormat="1" ht="12.75" x14ac:dyDescent="0.2">
      <c r="A13" s="28">
        <v>8</v>
      </c>
      <c r="B13" s="29" t="s">
        <v>12</v>
      </c>
      <c r="C13" s="24">
        <v>1.4023287530888984E-2</v>
      </c>
      <c r="D13" s="24">
        <v>1.6328867844262206E-2</v>
      </c>
      <c r="E13" s="25">
        <v>3.1693995593001567E-2</v>
      </c>
      <c r="F13" s="26">
        <f t="shared" si="0"/>
        <v>1.2594836784168659E-2</v>
      </c>
      <c r="G13" s="26">
        <f t="shared" si="1"/>
        <v>-1.740516321583134E-2</v>
      </c>
      <c r="H13" s="27">
        <f t="shared" si="2"/>
        <v>4.2594836784168665E-2</v>
      </c>
      <c r="I13" s="20"/>
      <c r="J13" s="19"/>
      <c r="K13" s="20"/>
      <c r="L13" s="20"/>
      <c r="M13" s="20"/>
      <c r="N13" s="20"/>
      <c r="O13" s="20"/>
      <c r="P13" s="20"/>
      <c r="S13" s="21"/>
    </row>
    <row r="14" spans="1:19" s="17" customFormat="1" ht="12.75" x14ac:dyDescent="0.2">
      <c r="A14" s="28">
        <v>9</v>
      </c>
      <c r="B14" s="29" t="s">
        <v>13</v>
      </c>
      <c r="C14" s="24">
        <v>1.0085400494845973E-2</v>
      </c>
      <c r="D14" s="24">
        <v>1.1743549540295046E-2</v>
      </c>
      <c r="E14" s="25">
        <v>1.8213267355788876E-2</v>
      </c>
      <c r="F14" s="26">
        <f t="shared" si="0"/>
        <v>1.2594836784168659E-2</v>
      </c>
      <c r="G14" s="26">
        <f t="shared" si="1"/>
        <v>-1.740516321583134E-2</v>
      </c>
      <c r="H14" s="27">
        <f t="shared" si="2"/>
        <v>4.2594836784168665E-2</v>
      </c>
      <c r="I14" s="20"/>
      <c r="J14" s="19"/>
      <c r="K14" s="20"/>
      <c r="L14" s="20"/>
      <c r="M14" s="20"/>
      <c r="N14" s="20"/>
      <c r="O14" s="20"/>
      <c r="P14" s="20"/>
      <c r="S14" s="21"/>
    </row>
    <row r="15" spans="1:19" s="17" customFormat="1" ht="12.75" x14ac:dyDescent="0.2">
      <c r="A15" s="28">
        <v>10</v>
      </c>
      <c r="B15" s="30" t="s">
        <v>14</v>
      </c>
      <c r="C15" s="24">
        <v>2.2685895476486279E-3</v>
      </c>
      <c r="D15" s="24">
        <v>2.641570233430186E-3</v>
      </c>
      <c r="E15" s="25">
        <v>3.7317698259891507E-2</v>
      </c>
      <c r="F15" s="26">
        <f t="shared" si="0"/>
        <v>1.2594836784168659E-2</v>
      </c>
      <c r="G15" s="26">
        <f t="shared" si="1"/>
        <v>-1.740516321583134E-2</v>
      </c>
      <c r="H15" s="27">
        <f t="shared" si="2"/>
        <v>4.2594836784168665E-2</v>
      </c>
      <c r="I15" s="20"/>
      <c r="J15" s="19"/>
      <c r="K15" s="20"/>
      <c r="L15" s="20"/>
      <c r="M15" s="20"/>
      <c r="N15" s="20"/>
      <c r="O15" s="20"/>
      <c r="P15" s="20"/>
      <c r="S15" s="21"/>
    </row>
    <row r="16" spans="1:19" s="17" customFormat="1" ht="12.75" x14ac:dyDescent="0.2">
      <c r="A16" s="82" t="s">
        <v>15</v>
      </c>
      <c r="B16" s="83"/>
      <c r="C16" s="83"/>
      <c r="D16" s="83"/>
      <c r="E16" s="31">
        <v>1.1605838405304558E-2</v>
      </c>
      <c r="F16" s="32"/>
      <c r="G16" s="26">
        <f t="shared" si="1"/>
        <v>-1.740516321583134E-2</v>
      </c>
      <c r="H16" s="33"/>
      <c r="I16" s="20"/>
      <c r="J16" s="19"/>
      <c r="K16" s="20"/>
      <c r="L16" s="20"/>
      <c r="M16" s="20"/>
      <c r="N16" s="20"/>
      <c r="O16" s="20"/>
      <c r="P16" s="20"/>
    </row>
    <row r="17" spans="1:16" s="17" customFormat="1" ht="12.75" x14ac:dyDescent="0.2">
      <c r="A17" s="82" t="s">
        <v>16</v>
      </c>
      <c r="B17" s="83"/>
      <c r="C17" s="83"/>
      <c r="D17" s="83"/>
      <c r="E17" s="31">
        <v>1.2594836784168659E-2</v>
      </c>
      <c r="F17" s="34"/>
      <c r="G17" s="34"/>
      <c r="H17" s="20"/>
      <c r="I17" s="20"/>
      <c r="J17" s="19"/>
      <c r="K17" s="20"/>
      <c r="L17" s="20"/>
      <c r="M17" s="20"/>
      <c r="N17" s="20"/>
      <c r="O17" s="20"/>
      <c r="P17" s="20"/>
    </row>
    <row r="18" spans="1:16" s="17" customFormat="1" ht="12.75" x14ac:dyDescent="0.2">
      <c r="A18" s="82" t="s">
        <v>17</v>
      </c>
      <c r="B18" s="83"/>
      <c r="C18" s="83"/>
      <c r="D18" s="83"/>
      <c r="E18" s="31">
        <v>1.7601422056855519E-2</v>
      </c>
      <c r="F18" s="34"/>
      <c r="G18" s="34"/>
      <c r="H18" s="20"/>
      <c r="I18" s="20"/>
      <c r="J18" s="19"/>
      <c r="K18" s="20"/>
      <c r="L18" s="20"/>
      <c r="M18" s="20"/>
      <c r="N18" s="20"/>
      <c r="O18" s="20"/>
      <c r="P18" s="20"/>
    </row>
    <row r="19" spans="1:16" s="17" customFormat="1" ht="12.75" x14ac:dyDescent="0.2">
      <c r="A19" s="77" t="s">
        <v>18</v>
      </c>
      <c r="B19" s="78"/>
      <c r="C19" s="78"/>
      <c r="D19" s="78"/>
      <c r="E19" s="31">
        <v>-1.740516321583134E-2</v>
      </c>
      <c r="F19" s="34"/>
      <c r="G19" s="34"/>
      <c r="H19" s="20"/>
      <c r="I19" s="20"/>
      <c r="J19" s="19"/>
      <c r="K19" s="20"/>
      <c r="L19" s="20"/>
      <c r="M19" s="20"/>
      <c r="N19" s="20"/>
      <c r="O19" s="20"/>
      <c r="P19" s="20"/>
    </row>
    <row r="20" spans="1:16" s="17" customFormat="1" ht="13.5" thickBot="1" x14ac:dyDescent="0.25">
      <c r="A20" s="84" t="s">
        <v>19</v>
      </c>
      <c r="B20" s="85"/>
      <c r="C20" s="85"/>
      <c r="D20" s="85"/>
      <c r="E20" s="31">
        <v>4.2594836784168665E-2</v>
      </c>
      <c r="F20" s="35"/>
      <c r="G20" s="35"/>
      <c r="H20" s="20"/>
      <c r="I20" s="20"/>
      <c r="J20" s="19"/>
      <c r="K20" s="20"/>
      <c r="L20" s="20"/>
      <c r="M20" s="20"/>
      <c r="N20" s="20"/>
      <c r="O20" s="20"/>
      <c r="P20" s="20"/>
    </row>
    <row r="21" spans="1:16" s="17" customFormat="1" ht="12.75" x14ac:dyDescent="0.2">
      <c r="A21" s="86"/>
      <c r="B21" s="86"/>
      <c r="C21" s="86"/>
      <c r="D21" s="86"/>
      <c r="E21" s="86"/>
      <c r="F21" s="35"/>
      <c r="G21" s="35"/>
      <c r="H21" s="20"/>
      <c r="I21" s="20"/>
      <c r="J21" s="19"/>
      <c r="K21" s="20"/>
      <c r="L21" s="20"/>
      <c r="M21" s="20"/>
      <c r="N21" s="20"/>
      <c r="O21" s="20"/>
      <c r="P21" s="20"/>
    </row>
    <row r="22" spans="1:16" ht="12.75" x14ac:dyDescent="0.2">
      <c r="A22" s="87" t="s">
        <v>20</v>
      </c>
      <c r="B22" s="87"/>
      <c r="C22" s="87"/>
      <c r="D22" s="87"/>
      <c r="E22" s="87"/>
      <c r="F22" s="36"/>
      <c r="G22" s="36"/>
      <c r="H22" s="5"/>
      <c r="I22" s="5"/>
      <c r="J22" s="6"/>
      <c r="K22" s="1"/>
      <c r="L22" s="1"/>
      <c r="M22" s="1"/>
      <c r="N22" s="1"/>
      <c r="O22" s="1"/>
      <c r="P22" s="1"/>
    </row>
    <row r="23" spans="1:16" ht="12.75" x14ac:dyDescent="0.2">
      <c r="A23" s="37"/>
      <c r="B23" s="38"/>
      <c r="C23" s="38"/>
      <c r="D23" s="38"/>
      <c r="E23" s="38"/>
      <c r="F23" s="39"/>
      <c r="G23" s="39"/>
      <c r="H23" s="38"/>
      <c r="I23" s="38"/>
      <c r="J23" s="38"/>
      <c r="K23" s="38"/>
      <c r="L23" s="38"/>
      <c r="M23" s="38"/>
      <c r="N23" s="38"/>
      <c r="O23" s="38"/>
      <c r="P23" s="1"/>
    </row>
    <row r="24" spans="1:16" ht="12.75" x14ac:dyDescent="0.2">
      <c r="A24" s="37"/>
      <c r="B24" s="38"/>
      <c r="C24" s="38"/>
      <c r="D24" s="38"/>
      <c r="E24" s="38"/>
      <c r="F24" s="39"/>
      <c r="G24" s="39"/>
      <c r="H24" s="38"/>
      <c r="I24" s="38"/>
      <c r="J24" s="38"/>
      <c r="K24" s="38"/>
      <c r="L24" s="38"/>
      <c r="M24" s="38"/>
      <c r="N24" s="38"/>
      <c r="O24" s="38"/>
      <c r="P24" s="1"/>
    </row>
    <row r="25" spans="1:16" ht="12.75" x14ac:dyDescent="0.2">
      <c r="A25" s="37"/>
      <c r="B25" s="38"/>
      <c r="C25" s="38"/>
      <c r="D25" s="38"/>
      <c r="E25" s="38"/>
      <c r="F25" s="39"/>
      <c r="G25" s="39"/>
      <c r="H25" s="38"/>
      <c r="I25" s="38"/>
      <c r="J25" s="38"/>
      <c r="K25" s="38"/>
      <c r="L25" s="38"/>
      <c r="M25" s="38"/>
      <c r="N25" s="38"/>
      <c r="O25" s="38"/>
      <c r="P25" s="1"/>
    </row>
    <row r="26" spans="1:16" ht="43.5" customHeight="1" thickBot="1" x14ac:dyDescent="0.25">
      <c r="A26" s="81" t="s">
        <v>50</v>
      </c>
      <c r="B26" s="81"/>
      <c r="C26" s="81"/>
      <c r="D26" s="81"/>
      <c r="E26" s="81"/>
      <c r="F26" s="4"/>
      <c r="G26" s="4"/>
      <c r="H26" s="5"/>
      <c r="I26" s="5"/>
      <c r="J26" s="11"/>
      <c r="K26" s="1"/>
      <c r="L26" s="1"/>
      <c r="M26" s="1"/>
      <c r="N26" s="1"/>
      <c r="O26" s="1"/>
      <c r="P26" s="1"/>
    </row>
    <row r="27" spans="1:16" ht="72" x14ac:dyDescent="0.2">
      <c r="A27" s="8" t="s">
        <v>0</v>
      </c>
      <c r="B27" s="9" t="s">
        <v>1</v>
      </c>
      <c r="C27" s="9" t="s">
        <v>21</v>
      </c>
      <c r="D27" s="9" t="s">
        <v>3</v>
      </c>
      <c r="E27" s="10" t="s">
        <v>4</v>
      </c>
      <c r="F27" s="7"/>
      <c r="G27" s="7"/>
      <c r="H27" s="5"/>
      <c r="I27" s="5"/>
      <c r="J27" s="11" t="str">
        <f>CONCATENATE(A26," НА ГОДИШНА БАЗА")</f>
        <v>ДОХОДНОСТ НА ПРОФЕСИОНАЛНИТЕ ПЕНСИОННИ ФОНДОВЕ
ЗА ПЕРИОДА 31.03.2022 г. - 29.03.2024 г. НА ГОДИШНА БАЗА</v>
      </c>
      <c r="K27" s="12" t="str">
        <f>CONCATENATE(TEXT(E43*100,"# ##0,00%"),"
Горна граница
на доходността")</f>
        <v>4,49%
Горна граница
на доходността</v>
      </c>
      <c r="L27" s="1"/>
      <c r="M27" s="1"/>
      <c r="N27" s="1"/>
      <c r="O27" s="1"/>
      <c r="P27" s="1"/>
    </row>
    <row r="28" spans="1:16" ht="12.75" customHeight="1" x14ac:dyDescent="0.2">
      <c r="A28" s="14">
        <v>1</v>
      </c>
      <c r="B28" s="15">
        <v>2</v>
      </c>
      <c r="C28" s="15">
        <v>3</v>
      </c>
      <c r="D28" s="15">
        <v>4</v>
      </c>
      <c r="E28" s="16">
        <v>5</v>
      </c>
      <c r="F28" s="40"/>
      <c r="G28" s="40"/>
      <c r="H28" s="20"/>
      <c r="I28" s="20"/>
      <c r="J28" s="19"/>
      <c r="K28" s="12" t="str">
        <f>CONCATENATE(TEXT(E40*100,"# ##0,00%"),"
Среднопретеглена
доходност")</f>
        <v>1,49%
Среднопретеглена
доходност</v>
      </c>
      <c r="L28" s="1"/>
      <c r="M28" s="1"/>
      <c r="N28" s="1"/>
      <c r="O28" s="1"/>
      <c r="P28" s="1"/>
    </row>
    <row r="29" spans="1:16" ht="12.75" customHeight="1" x14ac:dyDescent="0.2">
      <c r="A29" s="22">
        <v>1</v>
      </c>
      <c r="B29" s="23" t="s">
        <v>22</v>
      </c>
      <c r="C29" s="41">
        <v>0.23937633679932482</v>
      </c>
      <c r="D29" s="41">
        <v>0.2</v>
      </c>
      <c r="E29" s="42">
        <v>1.6899121097879721E-3</v>
      </c>
      <c r="F29" s="43">
        <f t="shared" ref="F29:F38" si="3">$E$40</f>
        <v>1.4871999440434496E-2</v>
      </c>
      <c r="G29" s="43">
        <f t="shared" ref="G29:G38" si="4">$E$42</f>
        <v>-1.5128000559565504E-2</v>
      </c>
      <c r="H29" s="27">
        <f t="shared" ref="H29:H38" si="5">$E$43</f>
        <v>4.4871999440434497E-2</v>
      </c>
      <c r="I29" s="18"/>
      <c r="J29" s="19"/>
      <c r="K29" s="12" t="str">
        <f>CONCATENATE(TEXT(E42*100,"# ##0,00%"),"
Минимална
доходност")</f>
        <v>-1,51%
Минимална
доходност</v>
      </c>
      <c r="L29" s="1"/>
      <c r="M29" s="1"/>
      <c r="N29" s="1"/>
      <c r="O29" s="1"/>
      <c r="P29" s="1"/>
    </row>
    <row r="30" spans="1:16" ht="12.75" x14ac:dyDescent="0.2">
      <c r="A30" s="22">
        <v>2</v>
      </c>
      <c r="B30" s="23" t="s">
        <v>23</v>
      </c>
      <c r="C30" s="41">
        <v>0.13716888252947695</v>
      </c>
      <c r="D30" s="41">
        <v>0.14574496870280812</v>
      </c>
      <c r="E30" s="42">
        <v>1.3192498951420273E-2</v>
      </c>
      <c r="F30" s="43">
        <f t="shared" si="3"/>
        <v>1.4871999440434496E-2</v>
      </c>
      <c r="G30" s="43">
        <f t="shared" si="4"/>
        <v>-1.5128000559565504E-2</v>
      </c>
      <c r="H30" s="27">
        <f t="shared" si="5"/>
        <v>4.4871999440434497E-2</v>
      </c>
      <c r="I30" s="18"/>
      <c r="J30" s="19"/>
      <c r="K30" s="33"/>
      <c r="L30" s="1"/>
      <c r="M30" s="1"/>
      <c r="N30" s="1"/>
      <c r="O30" s="1"/>
      <c r="P30" s="1"/>
    </row>
    <row r="31" spans="1:16" ht="12.75" x14ac:dyDescent="0.2">
      <c r="A31" s="22">
        <v>3</v>
      </c>
      <c r="B31" s="23" t="s">
        <v>24</v>
      </c>
      <c r="C31" s="41">
        <v>0.19592952486984391</v>
      </c>
      <c r="D31" s="41">
        <v>0.2</v>
      </c>
      <c r="E31" s="42">
        <v>1.9653958880321287E-3</v>
      </c>
      <c r="F31" s="43">
        <f t="shared" si="3"/>
        <v>1.4871999440434496E-2</v>
      </c>
      <c r="G31" s="43">
        <f t="shared" si="4"/>
        <v>-1.5128000559565504E-2</v>
      </c>
      <c r="H31" s="27">
        <f t="shared" si="5"/>
        <v>4.4871999440434497E-2</v>
      </c>
      <c r="I31" s="18"/>
      <c r="J31" s="19"/>
      <c r="K31" s="33"/>
      <c r="L31" s="1"/>
      <c r="M31" s="1"/>
      <c r="N31" s="1"/>
      <c r="O31" s="1"/>
      <c r="P31" s="1"/>
    </row>
    <row r="32" spans="1:16" ht="12.75" x14ac:dyDescent="0.2">
      <c r="A32" s="22">
        <v>4</v>
      </c>
      <c r="B32" s="23" t="s">
        <v>25</v>
      </c>
      <c r="C32" s="41">
        <v>0.16733289592860234</v>
      </c>
      <c r="D32" s="41">
        <v>0.17779489947236055</v>
      </c>
      <c r="E32" s="42">
        <v>2.2478053111789853E-2</v>
      </c>
      <c r="F32" s="43">
        <f t="shared" si="3"/>
        <v>1.4871999440434496E-2</v>
      </c>
      <c r="G32" s="43">
        <f t="shared" si="4"/>
        <v>-1.5128000559565504E-2</v>
      </c>
      <c r="H32" s="27">
        <f t="shared" si="5"/>
        <v>4.4871999440434497E-2</v>
      </c>
      <c r="I32" s="18"/>
      <c r="J32" s="19"/>
      <c r="K32" s="33"/>
      <c r="L32" s="1"/>
      <c r="M32" s="1"/>
      <c r="N32" s="1"/>
      <c r="O32" s="1"/>
      <c r="P32" s="1"/>
    </row>
    <row r="33" spans="1:16" ht="12.75" x14ac:dyDescent="0.2">
      <c r="A33" s="22">
        <v>5</v>
      </c>
      <c r="B33" s="23" t="s">
        <v>26</v>
      </c>
      <c r="C33" s="41">
        <v>6.6913844883674023E-2</v>
      </c>
      <c r="D33" s="41">
        <v>7.1097438781422551E-2</v>
      </c>
      <c r="E33" s="42">
        <v>1.6285500077386716E-2</v>
      </c>
      <c r="F33" s="43">
        <f t="shared" si="3"/>
        <v>1.4871999440434496E-2</v>
      </c>
      <c r="G33" s="43">
        <f t="shared" si="4"/>
        <v>-1.5128000559565504E-2</v>
      </c>
      <c r="H33" s="27">
        <f t="shared" si="5"/>
        <v>4.4871999440434497E-2</v>
      </c>
      <c r="I33" s="18"/>
      <c r="J33" s="19"/>
      <c r="K33" s="44"/>
      <c r="L33" s="1"/>
      <c r="M33" s="1"/>
      <c r="N33" s="1"/>
      <c r="O33" s="1"/>
      <c r="P33" s="1"/>
    </row>
    <row r="34" spans="1:16" ht="12.75" x14ac:dyDescent="0.2">
      <c r="A34" s="22">
        <v>6</v>
      </c>
      <c r="B34" s="23" t="s">
        <v>27</v>
      </c>
      <c r="C34" s="41">
        <v>9.6217717107570627E-2</v>
      </c>
      <c r="D34" s="41">
        <v>0.10223345054578975</v>
      </c>
      <c r="E34" s="42">
        <v>3.461340184050532E-2</v>
      </c>
      <c r="F34" s="43">
        <f t="shared" si="3"/>
        <v>1.4871999440434496E-2</v>
      </c>
      <c r="G34" s="43">
        <f t="shared" si="4"/>
        <v>-1.5128000559565504E-2</v>
      </c>
      <c r="H34" s="27">
        <f t="shared" si="5"/>
        <v>4.4871999440434497E-2</v>
      </c>
      <c r="I34" s="18"/>
      <c r="J34" s="19"/>
      <c r="K34" s="44"/>
      <c r="L34" s="1"/>
      <c r="M34" s="1"/>
      <c r="N34" s="1"/>
      <c r="O34" s="1"/>
      <c r="P34" s="1"/>
    </row>
    <row r="35" spans="1:16" ht="12.75" x14ac:dyDescent="0.2">
      <c r="A35" s="28">
        <v>7</v>
      </c>
      <c r="B35" s="29" t="s">
        <v>28</v>
      </c>
      <c r="C35" s="41">
        <v>2.6690972928703576E-2</v>
      </c>
      <c r="D35" s="41">
        <v>2.8359748526094779E-2</v>
      </c>
      <c r="E35" s="42">
        <v>2.106649051893239E-2</v>
      </c>
      <c r="F35" s="43">
        <f t="shared" si="3"/>
        <v>1.4871999440434496E-2</v>
      </c>
      <c r="G35" s="43">
        <f t="shared" si="4"/>
        <v>-1.5128000559565504E-2</v>
      </c>
      <c r="H35" s="27">
        <f t="shared" si="5"/>
        <v>4.4871999440434497E-2</v>
      </c>
      <c r="I35" s="20"/>
      <c r="J35" s="19"/>
      <c r="K35" s="44"/>
      <c r="L35" s="1"/>
      <c r="M35" s="1"/>
      <c r="N35" s="1"/>
      <c r="O35" s="1"/>
      <c r="P35" s="1"/>
    </row>
    <row r="36" spans="1:16" ht="12.75" x14ac:dyDescent="0.2">
      <c r="A36" s="28">
        <v>8</v>
      </c>
      <c r="B36" s="29" t="s">
        <v>29</v>
      </c>
      <c r="C36" s="41">
        <v>4.6991932627632196E-2</v>
      </c>
      <c r="D36" s="41">
        <v>4.9929966795690263E-2</v>
      </c>
      <c r="E36" s="42">
        <v>4.1073821462274784E-2</v>
      </c>
      <c r="F36" s="43">
        <f t="shared" si="3"/>
        <v>1.4871999440434496E-2</v>
      </c>
      <c r="G36" s="43">
        <f t="shared" si="4"/>
        <v>-1.5128000559565504E-2</v>
      </c>
      <c r="H36" s="27">
        <f t="shared" si="5"/>
        <v>4.4871999440434497E-2</v>
      </c>
      <c r="I36" s="20"/>
      <c r="J36" s="19"/>
      <c r="K36" s="44"/>
      <c r="L36" s="1"/>
      <c r="M36" s="1"/>
      <c r="N36" s="1"/>
      <c r="O36" s="1"/>
      <c r="P36" s="1"/>
    </row>
    <row r="37" spans="1:16" ht="12.75" x14ac:dyDescent="0.2">
      <c r="A37" s="28">
        <v>9</v>
      </c>
      <c r="B37" s="29" t="s">
        <v>30</v>
      </c>
      <c r="C37" s="41">
        <v>1.5926563481734962E-2</v>
      </c>
      <c r="D37" s="41">
        <v>1.6922325627971271E-2</v>
      </c>
      <c r="E37" s="42">
        <v>2.5699264454581261E-2</v>
      </c>
      <c r="F37" s="43">
        <f t="shared" si="3"/>
        <v>1.4871999440434496E-2</v>
      </c>
      <c r="G37" s="43">
        <f t="shared" si="4"/>
        <v>-1.5128000559565504E-2</v>
      </c>
      <c r="H37" s="27">
        <f t="shared" si="5"/>
        <v>4.4871999440434497E-2</v>
      </c>
      <c r="I37" s="20"/>
      <c r="J37" s="19"/>
      <c r="K37" s="44"/>
      <c r="L37" s="1"/>
      <c r="M37" s="1"/>
      <c r="N37" s="1"/>
      <c r="O37" s="1"/>
      <c r="P37" s="1"/>
    </row>
    <row r="38" spans="1:16" ht="12.75" x14ac:dyDescent="0.2">
      <c r="A38" s="28">
        <v>10</v>
      </c>
      <c r="B38" s="30" t="s">
        <v>31</v>
      </c>
      <c r="C38" s="41">
        <v>7.4513288434365473E-3</v>
      </c>
      <c r="D38" s="41">
        <v>7.9172015478628406E-3</v>
      </c>
      <c r="E38" s="42">
        <v>5.5835791381479538E-2</v>
      </c>
      <c r="F38" s="43">
        <f t="shared" si="3"/>
        <v>1.4871999440434496E-2</v>
      </c>
      <c r="G38" s="43">
        <f t="shared" si="4"/>
        <v>-1.5128000559565504E-2</v>
      </c>
      <c r="H38" s="27">
        <f t="shared" si="5"/>
        <v>4.4871999440434497E-2</v>
      </c>
      <c r="I38" s="20"/>
      <c r="J38" s="19"/>
      <c r="K38" s="44"/>
      <c r="L38" s="1"/>
      <c r="M38" s="1"/>
      <c r="N38" s="1"/>
      <c r="O38" s="1"/>
      <c r="P38" s="1"/>
    </row>
    <row r="39" spans="1:16" ht="12.75" x14ac:dyDescent="0.2">
      <c r="A39" s="82" t="s">
        <v>15</v>
      </c>
      <c r="B39" s="83"/>
      <c r="C39" s="83"/>
      <c r="D39" s="83"/>
      <c r="E39" s="45">
        <v>1.4098445234944142E-2</v>
      </c>
      <c r="F39" s="46"/>
      <c r="G39" s="46"/>
      <c r="H39" s="20"/>
      <c r="I39" s="20"/>
      <c r="J39" s="19"/>
      <c r="K39" s="44"/>
      <c r="L39" s="1"/>
      <c r="M39" s="1"/>
      <c r="N39" s="1"/>
      <c r="O39" s="1"/>
      <c r="P39" s="1"/>
    </row>
    <row r="40" spans="1:16" ht="12.75" x14ac:dyDescent="0.2">
      <c r="A40" s="82" t="s">
        <v>16</v>
      </c>
      <c r="B40" s="83"/>
      <c r="C40" s="83"/>
      <c r="D40" s="83"/>
      <c r="E40" s="45">
        <v>1.4871999440434496E-2</v>
      </c>
      <c r="F40" s="47"/>
      <c r="G40" s="47"/>
      <c r="H40" s="20"/>
      <c r="I40" s="20"/>
      <c r="J40" s="19"/>
      <c r="K40" s="44"/>
      <c r="L40" s="1"/>
      <c r="M40" s="1"/>
      <c r="N40" s="1"/>
      <c r="O40" s="1"/>
      <c r="P40" s="1"/>
    </row>
    <row r="41" spans="1:16" ht="12.75" x14ac:dyDescent="0.2">
      <c r="A41" s="82" t="s">
        <v>17</v>
      </c>
      <c r="B41" s="83"/>
      <c r="C41" s="83"/>
      <c r="D41" s="83"/>
      <c r="E41" s="45">
        <v>2.3390012979619023E-2</v>
      </c>
      <c r="F41" s="47"/>
      <c r="G41" s="47"/>
      <c r="H41" s="20"/>
      <c r="I41" s="20"/>
      <c r="J41" s="19"/>
      <c r="K41" s="44"/>
      <c r="L41" s="1"/>
      <c r="M41" s="1"/>
      <c r="N41" s="1"/>
      <c r="O41" s="1"/>
      <c r="P41" s="1"/>
    </row>
    <row r="42" spans="1:16" ht="12.75" x14ac:dyDescent="0.2">
      <c r="A42" s="77" t="s">
        <v>18</v>
      </c>
      <c r="B42" s="78"/>
      <c r="C42" s="78"/>
      <c r="D42" s="78"/>
      <c r="E42" s="45">
        <v>-1.5128000559565504E-2</v>
      </c>
      <c r="F42" s="48"/>
      <c r="G42" s="48"/>
      <c r="H42" s="5"/>
      <c r="I42" s="5"/>
      <c r="J42" s="6"/>
      <c r="K42" s="44"/>
      <c r="L42" s="1"/>
      <c r="M42" s="1"/>
      <c r="N42" s="1"/>
      <c r="O42" s="1"/>
      <c r="P42" s="1"/>
    </row>
    <row r="43" spans="1:16" ht="13.5" thickBot="1" x14ac:dyDescent="0.25">
      <c r="A43" s="84" t="s">
        <v>19</v>
      </c>
      <c r="B43" s="85"/>
      <c r="C43" s="85"/>
      <c r="D43" s="85"/>
      <c r="E43" s="49">
        <v>4.4871999440434497E-2</v>
      </c>
      <c r="F43" s="50"/>
      <c r="G43" s="50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88"/>
      <c r="B44" s="88"/>
      <c r="C44" s="88"/>
      <c r="D44" s="88"/>
      <c r="E44" s="88"/>
      <c r="F44" s="50"/>
      <c r="G44" s="50"/>
      <c r="H44" s="1"/>
      <c r="I44" s="5"/>
      <c r="J44" s="6"/>
      <c r="K44" s="1"/>
      <c r="L44" s="1"/>
      <c r="M44" s="1"/>
      <c r="N44" s="1"/>
      <c r="O44" s="1"/>
      <c r="P44" s="1"/>
    </row>
    <row r="45" spans="1:16" ht="12.75" x14ac:dyDescent="0.2">
      <c r="A45" s="87" t="s">
        <v>32</v>
      </c>
      <c r="B45" s="87"/>
      <c r="C45" s="87"/>
      <c r="D45" s="87"/>
      <c r="E45" s="87"/>
      <c r="F45" s="50"/>
      <c r="G45" s="50"/>
      <c r="H45" s="1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50"/>
      <c r="B46" s="50"/>
      <c r="C46" s="50"/>
      <c r="D46" s="50"/>
      <c r="E46" s="50"/>
      <c r="F46" s="51"/>
      <c r="G46" s="51"/>
      <c r="H46" s="5"/>
      <c r="I46" s="5"/>
      <c r="J46" s="6"/>
      <c r="K46" s="1"/>
      <c r="L46" s="1"/>
      <c r="M46" s="1"/>
      <c r="N46" s="1"/>
      <c r="O46" s="1"/>
      <c r="P46" s="1"/>
    </row>
    <row r="47" spans="1:16" ht="12.75" customHeight="1" x14ac:dyDescent="0.2">
      <c r="B47" s="52"/>
      <c r="C47" s="52"/>
      <c r="D47" s="52"/>
      <c r="E47" s="53"/>
      <c r="F47" s="51"/>
      <c r="G47" s="51"/>
      <c r="H47" s="5"/>
      <c r="I47" s="5"/>
      <c r="J47" s="6"/>
      <c r="K47" s="1"/>
      <c r="L47" s="1"/>
      <c r="M47" s="1"/>
      <c r="N47" s="1"/>
      <c r="O47" s="1"/>
      <c r="P47" s="1"/>
    </row>
    <row r="48" spans="1:16" ht="12.75" x14ac:dyDescent="0.2">
      <c r="A48" s="52"/>
      <c r="B48" s="52"/>
      <c r="C48" s="52"/>
      <c r="D48" s="52"/>
      <c r="E48" s="53"/>
      <c r="F48" s="36"/>
      <c r="G48" s="36"/>
      <c r="H48" s="5"/>
      <c r="I48" s="5"/>
      <c r="J48" s="6"/>
      <c r="K48" s="1"/>
      <c r="L48" s="1"/>
      <c r="M48" s="1"/>
      <c r="N48" s="1"/>
      <c r="O48" s="1"/>
      <c r="P48" s="1"/>
    </row>
    <row r="49" spans="1:16" ht="43.5" customHeight="1" thickBot="1" x14ac:dyDescent="0.25">
      <c r="A49" s="81" t="s">
        <v>51</v>
      </c>
      <c r="B49" s="81"/>
      <c r="C49" s="81"/>
      <c r="D49" s="81"/>
      <c r="E49" s="81"/>
      <c r="F49" s="7"/>
      <c r="G49" s="7"/>
      <c r="H49" s="5"/>
      <c r="I49" s="5"/>
      <c r="K49" s="55" t="str">
        <f>CONCATENATE(TEXT(E63*100,"# ##0,00%"),"
Среднопретеглена
доходност")</f>
        <v>2,01%
Среднопретеглена
доходност</v>
      </c>
      <c r="L49" s="1"/>
      <c r="M49" s="1"/>
      <c r="N49" s="1"/>
      <c r="O49" s="1"/>
      <c r="P49" s="1"/>
    </row>
    <row r="50" spans="1:16" ht="63.75" x14ac:dyDescent="0.2">
      <c r="A50" s="8" t="s">
        <v>0</v>
      </c>
      <c r="B50" s="9" t="s">
        <v>1</v>
      </c>
      <c r="C50" s="9" t="s">
        <v>2</v>
      </c>
      <c r="D50" s="9" t="s">
        <v>3</v>
      </c>
      <c r="E50" s="10" t="s">
        <v>4</v>
      </c>
      <c r="F50" s="56"/>
      <c r="G50" s="56"/>
      <c r="H50" s="5"/>
      <c r="I50" s="5"/>
      <c r="J50" s="11" t="str">
        <f>CONCATENATE(A49," НА ГОДИШНА БАЗА")</f>
        <v>ДОХОДНОСТ НА ДОБРОВОЛНИТЕ ПЕНСИОННИ ФОНДОВЕ
ЗА ПЕРИОДА 31.03.2022 г. - 29.03.2024 г. НА ГОДИШНА БАЗА</v>
      </c>
      <c r="K50" s="44"/>
      <c r="L50" s="1"/>
      <c r="M50" s="1"/>
      <c r="N50" s="1"/>
      <c r="O50" s="1"/>
      <c r="P50" s="1"/>
    </row>
    <row r="51" spans="1:16" ht="12.75" x14ac:dyDescent="0.2">
      <c r="A51" s="57">
        <v>1</v>
      </c>
      <c r="B51" s="58">
        <v>2</v>
      </c>
      <c r="C51" s="58">
        <v>3</v>
      </c>
      <c r="D51" s="58">
        <v>4</v>
      </c>
      <c r="E51" s="59">
        <v>5</v>
      </c>
      <c r="F51" s="2"/>
      <c r="G51" s="60"/>
      <c r="H51" s="61"/>
      <c r="I51" s="5"/>
      <c r="J51" s="62"/>
      <c r="K51" s="44"/>
      <c r="L51" s="1"/>
      <c r="M51" s="1"/>
      <c r="N51" s="1"/>
      <c r="O51" s="1"/>
      <c r="P51" s="1"/>
    </row>
    <row r="52" spans="1:16" ht="12.75" x14ac:dyDescent="0.2">
      <c r="A52" s="22">
        <v>1</v>
      </c>
      <c r="B52" s="63" t="s">
        <v>33</v>
      </c>
      <c r="C52" s="24">
        <v>0.12462406644515013</v>
      </c>
      <c r="D52" s="24">
        <v>0.1800388998142981</v>
      </c>
      <c r="E52" s="25">
        <v>5.5214125007103654E-3</v>
      </c>
      <c r="F52" s="64">
        <f t="shared" ref="F52:F61" si="6">$E$63</f>
        <v>2.0127144459478545E-2</v>
      </c>
      <c r="G52" s="60"/>
      <c r="H52" s="61"/>
      <c r="I52" s="5"/>
      <c r="J52" s="62"/>
      <c r="K52" s="44"/>
      <c r="L52" s="1"/>
      <c r="M52" s="1"/>
      <c r="N52" s="1"/>
      <c r="O52" s="1"/>
      <c r="P52" s="1"/>
    </row>
    <row r="53" spans="1:16" ht="12.75" x14ac:dyDescent="0.2">
      <c r="A53" s="22">
        <v>2</v>
      </c>
      <c r="B53" s="63" t="s">
        <v>34</v>
      </c>
      <c r="C53" s="24">
        <v>7.0903061996496236E-2</v>
      </c>
      <c r="D53" s="24">
        <v>0.10243053079103669</v>
      </c>
      <c r="E53" s="25">
        <v>2.1959965846778839E-2</v>
      </c>
      <c r="F53" s="64">
        <f t="shared" si="6"/>
        <v>2.0127144459478545E-2</v>
      </c>
      <c r="G53" s="60"/>
      <c r="H53" s="61"/>
      <c r="I53" s="5"/>
      <c r="J53" s="62"/>
      <c r="K53" s="44"/>
      <c r="L53" s="1"/>
      <c r="M53" s="1"/>
      <c r="N53" s="1"/>
      <c r="O53" s="1"/>
      <c r="P53" s="1"/>
    </row>
    <row r="54" spans="1:16" ht="12.75" x14ac:dyDescent="0.2">
      <c r="A54" s="22">
        <v>3</v>
      </c>
      <c r="B54" s="63" t="s">
        <v>35</v>
      </c>
      <c r="C54" s="24">
        <v>0.11128507058900956</v>
      </c>
      <c r="D54" s="24">
        <v>0.1607686400075857</v>
      </c>
      <c r="E54" s="25">
        <v>6.7381266931039185E-3</v>
      </c>
      <c r="F54" s="64">
        <f t="shared" si="6"/>
        <v>2.0127144459478545E-2</v>
      </c>
      <c r="G54" s="60"/>
      <c r="H54" s="61"/>
      <c r="I54" s="5"/>
      <c r="J54" s="62"/>
      <c r="K54" s="44"/>
      <c r="L54" s="1"/>
      <c r="M54" s="1"/>
      <c r="N54" s="1"/>
      <c r="O54" s="1"/>
      <c r="P54" s="1"/>
    </row>
    <row r="55" spans="1:16" ht="12.75" x14ac:dyDescent="0.2">
      <c r="A55" s="22">
        <v>4</v>
      </c>
      <c r="B55" s="63" t="s">
        <v>36</v>
      </c>
      <c r="C55" s="24">
        <v>0.43474530343372242</v>
      </c>
      <c r="D55" s="24">
        <v>0.2</v>
      </c>
      <c r="E55" s="25">
        <v>2.1172699892541447E-2</v>
      </c>
      <c r="F55" s="64">
        <f t="shared" si="6"/>
        <v>2.0127144459478545E-2</v>
      </c>
      <c r="G55" s="60"/>
      <c r="H55" s="61"/>
      <c r="I55" s="5"/>
      <c r="J55" s="62"/>
      <c r="K55" s="44"/>
      <c r="L55" s="1"/>
      <c r="M55" s="1"/>
      <c r="N55" s="1"/>
      <c r="O55" s="1"/>
      <c r="P55" s="1"/>
    </row>
    <row r="56" spans="1:16" ht="12.75" x14ac:dyDescent="0.2">
      <c r="A56" s="22">
        <v>5</v>
      </c>
      <c r="B56" s="63" t="s">
        <v>37</v>
      </c>
      <c r="C56" s="24">
        <v>0.14993089740833693</v>
      </c>
      <c r="D56" s="24">
        <v>0.2</v>
      </c>
      <c r="E56" s="25">
        <v>2.2591509366382434E-2</v>
      </c>
      <c r="F56" s="64">
        <f t="shared" si="6"/>
        <v>2.0127144459478545E-2</v>
      </c>
      <c r="G56" s="60"/>
      <c r="H56" s="61"/>
      <c r="I56" s="5"/>
      <c r="J56" s="62"/>
      <c r="K56" s="44"/>
      <c r="L56" s="1"/>
      <c r="M56" s="1"/>
      <c r="N56" s="1"/>
      <c r="O56" s="1"/>
      <c r="P56" s="1"/>
    </row>
    <row r="57" spans="1:16" ht="12.75" x14ac:dyDescent="0.2">
      <c r="A57" s="22">
        <v>6</v>
      </c>
      <c r="B57" s="63" t="s">
        <v>38</v>
      </c>
      <c r="C57" s="24">
        <v>8.230084703110041E-2</v>
      </c>
      <c r="D57" s="24">
        <v>0.11889640882313537</v>
      </c>
      <c r="E57" s="25">
        <v>4.7342897979713916E-2</v>
      </c>
      <c r="F57" s="64">
        <f t="shared" si="6"/>
        <v>2.0127144459478545E-2</v>
      </c>
      <c r="G57" s="60"/>
      <c r="H57" s="61"/>
      <c r="I57" s="5"/>
      <c r="J57" s="62"/>
      <c r="K57" s="44"/>
      <c r="L57" s="1"/>
      <c r="M57" s="1"/>
      <c r="N57" s="1"/>
      <c r="O57" s="1"/>
      <c r="P57" s="1"/>
    </row>
    <row r="58" spans="1:16" ht="12.75" x14ac:dyDescent="0.2">
      <c r="A58" s="28">
        <v>7</v>
      </c>
      <c r="B58" s="29" t="s">
        <v>39</v>
      </c>
      <c r="C58" s="24">
        <v>1.2769873882517799E-2</v>
      </c>
      <c r="D58" s="24">
        <v>1.8448074357995035E-2</v>
      </c>
      <c r="E58" s="25">
        <v>1.8924691352512957E-2</v>
      </c>
      <c r="F58" s="64">
        <f t="shared" si="6"/>
        <v>2.0127144459478545E-2</v>
      </c>
      <c r="G58" s="65"/>
      <c r="H58" s="5"/>
      <c r="I58" s="5"/>
      <c r="J58" s="62"/>
      <c r="K58" s="44"/>
      <c r="L58" s="1"/>
      <c r="M58" s="1"/>
      <c r="N58" s="1"/>
      <c r="O58" s="1"/>
      <c r="P58" s="1"/>
    </row>
    <row r="59" spans="1:16" ht="12.75" x14ac:dyDescent="0.2">
      <c r="A59" s="28">
        <v>8</v>
      </c>
      <c r="B59" s="29" t="s">
        <v>40</v>
      </c>
      <c r="C59" s="24">
        <v>1.008180767596039E-2</v>
      </c>
      <c r="D59" s="24">
        <v>1.4564743503359585E-2</v>
      </c>
      <c r="E59" s="25">
        <v>5.7241034174547734E-2</v>
      </c>
      <c r="F59" s="64">
        <f t="shared" si="6"/>
        <v>2.0127144459478545E-2</v>
      </c>
      <c r="G59" s="65"/>
      <c r="H59" s="5"/>
      <c r="I59" s="5"/>
      <c r="J59" s="62"/>
      <c r="K59" s="44"/>
      <c r="L59" s="1"/>
      <c r="M59" s="1"/>
      <c r="N59" s="1"/>
      <c r="O59" s="1"/>
      <c r="P59" s="1"/>
    </row>
    <row r="60" spans="1:16" ht="12.75" x14ac:dyDescent="0.2">
      <c r="A60" s="28">
        <v>9</v>
      </c>
      <c r="B60" s="29" t="s">
        <v>41</v>
      </c>
      <c r="C60" s="24">
        <v>7.0616273447283041E-4</v>
      </c>
      <c r="D60" s="24">
        <v>1.020162200053875E-3</v>
      </c>
      <c r="E60" s="25">
        <v>3.0372372586890739E-2</v>
      </c>
      <c r="F60" s="64">
        <f t="shared" si="6"/>
        <v>2.0127144459478545E-2</v>
      </c>
      <c r="G60" s="65"/>
      <c r="H60" s="5"/>
      <c r="I60" s="5"/>
      <c r="J60" s="62"/>
      <c r="K60" s="44"/>
      <c r="L60" s="1"/>
      <c r="M60" s="1"/>
      <c r="N60" s="1"/>
      <c r="O60" s="1"/>
      <c r="P60" s="1"/>
    </row>
    <row r="61" spans="1:16" ht="14.25" customHeight="1" x14ac:dyDescent="0.2">
      <c r="A61" s="28">
        <v>10</v>
      </c>
      <c r="B61" s="29" t="s">
        <v>42</v>
      </c>
      <c r="C61" s="24">
        <v>2.65290880323298E-3</v>
      </c>
      <c r="D61" s="24">
        <v>3.8325405025356491E-3</v>
      </c>
      <c r="E61" s="25">
        <v>5.3456123848384385E-2</v>
      </c>
      <c r="F61" s="64">
        <f t="shared" si="6"/>
        <v>2.0127144459478545E-2</v>
      </c>
      <c r="G61" s="65"/>
      <c r="H61" s="5"/>
      <c r="I61" s="5"/>
      <c r="J61" s="62"/>
      <c r="K61" s="44"/>
      <c r="L61" s="1"/>
      <c r="M61" s="1"/>
      <c r="N61" s="1"/>
      <c r="O61" s="1"/>
      <c r="P61" s="1"/>
    </row>
    <row r="62" spans="1:16" ht="12.75" x14ac:dyDescent="0.2">
      <c r="A62" s="82" t="s">
        <v>15</v>
      </c>
      <c r="B62" s="83"/>
      <c r="C62" s="83"/>
      <c r="D62" s="83"/>
      <c r="E62" s="31">
        <v>2.0465261398737045E-2</v>
      </c>
      <c r="F62" s="65"/>
      <c r="G62" s="65"/>
      <c r="H62" s="5"/>
      <c r="I62" s="5"/>
      <c r="J62" s="62"/>
      <c r="K62" s="44"/>
      <c r="L62" s="1"/>
      <c r="M62" s="1"/>
      <c r="N62" s="1"/>
      <c r="O62" s="1"/>
      <c r="P62" s="1"/>
    </row>
    <row r="63" spans="1:16" ht="12.75" x14ac:dyDescent="0.2">
      <c r="A63" s="82" t="s">
        <v>16</v>
      </c>
      <c r="B63" s="83"/>
      <c r="C63" s="83"/>
      <c r="D63" s="83"/>
      <c r="E63" s="31">
        <v>2.0127144459478545E-2</v>
      </c>
      <c r="F63" s="65"/>
      <c r="G63" s="65"/>
      <c r="H63" s="5"/>
      <c r="I63" s="5"/>
      <c r="J63" s="62"/>
      <c r="K63" s="44"/>
      <c r="L63" s="1"/>
      <c r="M63" s="1"/>
      <c r="N63" s="1"/>
      <c r="O63" s="1"/>
      <c r="P63" s="1"/>
    </row>
    <row r="64" spans="1:16" ht="13.5" thickBot="1" x14ac:dyDescent="0.25">
      <c r="A64" s="84" t="s">
        <v>17</v>
      </c>
      <c r="B64" s="85"/>
      <c r="C64" s="85"/>
      <c r="D64" s="85"/>
      <c r="E64" s="66">
        <v>2.8532083424156675E-2</v>
      </c>
      <c r="F64" s="67"/>
      <c r="G64" s="67"/>
      <c r="H64" s="5"/>
      <c r="I64" s="5"/>
      <c r="J64" s="6"/>
      <c r="K64" s="1"/>
      <c r="L64" s="1"/>
      <c r="M64" s="1"/>
      <c r="N64" s="1"/>
      <c r="O64" s="1"/>
      <c r="P64" s="1"/>
    </row>
    <row r="65" spans="1:16" ht="12.75" x14ac:dyDescent="0.2">
      <c r="A65" s="68"/>
      <c r="B65" s="68"/>
      <c r="C65" s="68"/>
      <c r="D65" s="68"/>
      <c r="E65" s="69"/>
      <c r="F65" s="67"/>
      <c r="G65" s="67"/>
      <c r="H65" s="5"/>
      <c r="I65" s="5"/>
      <c r="J65" s="6"/>
      <c r="K65" s="1"/>
      <c r="L65" s="1"/>
      <c r="M65" s="1"/>
      <c r="N65" s="1"/>
      <c r="O65" s="1"/>
      <c r="P65" s="1"/>
    </row>
    <row r="66" spans="1:16" ht="12.75" x14ac:dyDescent="0.2">
      <c r="A66" s="87" t="s">
        <v>43</v>
      </c>
      <c r="B66" s="87"/>
      <c r="C66" s="87"/>
      <c r="D66" s="87"/>
      <c r="E66" s="87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x14ac:dyDescent="0.2">
      <c r="A67" s="1"/>
      <c r="B67" s="1"/>
      <c r="C67" s="1"/>
      <c r="D67" s="1"/>
      <c r="E67" s="1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x14ac:dyDescent="0.2">
      <c r="A68" s="1"/>
      <c r="B68" s="1"/>
      <c r="C68" s="1"/>
      <c r="D68" s="1"/>
      <c r="E68" s="1"/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ht="12" customHeight="1" x14ac:dyDescent="0.2">
      <c r="B69" s="52"/>
      <c r="C69" s="52"/>
      <c r="D69" s="52"/>
      <c r="E69" s="53"/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ht="41.25" customHeight="1" thickBot="1" x14ac:dyDescent="0.25">
      <c r="A70" s="81" t="s">
        <v>52</v>
      </c>
      <c r="B70" s="81"/>
      <c r="C70" s="81"/>
      <c r="D70" s="81"/>
      <c r="E70" s="81"/>
      <c r="F70" s="5"/>
      <c r="G70" s="5"/>
      <c r="H70" s="5"/>
      <c r="I70" s="5"/>
      <c r="J70" s="6"/>
      <c r="K70" s="1"/>
      <c r="L70" s="1"/>
      <c r="M70" s="1"/>
      <c r="N70" s="1"/>
      <c r="O70" s="1"/>
      <c r="P70" s="1"/>
    </row>
    <row r="71" spans="1:16" ht="63.75" x14ac:dyDescent="0.2">
      <c r="A71" s="8" t="s">
        <v>0</v>
      </c>
      <c r="B71" s="9" t="s">
        <v>1</v>
      </c>
      <c r="C71" s="9" t="s">
        <v>2</v>
      </c>
      <c r="D71" s="9" t="s">
        <v>3</v>
      </c>
      <c r="E71" s="10" t="s">
        <v>4</v>
      </c>
      <c r="F71" s="5"/>
      <c r="G71" s="5"/>
      <c r="H71" s="5"/>
      <c r="I71" s="5"/>
      <c r="J71" s="6"/>
      <c r="K71" s="1"/>
      <c r="L71" s="1"/>
      <c r="M71" s="1"/>
      <c r="N71" s="1"/>
      <c r="O71" s="1"/>
      <c r="P71" s="1"/>
    </row>
    <row r="72" spans="1:16" x14ac:dyDescent="0.2">
      <c r="A72" s="57">
        <v>1</v>
      </c>
      <c r="B72" s="58">
        <v>2</v>
      </c>
      <c r="C72" s="58">
        <v>3</v>
      </c>
      <c r="D72" s="58">
        <v>4</v>
      </c>
      <c r="E72" s="59">
        <v>5</v>
      </c>
      <c r="F72" s="5"/>
      <c r="G72" s="5"/>
      <c r="H72" s="5"/>
      <c r="I72" s="5"/>
      <c r="J72" s="6"/>
      <c r="K72" s="1"/>
      <c r="L72" s="1"/>
      <c r="M72" s="1"/>
      <c r="N72" s="1"/>
      <c r="O72" s="1"/>
      <c r="P72" s="1"/>
    </row>
    <row r="73" spans="1:16" s="74" customFormat="1" ht="13.5" thickBot="1" x14ac:dyDescent="0.25">
      <c r="A73" s="70">
        <v>1</v>
      </c>
      <c r="B73" s="71" t="s">
        <v>44</v>
      </c>
      <c r="C73" s="72">
        <v>1</v>
      </c>
      <c r="D73" s="73">
        <v>1</v>
      </c>
      <c r="E73" s="66">
        <v>1.7280587867161135E-3</v>
      </c>
      <c r="F73" s="5"/>
      <c r="G73" s="5"/>
      <c r="H73" s="5"/>
      <c r="I73" s="5"/>
      <c r="J73" s="6"/>
      <c r="K73" s="1"/>
      <c r="L73" s="1"/>
      <c r="M73" s="1"/>
      <c r="N73" s="1"/>
      <c r="O73" s="1"/>
    </row>
    <row r="74" spans="1:16" x14ac:dyDescent="0.2">
      <c r="A74" s="1"/>
      <c r="B74" s="1"/>
      <c r="C74" s="1"/>
      <c r="D74" s="1"/>
      <c r="E74" s="1"/>
      <c r="J74" s="75"/>
      <c r="K74" s="92"/>
      <c r="L74" s="92"/>
      <c r="M74" s="92"/>
      <c r="N74" s="92"/>
      <c r="O74" s="92"/>
    </row>
    <row r="75" spans="1:16" ht="24.75" customHeight="1" x14ac:dyDescent="0.2">
      <c r="A75" s="89" t="s">
        <v>45</v>
      </c>
      <c r="B75" s="89"/>
      <c r="C75" s="1"/>
      <c r="D75" s="1"/>
      <c r="E75" s="1"/>
      <c r="P75" s="76"/>
    </row>
    <row r="76" spans="1:16" ht="27" customHeight="1" x14ac:dyDescent="0.2">
      <c r="A76" s="90" t="s">
        <v>46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</row>
    <row r="77" spans="1:16" ht="27" customHeight="1" x14ac:dyDescent="0.2">
      <c r="A77" s="90" t="s">
        <v>47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</row>
    <row r="78" spans="1:16" ht="26.25" customHeight="1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</row>
  </sheetData>
  <mergeCells count="28"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19:D19"/>
    <mergeCell ref="A1:O1"/>
    <mergeCell ref="A3:E3"/>
    <mergeCell ref="A16:D16"/>
    <mergeCell ref="A17:D17"/>
    <mergeCell ref="A18:D18"/>
  </mergeCells>
  <printOptions horizontalCentered="1" verticalCentered="1"/>
  <pageMargins left="0" right="0" top="0" bottom="0" header="0.70866141732283472" footer="0.23622047244094491"/>
  <pageSetup paperSize="9" scale="70" fitToHeight="2" orientation="landscape" r:id="rId1"/>
  <headerFooter alignWithMargins="0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Доходност 31.03.2022-29.03.2024</vt:lpstr>
      <vt:lpstr>'Доходност 31.03.2022-29.03.2024'!Print_Area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2024-04-23T07:21:16Z</cp:lastPrinted>
  <dcterms:created xsi:type="dcterms:W3CDTF">2024-04-19T07:51:03Z</dcterms:created>
  <dcterms:modified xsi:type="dcterms:W3CDTF">2024-04-23T08:41:50Z</dcterms:modified>
</cp:coreProperties>
</file>