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F95" i="1" s="1"/>
  <c r="G95" i="1"/>
  <c r="E95" i="1"/>
  <c r="J94" i="1"/>
  <c r="I94" i="1"/>
  <c r="H94" i="1"/>
  <c r="G94" i="1"/>
  <c r="F94" i="1"/>
  <c r="E94" i="1"/>
  <c r="J93" i="1"/>
  <c r="I93" i="1"/>
  <c r="H93" i="1"/>
  <c r="F93" i="1" s="1"/>
  <c r="G93" i="1"/>
  <c r="E93" i="1"/>
  <c r="J92" i="1"/>
  <c r="I92" i="1"/>
  <c r="H92" i="1"/>
  <c r="G92" i="1"/>
  <c r="F92" i="1"/>
  <c r="E92" i="1"/>
  <c r="J91" i="1"/>
  <c r="I91" i="1"/>
  <c r="H91" i="1"/>
  <c r="F91" i="1" s="1"/>
  <c r="G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J86" i="1" s="1"/>
  <c r="I87" i="1"/>
  <c r="H87" i="1"/>
  <c r="H86" i="1" s="1"/>
  <c r="G87" i="1"/>
  <c r="F87" i="1"/>
  <c r="F86" i="1" s="1"/>
  <c r="E87" i="1"/>
  <c r="M86" i="1"/>
  <c r="L86" i="1"/>
  <c r="K86" i="1"/>
  <c r="I86" i="1"/>
  <c r="G86" i="1"/>
  <c r="E86" i="1"/>
  <c r="J85" i="1"/>
  <c r="I85" i="1"/>
  <c r="H85" i="1"/>
  <c r="G85" i="1"/>
  <c r="F85" i="1" s="1"/>
  <c r="E85" i="1"/>
  <c r="J84" i="1"/>
  <c r="I84" i="1"/>
  <c r="H84" i="1"/>
  <c r="G84" i="1"/>
  <c r="F84" i="1" s="1"/>
  <c r="E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/>
  <c r="E80" i="1"/>
  <c r="J79" i="1"/>
  <c r="I79" i="1"/>
  <c r="H79" i="1"/>
  <c r="F79" i="1" s="1"/>
  <c r="G79" i="1"/>
  <c r="E79" i="1"/>
  <c r="J78" i="1"/>
  <c r="J77" i="1" s="1"/>
  <c r="J66" i="1" s="1"/>
  <c r="I78" i="1"/>
  <c r="H78" i="1"/>
  <c r="H77" i="1" s="1"/>
  <c r="H66" i="1" s="1"/>
  <c r="G78" i="1"/>
  <c r="F78" i="1"/>
  <c r="E78" i="1"/>
  <c r="M77" i="1"/>
  <c r="L77" i="1"/>
  <c r="K77" i="1"/>
  <c r="I77" i="1"/>
  <c r="G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M68" i="1" s="1"/>
  <c r="M66" i="1" s="1"/>
  <c r="L69" i="1"/>
  <c r="K69" i="1"/>
  <c r="K68" i="1" s="1"/>
  <c r="K66" i="1" s="1"/>
  <c r="J69" i="1"/>
  <c r="I69" i="1"/>
  <c r="I68" i="1" s="1"/>
  <c r="I66" i="1" s="1"/>
  <c r="H69" i="1"/>
  <c r="G69" i="1"/>
  <c r="F69" i="1" s="1"/>
  <c r="E69" i="1"/>
  <c r="E68" i="1" s="1"/>
  <c r="E66" i="1" s="1"/>
  <c r="L68" i="1"/>
  <c r="J68" i="1"/>
  <c r="H68" i="1"/>
  <c r="F67" i="1"/>
  <c r="L66" i="1"/>
  <c r="J63" i="1"/>
  <c r="I63" i="1"/>
  <c r="H63" i="1"/>
  <c r="G63" i="1"/>
  <c r="F63" i="1" s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F59" i="1" s="1"/>
  <c r="G59" i="1"/>
  <c r="E59" i="1"/>
  <c r="J58" i="1"/>
  <c r="I58" i="1"/>
  <c r="H58" i="1"/>
  <c r="G58" i="1"/>
  <c r="F58" i="1"/>
  <c r="E58" i="1"/>
  <c r="J57" i="1"/>
  <c r="J56" i="1" s="1"/>
  <c r="I57" i="1"/>
  <c r="H57" i="1"/>
  <c r="F57" i="1" s="1"/>
  <c r="F56" i="1" s="1"/>
  <c r="G57" i="1"/>
  <c r="E57" i="1"/>
  <c r="M56" i="1"/>
  <c r="L56" i="1"/>
  <c r="K56" i="1"/>
  <c r="I56" i="1"/>
  <c r="G56" i="1"/>
  <c r="E56" i="1"/>
  <c r="J55" i="1"/>
  <c r="I55" i="1"/>
  <c r="H55" i="1"/>
  <c r="G55" i="1"/>
  <c r="F55" i="1" s="1"/>
  <c r="E55" i="1"/>
  <c r="J54" i="1"/>
  <c r="I54" i="1"/>
  <c r="H54" i="1"/>
  <c r="G54" i="1"/>
  <c r="F54" i="1" s="1"/>
  <c r="E54" i="1"/>
  <c r="J53" i="1"/>
  <c r="I53" i="1"/>
  <c r="H53" i="1"/>
  <c r="G53" i="1"/>
  <c r="F53" i="1" s="1"/>
  <c r="E53" i="1"/>
  <c r="J52" i="1"/>
  <c r="I52" i="1"/>
  <c r="H52" i="1"/>
  <c r="G52" i="1"/>
  <c r="F52" i="1" s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 s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G38" i="1" s="1"/>
  <c r="M38" i="1"/>
  <c r="L38" i="1"/>
  <c r="K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G31" i="1"/>
  <c r="F31" i="1" s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F27" i="1" s="1"/>
  <c r="G27" i="1"/>
  <c r="E27" i="1"/>
  <c r="J26" i="1"/>
  <c r="J25" i="1" s="1"/>
  <c r="I26" i="1"/>
  <c r="H26" i="1"/>
  <c r="H25" i="1" s="1"/>
  <c r="G26" i="1"/>
  <c r="F26" i="1"/>
  <c r="F25" i="1" s="1"/>
  <c r="E26" i="1"/>
  <c r="M25" i="1"/>
  <c r="L25" i="1"/>
  <c r="K25" i="1"/>
  <c r="I25" i="1"/>
  <c r="G25" i="1"/>
  <c r="E25" i="1"/>
  <c r="F24" i="1"/>
  <c r="J23" i="1"/>
  <c r="I23" i="1"/>
  <c r="H23" i="1"/>
  <c r="H22" i="1" s="1"/>
  <c r="G23" i="1"/>
  <c r="F23" i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I64" i="1" l="1"/>
  <c r="F39" i="1"/>
  <c r="F38" i="1" s="1"/>
  <c r="F68" i="1"/>
  <c r="F22" i="1"/>
  <c r="F64" i="1" s="1"/>
  <c r="J22" i="1"/>
  <c r="J64" i="1" s="1"/>
  <c r="F77" i="1"/>
  <c r="E105" i="1"/>
  <c r="E65" i="1"/>
  <c r="H56" i="1"/>
  <c r="H64" i="1" s="1"/>
  <c r="G68" i="1"/>
  <c r="G66" i="1" s="1"/>
  <c r="G65" i="1" s="1"/>
  <c r="H105" i="1" l="1"/>
  <c r="H65" i="1"/>
  <c r="F66" i="1"/>
  <c r="F65" i="1" s="1"/>
  <c r="G105" i="1"/>
  <c r="J65" i="1"/>
  <c r="J105" i="1"/>
  <c r="I105" i="1"/>
  <c r="I65" i="1"/>
  <c r="B105" i="1" l="1"/>
  <c r="B6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<sst xmlns="http://schemas.openxmlformats.org/spreadsheetml/2006/main" count="247" uniqueCount="175">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</sst>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45351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12047100</v>
          </cell>
          <cell r="H90">
            <v>0</v>
          </cell>
          <cell r="I90">
            <v>26751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634102</v>
          </cell>
          <cell r="H106">
            <v>0</v>
          </cell>
          <cell r="I106">
            <v>150</v>
          </cell>
          <cell r="J106">
            <v>0</v>
          </cell>
        </row>
        <row r="110">
          <cell r="E110">
            <v>0</v>
          </cell>
          <cell r="G110">
            <v>6487</v>
          </cell>
          <cell r="H110">
            <v>-21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1541522</v>
          </cell>
          <cell r="H187">
            <v>0</v>
          </cell>
          <cell r="I187">
            <v>0</v>
          </cell>
          <cell r="J187">
            <v>392605</v>
          </cell>
        </row>
        <row r="190">
          <cell r="E190">
            <v>403000</v>
          </cell>
          <cell r="G190">
            <v>141841</v>
          </cell>
          <cell r="H190">
            <v>0</v>
          </cell>
          <cell r="I190">
            <v>0</v>
          </cell>
          <cell r="J190">
            <v>7531</v>
          </cell>
        </row>
        <row r="196">
          <cell r="E196">
            <v>2244000</v>
          </cell>
          <cell r="G196">
            <v>0</v>
          </cell>
          <cell r="H196">
            <v>0</v>
          </cell>
          <cell r="I196">
            <v>0</v>
          </cell>
          <cell r="J196">
            <v>300427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3333100</v>
          </cell>
          <cell r="G205">
            <v>211575</v>
          </cell>
          <cell r="H205">
            <v>1586</v>
          </cell>
          <cell r="I205">
            <v>18745</v>
          </cell>
          <cell r="J205">
            <v>0</v>
          </cell>
        </row>
        <row r="223">
          <cell r="E223">
            <v>44000</v>
          </cell>
          <cell r="G223">
            <v>135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919771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30000</v>
          </cell>
          <cell r="G287">
            <v>24889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-299600</v>
          </cell>
          <cell r="G378">
            <v>-9817787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691380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-9856</v>
          </cell>
          <cell r="H547">
            <v>0</v>
          </cell>
          <cell r="I547">
            <v>122</v>
          </cell>
          <cell r="J547">
            <v>9183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-8610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-8344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-9290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-20313</v>
          </cell>
          <cell r="H594">
            <v>10000</v>
          </cell>
          <cell r="I594">
            <v>10313</v>
          </cell>
          <cell r="J594">
            <v>0</v>
          </cell>
        </row>
        <row r="597">
          <cell r="E597">
            <v>0</v>
          </cell>
          <cell r="G597">
            <v>-10000</v>
          </cell>
          <cell r="H597">
            <v>10000</v>
          </cell>
          <cell r="J597">
            <v>0</v>
          </cell>
        </row>
        <row r="606">
          <cell r="D606" t="str">
            <v>МАРИНЕЛА ХРИСТОВА</v>
          </cell>
        </row>
        <row r="608">
          <cell r="B608">
            <v>45359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45351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12714569</v>
      </c>
      <c r="G22" s="111">
        <f t="shared" si="0"/>
        <v>12687689</v>
      </c>
      <c r="H22" s="112">
        <f t="shared" si="0"/>
        <v>-21</v>
      </c>
      <c r="I22" s="112">
        <f t="shared" si="0"/>
        <v>26901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12714569</v>
      </c>
      <c r="G25" s="136">
        <f t="shared" ref="G25:M25" si="2">+G26+G30+G31+G32+G33</f>
        <v>12687689</v>
      </c>
      <c r="H25" s="137">
        <f>+H26+H30+H31+H32+H33</f>
        <v>-21</v>
      </c>
      <c r="I25" s="137">
        <f>+I26+I30+I31+I32+I33</f>
        <v>26901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12073851</v>
      </c>
      <c r="G30" s="171">
        <f>[1]OTCHET!G90+[1]OTCHET!G93+[1]OTCHET!G94</f>
        <v>12047100</v>
      </c>
      <c r="H30" s="172">
        <f>[1]OTCHET!H90+[1]OTCHET!H93+[1]OTCHET!H94</f>
        <v>0</v>
      </c>
      <c r="I30" s="172">
        <f>[1]OTCHET!I90+[1]OTCHET!I93+[1]OTCHET!I94</f>
        <v>26751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634252</v>
      </c>
      <c r="G31" s="177">
        <f>[1]OTCHET!G106</f>
        <v>634102</v>
      </c>
      <c r="H31" s="178">
        <f>[1]OTCHET!H106</f>
        <v>0</v>
      </c>
      <c r="I31" s="178">
        <f>[1]OTCHET!I106</f>
        <v>150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6466</v>
      </c>
      <c r="G32" s="177">
        <f>[1]OTCHET!G110+[1]OTCHET!G119+[1]OTCHET!G135+[1]OTCHET!G136</f>
        <v>6487</v>
      </c>
      <c r="H32" s="178">
        <f>[1]OTCHET!H110+[1]OTCHET!H119+[1]OTCHET!H135+[1]OTCHET!H136</f>
        <v>-21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21080400</v>
      </c>
      <c r="F38" s="217">
        <f t="shared" si="3"/>
        <v>3561584</v>
      </c>
      <c r="G38" s="218">
        <f t="shared" si="3"/>
        <v>2839733</v>
      </c>
      <c r="H38" s="219">
        <f t="shared" si="3"/>
        <v>1586</v>
      </c>
      <c r="I38" s="219">
        <f t="shared" si="3"/>
        <v>19702</v>
      </c>
      <c r="J38" s="220">
        <f t="shared" si="3"/>
        <v>700563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2383926</v>
      </c>
      <c r="G39" s="230">
        <f t="shared" si="4"/>
        <v>1683363</v>
      </c>
      <c r="H39" s="231">
        <f t="shared" si="4"/>
        <v>0</v>
      </c>
      <c r="I39" s="231">
        <f t="shared" si="4"/>
        <v>0</v>
      </c>
      <c r="J39" s="232">
        <f t="shared" si="4"/>
        <v>700563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12798700</v>
      </c>
      <c r="F40" s="237">
        <f t="shared" si="1"/>
        <v>1934127</v>
      </c>
      <c r="G40" s="238">
        <f>[1]OTCHET!G187</f>
        <v>1541522</v>
      </c>
      <c r="H40" s="239">
        <f>[1]OTCHET!H187</f>
        <v>0</v>
      </c>
      <c r="I40" s="239">
        <f>[1]OTCHET!I187</f>
        <v>0</v>
      </c>
      <c r="J40" s="240">
        <f>[1]OTCHET!J187</f>
        <v>392605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403000</v>
      </c>
      <c r="F41" s="245">
        <f t="shared" si="1"/>
        <v>149372</v>
      </c>
      <c r="G41" s="246">
        <f>[1]OTCHET!G190</f>
        <v>141841</v>
      </c>
      <c r="H41" s="247">
        <f>[1]OTCHET!H190</f>
        <v>0</v>
      </c>
      <c r="I41" s="247">
        <f>[1]OTCHET!I190</f>
        <v>0</v>
      </c>
      <c r="J41" s="248">
        <f>[1]OTCHET!J190</f>
        <v>7531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2244000</v>
      </c>
      <c r="F42" s="252">
        <f t="shared" si="1"/>
        <v>300427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300427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1152769</v>
      </c>
      <c r="G43" s="259">
        <f>+[1]OTCHET!G205+[1]OTCHET!G223+[1]OTCHET!G274</f>
        <v>1131481</v>
      </c>
      <c r="H43" s="260">
        <f>+[1]OTCHET!H205+[1]OTCHET!H223+[1]OTCHET!H274</f>
        <v>1586</v>
      </c>
      <c r="I43" s="260">
        <f>+[1]OTCHET!I205+[1]OTCHET!I223+[1]OTCHET!I274</f>
        <v>19702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30000</v>
      </c>
      <c r="F49" s="176">
        <f t="shared" si="1"/>
        <v>24889</v>
      </c>
      <c r="G49" s="177">
        <f>[1]OTCHET!G278+[1]OTCHET!G279+[1]OTCHET!G287+[1]OTCHET!G290</f>
        <v>24889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-299600</v>
      </c>
      <c r="F56" s="301">
        <f t="shared" si="5"/>
        <v>-9126407</v>
      </c>
      <c r="G56" s="302">
        <f t="shared" si="5"/>
        <v>-9817787</v>
      </c>
      <c r="H56" s="303">
        <f t="shared" si="5"/>
        <v>0</v>
      </c>
      <c r="I56" s="304">
        <f t="shared" si="5"/>
        <v>0</v>
      </c>
      <c r="J56" s="305">
        <f t="shared" si="5"/>
        <v>691380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-299600</v>
      </c>
      <c r="F57" s="307">
        <f t="shared" si="1"/>
        <v>-9817787</v>
      </c>
      <c r="G57" s="308">
        <f>+[1]OTCHET!G364+[1]OTCHET!G378+[1]OTCHET!G391</f>
        <v>-9817787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691380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691380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26578</v>
      </c>
      <c r="G64" s="345">
        <f t="shared" si="6"/>
        <v>30169</v>
      </c>
      <c r="H64" s="346">
        <f t="shared" si="6"/>
        <v>-1607</v>
      </c>
      <c r="I64" s="346">
        <f t="shared" si="6"/>
        <v>7199</v>
      </c>
      <c r="J64" s="347">
        <f t="shared" si="6"/>
        <v>-9183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-26578</v>
      </c>
      <c r="G66" s="357">
        <f t="shared" ref="G66:L66" si="8">SUM(+G68+G76+G77+G84+G85+G86+G89+G90+G91+G92+G93+G94+G95)</f>
        <v>-30169</v>
      </c>
      <c r="H66" s="358">
        <f>SUM(+H68+H76+H77+H84+H85+H86+H89+H90+H91+H92+H93+H94+H95)</f>
        <v>1607</v>
      </c>
      <c r="I66" s="358">
        <f>SUM(+I68+I76+I77+I84+I85+I86+I89+I90+I91+I92+I93+I94+I95)</f>
        <v>-7199</v>
      </c>
      <c r="J66" s="359">
        <f>SUM(+J68+J76+J77+J84+J85+J86+J89+J90+J91+J92+J93+J94+J95)</f>
        <v>9183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-551</v>
      </c>
      <c r="G86" s="318">
        <f t="shared" ref="G86:M86" si="11">+G87+G88</f>
        <v>-9856</v>
      </c>
      <c r="H86" s="319">
        <f>+H87+H88</f>
        <v>0</v>
      </c>
      <c r="I86" s="319">
        <f>+I87+I88</f>
        <v>122</v>
      </c>
      <c r="J86" s="320">
        <f>+J87+J88</f>
        <v>9183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-551</v>
      </c>
      <c r="G88" s="391">
        <f>+[1]OTCHET!G524+[1]OTCHET!G527+[1]OTCHET!G547</f>
        <v>-9856</v>
      </c>
      <c r="H88" s="392">
        <f>+[1]OTCHET!H524+[1]OTCHET!H527+[1]OTCHET!H547</f>
        <v>0</v>
      </c>
      <c r="I88" s="392">
        <f>+[1]OTCHET!I524+[1]OTCHET!I527+[1]OTCHET!I547</f>
        <v>122</v>
      </c>
      <c r="J88" s="393">
        <f>+[1]OTCHET!J524+[1]OTCHET!J527+[1]OTCHET!J547</f>
        <v>9183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-26244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-8610</v>
      </c>
      <c r="I91" s="178">
        <f>+[1]OTCHET!I576+[1]OTCHET!I577+[1]OTCHET!I578+[1]OTCHET!I579+[1]OTCHET!I580+[1]OTCHET!I581+[1]OTCHET!I582</f>
        <v>-17634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-20313</v>
      </c>
      <c r="H95" s="130">
        <f>[1]OTCHET!H594</f>
        <v>10000</v>
      </c>
      <c r="I95" s="130">
        <f>[1]OTCHET!I594</f>
        <v>10313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-10000</v>
      </c>
      <c r="H96" s="406">
        <f>+[1]OTCHET!H597</f>
        <v>10000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45359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+[1]OTCHET!D606</f>
        <v>МАРИНЕЛА ХРИСТОВА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2024-03-19T09:57:27Z</dcterms:created>
  <dcterms:modified xsi:type="dcterms:W3CDTF">2024-03-19T09:58:10Z</dcterms:modified>
</cp:coreProperties>
</file>