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lizi\000\Min_dohodnost\2023.12.31\"/>
    </mc:Choice>
  </mc:AlternateContent>
  <bookViews>
    <workbookView xWindow="0" yWindow="0" windowWidth="27870" windowHeight="12585"/>
  </bookViews>
  <sheets>
    <sheet name="Доходност 31.12.2021-29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2" l="1"/>
  <c r="F58" i="2"/>
  <c r="F57" i="2"/>
  <c r="F56" i="2"/>
  <c r="F55" i="2"/>
  <c r="F54" i="2"/>
  <c r="F53" i="2"/>
  <c r="F52" i="2"/>
  <c r="F51" i="2"/>
  <c r="F50" i="2"/>
  <c r="J48" i="2"/>
  <c r="G35" i="2"/>
  <c r="F28" i="2"/>
  <c r="H36" i="2"/>
  <c r="F36" i="2"/>
  <c r="H35" i="2"/>
  <c r="H34" i="2"/>
  <c r="F34" i="2"/>
  <c r="H33" i="2"/>
  <c r="H32" i="2"/>
  <c r="F32" i="2"/>
  <c r="H31" i="2"/>
  <c r="H30" i="2"/>
  <c r="F30" i="2"/>
  <c r="H29" i="2"/>
  <c r="K28" i="2"/>
  <c r="H28" i="2"/>
  <c r="G28" i="2"/>
  <c r="K26" i="2"/>
  <c r="J26" i="2"/>
  <c r="G15" i="2"/>
  <c r="F14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K4" i="2"/>
  <c r="J4" i="2"/>
  <c r="K6" i="2" l="1"/>
  <c r="F7" i="2"/>
  <c r="F9" i="2"/>
  <c r="F11" i="2"/>
  <c r="F13" i="2"/>
  <c r="G30" i="2"/>
  <c r="G32" i="2"/>
  <c r="G34" i="2"/>
  <c r="G36" i="2"/>
  <c r="K5" i="2"/>
  <c r="F29" i="2"/>
  <c r="F31" i="2"/>
  <c r="F33" i="2"/>
  <c r="F35" i="2"/>
  <c r="F6" i="2"/>
  <c r="G6" i="2"/>
  <c r="F8" i="2"/>
  <c r="F10" i="2"/>
  <c r="F12" i="2"/>
  <c r="K27" i="2"/>
  <c r="G29" i="2"/>
  <c r="G31" i="2"/>
  <c r="G33" i="2"/>
</calcChain>
</file>

<file path=xl/sharedStrings.xml><?xml version="1.0" encoding="utf-8"?>
<sst xmlns="http://schemas.openxmlformats.org/spreadsheetml/2006/main" count="73" uniqueCount="51">
  <si>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</si>
  <si>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</si>
  <si>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</si>
  <si>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</si>
  <si>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</si>
  <si>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</si>
  <si>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</si>
  <si>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</si>
  <si>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</si>
  <si>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"УПФ ОББ"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</si>
  <si>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</si>
  <si>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</si>
  <si>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</si>
  <si>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</si>
  <si>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</si>
  <si>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</si>
  <si>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</si>
  <si>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</si>
  <si>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</si>
  <si>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</si>
  <si>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</si>
  <si>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</si>
  <si>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</si>
  <si>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</si>
  <si>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</si>
  <si>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"ППФ ОББ"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</si>
  <si>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</si>
  <si>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</si>
  <si>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</si>
  <si>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</si>
  <si>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</si>
  <si>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</si>
  <si>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</si>
  <si>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</si>
  <si>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</si>
  <si>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"ДПФ ОББ"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</si>
  <si>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</si>
  <si>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</si>
  <si>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</si>
  <si>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</si>
  <si>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</si>
  <si>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</si>
  <si>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</si>
  <si>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</si>
  <si>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</si>
  <si>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"ПОД ДаллБогг: Живот и Здраве" ЕАД, тъй като не са изтекли 24 месеца от началото на дейността им.</t>
  </si>
  <si>
    <t>ДОХОДНОСТ НА ФОНДОВЕТЕ ЗА ДОПЪЛНИТЕЛНО ПЕНСИОННО ОСИГУРЯВАНЕ ЗА ПЕРИОДА 31.12.2021 г. - 29.12.2023 г. НА ГОДИШНА БАЗА</t>
  </si>
  <si>
    <t>ДОХОДНОСТ НА УНИВЕРСАЛНИТЕ ПЕНСИОННИ ФОНДОВЕ
ЗА ПЕРИОДА 31.12.2021 г. - 29.12.2023 г.</t>
  </si>
  <si>
    <t>ДОХОДНОСТ НА ПРОФЕСИОНАЛНИТЕ ПЕНСИОННИ ФОНДОВЕ
ЗА ПЕРИОДА 31.12.2021 г. - 29.12.2023 г.</t>
  </si>
  <si>
    <t>ДОХОДНОСТ НА ДОБРОВОЛНИТЕ ПЕНСИОННИ ФОНДОВЕ
ЗА ПЕРИОДА 31.12.2021 г. - 29.12.2023 г.</t>
  </si>
  <si>
    <t>ДОХОДНОСТ НА ДОБРОВОЛНИЯ ПЕНСИОНЕН ФОНД
ПО ПРОФЕСИОНАЛНИ СХЕМИ
ЗА ПЕРИОДА 31.12.2021 г. - 29.12.2023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</si>
</sst>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4" x14ac:knownFonts="1">
    <font>
      <sz val="11"/>
      <color theme="1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1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wrapText="1"/>
    </xf>
    <xf numFmtId="0" fontId="1" fillId="2" borderId="0" xfId="1" applyFont="1" applyFill="1" applyAlignment="1">
      <alignment horizontal="left" wrapText="1"/>
    </xf>
    <xf numFmtId="2" fontId="5" fillId="2" borderId="0" xfId="1" applyNumberFormat="1" applyFont="1" applyFill="1"/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8" fillId="2" borderId="0" xfId="1" applyFont="1" applyFill="1"/>
    <xf numFmtId="10" fontId="8" fillId="2" borderId="0" xfId="1" applyNumberFormat="1" applyFont="1" applyFill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left"/>
    </xf>
    <xf numFmtId="10" fontId="6" fillId="2" borderId="6" xfId="1" applyNumberFormat="1" applyFont="1" applyFill="1" applyBorder="1" applyAlignment="1">
      <alignment horizontal="right" indent="1"/>
    </xf>
    <xf numFmtId="10" fontId="6" fillId="2" borderId="7" xfId="1" applyNumberFormat="1" applyFont="1" applyFill="1" applyBorder="1" applyAlignment="1">
      <alignment horizontal="right" indent="1"/>
    </xf>
    <xf numFmtId="10" fontId="13" fillId="2" borderId="0" xfId="1" applyNumberFormat="1" applyFont="1" applyFill="1" applyBorder="1" applyAlignment="1">
      <alignment horizontal="center"/>
    </xf>
    <xf numFmtId="10" fontId="11" fillId="2" borderId="0" xfId="1" applyNumberFormat="1" applyFont="1" applyFill="1" applyBorder="1" applyAlignment="1">
      <alignment horizontal="center"/>
    </xf>
    <xf numFmtId="0" fontId="14" fillId="2" borderId="0" xfId="1" applyFont="1" applyFill="1"/>
    <xf numFmtId="0" fontId="14" fillId="2" borderId="0" xfId="1" applyFont="1" applyFill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6" xfId="1" applyFont="1" applyFill="1" applyBorder="1" applyAlignment="1">
      <alignment wrapText="1"/>
    </xf>
    <xf numFmtId="10" fontId="10" fillId="2" borderId="7" xfId="1" applyNumberFormat="1" applyFont="1" applyFill="1" applyBorder="1" applyAlignment="1">
      <alignment horizontal="right" indent="1"/>
    </xf>
    <xf numFmtId="10" fontId="7" fillId="2" borderId="0" xfId="1" applyNumberFormat="1" applyFont="1" applyFill="1" applyBorder="1" applyAlignment="1">
      <alignment horizontal="center"/>
    </xf>
    <xf numFmtId="10" fontId="10" fillId="2" borderId="0" xfId="1" applyNumberFormat="1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 wrapText="1"/>
    </xf>
    <xf numFmtId="0" fontId="16" fillId="2" borderId="0" xfId="1" applyFont="1" applyFill="1" applyAlignment="1">
      <alignment horizontal="center" wrapText="1"/>
    </xf>
    <xf numFmtId="10" fontId="6" fillId="2" borderId="6" xfId="1" applyNumberFormat="1" applyFont="1" applyFill="1" applyBorder="1" applyAlignment="1">
      <alignment horizontal="right" wrapText="1" indent="1"/>
    </xf>
    <xf numFmtId="10" fontId="6" fillId="2" borderId="7" xfId="1" applyNumberFormat="1" applyFont="1" applyFill="1" applyBorder="1" applyAlignment="1">
      <alignment horizontal="right" wrapText="1" indent="1"/>
    </xf>
    <xf numFmtId="10" fontId="11" fillId="2" borderId="0" xfId="2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10" fontId="10" fillId="2" borderId="7" xfId="1" applyNumberFormat="1" applyFont="1" applyFill="1" applyBorder="1" applyAlignment="1">
      <alignment horizontal="right" wrapText="1" indent="1"/>
    </xf>
    <xf numFmtId="10" fontId="18" fillId="2" borderId="0" xfId="3" applyNumberFormat="1" applyFont="1" applyFill="1" applyBorder="1" applyAlignment="1">
      <alignment horizontal="center"/>
    </xf>
    <xf numFmtId="10" fontId="16" fillId="2" borderId="0" xfId="3" applyNumberFormat="1" applyFont="1" applyFill="1" applyBorder="1" applyAlignment="1">
      <alignment horizontal="center"/>
    </xf>
    <xf numFmtId="10" fontId="10" fillId="2" borderId="12" xfId="1" applyNumberFormat="1" applyFont="1" applyFill="1" applyBorder="1" applyAlignment="1">
      <alignment horizontal="right" wrapText="1" indent="1"/>
    </xf>
    <xf numFmtId="0" fontId="6" fillId="2" borderId="0" xfId="1" applyFont="1" applyFill="1" applyAlignment="1">
      <alignment horizontal="center"/>
    </xf>
    <xf numFmtId="0" fontId="19" fillId="2" borderId="0" xfId="1" applyFont="1" applyFill="1" applyAlignment="1">
      <alignment horizontal="center" wrapText="1"/>
    </xf>
    <xf numFmtId="0" fontId="6" fillId="2" borderId="0" xfId="1" applyFont="1" applyFill="1" applyAlignment="1">
      <alignment vertical="center" wrapText="1"/>
    </xf>
    <xf numFmtId="0" fontId="2" fillId="2" borderId="0" xfId="1" applyFill="1" applyAlignment="1">
      <alignment vertical="center" wrapText="1"/>
    </xf>
    <xf numFmtId="0" fontId="9" fillId="2" borderId="0" xfId="1" applyFont="1" applyFill="1"/>
    <xf numFmtId="0" fontId="1" fillId="0" borderId="0" xfId="1" applyFont="1" applyFill="1" applyAlignment="1">
      <alignment horizontal="left" wrapText="1"/>
    </xf>
    <xf numFmtId="0" fontId="20" fillId="2" borderId="0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10" fontId="6" fillId="2" borderId="0" xfId="1" applyNumberFormat="1" applyFont="1" applyFill="1" applyBorder="1" applyAlignment="1">
      <alignment horizontal="center"/>
    </xf>
    <xf numFmtId="0" fontId="22" fillId="2" borderId="0" xfId="1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right"/>
    </xf>
    <xf numFmtId="10" fontId="10" fillId="2" borderId="12" xfId="1" applyNumberFormat="1" applyFont="1" applyFill="1" applyBorder="1" applyAlignment="1">
      <alignment horizontal="right" indent="1"/>
    </xf>
    <xf numFmtId="0" fontId="6" fillId="2" borderId="0" xfId="1" applyFont="1" applyFill="1" applyBorder="1" applyAlignment="1">
      <alignment horizontal="right" wrapText="1"/>
    </xf>
    <xf numFmtId="10" fontId="10" fillId="2" borderId="0" xfId="1" applyNumberFormat="1" applyFont="1" applyFill="1" applyBorder="1" applyAlignment="1">
      <alignment horizontal="right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left"/>
    </xf>
    <xf numFmtId="10" fontId="6" fillId="2" borderId="10" xfId="1" applyNumberFormat="1" applyFont="1" applyFill="1" applyBorder="1" applyAlignment="1">
      <alignment horizontal="right" indent="1"/>
    </xf>
    <xf numFmtId="10" fontId="6" fillId="2" borderId="10" xfId="2" applyNumberFormat="1" applyFont="1" applyFill="1" applyBorder="1" applyAlignment="1">
      <alignment horizontal="right" indent="1"/>
    </xf>
    <xf numFmtId="0" fontId="23" fillId="2" borderId="0" xfId="1" applyFont="1" applyFill="1" applyBorder="1"/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6" fillId="2" borderId="5" xfId="1" applyFont="1" applyFill="1" applyBorder="1" applyAlignment="1">
      <alignment horizontal="right" wrapText="1" indent="1"/>
    </xf>
    <xf numFmtId="0" fontId="6" fillId="2" borderId="6" xfId="1" applyFont="1" applyFill="1" applyBorder="1" applyAlignment="1">
      <alignment horizontal="right" wrapText="1" indent="1"/>
    </xf>
    <xf numFmtId="0" fontId="6" fillId="2" borderId="9" xfId="1" applyFont="1" applyFill="1" applyBorder="1" applyAlignment="1">
      <alignment horizontal="right" wrapText="1" indent="1"/>
    </xf>
    <xf numFmtId="0" fontId="6" fillId="2" borderId="10" xfId="1" applyFont="1" applyFill="1" applyBorder="1" applyAlignment="1">
      <alignment horizontal="right" wrapText="1" indent="1"/>
    </xf>
    <xf numFmtId="0" fontId="6" fillId="2" borderId="0" xfId="1" applyFont="1" applyFill="1" applyAlignment="1">
      <alignment horizontal="left"/>
    </xf>
    <xf numFmtId="0" fontId="10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right"/>
    </xf>
    <xf numFmtId="0" fontId="10" fillId="2" borderId="5" xfId="1" applyFont="1" applyFill="1" applyBorder="1" applyAlignment="1">
      <alignment horizontal="right" wrapText="1" indent="1"/>
    </xf>
    <xf numFmtId="0" fontId="10" fillId="2" borderId="6" xfId="1" applyFont="1" applyFill="1" applyBorder="1" applyAlignment="1">
      <alignment horizontal="right" wrapText="1" indent="1"/>
    </xf>
    <xf numFmtId="0" fontId="6" fillId="2" borderId="11" xfId="1" applyFont="1" applyFill="1" applyBorder="1" applyAlignment="1">
      <alignment horizontal="left" wrapText="1"/>
    </xf>
    <xf numFmtId="0" fontId="3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31.12.2021-29.12.2023'!$J$26</c:f>
          <c:strCache>
            <c:ptCount val="1"/>
            <c:pt idx="0">
              <c:v>ДОХОДНОСТ НА ПРОФЕСИОНАЛНИТЕ ПЕНСИОННИ ФОНДОВЕ
ЗА ПЕРИОДА 31.12.2021 г. - 29.12.2023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943708815424289E-2"/>
          <c:y val="0.143115491858481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31.12.2021-29.12.2023'!$B$28:$B$36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31.12.2021-29.12.2023'!$E$28:$E$36</c:f>
              <c:numCache>
                <c:formatCode>0.00%</c:formatCode>
                <c:ptCount val="9"/>
                <c:pt idx="0">
                  <c:v>-2.843111714315949E-2</c:v>
                </c:pt>
                <c:pt idx="1">
                  <c:v>1.636201116837932E-2</c:v>
                </c:pt>
                <c:pt idx="2">
                  <c:v>-3.1685913343101113E-2</c:v>
                </c:pt>
                <c:pt idx="3">
                  <c:v>-1.0351492489114378E-2</c:v>
                </c:pt>
                <c:pt idx="4">
                  <c:v>-1.843623747167733E-2</c:v>
                </c:pt>
                <c:pt idx="5">
                  <c:v>3.0286161283892055E-2</c:v>
                </c:pt>
                <c:pt idx="6">
                  <c:v>-4.1111260313059228E-3</c:v>
                </c:pt>
                <c:pt idx="7">
                  <c:v>5.3559227326696046E-3</c:v>
                </c:pt>
                <c:pt idx="8">
                  <c:v>7.8713886236481123E-3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B-4229-8D0D-6AAC2D0221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31.12.2021-29.12.2023'!$B$28:$B$36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31.12.2021-29.12.2023'!$F$28:$F$36</c:f>
              <c:numCache>
                <c:formatCode>0.00%</c:formatCode>
                <c:ptCount val="9"/>
                <c:pt idx="0">
                  <c:v>-9.2447464113272308E-3</c:v>
                </c:pt>
                <c:pt idx="1">
                  <c:v>-9.2447464113272308E-3</c:v>
                </c:pt>
                <c:pt idx="2">
                  <c:v>-9.2447464113272308E-3</c:v>
                </c:pt>
                <c:pt idx="3">
                  <c:v>-9.2447464113272308E-3</c:v>
                </c:pt>
                <c:pt idx="4">
                  <c:v>-9.2447464113272308E-3</c:v>
                </c:pt>
                <c:pt idx="5">
                  <c:v>-9.2447464113272308E-3</c:v>
                </c:pt>
                <c:pt idx="6">
                  <c:v>-9.2447464113272308E-3</c:v>
                </c:pt>
                <c:pt idx="7">
                  <c:v>-9.2447464113272308E-3</c:v>
                </c:pt>
                <c:pt idx="8">
                  <c:v>-9.2447464113272308E-3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B-4229-8D0D-6AAC2D0221E2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31.12.2021-29.12.2023'!$B$28:$B$36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31.12.2021-29.12.2023'!$G$28:$G$36</c:f>
              <c:numCache>
                <c:formatCode>0.00%</c:formatCode>
                <c:ptCount val="9"/>
                <c:pt idx="0">
                  <c:v>-3.9244746411327226E-2</c:v>
                </c:pt>
                <c:pt idx="1">
                  <c:v>-3.9244746411327226E-2</c:v>
                </c:pt>
                <c:pt idx="2">
                  <c:v>-3.9244746411327226E-2</c:v>
                </c:pt>
                <c:pt idx="3">
                  <c:v>-3.9244746411327226E-2</c:v>
                </c:pt>
                <c:pt idx="4">
                  <c:v>-3.9244746411327226E-2</c:v>
                </c:pt>
                <c:pt idx="5">
                  <c:v>-3.9244746411327226E-2</c:v>
                </c:pt>
                <c:pt idx="6">
                  <c:v>-3.9244746411327226E-2</c:v>
                </c:pt>
                <c:pt idx="7">
                  <c:v>-3.9244746411327226E-2</c:v>
                </c:pt>
                <c:pt idx="8">
                  <c:v>-3.9244746411327226E-2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B-4229-8D0D-6AAC2D0221E2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31.12.2021-29.12.2023'!$B$28:$B$36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31.12.2021-29.12.2023'!$H$28:$H$36</c:f>
              <c:numCache>
                <c:formatCode>0.00%</c:formatCode>
                <c:ptCount val="9"/>
                <c:pt idx="0">
                  <c:v>2.0755253588672772E-2</c:v>
                </c:pt>
                <c:pt idx="1">
                  <c:v>2.0755253588672772E-2</c:v>
                </c:pt>
                <c:pt idx="2">
                  <c:v>2.0755253588672772E-2</c:v>
                </c:pt>
                <c:pt idx="3">
                  <c:v>2.0755253588672772E-2</c:v>
                </c:pt>
                <c:pt idx="4">
                  <c:v>2.0755253588672772E-2</c:v>
                </c:pt>
                <c:pt idx="5">
                  <c:v>2.0755253588672772E-2</c:v>
                </c:pt>
                <c:pt idx="6">
                  <c:v>2.0755253588672772E-2</c:v>
                </c:pt>
                <c:pt idx="7">
                  <c:v>2.0755253588672772E-2</c:v>
                </c:pt>
                <c:pt idx="8">
                  <c:v>2.0755253588672772E-2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CB-4229-8D0D-6AAC2D0221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31.12.2021-29.12.2023'!$J$4</c:f>
          <c:strCache>
            <c:ptCount val="1"/>
            <c:pt idx="0">
              <c:v>ДОХОДНОСТ НА УНИВЕРСАЛНИТЕ ПЕНСИОННИ ФОНДОВЕ
ЗА ПЕРИОДА 31.12.2021 г. - 29.12.2023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25721784787E-2"/>
          <c:y val="0.14285703443696043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31.12.2021-29.12.2023'!$B$6:$B$14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31.12.2021-29.12.2023'!$E$6:$E$14</c:f>
              <c:numCache>
                <c:formatCode>0.00%</c:formatCode>
                <c:ptCount val="9"/>
                <c:pt idx="0">
                  <c:v>-2.4781807155176971E-2</c:v>
                </c:pt>
                <c:pt idx="1">
                  <c:v>-4.8605581272700427E-3</c:v>
                </c:pt>
                <c:pt idx="2">
                  <c:v>-3.4867682985653126E-2</c:v>
                </c:pt>
                <c:pt idx="3">
                  <c:v>-1.4601758911836127E-2</c:v>
                </c:pt>
                <c:pt idx="4">
                  <c:v>-2.1828508471147701E-2</c:v>
                </c:pt>
                <c:pt idx="5">
                  <c:v>2.3308632903483728E-2</c:v>
                </c:pt>
                <c:pt idx="6">
                  <c:v>-1.2164979865557646E-2</c:v>
                </c:pt>
                <c:pt idx="7">
                  <c:v>1.6861685912004098E-3</c:v>
                </c:pt>
                <c:pt idx="8">
                  <c:v>2.0365501052732604E-4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2-4AF1-B94F-70FCA48AD9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31.12.2021-29.12.2023'!$B$6:$B$14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31.12.2021-29.12.2023'!$F$6:$F$14</c:f>
              <c:numCache>
                <c:formatCode>0.00%</c:formatCode>
                <c:ptCount val="9"/>
                <c:pt idx="0">
                  <c:v>-1.6191898357545208E-2</c:v>
                </c:pt>
                <c:pt idx="1">
                  <c:v>-1.6191898357545208E-2</c:v>
                </c:pt>
                <c:pt idx="2">
                  <c:v>-1.6191898357545208E-2</c:v>
                </c:pt>
                <c:pt idx="3">
                  <c:v>-1.6191898357545208E-2</c:v>
                </c:pt>
                <c:pt idx="4">
                  <c:v>-1.6191898357545208E-2</c:v>
                </c:pt>
                <c:pt idx="5">
                  <c:v>-1.6191898357545208E-2</c:v>
                </c:pt>
                <c:pt idx="6">
                  <c:v>-1.6191898357545208E-2</c:v>
                </c:pt>
                <c:pt idx="7">
                  <c:v>-1.6191898357545208E-2</c:v>
                </c:pt>
                <c:pt idx="8">
                  <c:v>-1.6191898357545208E-2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2-4AF1-B94F-70FCA48AD99E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31.12.2021-29.12.2023'!$B$6:$B$14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31.12.2021-29.12.2023'!$G$6:$G$14</c:f>
              <c:numCache>
                <c:formatCode>0.00%</c:formatCode>
                <c:ptCount val="9"/>
                <c:pt idx="0">
                  <c:v>-4.6191898357545211E-2</c:v>
                </c:pt>
                <c:pt idx="1">
                  <c:v>-4.6191898357545211E-2</c:v>
                </c:pt>
                <c:pt idx="2">
                  <c:v>-4.6191898357545211E-2</c:v>
                </c:pt>
                <c:pt idx="3">
                  <c:v>-4.6191898357545211E-2</c:v>
                </c:pt>
                <c:pt idx="4">
                  <c:v>-4.6191898357545211E-2</c:v>
                </c:pt>
                <c:pt idx="5">
                  <c:v>-4.6191898357545211E-2</c:v>
                </c:pt>
                <c:pt idx="6">
                  <c:v>-4.6191898357545211E-2</c:v>
                </c:pt>
                <c:pt idx="7">
                  <c:v>-4.6191898357545211E-2</c:v>
                </c:pt>
                <c:pt idx="8">
                  <c:v>-4.6191898357545211E-2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2-4AF1-B94F-70FCA48AD99E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31.12.2021-29.12.2023'!$B$6:$B$14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31.12.2021-29.12.2023'!$H$6:$H$14</c:f>
              <c:numCache>
                <c:formatCode>0.00%</c:formatCode>
                <c:ptCount val="9"/>
                <c:pt idx="0">
                  <c:v>1.380810164245479E-2</c:v>
                </c:pt>
                <c:pt idx="1">
                  <c:v>1.380810164245479E-2</c:v>
                </c:pt>
                <c:pt idx="2">
                  <c:v>1.380810164245479E-2</c:v>
                </c:pt>
                <c:pt idx="3">
                  <c:v>1.380810164245479E-2</c:v>
                </c:pt>
                <c:pt idx="4">
                  <c:v>1.380810164245479E-2</c:v>
                </c:pt>
                <c:pt idx="5">
                  <c:v>1.380810164245479E-2</c:v>
                </c:pt>
                <c:pt idx="6">
                  <c:v>1.380810164245479E-2</c:v>
                </c:pt>
                <c:pt idx="7">
                  <c:v>1.380810164245479E-2</c:v>
                </c:pt>
                <c:pt idx="8">
                  <c:v>1.380810164245479E-2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2-4AF1-B94F-70FCA48AD9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31.12.2021 г. - 29.12.2023 г. НА ГОДИШНА БАЗА"</c:f>
          <c:strCache>
            <c:ptCount val="1"/>
            <c:pt idx="0">
              <c:v>ДОХОДНОСТ НА ДОБРОВОЛНИТЕ ПЕНСИОННИ ФОНДОВЕ
ЗА ПЕРИОДА 31.12.2021 г. - 29.12.2023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31.12.2021-29.12.2023'!$B$50:$B$58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31.12.2021-29.12.2023'!$E$50:$E$58</c:f>
              <c:numCache>
                <c:formatCode>0.00%</c:formatCode>
                <c:ptCount val="9"/>
                <c:pt idx="0">
                  <c:v>-2.7475785484613047E-2</c:v>
                </c:pt>
                <c:pt idx="1">
                  <c:v>4.3774833258092949E-2</c:v>
                </c:pt>
                <c:pt idx="2">
                  <c:v>-2.5955381007626621E-2</c:v>
                </c:pt>
                <c:pt idx="3">
                  <c:v>-1.3380529606756619E-2</c:v>
                </c:pt>
                <c:pt idx="4">
                  <c:v>-1.4930874834627517E-2</c:v>
                </c:pt>
                <c:pt idx="5">
                  <c:v>4.1215831348500487E-2</c:v>
                </c:pt>
                <c:pt idx="6">
                  <c:v>-1.2912302726020286E-2</c:v>
                </c:pt>
                <c:pt idx="7">
                  <c:v>2.685523006337176E-2</c:v>
                </c:pt>
                <c:pt idx="8">
                  <c:v>8.0568697535816636E-3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7-4ADF-9B3F-FE068E606E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31.12.2021-29.12.2023'!$B$50:$B$58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31.12.2021-29.12.2023'!$F$50:$F$58</c:f>
              <c:numCache>
                <c:formatCode>0.00%</c:formatCode>
                <c:ptCount val="9"/>
                <c:pt idx="0">
                  <c:v>-5.0047332797260556E-3</c:v>
                </c:pt>
                <c:pt idx="1">
                  <c:v>-5.0047332797260556E-3</c:v>
                </c:pt>
                <c:pt idx="2">
                  <c:v>-5.0047332797260556E-3</c:v>
                </c:pt>
                <c:pt idx="3">
                  <c:v>-5.0047332797260556E-3</c:v>
                </c:pt>
                <c:pt idx="4">
                  <c:v>-5.0047332797260556E-3</c:v>
                </c:pt>
                <c:pt idx="5">
                  <c:v>-5.0047332797260556E-3</c:v>
                </c:pt>
                <c:pt idx="6">
                  <c:v>-5.0047332797260556E-3</c:v>
                </c:pt>
                <c:pt idx="7">
                  <c:v>-5.0047332797260556E-3</c:v>
                </c:pt>
                <c:pt idx="8">
                  <c:v>-5.0047332797260556E-3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7-4ADF-9B3F-FE068E606E16}"/>
            </c:ext>
          </c:extLst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47-4ADF-9B3F-FE068E606E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'Доходност 31.12.2021-29.12.2023'!$B$50:$B$58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47-4ADF-9B3F-FE068E606E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23</xdr:row>
      <xdr:rowOff>123825</xdr:rowOff>
    </xdr:from>
    <xdr:to>
      <xdr:col>18</xdr:col>
      <xdr:colOff>152400</xdr:colOff>
      <xdr:row>41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581025</xdr:colOff>
      <xdr:row>2</xdr:row>
      <xdr:rowOff>85726</xdr:rowOff>
    </xdr:from>
    <xdr:to>
      <xdr:col>18</xdr:col>
      <xdr:colOff>152400</xdr:colOff>
      <xdr:row>19</xdr:row>
      <xdr:rowOff>133351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46</xdr:row>
      <xdr:rowOff>9525</xdr:rowOff>
    </xdr:from>
    <xdr:to>
      <xdr:col>18</xdr:col>
      <xdr:colOff>66675</xdr:colOff>
      <xdr:row>62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0.88235</cdr:x>
      <cdr:y>0.77046</cdr:y>
    </cdr:from>
    <cdr:to>
      <cdr:x>1</cdr:x>
      <cdr:y>0.9044</cdr:y>
    </cdr:to>
    <cdr:sp macro="" textlink="'Доходност 31.12.2021-29.12.2023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31911" y="3060227"/>
          <a:ext cx="897614" cy="532000"/>
        </a:xfrm>
        <a:prstGeom xmlns:a="http://schemas.openxmlformats.org/drawingml/2006/main" prst="accentCallout2">
          <a:avLst>
            <a:gd name="adj1" fmla="val 42222"/>
            <a:gd name="adj2" fmla="val -678"/>
            <a:gd name="adj3" fmla="val 42615"/>
            <a:gd name="adj4" fmla="val -143833"/>
            <a:gd name="adj5" fmla="val 11960"/>
            <a:gd name="adj6" fmla="val -16329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-3,92%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0.86859</cdr:x>
      <cdr:y>0.51391</cdr:y>
    </cdr:from>
    <cdr:to>
      <cdr:x>0.9975</cdr:x>
      <cdr:y>0.64673</cdr:y>
    </cdr:to>
    <cdr:sp macro="" textlink="'Доходност 31.12.2021-29.12.2023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6929" y="2041222"/>
          <a:ext cx="983522" cy="527551"/>
        </a:xfrm>
        <a:prstGeom xmlns:a="http://schemas.openxmlformats.org/drawingml/2006/main" prst="accentCallout2">
          <a:avLst>
            <a:gd name="adj1" fmla="val 54564"/>
            <a:gd name="adj2" fmla="val -4082"/>
            <a:gd name="adj3" fmla="val 50953"/>
            <a:gd name="adj4" fmla="val -104188"/>
            <a:gd name="adj5" fmla="val 23946"/>
            <a:gd name="adj6" fmla="val -133077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-0,92%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0.20722</cdr:y>
    </cdr:from>
    <cdr:to>
      <cdr:x>1</cdr:x>
      <cdr:y>0.33127</cdr:y>
    </cdr:to>
    <cdr:sp macro="" textlink="'Доходност 31.12.2021-29.12.2023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25655" y="823048"/>
          <a:ext cx="903870" cy="492717"/>
        </a:xfrm>
        <a:prstGeom xmlns:a="http://schemas.openxmlformats.org/drawingml/2006/main" prst="accentCallout2">
          <a:avLst>
            <a:gd name="adj1" fmla="val 14188"/>
            <a:gd name="adj2" fmla="val -662"/>
            <a:gd name="adj3" fmla="val 12255"/>
            <a:gd name="adj4" fmla="val -94626"/>
            <a:gd name="adj5" fmla="val 70196"/>
            <a:gd name="adj6" fmla="val -149964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2,08%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0.88125</cdr:x>
      <cdr:y>0.26742</cdr:y>
    </cdr:from>
    <cdr:to>
      <cdr:x>0.99125</cdr:x>
      <cdr:y>0.39896</cdr:y>
    </cdr:to>
    <cdr:sp macro="" textlink="'Доходност 31.12.2021-29.12.2023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15125" y="1057060"/>
          <a:ext cx="838200" cy="519961"/>
        </a:xfrm>
        <a:prstGeom xmlns:a="http://schemas.openxmlformats.org/drawingml/2006/main" prst="accentCallout2">
          <a:avLst>
            <a:gd name="adj1" fmla="val 47518"/>
            <a:gd name="adj2" fmla="val -12887"/>
            <a:gd name="adj3" fmla="val 52291"/>
            <a:gd name="adj4" fmla="val -108198"/>
            <a:gd name="adj5" fmla="val 17085"/>
            <a:gd name="adj6" fmla="val -153766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1,38%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0.87348</cdr:x>
      <cdr:y>0.53079</cdr:y>
    </cdr:from>
    <cdr:to>
      <cdr:x>0.9975</cdr:x>
      <cdr:y>0.65796</cdr:y>
    </cdr:to>
    <cdr:sp macro="" textlink="'Доходност 31.12.2021-29.12.2023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55918" y="2098155"/>
          <a:ext cx="945032" cy="502687"/>
        </a:xfrm>
        <a:prstGeom xmlns:a="http://schemas.openxmlformats.org/drawingml/2006/main" prst="accentCallout2">
          <a:avLst>
            <a:gd name="adj1" fmla="val 70333"/>
            <a:gd name="adj2" fmla="val -4555"/>
            <a:gd name="adj3" fmla="val 60177"/>
            <a:gd name="adj4" fmla="val -88094"/>
            <a:gd name="adj5" fmla="val 19294"/>
            <a:gd name="adj6" fmla="val -13362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-1,62%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0.83057</cdr:y>
    </cdr:from>
    <cdr:to>
      <cdr:x>1</cdr:x>
      <cdr:y>0.94223</cdr:y>
    </cdr:to>
    <cdr:sp macro="" textlink="'Доходност 31.12.2021-29.12.2023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283129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5597"/>
            <a:gd name="adj6" fmla="val -142374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-4,62%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0.72377</cdr:y>
    </cdr:from>
    <cdr:to>
      <cdr:x>1</cdr:x>
      <cdr:y>0.8564</cdr:y>
    </cdr:to>
    <cdr:sp macro="" textlink="'Доходност 31.12.2021-29.12.2023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6" y="2640352"/>
          <a:ext cx="952539" cy="483844"/>
        </a:xfrm>
        <a:prstGeom xmlns:a="http://schemas.openxmlformats.org/drawingml/2006/main" prst="accentCallout2">
          <a:avLst>
            <a:gd name="adj1" fmla="val 34587"/>
            <a:gd name="adj2" fmla="val -13616"/>
            <a:gd name="adj3" fmla="val 36556"/>
            <a:gd name="adj4" fmla="val -99332"/>
            <a:gd name="adj5" fmla="val -13779"/>
            <a:gd name="adj6" fmla="val -124934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-0,50%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workbookViewId="0">
      <selection sqref="A1:O1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48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79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74" t="s">
        <v>47</v>
      </c>
      <c r="B3" s="74"/>
      <c r="C3" s="74"/>
      <c r="D3" s="74"/>
      <c r="E3" s="74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31.12.2021 г. - 29.12.2023 г. НА ГОДИШНА БАЗА</v>
      </c>
      <c r="K4" s="12" t="str">
        <f>CONCATENATE(TEXT(E19*1,"# ##0,00%"),"
Горна граница
на доходността")</f>
        <v>1,38%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2" t="str">
        <f>CONCATENATE(TEXT(E16*1,"# ##0,00%"),"
Среднопретеглена
доходност")</f>
        <v>-1,62%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19">
        <v>1</v>
      </c>
      <c r="B6" s="20" t="s">
        <v>5</v>
      </c>
      <c r="C6" s="21">
        <v>0.25561309384598679</v>
      </c>
      <c r="D6" s="21">
        <v>0.2</v>
      </c>
      <c r="E6" s="22">
        <v>-2.4781807155176971E-2</v>
      </c>
      <c r="F6" s="23">
        <f t="shared" ref="F6:F14" si="0">$E$16</f>
        <v>-1.6191898357545208E-2</v>
      </c>
      <c r="G6" s="24">
        <f t="shared" ref="G6:G15" si="1">$E$18</f>
        <v>-4.6191898357545211E-2</v>
      </c>
      <c r="H6" s="18">
        <f t="shared" ref="H6:H14" si="2">$E$19</f>
        <v>1.380810164245479E-2</v>
      </c>
      <c r="I6" s="18"/>
      <c r="J6" s="6"/>
      <c r="K6" s="12" t="str">
        <f>CONCATENATE(TEXT(E18*1,"# ##0,00%"),"
Минимална
доходност")</f>
        <v>-4,62%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19">
        <v>2</v>
      </c>
      <c r="B7" s="20" t="s">
        <v>6</v>
      </c>
      <c r="C7" s="21">
        <v>8.7697116751703094E-2</v>
      </c>
      <c r="D7" s="21">
        <v>0.10242554949649707</v>
      </c>
      <c r="E7" s="22">
        <v>-4.8605581272700427E-3</v>
      </c>
      <c r="F7" s="24">
        <f t="shared" si="0"/>
        <v>-1.6191898357545208E-2</v>
      </c>
      <c r="G7" s="24">
        <f t="shared" si="1"/>
        <v>-4.6191898357545211E-2</v>
      </c>
      <c r="H7" s="18">
        <f t="shared" si="2"/>
        <v>1.380810164245479E-2</v>
      </c>
      <c r="I7" s="18"/>
      <c r="J7" s="6"/>
      <c r="K7" s="25"/>
      <c r="L7" s="1"/>
      <c r="M7" s="1"/>
      <c r="N7" s="1"/>
      <c r="O7" s="1"/>
      <c r="P7" s="1"/>
      <c r="S7" s="13"/>
      <c r="T7" s="13"/>
    </row>
    <row r="8" spans="1:20" ht="12.75" x14ac:dyDescent="0.2">
      <c r="A8" s="19">
        <v>3</v>
      </c>
      <c r="B8" s="20" t="s">
        <v>7</v>
      </c>
      <c r="C8" s="21">
        <v>0.20905349208375454</v>
      </c>
      <c r="D8" s="21">
        <v>0.2</v>
      </c>
      <c r="E8" s="22">
        <v>-3.4867682985653126E-2</v>
      </c>
      <c r="F8" s="24">
        <f t="shared" si="0"/>
        <v>-1.6191898357545208E-2</v>
      </c>
      <c r="G8" s="24">
        <f t="shared" si="1"/>
        <v>-4.6191898357545211E-2</v>
      </c>
      <c r="H8" s="18">
        <f t="shared" si="2"/>
        <v>1.380810164245479E-2</v>
      </c>
      <c r="I8" s="18"/>
      <c r="J8" s="6"/>
      <c r="K8" s="26"/>
      <c r="L8" s="1"/>
      <c r="M8" s="1"/>
      <c r="N8" s="1"/>
      <c r="O8" s="1"/>
      <c r="P8" s="1"/>
      <c r="S8" s="13"/>
      <c r="T8" s="13"/>
    </row>
    <row r="9" spans="1:20" ht="12.75" x14ac:dyDescent="0.2">
      <c r="A9" s="19">
        <v>4</v>
      </c>
      <c r="B9" s="20" t="s">
        <v>8</v>
      </c>
      <c r="C9" s="21">
        <v>0.19285200320039617</v>
      </c>
      <c r="D9" s="21">
        <v>0.2</v>
      </c>
      <c r="E9" s="22">
        <v>-1.4601758911836127E-2</v>
      </c>
      <c r="F9" s="24">
        <f t="shared" si="0"/>
        <v>-1.6191898357545208E-2</v>
      </c>
      <c r="G9" s="24">
        <f t="shared" si="1"/>
        <v>-4.6191898357545211E-2</v>
      </c>
      <c r="H9" s="18">
        <f t="shared" si="2"/>
        <v>1.380810164245479E-2</v>
      </c>
      <c r="I9" s="18"/>
      <c r="J9" s="6"/>
      <c r="K9" s="26"/>
      <c r="L9" s="1"/>
      <c r="M9" s="1"/>
      <c r="N9" s="1"/>
      <c r="O9" s="1"/>
      <c r="P9" s="1"/>
      <c r="S9" s="13"/>
      <c r="T9" s="13"/>
    </row>
    <row r="10" spans="1:20" ht="12.75" x14ac:dyDescent="0.2">
      <c r="A10" s="19">
        <v>5</v>
      </c>
      <c r="B10" s="20" t="s">
        <v>9</v>
      </c>
      <c r="C10" s="21">
        <v>0.11595334946846453</v>
      </c>
      <c r="D10" s="21">
        <v>0.1354273204772857</v>
      </c>
      <c r="E10" s="22">
        <v>-2.1828508471147701E-2</v>
      </c>
      <c r="F10" s="24">
        <f t="shared" si="0"/>
        <v>-1.6191898357545208E-2</v>
      </c>
      <c r="G10" s="24">
        <f t="shared" si="1"/>
        <v>-4.6191898357545211E-2</v>
      </c>
      <c r="H10" s="18">
        <f t="shared" si="2"/>
        <v>1.380810164245479E-2</v>
      </c>
      <c r="I10" s="18"/>
      <c r="J10" s="6"/>
      <c r="K10" s="26"/>
      <c r="L10" s="1"/>
      <c r="M10" s="1"/>
      <c r="N10" s="1"/>
      <c r="O10" s="1"/>
      <c r="P10" s="1"/>
      <c r="S10" s="13"/>
      <c r="T10" s="13"/>
    </row>
    <row r="11" spans="1:20" ht="12.75" x14ac:dyDescent="0.2">
      <c r="A11" s="19">
        <v>6</v>
      </c>
      <c r="B11" s="20" t="s">
        <v>10</v>
      </c>
      <c r="C11" s="21">
        <v>8.9598656156395076E-2</v>
      </c>
      <c r="D11" s="21">
        <v>0.10464644598236741</v>
      </c>
      <c r="E11" s="22">
        <v>2.3308632903483728E-2</v>
      </c>
      <c r="F11" s="24">
        <f t="shared" si="0"/>
        <v>-1.6191898357545208E-2</v>
      </c>
      <c r="G11" s="24">
        <f t="shared" si="1"/>
        <v>-4.6191898357545211E-2</v>
      </c>
      <c r="H11" s="18">
        <f t="shared" si="2"/>
        <v>1.380810164245479E-2</v>
      </c>
      <c r="I11" s="18"/>
      <c r="J11" s="6"/>
      <c r="K11" s="26"/>
      <c r="L11" s="1"/>
      <c r="M11" s="1"/>
      <c r="N11" s="1"/>
      <c r="O11" s="1"/>
      <c r="P11" s="1"/>
      <c r="S11" s="13"/>
      <c r="T11" s="13"/>
    </row>
    <row r="12" spans="1:20" ht="12.75" x14ac:dyDescent="0.2">
      <c r="A12" s="27">
        <v>7</v>
      </c>
      <c r="B12" s="28" t="s">
        <v>11</v>
      </c>
      <c r="C12" s="21">
        <v>2.5112267875557669E-2</v>
      </c>
      <c r="D12" s="21">
        <v>2.9329787928373072E-2</v>
      </c>
      <c r="E12" s="22">
        <v>-1.2164979865557646E-2</v>
      </c>
      <c r="F12" s="24">
        <f t="shared" si="0"/>
        <v>-1.6191898357545208E-2</v>
      </c>
      <c r="G12" s="24">
        <f t="shared" si="1"/>
        <v>-4.6191898357545211E-2</v>
      </c>
      <c r="H12" s="18">
        <f t="shared" si="2"/>
        <v>1.380810164245479E-2</v>
      </c>
      <c r="I12" s="5"/>
      <c r="J12" s="6"/>
      <c r="K12" s="26"/>
      <c r="L12" s="1"/>
      <c r="M12" s="1"/>
      <c r="N12" s="1"/>
      <c r="O12" s="1"/>
      <c r="P12" s="1"/>
      <c r="S12" s="13"/>
      <c r="T12" s="13"/>
    </row>
    <row r="13" spans="1:20" ht="12.75" x14ac:dyDescent="0.2">
      <c r="A13" s="27">
        <v>8</v>
      </c>
      <c r="B13" s="28" t="s">
        <v>12</v>
      </c>
      <c r="C13" s="21">
        <v>1.4014894584024334E-2</v>
      </c>
      <c r="D13" s="21">
        <v>1.6368648503786706E-2</v>
      </c>
      <c r="E13" s="22">
        <v>1.6861685912004098E-3</v>
      </c>
      <c r="F13" s="24">
        <f t="shared" si="0"/>
        <v>-1.6191898357545208E-2</v>
      </c>
      <c r="G13" s="24">
        <f t="shared" si="1"/>
        <v>-4.6191898357545211E-2</v>
      </c>
      <c r="H13" s="18">
        <f t="shared" si="2"/>
        <v>1.380810164245479E-2</v>
      </c>
      <c r="I13" s="5"/>
      <c r="J13" s="6"/>
      <c r="K13" s="26"/>
      <c r="L13" s="1"/>
      <c r="M13" s="1"/>
      <c r="N13" s="1"/>
      <c r="O13" s="1"/>
      <c r="P13" s="1"/>
      <c r="S13" s="13"/>
    </row>
    <row r="14" spans="1:20" ht="12.75" x14ac:dyDescent="0.2">
      <c r="A14" s="27">
        <v>9</v>
      </c>
      <c r="B14" s="28" t="s">
        <v>13</v>
      </c>
      <c r="C14" s="21">
        <v>1.0105126033717653E-2</v>
      </c>
      <c r="D14" s="21">
        <v>1.180224761169002E-2</v>
      </c>
      <c r="E14" s="22">
        <v>2.0365501052732604E-4</v>
      </c>
      <c r="F14" s="24">
        <f t="shared" si="0"/>
        <v>-1.6191898357545208E-2</v>
      </c>
      <c r="G14" s="24">
        <f t="shared" si="1"/>
        <v>-4.6191898357545211E-2</v>
      </c>
      <c r="H14" s="18">
        <f t="shared" si="2"/>
        <v>1.380810164245479E-2</v>
      </c>
      <c r="I14" s="5"/>
      <c r="J14" s="6"/>
      <c r="K14" s="26"/>
      <c r="L14" s="1"/>
      <c r="M14" s="1"/>
      <c r="N14" s="1"/>
      <c r="O14" s="1"/>
      <c r="P14" s="1"/>
      <c r="S14" s="13"/>
    </row>
    <row r="15" spans="1:20" ht="12.75" x14ac:dyDescent="0.2">
      <c r="A15" s="69" t="s">
        <v>14</v>
      </c>
      <c r="B15" s="70"/>
      <c r="C15" s="70"/>
      <c r="D15" s="70"/>
      <c r="E15" s="29">
        <v>-1.758846796162673E-2</v>
      </c>
      <c r="F15" s="30"/>
      <c r="G15" s="24">
        <f t="shared" si="1"/>
        <v>-4.6191898357545211E-2</v>
      </c>
      <c r="H15" s="5"/>
      <c r="I15" s="5"/>
      <c r="J15" s="6"/>
      <c r="K15" s="26"/>
      <c r="L15" s="1"/>
      <c r="M15" s="1"/>
      <c r="N15" s="1"/>
      <c r="O15" s="1"/>
      <c r="P15" s="1"/>
    </row>
    <row r="16" spans="1:20" ht="12.75" x14ac:dyDescent="0.2">
      <c r="A16" s="69" t="s">
        <v>15</v>
      </c>
      <c r="B16" s="70"/>
      <c r="C16" s="70"/>
      <c r="D16" s="70"/>
      <c r="E16" s="29">
        <v>-1.6191898357545208E-2</v>
      </c>
      <c r="F16" s="31"/>
      <c r="G16" s="31"/>
      <c r="H16" s="5"/>
      <c r="I16" s="5"/>
      <c r="J16" s="6"/>
      <c r="K16" s="26"/>
      <c r="L16" s="1"/>
      <c r="M16" s="1"/>
      <c r="N16" s="1"/>
      <c r="O16" s="1"/>
      <c r="P16" s="1"/>
    </row>
    <row r="17" spans="1:16" ht="12.75" x14ac:dyDescent="0.2">
      <c r="A17" s="69" t="s">
        <v>16</v>
      </c>
      <c r="B17" s="70"/>
      <c r="C17" s="70"/>
      <c r="D17" s="70"/>
      <c r="E17" s="29">
        <v>-9.7674265568255727E-3</v>
      </c>
      <c r="F17" s="30"/>
      <c r="G17" s="30"/>
      <c r="H17" s="5"/>
      <c r="I17" s="5"/>
      <c r="J17" s="6"/>
      <c r="K17" s="26"/>
      <c r="L17" s="1"/>
      <c r="M17" s="1"/>
      <c r="N17" s="1"/>
      <c r="O17" s="1"/>
      <c r="P17" s="1"/>
    </row>
    <row r="18" spans="1:16" ht="12.75" x14ac:dyDescent="0.2">
      <c r="A18" s="76" t="s">
        <v>17</v>
      </c>
      <c r="B18" s="77"/>
      <c r="C18" s="77"/>
      <c r="D18" s="77"/>
      <c r="E18" s="29">
        <v>-4.6191898357545211E-2</v>
      </c>
      <c r="F18" s="30"/>
      <c r="G18" s="30"/>
      <c r="H18" s="5"/>
      <c r="I18" s="5"/>
      <c r="J18" s="6"/>
      <c r="K18" s="26"/>
      <c r="L18" s="1"/>
      <c r="M18" s="1"/>
      <c r="N18" s="1"/>
      <c r="O18" s="1"/>
      <c r="P18" s="1"/>
    </row>
    <row r="19" spans="1:16" ht="13.5" thickBot="1" x14ac:dyDescent="0.25">
      <c r="A19" s="71" t="s">
        <v>18</v>
      </c>
      <c r="B19" s="72"/>
      <c r="C19" s="72"/>
      <c r="D19" s="72"/>
      <c r="E19" s="29">
        <v>1.380810164245479E-2</v>
      </c>
      <c r="F19" s="32"/>
      <c r="G19" s="32"/>
      <c r="H19" s="5"/>
      <c r="I19" s="5"/>
      <c r="J19" s="6"/>
      <c r="K19" s="26"/>
      <c r="L19" s="1"/>
      <c r="M19" s="1"/>
      <c r="N19" s="1"/>
      <c r="O19" s="1"/>
      <c r="P19" s="1"/>
    </row>
    <row r="20" spans="1:16" ht="12.75" x14ac:dyDescent="0.2">
      <c r="A20" s="78"/>
      <c r="B20" s="78"/>
      <c r="C20" s="78"/>
      <c r="D20" s="78"/>
      <c r="E20" s="78"/>
      <c r="F20" s="32"/>
      <c r="G20" s="32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73" t="s">
        <v>19</v>
      </c>
      <c r="B21" s="73"/>
      <c r="C21" s="73"/>
      <c r="D21" s="73"/>
      <c r="E21" s="73"/>
      <c r="F21" s="32"/>
      <c r="G21" s="32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3"/>
      <c r="B22" s="34"/>
      <c r="C22" s="34"/>
      <c r="D22" s="34"/>
      <c r="E22" s="34"/>
      <c r="F22" s="35"/>
      <c r="G22" s="35"/>
      <c r="H22" s="34"/>
      <c r="I22" s="34"/>
      <c r="J22" s="34"/>
      <c r="K22" s="34"/>
      <c r="L22" s="34"/>
      <c r="M22" s="34"/>
      <c r="N22" s="34"/>
      <c r="O22" s="34"/>
      <c r="P22" s="1"/>
    </row>
    <row r="23" spans="1:16" ht="12.75" x14ac:dyDescent="0.2">
      <c r="A23" s="33"/>
      <c r="B23" s="34"/>
      <c r="C23" s="34"/>
      <c r="D23" s="34"/>
      <c r="E23" s="34"/>
      <c r="F23" s="35"/>
      <c r="G23" s="35"/>
      <c r="H23" s="34"/>
      <c r="I23" s="34"/>
      <c r="J23" s="34"/>
      <c r="K23" s="34"/>
      <c r="L23" s="34"/>
      <c r="M23" s="34"/>
      <c r="N23" s="34"/>
      <c r="O23" s="34"/>
      <c r="P23" s="1"/>
    </row>
    <row r="24" spans="1:16" ht="12.75" x14ac:dyDescent="0.2">
      <c r="A24" s="33"/>
      <c r="B24" s="34"/>
      <c r="C24" s="34"/>
      <c r="D24" s="34"/>
      <c r="E24" s="34"/>
      <c r="F24" s="35"/>
      <c r="G24" s="35"/>
      <c r="H24" s="34"/>
      <c r="I24" s="34"/>
      <c r="J24" s="34"/>
      <c r="K24" s="34"/>
      <c r="L24" s="34"/>
      <c r="M24" s="34"/>
      <c r="N24" s="34"/>
      <c r="O24" s="34"/>
      <c r="P24" s="1"/>
    </row>
    <row r="25" spans="1:16" ht="43.5" customHeight="1" thickBot="1" x14ac:dyDescent="0.25">
      <c r="A25" s="74" t="s">
        <v>48</v>
      </c>
      <c r="B25" s="74"/>
      <c r="C25" s="74"/>
      <c r="D25" s="74"/>
      <c r="E25" s="74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31.12.2021 г. - 29.12.2023 г. НА ГОДИШНА БАЗА</v>
      </c>
      <c r="K26" s="12" t="str">
        <f>CONCATENATE(TEXT(E41*1,"# ##0,00%"),"
Горна граница
на доходността")</f>
        <v>2,08%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12" t="str">
        <f>CONCATENATE(TEXT(E38+0,"# ##0,00%"),"
Среднопретеглена
доходност")</f>
        <v>-0,92%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19">
        <v>1</v>
      </c>
      <c r="B28" s="20" t="s">
        <v>21</v>
      </c>
      <c r="C28" s="36">
        <v>0.23900260104365179</v>
      </c>
      <c r="D28" s="36">
        <v>0.2</v>
      </c>
      <c r="E28" s="37">
        <v>-2.843111714315949E-2</v>
      </c>
      <c r="F28" s="38">
        <f t="shared" ref="F28:F36" si="3">$E$38</f>
        <v>-9.2447464113272308E-3</v>
      </c>
      <c r="G28" s="38">
        <f t="shared" ref="G28:G36" si="4">$E$40</f>
        <v>-3.9244746411327226E-2</v>
      </c>
      <c r="H28" s="18">
        <f t="shared" ref="H28:H36" si="5">$E$41</f>
        <v>2.0755253588672772E-2</v>
      </c>
      <c r="I28" s="18"/>
      <c r="J28" s="6"/>
      <c r="K28" s="12" t="str">
        <f>CONCATENATE(TEXT(E40+0,"# ##0,00%"),"
Минимална
доходност")</f>
        <v>-3,92%
Минимална
доходност</v>
      </c>
      <c r="L28" s="1"/>
      <c r="M28" s="1"/>
      <c r="N28" s="1"/>
      <c r="O28" s="1"/>
      <c r="P28" s="1"/>
    </row>
    <row r="29" spans="1:16" ht="12.75" x14ac:dyDescent="0.2">
      <c r="A29" s="19">
        <v>2</v>
      </c>
      <c r="B29" s="20" t="s">
        <v>22</v>
      </c>
      <c r="C29" s="36">
        <v>0.14305593495037308</v>
      </c>
      <c r="D29" s="36">
        <v>0.15224172716129733</v>
      </c>
      <c r="E29" s="37">
        <v>1.636201116837932E-2</v>
      </c>
      <c r="F29" s="38">
        <f t="shared" si="3"/>
        <v>-9.2447464113272308E-3</v>
      </c>
      <c r="G29" s="38">
        <f t="shared" si="4"/>
        <v>-3.9244746411327226E-2</v>
      </c>
      <c r="H29" s="18">
        <f t="shared" si="5"/>
        <v>2.0755253588672772E-2</v>
      </c>
      <c r="I29" s="18"/>
      <c r="J29" s="6"/>
      <c r="K29" s="39"/>
      <c r="L29" s="1"/>
      <c r="M29" s="1"/>
      <c r="N29" s="1"/>
      <c r="O29" s="1"/>
      <c r="P29" s="1"/>
    </row>
    <row r="30" spans="1:16" ht="12.75" x14ac:dyDescent="0.2">
      <c r="A30" s="19">
        <v>3</v>
      </c>
      <c r="B30" s="20" t="s">
        <v>23</v>
      </c>
      <c r="C30" s="36">
        <v>0.19719953242738575</v>
      </c>
      <c r="D30" s="36">
        <v>0.2</v>
      </c>
      <c r="E30" s="37">
        <v>-3.1685913343101113E-2</v>
      </c>
      <c r="F30" s="38">
        <f t="shared" si="3"/>
        <v>-9.2447464113272308E-3</v>
      </c>
      <c r="G30" s="38">
        <f t="shared" si="4"/>
        <v>-3.9244746411327226E-2</v>
      </c>
      <c r="H30" s="18">
        <f t="shared" si="5"/>
        <v>2.0755253588672772E-2</v>
      </c>
      <c r="I30" s="18"/>
      <c r="J30" s="6"/>
      <c r="K30" s="39"/>
      <c r="L30" s="1"/>
      <c r="M30" s="1"/>
      <c r="N30" s="1"/>
      <c r="O30" s="1"/>
      <c r="P30" s="1"/>
    </row>
    <row r="31" spans="1:16" ht="12.75" x14ac:dyDescent="0.2">
      <c r="A31" s="19">
        <v>4</v>
      </c>
      <c r="B31" s="20" t="s">
        <v>24</v>
      </c>
      <c r="C31" s="36">
        <v>0.16712997309585823</v>
      </c>
      <c r="D31" s="36">
        <v>0.17786158801004184</v>
      </c>
      <c r="E31" s="37">
        <v>-1.0351492489114378E-2</v>
      </c>
      <c r="F31" s="38">
        <f t="shared" si="3"/>
        <v>-9.2447464113272308E-3</v>
      </c>
      <c r="G31" s="38">
        <f t="shared" si="4"/>
        <v>-3.9244746411327226E-2</v>
      </c>
      <c r="H31" s="18">
        <f t="shared" si="5"/>
        <v>2.0755253588672772E-2</v>
      </c>
      <c r="I31" s="18"/>
      <c r="J31" s="6"/>
      <c r="K31" s="39"/>
      <c r="L31" s="1"/>
      <c r="M31" s="1"/>
      <c r="N31" s="1"/>
      <c r="O31" s="1"/>
      <c r="P31" s="1"/>
    </row>
    <row r="32" spans="1:16" ht="12.75" x14ac:dyDescent="0.2">
      <c r="A32" s="19">
        <v>5</v>
      </c>
      <c r="B32" s="20" t="s">
        <v>25</v>
      </c>
      <c r="C32" s="36">
        <v>6.6783524503219283E-2</v>
      </c>
      <c r="D32" s="36">
        <v>7.1071774266590171E-2</v>
      </c>
      <c r="E32" s="37">
        <v>-1.843623747167733E-2</v>
      </c>
      <c r="F32" s="38">
        <f t="shared" si="3"/>
        <v>-9.2447464113272308E-3</v>
      </c>
      <c r="G32" s="38">
        <f t="shared" si="4"/>
        <v>-3.9244746411327226E-2</v>
      </c>
      <c r="H32" s="18">
        <f t="shared" si="5"/>
        <v>2.0755253588672772E-2</v>
      </c>
      <c r="I32" s="18"/>
      <c r="J32" s="6"/>
      <c r="K32" s="39"/>
      <c r="L32" s="1"/>
      <c r="M32" s="1"/>
      <c r="N32" s="1"/>
      <c r="O32" s="1"/>
      <c r="P32" s="1"/>
    </row>
    <row r="33" spans="1:16" ht="12.75" x14ac:dyDescent="0.2">
      <c r="A33" s="19">
        <v>6</v>
      </c>
      <c r="B33" s="20" t="s">
        <v>26</v>
      </c>
      <c r="C33" s="36">
        <v>9.788485369188947E-2</v>
      </c>
      <c r="D33" s="36">
        <v>0.10417015689809578</v>
      </c>
      <c r="E33" s="37">
        <v>3.0286161283892055E-2</v>
      </c>
      <c r="F33" s="38">
        <f t="shared" si="3"/>
        <v>-9.2447464113272308E-3</v>
      </c>
      <c r="G33" s="38">
        <f t="shared" si="4"/>
        <v>-3.9244746411327226E-2</v>
      </c>
      <c r="H33" s="18">
        <f t="shared" si="5"/>
        <v>2.0755253588672772E-2</v>
      </c>
      <c r="I33" s="18"/>
      <c r="J33" s="6"/>
      <c r="K33" s="39"/>
      <c r="L33" s="1"/>
      <c r="M33" s="1"/>
      <c r="N33" s="1"/>
      <c r="O33" s="1"/>
      <c r="P33" s="1"/>
    </row>
    <row r="34" spans="1:16" ht="12.75" x14ac:dyDescent="0.2">
      <c r="A34" s="27">
        <v>7</v>
      </c>
      <c r="B34" s="28" t="s">
        <v>27</v>
      </c>
      <c r="C34" s="36">
        <v>2.6349743512625198E-2</v>
      </c>
      <c r="D34" s="36">
        <v>2.8041691971821173E-2</v>
      </c>
      <c r="E34" s="37">
        <v>-4.1111260313059228E-3</v>
      </c>
      <c r="F34" s="38">
        <f t="shared" si="3"/>
        <v>-9.2447464113272308E-3</v>
      </c>
      <c r="G34" s="38">
        <f t="shared" si="4"/>
        <v>-3.9244746411327226E-2</v>
      </c>
      <c r="H34" s="18">
        <f t="shared" si="5"/>
        <v>2.0755253588672772E-2</v>
      </c>
      <c r="I34" s="5"/>
      <c r="J34" s="6"/>
      <c r="K34" s="39"/>
      <c r="L34" s="1"/>
      <c r="M34" s="1"/>
      <c r="N34" s="1"/>
      <c r="O34" s="1"/>
      <c r="P34" s="1"/>
    </row>
    <row r="35" spans="1:16" ht="12.75" x14ac:dyDescent="0.2">
      <c r="A35" s="27">
        <v>8</v>
      </c>
      <c r="B35" s="28" t="s">
        <v>28</v>
      </c>
      <c r="C35" s="36">
        <v>4.6642249243214702E-2</v>
      </c>
      <c r="D35" s="36">
        <v>4.963720369894517E-2</v>
      </c>
      <c r="E35" s="37">
        <v>5.3559227326696046E-3</v>
      </c>
      <c r="F35" s="38">
        <f t="shared" si="3"/>
        <v>-9.2447464113272308E-3</v>
      </c>
      <c r="G35" s="38">
        <f t="shared" si="4"/>
        <v>-3.9244746411327226E-2</v>
      </c>
      <c r="H35" s="18">
        <f t="shared" si="5"/>
        <v>2.0755253588672772E-2</v>
      </c>
      <c r="I35" s="5"/>
      <c r="J35" s="6"/>
      <c r="K35" s="39"/>
      <c r="L35" s="1"/>
      <c r="M35" s="1"/>
      <c r="N35" s="1"/>
      <c r="O35" s="1"/>
      <c r="P35" s="1"/>
    </row>
    <row r="36" spans="1:16" ht="12.75" x14ac:dyDescent="0.2">
      <c r="A36" s="27">
        <v>9</v>
      </c>
      <c r="B36" s="28" t="s">
        <v>29</v>
      </c>
      <c r="C36" s="36">
        <v>1.5951587531782704E-2</v>
      </c>
      <c r="D36" s="36">
        <v>1.6975857993208558E-2</v>
      </c>
      <c r="E36" s="37">
        <v>7.8713886236481123E-3</v>
      </c>
      <c r="F36" s="38">
        <f t="shared" si="3"/>
        <v>-9.2447464113272308E-3</v>
      </c>
      <c r="G36" s="38">
        <f t="shared" si="4"/>
        <v>-3.9244746411327226E-2</v>
      </c>
      <c r="H36" s="18">
        <f t="shared" si="5"/>
        <v>2.0755253588672772E-2</v>
      </c>
      <c r="I36" s="5"/>
      <c r="J36" s="6"/>
      <c r="K36" s="39"/>
      <c r="L36" s="1"/>
      <c r="M36" s="1"/>
      <c r="N36" s="1"/>
      <c r="O36" s="1"/>
      <c r="P36" s="1"/>
    </row>
    <row r="37" spans="1:16" ht="12.75" x14ac:dyDescent="0.2">
      <c r="A37" s="69" t="s">
        <v>14</v>
      </c>
      <c r="B37" s="70"/>
      <c r="C37" s="70"/>
      <c r="D37" s="70"/>
      <c r="E37" s="40">
        <v>-1.0432554239028592E-2</v>
      </c>
      <c r="F37" s="41"/>
      <c r="G37" s="41"/>
      <c r="H37" s="5"/>
      <c r="I37" s="5"/>
      <c r="J37" s="6"/>
      <c r="K37" s="39"/>
      <c r="L37" s="1"/>
      <c r="M37" s="1"/>
      <c r="N37" s="1"/>
      <c r="O37" s="1"/>
      <c r="P37" s="1"/>
    </row>
    <row r="38" spans="1:16" ht="12.75" x14ac:dyDescent="0.2">
      <c r="A38" s="69" t="s">
        <v>15</v>
      </c>
      <c r="B38" s="70"/>
      <c r="C38" s="70"/>
      <c r="D38" s="70"/>
      <c r="E38" s="40">
        <v>-9.2447464113272308E-3</v>
      </c>
      <c r="F38" s="42"/>
      <c r="G38" s="42"/>
      <c r="H38" s="5"/>
      <c r="I38" s="5"/>
      <c r="J38" s="6"/>
      <c r="K38" s="39"/>
      <c r="L38" s="1"/>
      <c r="M38" s="1"/>
      <c r="N38" s="1"/>
      <c r="O38" s="1"/>
      <c r="P38" s="1"/>
    </row>
    <row r="39" spans="1:16" ht="12.75" x14ac:dyDescent="0.2">
      <c r="A39" s="69" t="s">
        <v>16</v>
      </c>
      <c r="B39" s="70"/>
      <c r="C39" s="70"/>
      <c r="D39" s="70"/>
      <c r="E39" s="40">
        <v>-3.6822669633076823E-3</v>
      </c>
      <c r="F39" s="42"/>
      <c r="G39" s="42"/>
      <c r="H39" s="5"/>
      <c r="I39" s="5"/>
      <c r="J39" s="6"/>
      <c r="K39" s="39"/>
      <c r="L39" s="1"/>
      <c r="M39" s="1"/>
      <c r="N39" s="1"/>
      <c r="O39" s="1"/>
      <c r="P39" s="1"/>
    </row>
    <row r="40" spans="1:16" ht="12.75" x14ac:dyDescent="0.2">
      <c r="A40" s="76" t="s">
        <v>17</v>
      </c>
      <c r="B40" s="77"/>
      <c r="C40" s="77"/>
      <c r="D40" s="77"/>
      <c r="E40" s="40">
        <v>-3.9244746411327226E-2</v>
      </c>
      <c r="F40" s="42"/>
      <c r="G40" s="42"/>
      <c r="H40" s="5"/>
      <c r="I40" s="5"/>
      <c r="J40" s="6"/>
      <c r="K40" s="39"/>
      <c r="L40" s="1"/>
      <c r="M40" s="1"/>
      <c r="N40" s="1"/>
      <c r="O40" s="1"/>
      <c r="P40" s="1"/>
    </row>
    <row r="41" spans="1:16" ht="13.5" thickBot="1" x14ac:dyDescent="0.25">
      <c r="A41" s="71" t="s">
        <v>18</v>
      </c>
      <c r="B41" s="72"/>
      <c r="C41" s="72"/>
      <c r="D41" s="72"/>
      <c r="E41" s="43">
        <v>2.0755253588672772E-2</v>
      </c>
      <c r="F41" s="44"/>
      <c r="G41" s="44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8"/>
      <c r="B42" s="78"/>
      <c r="C42" s="78"/>
      <c r="D42" s="78"/>
      <c r="E42" s="78"/>
      <c r="F42" s="44"/>
      <c r="G42" s="44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73" t="s">
        <v>30</v>
      </c>
      <c r="B43" s="73"/>
      <c r="C43" s="73"/>
      <c r="D43" s="73"/>
      <c r="E43" s="73"/>
      <c r="F43" s="44"/>
      <c r="G43" s="44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4"/>
      <c r="B44" s="44"/>
      <c r="C44" s="44"/>
      <c r="D44" s="44"/>
      <c r="E44" s="44"/>
      <c r="F44" s="45"/>
      <c r="G44" s="45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6"/>
      <c r="C45" s="46"/>
      <c r="D45" s="46"/>
      <c r="E45" s="47"/>
      <c r="F45" s="45"/>
      <c r="G45" s="45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6"/>
      <c r="B46" s="46"/>
      <c r="C46" s="46"/>
      <c r="D46" s="46"/>
      <c r="E46" s="47"/>
      <c r="F46" s="32"/>
      <c r="G46" s="32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74" t="s">
        <v>49</v>
      </c>
      <c r="B47" s="74"/>
      <c r="C47" s="74"/>
      <c r="D47" s="74"/>
      <c r="E47" s="74"/>
      <c r="F47" s="7"/>
      <c r="G47" s="7"/>
      <c r="H47" s="5"/>
      <c r="I47" s="5"/>
      <c r="K47" s="49" t="str">
        <f>CONCATENATE(TEXT(E60*1,"# ##0,00%"),"
Среднопретеглена
доходност")</f>
        <v>-0,50%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50"/>
      <c r="G48" s="50"/>
      <c r="H48" s="5"/>
      <c r="I48" s="5"/>
      <c r="J48" s="11" t="str">
        <f>CONCATENATE(A47," НА ГОДИШНА БАЗА")</f>
        <v>ДОХОДНОСТ НА ДОБРОВОЛНИТЕ ПЕНСИОННИ ФОНДОВЕ
ЗА ПЕРИОДА 31.12.2021 г. - 29.12.2023 г. НА ГОДИШНА БАЗА</v>
      </c>
      <c r="K48" s="39"/>
      <c r="L48" s="1"/>
      <c r="M48" s="1"/>
      <c r="N48" s="1"/>
      <c r="O48" s="1"/>
      <c r="P48" s="1"/>
    </row>
    <row r="49" spans="1:16" ht="12.75" x14ac:dyDescent="0.2">
      <c r="A49" s="51">
        <v>1</v>
      </c>
      <c r="B49" s="52">
        <v>2</v>
      </c>
      <c r="C49" s="52">
        <v>3</v>
      </c>
      <c r="D49" s="52">
        <v>4</v>
      </c>
      <c r="E49" s="53">
        <v>5</v>
      </c>
      <c r="F49" s="2"/>
      <c r="G49" s="54"/>
      <c r="H49" s="18"/>
      <c r="I49" s="5"/>
      <c r="J49" s="55"/>
      <c r="K49" s="39"/>
      <c r="L49" s="1"/>
      <c r="M49" s="1"/>
      <c r="N49" s="1"/>
      <c r="O49" s="1"/>
      <c r="P49" s="1"/>
    </row>
    <row r="50" spans="1:16" ht="12.75" x14ac:dyDescent="0.2">
      <c r="A50" s="19">
        <v>1</v>
      </c>
      <c r="B50" s="20" t="s">
        <v>31</v>
      </c>
      <c r="C50" s="21">
        <v>0.12478307361528591</v>
      </c>
      <c r="D50" s="21">
        <v>0.17976382013292358</v>
      </c>
      <c r="E50" s="22">
        <v>-2.7475785484613047E-2</v>
      </c>
      <c r="F50" s="56">
        <f t="shared" ref="F50:F58" si="6">$E$60</f>
        <v>-5.0047332797260556E-3</v>
      </c>
      <c r="G50" s="54"/>
      <c r="H50" s="18"/>
      <c r="I50" s="5"/>
      <c r="J50" s="55"/>
      <c r="K50" s="39"/>
      <c r="L50" s="1"/>
      <c r="M50" s="1"/>
      <c r="N50" s="1"/>
      <c r="O50" s="1"/>
      <c r="P50" s="1"/>
    </row>
    <row r="51" spans="1:16" ht="12.75" x14ac:dyDescent="0.2">
      <c r="A51" s="19">
        <v>2</v>
      </c>
      <c r="B51" s="20" t="s">
        <v>32</v>
      </c>
      <c r="C51" s="21">
        <v>7.3980609358130223E-2</v>
      </c>
      <c r="D51" s="21">
        <v>0.10657725097380416</v>
      </c>
      <c r="E51" s="22">
        <v>4.3774833258092949E-2</v>
      </c>
      <c r="F51" s="56">
        <f t="shared" si="6"/>
        <v>-5.0047332797260556E-3</v>
      </c>
      <c r="G51" s="54"/>
      <c r="H51" s="18"/>
      <c r="I51" s="5"/>
      <c r="J51" s="55"/>
      <c r="K51" s="39"/>
      <c r="L51" s="1"/>
      <c r="M51" s="1"/>
      <c r="N51" s="1"/>
      <c r="O51" s="1"/>
      <c r="P51" s="1"/>
    </row>
    <row r="52" spans="1:16" ht="12.75" x14ac:dyDescent="0.2">
      <c r="A52" s="19">
        <v>3</v>
      </c>
      <c r="B52" s="20" t="s">
        <v>33</v>
      </c>
      <c r="C52" s="21">
        <v>0.11169677590416766</v>
      </c>
      <c r="D52" s="21">
        <v>0.1609115607696058</v>
      </c>
      <c r="E52" s="22">
        <v>-2.5955381007626621E-2</v>
      </c>
      <c r="F52" s="56">
        <f t="shared" si="6"/>
        <v>-5.0047332797260556E-3</v>
      </c>
      <c r="G52" s="54"/>
      <c r="H52" s="18"/>
      <c r="I52" s="5"/>
      <c r="J52" s="55"/>
      <c r="K52" s="39"/>
      <c r="L52" s="1"/>
      <c r="M52" s="1"/>
      <c r="N52" s="1"/>
      <c r="O52" s="1"/>
      <c r="P52" s="1"/>
    </row>
    <row r="53" spans="1:16" ht="12.75" x14ac:dyDescent="0.2">
      <c r="A53" s="19">
        <v>4</v>
      </c>
      <c r="B53" s="20" t="s">
        <v>34</v>
      </c>
      <c r="C53" s="21">
        <v>0.43620013204993913</v>
      </c>
      <c r="D53" s="21">
        <v>0.2</v>
      </c>
      <c r="E53" s="22">
        <v>-1.3380529606756619E-2</v>
      </c>
      <c r="F53" s="56">
        <f t="shared" si="6"/>
        <v>-5.0047332797260556E-3</v>
      </c>
      <c r="G53" s="54"/>
      <c r="H53" s="18"/>
      <c r="I53" s="5"/>
      <c r="J53" s="55"/>
      <c r="K53" s="39"/>
      <c r="L53" s="1"/>
      <c r="M53" s="1"/>
      <c r="N53" s="1"/>
      <c r="O53" s="1"/>
      <c r="P53" s="1"/>
    </row>
    <row r="54" spans="1:16" ht="12.75" x14ac:dyDescent="0.2">
      <c r="A54" s="19">
        <v>5</v>
      </c>
      <c r="B54" s="20" t="s">
        <v>35</v>
      </c>
      <c r="C54" s="21">
        <v>0.14730980830507678</v>
      </c>
      <c r="D54" s="21">
        <v>0.2</v>
      </c>
      <c r="E54" s="22">
        <v>-1.4930874834627517E-2</v>
      </c>
      <c r="F54" s="56">
        <f t="shared" si="6"/>
        <v>-5.0047332797260556E-3</v>
      </c>
      <c r="G54" s="54"/>
      <c r="H54" s="18"/>
      <c r="I54" s="5"/>
      <c r="J54" s="55"/>
      <c r="K54" s="39"/>
      <c r="L54" s="1"/>
      <c r="M54" s="1"/>
      <c r="N54" s="1"/>
      <c r="O54" s="1"/>
      <c r="P54" s="1"/>
    </row>
    <row r="55" spans="1:16" ht="12.75" x14ac:dyDescent="0.2">
      <c r="A55" s="19">
        <v>6</v>
      </c>
      <c r="B55" s="20" t="s">
        <v>36</v>
      </c>
      <c r="C55" s="21">
        <v>8.3216274486713468E-2</v>
      </c>
      <c r="D55" s="21">
        <v>0.11988224817319335</v>
      </c>
      <c r="E55" s="22">
        <v>4.1215831348500487E-2</v>
      </c>
      <c r="F55" s="56">
        <f t="shared" si="6"/>
        <v>-5.0047332797260556E-3</v>
      </c>
      <c r="G55" s="54"/>
      <c r="H55" s="18"/>
      <c r="I55" s="5"/>
      <c r="J55" s="55"/>
      <c r="K55" s="39"/>
      <c r="L55" s="1"/>
      <c r="M55" s="1"/>
      <c r="N55" s="1"/>
      <c r="O55" s="1"/>
      <c r="P55" s="1"/>
    </row>
    <row r="56" spans="1:16" ht="12.75" x14ac:dyDescent="0.2">
      <c r="A56" s="27">
        <v>7</v>
      </c>
      <c r="B56" s="28" t="s">
        <v>37</v>
      </c>
      <c r="C56" s="21">
        <v>1.216557261708049E-2</v>
      </c>
      <c r="D56" s="21">
        <v>1.7525853021486876E-2</v>
      </c>
      <c r="E56" s="22">
        <v>-1.2912302726020286E-2</v>
      </c>
      <c r="F56" s="56">
        <f t="shared" si="6"/>
        <v>-5.0047332797260556E-3</v>
      </c>
      <c r="G56" s="31"/>
      <c r="H56" s="5"/>
      <c r="I56" s="5"/>
      <c r="J56" s="55"/>
      <c r="K56" s="39"/>
      <c r="L56" s="1"/>
      <c r="M56" s="1"/>
      <c r="N56" s="1"/>
      <c r="O56" s="1"/>
      <c r="P56" s="1"/>
    </row>
    <row r="57" spans="1:16" ht="12.75" x14ac:dyDescent="0.2">
      <c r="A57" s="27">
        <v>8</v>
      </c>
      <c r="B57" s="28" t="s">
        <v>38</v>
      </c>
      <c r="C57" s="21">
        <v>9.9510431649873585E-3</v>
      </c>
      <c r="D57" s="21">
        <v>1.4335578390710629E-2</v>
      </c>
      <c r="E57" s="22">
        <v>2.685523006337176E-2</v>
      </c>
      <c r="F57" s="56">
        <f t="shared" si="6"/>
        <v>-5.0047332797260556E-3</v>
      </c>
      <c r="G57" s="31"/>
      <c r="H57" s="5"/>
      <c r="I57" s="5"/>
      <c r="J57" s="55"/>
      <c r="K57" s="39"/>
      <c r="L57" s="1"/>
      <c r="M57" s="1"/>
      <c r="N57" s="1"/>
      <c r="O57" s="1"/>
      <c r="P57" s="1"/>
    </row>
    <row r="58" spans="1:16" ht="12.75" x14ac:dyDescent="0.2">
      <c r="A58" s="27">
        <v>9</v>
      </c>
      <c r="B58" s="28" t="s">
        <v>39</v>
      </c>
      <c r="C58" s="21">
        <v>6.9671049861900819E-4</v>
      </c>
      <c r="D58" s="21">
        <v>1.0036885382756322E-3</v>
      </c>
      <c r="E58" s="22">
        <v>8.0568697535816636E-3</v>
      </c>
      <c r="F58" s="56">
        <f t="shared" si="6"/>
        <v>-5.0047332797260556E-3</v>
      </c>
      <c r="G58" s="31"/>
      <c r="H58" s="5"/>
      <c r="I58" s="5"/>
      <c r="J58" s="55"/>
      <c r="K58" s="39"/>
      <c r="L58" s="1"/>
      <c r="M58" s="1"/>
      <c r="N58" s="1"/>
      <c r="O58" s="1"/>
      <c r="P58" s="1"/>
    </row>
    <row r="59" spans="1:16" ht="12.75" x14ac:dyDescent="0.2">
      <c r="A59" s="69" t="s">
        <v>14</v>
      </c>
      <c r="B59" s="70"/>
      <c r="C59" s="70"/>
      <c r="D59" s="70"/>
      <c r="E59" s="29">
        <v>-7.5796163532402192E-3</v>
      </c>
      <c r="F59" s="31"/>
      <c r="G59" s="31"/>
      <c r="H59" s="5"/>
      <c r="I59" s="5"/>
      <c r="J59" s="55"/>
      <c r="K59" s="39"/>
      <c r="L59" s="1"/>
      <c r="M59" s="1"/>
      <c r="N59" s="1"/>
      <c r="O59" s="1"/>
      <c r="P59" s="1"/>
    </row>
    <row r="60" spans="1:16" ht="12.75" x14ac:dyDescent="0.2">
      <c r="A60" s="69" t="s">
        <v>15</v>
      </c>
      <c r="B60" s="70"/>
      <c r="C60" s="70"/>
      <c r="D60" s="70"/>
      <c r="E60" s="29">
        <v>-5.0047332797260556E-3</v>
      </c>
      <c r="F60" s="31"/>
      <c r="G60" s="31"/>
      <c r="H60" s="5"/>
      <c r="I60" s="5"/>
      <c r="J60" s="55"/>
      <c r="K60" s="39"/>
      <c r="L60" s="1"/>
      <c r="M60" s="1"/>
      <c r="N60" s="1"/>
      <c r="O60" s="1"/>
      <c r="P60" s="1"/>
    </row>
    <row r="61" spans="1:16" ht="13.5" thickBot="1" x14ac:dyDescent="0.25">
      <c r="A61" s="71" t="s">
        <v>16</v>
      </c>
      <c r="B61" s="72"/>
      <c r="C61" s="72"/>
      <c r="D61" s="72"/>
      <c r="E61" s="57">
        <v>2.8053211959891966E-3</v>
      </c>
      <c r="F61" s="30"/>
      <c r="G61" s="30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8"/>
      <c r="B62" s="58"/>
      <c r="C62" s="58"/>
      <c r="D62" s="58"/>
      <c r="E62" s="59"/>
      <c r="F62" s="30"/>
      <c r="G62" s="30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73" t="s">
        <v>40</v>
      </c>
      <c r="B63" s="73"/>
      <c r="C63" s="73"/>
      <c r="D63" s="73"/>
      <c r="E63" s="73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6"/>
      <c r="C66" s="46"/>
      <c r="D66" s="46"/>
      <c r="E66" s="47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74" t="s">
        <v>50</v>
      </c>
      <c r="B67" s="74"/>
      <c r="C67" s="74"/>
      <c r="D67" s="74"/>
      <c r="E67" s="74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51">
        <v>1</v>
      </c>
      <c r="B69" s="52">
        <v>2</v>
      </c>
      <c r="C69" s="52">
        <v>3</v>
      </c>
      <c r="D69" s="52">
        <v>4</v>
      </c>
      <c r="E69" s="53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60">
        <v>1</v>
      </c>
      <c r="B70" s="61" t="s">
        <v>41</v>
      </c>
      <c r="C70" s="62">
        <v>1</v>
      </c>
      <c r="D70" s="63">
        <v>1</v>
      </c>
      <c r="E70" s="57">
        <v>-3.2473667027304809E-2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4"/>
      <c r="K71" s="75"/>
      <c r="L71" s="75"/>
      <c r="M71" s="75"/>
      <c r="N71" s="75"/>
      <c r="O71" s="75"/>
    </row>
    <row r="72" spans="1:16" ht="24.75" customHeight="1" x14ac:dyDescent="0.2">
      <c r="A72" s="66" t="s">
        <v>42</v>
      </c>
      <c r="B72" s="66"/>
      <c r="C72" s="1"/>
      <c r="D72" s="1"/>
      <c r="E72" s="1"/>
      <c r="P72" s="65"/>
    </row>
    <row r="73" spans="1:16" ht="27" customHeight="1" x14ac:dyDescent="0.2">
      <c r="A73" s="67" t="s">
        <v>43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27" customHeight="1" x14ac:dyDescent="0.2">
      <c r="A74" s="67" t="s">
        <v>44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ht="26.25" customHeight="1" x14ac:dyDescent="0.2">
      <c r="A75" s="68" t="s">
        <v>45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</sheetData>
  <mergeCells count="28">
    <mergeCell ref="A18:D18"/>
    <mergeCell ref="A1:O1"/>
    <mergeCell ref="A3:E3"/>
    <mergeCell ref="A15:D15"/>
    <mergeCell ref="A16:D16"/>
    <mergeCell ref="A17:D17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72:B72"/>
    <mergeCell ref="A73:P73"/>
    <mergeCell ref="A74:P74"/>
    <mergeCell ref="A75:P75"/>
    <mergeCell ref="A59:D59"/>
    <mergeCell ref="A60:D60"/>
    <mergeCell ref="A61:D61"/>
    <mergeCell ref="A63:E63"/>
    <mergeCell ref="A67:E67"/>
    <mergeCell ref="K71:O71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31.12.2021-29.12.2023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Valentina Lilova</cp:lastModifiedBy>
  <dcterms:created xsi:type="dcterms:W3CDTF">2024-01-19T09:02:17Z</dcterms:created>
  <dcterms:modified xsi:type="dcterms:W3CDTF">2024-01-19T10:00:34Z</dcterms:modified>
</cp:coreProperties>
</file>