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F39" i="1" l="1"/>
  <c r="F38" i="1" s="1"/>
  <c r="F77" i="1"/>
  <c r="I22" i="1"/>
  <c r="F56" i="1"/>
  <c r="J64" i="1"/>
  <c r="E22" i="1"/>
  <c r="E64" i="1" s="1"/>
  <c r="E66" i="1"/>
  <c r="F23" i="1"/>
  <c r="G25" i="1"/>
  <c r="G22" i="1" s="1"/>
  <c r="F26" i="1"/>
  <c r="F25" i="1" s="1"/>
  <c r="I56" i="1"/>
  <c r="I77" i="1"/>
  <c r="I66" i="1" s="1"/>
  <c r="I86" i="1"/>
  <c r="H39" i="1"/>
  <c r="H38" i="1" s="1"/>
  <c r="H64" i="1" s="1"/>
  <c r="G68" i="1"/>
  <c r="F69" i="1"/>
  <c r="F68" i="1" s="1"/>
  <c r="F66" i="1" s="1"/>
  <c r="G56" i="1"/>
  <c r="G77" i="1"/>
  <c r="G86" i="1"/>
  <c r="H65" i="1" l="1"/>
  <c r="H105" i="1"/>
  <c r="G64" i="1"/>
  <c r="J105" i="1"/>
  <c r="J65" i="1"/>
  <c r="I64" i="1"/>
  <c r="G66" i="1"/>
  <c r="E105" i="1"/>
  <c r="E65" i="1"/>
  <c r="F22" i="1"/>
  <c r="F64" i="1" s="1"/>
  <c r="G65" i="1" l="1"/>
  <c r="G105" i="1"/>
  <c r="F105" i="1"/>
  <c r="F65" i="1"/>
  <c r="I105" i="1"/>
  <c r="I6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<sst xmlns="http://schemas.openxmlformats.org/spreadsheetml/2006/main" count="247" uniqueCount="175">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</sst>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1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45291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18674751</v>
          </cell>
          <cell r="H90">
            <v>0</v>
          </cell>
          <cell r="I90">
            <v>62555</v>
          </cell>
          <cell r="J90">
            <v>27676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3751372</v>
          </cell>
          <cell r="H106">
            <v>0</v>
          </cell>
          <cell r="I106">
            <v>3953</v>
          </cell>
          <cell r="J106">
            <v>716209</v>
          </cell>
        </row>
        <row r="110">
          <cell r="E110">
            <v>0</v>
          </cell>
          <cell r="G110">
            <v>62315</v>
          </cell>
          <cell r="H110">
            <v>-188</v>
          </cell>
          <cell r="I110">
            <v>1239</v>
          </cell>
          <cell r="J110">
            <v>-743885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6176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13257000</v>
          </cell>
          <cell r="G187">
            <v>10855689</v>
          </cell>
          <cell r="H187">
            <v>0</v>
          </cell>
          <cell r="I187">
            <v>0</v>
          </cell>
          <cell r="J187">
            <v>2400867</v>
          </cell>
        </row>
        <row r="190">
          <cell r="E190">
            <v>547400</v>
          </cell>
          <cell r="G190">
            <v>494309</v>
          </cell>
          <cell r="H190">
            <v>0</v>
          </cell>
          <cell r="I190">
            <v>0</v>
          </cell>
          <cell r="J190">
            <v>52578</v>
          </cell>
        </row>
        <row r="196">
          <cell r="E196">
            <v>1756800</v>
          </cell>
          <cell r="G196">
            <v>0</v>
          </cell>
          <cell r="H196">
            <v>0</v>
          </cell>
          <cell r="I196">
            <v>0</v>
          </cell>
          <cell r="J196">
            <v>1756336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2154200</v>
          </cell>
          <cell r="G205">
            <v>1820217</v>
          </cell>
          <cell r="H205">
            <v>27881</v>
          </cell>
          <cell r="I205">
            <v>295581</v>
          </cell>
          <cell r="J205">
            <v>0</v>
          </cell>
        </row>
        <row r="223">
          <cell r="E223">
            <v>44000</v>
          </cell>
          <cell r="G223">
            <v>40938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3585300</v>
          </cell>
          <cell r="G271">
            <v>3540851</v>
          </cell>
          <cell r="H271">
            <v>44413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134000</v>
          </cell>
          <cell r="G276">
            <v>85644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380500</v>
          </cell>
          <cell r="G284">
            <v>347878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479200</v>
          </cell>
          <cell r="G375">
            <v>-4248657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143970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4168967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-853783</v>
          </cell>
          <cell r="H524">
            <v>0</v>
          </cell>
          <cell r="I524">
            <v>0</v>
          </cell>
          <cell r="J524">
            <v>-10453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-50412</v>
          </cell>
          <cell r="H544">
            <v>0</v>
          </cell>
          <cell r="I544">
            <v>0</v>
          </cell>
          <cell r="J544">
            <v>51267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-217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-300206</v>
          </cell>
          <cell r="H591">
            <v>72372</v>
          </cell>
          <cell r="I591">
            <v>227834</v>
          </cell>
          <cell r="J591">
            <v>0</v>
          </cell>
        </row>
        <row r="594">
          <cell r="E594">
            <v>0</v>
          </cell>
          <cell r="G594">
            <v>-72372</v>
          </cell>
          <cell r="H594">
            <v>72372</v>
          </cell>
          <cell r="J594">
            <v>0</v>
          </cell>
        </row>
        <row r="605">
          <cell r="B605">
            <v>45300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47" sqref="B4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45291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22562173</v>
      </c>
      <c r="G22" s="111">
        <f t="shared" si="0"/>
        <v>22494614</v>
      </c>
      <c r="H22" s="112">
        <f t="shared" si="0"/>
        <v>-188</v>
      </c>
      <c r="I22" s="112">
        <f t="shared" si="0"/>
        <v>67747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22562173</v>
      </c>
      <c r="G25" s="136">
        <f t="shared" ref="G25:M25" si="2">+G26+G30+G31+G32+G33</f>
        <v>22494614</v>
      </c>
      <c r="H25" s="137">
        <f>+H26+H30+H31+H32+H33</f>
        <v>-188</v>
      </c>
      <c r="I25" s="137">
        <f>+I26+I30+I31+I32+I33</f>
        <v>67747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18764982</v>
      </c>
      <c r="G30" s="171">
        <f>[1]OTCHET!G90+[1]OTCHET!G93+[1]OTCHET!G94</f>
        <v>18674751</v>
      </c>
      <c r="H30" s="172">
        <f>[1]OTCHET!H90+[1]OTCHET!H93+[1]OTCHET!H94</f>
        <v>0</v>
      </c>
      <c r="I30" s="172">
        <f>[1]OTCHET!I90+[1]OTCHET!I93+[1]OTCHET!I94</f>
        <v>62555</v>
      </c>
      <c r="J30" s="173">
        <f>[1]OTCHET!J90+[1]OTCHET!J93+[1]OTCHET!J94</f>
        <v>27676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3000000</v>
      </c>
      <c r="F31" s="176">
        <f t="shared" si="1"/>
        <v>4471534</v>
      </c>
      <c r="G31" s="177">
        <f>[1]OTCHET!G106</f>
        <v>3751372</v>
      </c>
      <c r="H31" s="178">
        <f>[1]OTCHET!H106</f>
        <v>0</v>
      </c>
      <c r="I31" s="178">
        <f>[1]OTCHET!I106</f>
        <v>3953</v>
      </c>
      <c r="J31" s="179">
        <f>[1]OTCHET!J106</f>
        <v>716209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-680519</v>
      </c>
      <c r="G32" s="177">
        <f>[1]OTCHET!G110+[1]OTCHET!G119+[1]OTCHET!G135+[1]OTCHET!G136</f>
        <v>62315</v>
      </c>
      <c r="H32" s="178">
        <f>[1]OTCHET!H110+[1]OTCHET!H119+[1]OTCHET!H135+[1]OTCHET!H136</f>
        <v>-188</v>
      </c>
      <c r="I32" s="178">
        <f>[1]OTCHET!I110+[1]OTCHET!I119+[1]OTCHET!I135+[1]OTCHET!I136</f>
        <v>1239</v>
      </c>
      <c r="J32" s="179">
        <f>[1]OTCHET!J110+[1]OTCHET!J119+[1]OTCHET!J135+[1]OTCHET!J136</f>
        <v>-743885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6176</v>
      </c>
      <c r="G33" s="129">
        <f>[1]OTCHET!G123</f>
        <v>6176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21859200</v>
      </c>
      <c r="F38" s="217">
        <f t="shared" si="3"/>
        <v>21763182</v>
      </c>
      <c r="G38" s="218">
        <f t="shared" si="3"/>
        <v>17185526</v>
      </c>
      <c r="H38" s="219">
        <f t="shared" si="3"/>
        <v>72294</v>
      </c>
      <c r="I38" s="219">
        <f t="shared" si="3"/>
        <v>295581</v>
      </c>
      <c r="J38" s="220">
        <f t="shared" si="3"/>
        <v>4209781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15561200</v>
      </c>
      <c r="F39" s="229">
        <f t="shared" si="4"/>
        <v>15559779</v>
      </c>
      <c r="G39" s="230">
        <f t="shared" si="4"/>
        <v>11349998</v>
      </c>
      <c r="H39" s="231">
        <f t="shared" si="4"/>
        <v>0</v>
      </c>
      <c r="I39" s="231">
        <f t="shared" si="4"/>
        <v>0</v>
      </c>
      <c r="J39" s="232">
        <f t="shared" si="4"/>
        <v>4209781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13257000</v>
      </c>
      <c r="F40" s="237">
        <f t="shared" si="1"/>
        <v>13256556</v>
      </c>
      <c r="G40" s="238">
        <f>[1]OTCHET!G187</f>
        <v>10855689</v>
      </c>
      <c r="H40" s="239">
        <f>[1]OTCHET!H187</f>
        <v>0</v>
      </c>
      <c r="I40" s="239">
        <f>[1]OTCHET!I187</f>
        <v>0</v>
      </c>
      <c r="J40" s="240">
        <f>[1]OTCHET!J187</f>
        <v>2400867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547400</v>
      </c>
      <c r="F41" s="245">
        <f t="shared" si="1"/>
        <v>546887</v>
      </c>
      <c r="G41" s="246">
        <f>[1]OTCHET!G190</f>
        <v>494309</v>
      </c>
      <c r="H41" s="247">
        <f>[1]OTCHET!H190</f>
        <v>0</v>
      </c>
      <c r="I41" s="247">
        <f>[1]OTCHET!I190</f>
        <v>0</v>
      </c>
      <c r="J41" s="248">
        <f>[1]OTCHET!J190</f>
        <v>52578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1756800</v>
      </c>
      <c r="F42" s="252">
        <f t="shared" si="1"/>
        <v>1756336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1756336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5783500</v>
      </c>
      <c r="F43" s="258">
        <f t="shared" si="1"/>
        <v>5769881</v>
      </c>
      <c r="G43" s="259">
        <f>+[1]OTCHET!G205+[1]OTCHET!G223+[1]OTCHET!G271</f>
        <v>5402006</v>
      </c>
      <c r="H43" s="260">
        <f>+[1]OTCHET!H205+[1]OTCHET!H223+[1]OTCHET!H271</f>
        <v>72294</v>
      </c>
      <c r="I43" s="260">
        <f>+[1]OTCHET!I205+[1]OTCHET!I223+[1]OTCHET!I271</f>
        <v>295581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514500</v>
      </c>
      <c r="F49" s="176">
        <f t="shared" si="1"/>
        <v>433522</v>
      </c>
      <c r="G49" s="177">
        <f>[1]OTCHET!G275+[1]OTCHET!G276+[1]OTCHET!G284+[1]OTCHET!G287</f>
        <v>433522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479200</v>
      </c>
      <c r="F56" s="301">
        <f t="shared" si="5"/>
        <v>64280</v>
      </c>
      <c r="G56" s="302">
        <f t="shared" si="5"/>
        <v>-4104687</v>
      </c>
      <c r="H56" s="303">
        <f t="shared" si="5"/>
        <v>0</v>
      </c>
      <c r="I56" s="304">
        <f t="shared" si="5"/>
        <v>0</v>
      </c>
      <c r="J56" s="305">
        <f t="shared" si="5"/>
        <v>4168967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479200</v>
      </c>
      <c r="F57" s="307">
        <f t="shared" si="1"/>
        <v>-4248657</v>
      </c>
      <c r="G57" s="308">
        <f>+[1]OTCHET!G361+[1]OTCHET!G375+[1]OTCHET!G388</f>
        <v>-4248657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143970</v>
      </c>
      <c r="G58" s="313">
        <f>+[1]OTCHET!G383+[1]OTCHET!G391+[1]OTCHET!G396+[1]OTCHET!G399+[1]OTCHET!G402+[1]OTCHET!G405+[1]OTCHET!G406+[1]OTCHET!G409+[1]OTCHET!G422+[1]OTCHET!G423+[1]OTCHET!G424+[1]OTCHET!G425+[1]OTCHET!G426</f>
        <v>143970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4168967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4168967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863271</v>
      </c>
      <c r="G64" s="345">
        <f t="shared" si="6"/>
        <v>1204401</v>
      </c>
      <c r="H64" s="346">
        <f t="shared" si="6"/>
        <v>-72482</v>
      </c>
      <c r="I64" s="346">
        <f t="shared" si="6"/>
        <v>-227834</v>
      </c>
      <c r="J64" s="347">
        <f t="shared" si="6"/>
        <v>-40814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-863271</v>
      </c>
      <c r="G66" s="357">
        <f t="shared" ref="G66:L66" si="8">SUM(+G68+G76+G77+G84+G85+G86+G89+G90+G91+G92+G93+G94+G95)</f>
        <v>-1204401</v>
      </c>
      <c r="H66" s="358">
        <f>SUM(+H68+H76+H77+H84+H85+H86+H89+H90+H91+H92+H93+H94+H95)</f>
        <v>72482</v>
      </c>
      <c r="I66" s="358">
        <f>SUM(+I68+I76+I77+I84+I85+I86+I89+I90+I91+I92+I93+I94+I95)</f>
        <v>227834</v>
      </c>
      <c r="J66" s="359">
        <f>SUM(+J68+J76+J77+J84+J85+J86+J89+J90+J91+J92+J93+J94+J95)</f>
        <v>40814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-863381</v>
      </c>
      <c r="G86" s="318">
        <f t="shared" ref="G86:M86" si="11">+G87+G88</f>
        <v>-904195</v>
      </c>
      <c r="H86" s="319">
        <f>+H87+H88</f>
        <v>0</v>
      </c>
      <c r="I86" s="319">
        <f>+I87+I88</f>
        <v>0</v>
      </c>
      <c r="J86" s="320">
        <f>+J87+J88</f>
        <v>40814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-863381</v>
      </c>
      <c r="G88" s="391">
        <f>+[1]OTCHET!G521+[1]OTCHET!G524+[1]OTCHET!G544</f>
        <v>-904195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40814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327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327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-217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-217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-300206</v>
      </c>
      <c r="H95" s="130">
        <f>[1]OTCHET!H591</f>
        <v>72372</v>
      </c>
      <c r="I95" s="130">
        <f>[1]OTCHET!I591</f>
        <v>227834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-72372</v>
      </c>
      <c r="H96" s="406">
        <f>+[1]OTCHET!H594</f>
        <v>72372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45300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2024-01-11T13:13:46Z</dcterms:created>
  <dcterms:modified xsi:type="dcterms:W3CDTF">2024-01-11T13:14:14Z</dcterms:modified>
</cp:coreProperties>
</file>