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3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C14" i="15" l="1"/>
  <c r="D14" i="15"/>
  <c r="E14" i="15"/>
  <c r="F14" i="15"/>
  <c r="B14" i="15"/>
  <c r="C14" i="14" l="1"/>
  <c r="D14" i="14"/>
  <c r="E14" i="14"/>
  <c r="F14" i="14"/>
  <c r="B14" i="14"/>
  <c r="C14" i="13"/>
  <c r="D14" i="13"/>
  <c r="E14" i="13"/>
  <c r="F14" i="13"/>
  <c r="B14" i="13"/>
  <c r="AR8" i="29" l="1"/>
  <c r="AT6" i="29"/>
  <c r="AT7" i="29"/>
  <c r="AT8" i="29"/>
  <c r="AT5" i="29"/>
  <c r="AU6" i="29"/>
  <c r="AU7" i="29"/>
  <c r="AU8" i="29"/>
  <c r="AU5" i="29"/>
  <c r="AR5" i="29"/>
  <c r="AS5" i="29"/>
  <c r="AR6" i="29"/>
  <c r="AS6" i="29"/>
  <c r="AR7" i="29"/>
  <c r="AS7" i="29"/>
  <c r="AS8" i="29"/>
  <c r="AQ6" i="29"/>
  <c r="AQ7" i="29"/>
  <c r="AQ8" i="29"/>
  <c r="AQ5" i="29"/>
  <c r="P5" i="31" l="1"/>
  <c r="P6" i="31"/>
  <c r="Q6" i="31"/>
  <c r="P7" i="31"/>
  <c r="Q7" i="31"/>
  <c r="P8" i="31"/>
  <c r="Q8" i="31"/>
  <c r="P9" i="31"/>
  <c r="Q9" i="31"/>
  <c r="P10" i="31"/>
  <c r="Q10" i="31"/>
  <c r="P11" i="31"/>
  <c r="Q11" i="31"/>
  <c r="P12" i="31"/>
  <c r="Q12" i="31"/>
  <c r="P13" i="31"/>
  <c r="Q13" i="31"/>
  <c r="P14" i="31"/>
  <c r="Q14" i="31"/>
  <c r="C15" i="31"/>
  <c r="D15" i="31"/>
  <c r="E15" i="31"/>
  <c r="F15" i="31"/>
  <c r="G15" i="31"/>
  <c r="H15" i="31"/>
  <c r="I15" i="31"/>
  <c r="J15" i="31"/>
  <c r="K15" i="31"/>
  <c r="L15" i="31"/>
  <c r="M15" i="31"/>
  <c r="N15" i="31"/>
  <c r="O15" i="31"/>
  <c r="C14" i="19" l="1"/>
  <c r="D14" i="19"/>
  <c r="E14" i="19"/>
  <c r="F14" i="19"/>
  <c r="B14" i="19"/>
  <c r="C15" i="27" l="1"/>
  <c r="D15" i="27"/>
  <c r="E15" i="27"/>
  <c r="F15" i="27"/>
  <c r="G15" i="27"/>
  <c r="H15" i="27"/>
  <c r="I15" i="27"/>
  <c r="J15" i="27"/>
  <c r="K15" i="27"/>
  <c r="L15" i="27"/>
  <c r="M15" i="27"/>
  <c r="B15" i="27"/>
  <c r="E15" i="26"/>
  <c r="F15" i="26"/>
  <c r="G15" i="26"/>
  <c r="H15" i="26"/>
  <c r="Q5" i="31"/>
  <c r="Q15" i="31" s="1"/>
  <c r="P15" i="31"/>
  <c r="V7" i="24" l="1"/>
  <c r="W7" i="24"/>
  <c r="V8" i="24"/>
  <c r="W8" i="24"/>
  <c r="V9" i="24"/>
  <c r="W9" i="24"/>
  <c r="V10" i="24"/>
  <c r="W10" i="24"/>
  <c r="V11" i="24"/>
  <c r="W11" i="24"/>
  <c r="V12" i="24"/>
  <c r="W12" i="24"/>
  <c r="W6" i="24"/>
  <c r="C15" i="28" l="1"/>
  <c r="D15" i="28"/>
  <c r="E15" i="28"/>
  <c r="F15" i="28"/>
  <c r="G15" i="28"/>
  <c r="H15" i="28"/>
  <c r="I15" i="28"/>
  <c r="J15" i="28"/>
  <c r="K15" i="28"/>
  <c r="L15" i="28"/>
  <c r="M15" i="28"/>
  <c r="B15" i="28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AH8" i="30"/>
  <c r="AI8" i="30"/>
  <c r="AJ8" i="30"/>
  <c r="B8" i="30"/>
  <c r="H16" i="26" l="1"/>
  <c r="C15" i="26"/>
  <c r="D15" i="26"/>
  <c r="B15" i="26"/>
  <c r="B15" i="31"/>
  <c r="F15" i="19" l="1"/>
  <c r="V6" i="24" l="1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D4" i="31"/>
  <c r="F4" i="31" s="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<sst xmlns="http://schemas.openxmlformats.org/spreadsheetml/2006/main" count="391" uniqueCount="115">
  <si>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</si>
  <si>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</si>
  <si>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</si>
  <si>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</si>
  <si>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</si>
  <si>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</si>
  <si>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</si>
  <si>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</si>
  <si>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</si>
  <si>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</si>
  <si>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</si>
  <si>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</si>
  <si>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</si>
  <si>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</si>
  <si>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</si>
  <si>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</si>
  <si>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</si>
  <si>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</si>
  <si>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</si>
  <si>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</si>
  <si>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</si>
  <si>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</si>
  <si>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</si>
  <si>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</si>
  <si>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</si>
  <si>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</si>
  <si>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</si>
  <si>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</si>
  <si>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</si>
  <si>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</si>
  <si>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</si>
  <si>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</si>
  <si>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</si>
  <si>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</si>
  <si>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</si>
  <si>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</si>
  <si>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</si>
  <si>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</si>
  <si>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</si>
  <si>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</si>
  <si>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</si>
  <si>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</si>
  <si>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</si>
  <si>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</si>
  <si>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</si>
  <si>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</si>
  <si>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</si>
  <si>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</si>
  <si>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</si>
  <si>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</si>
  <si>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</si>
  <si>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</si>
  <si>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</si>
  <si>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</si>
  <si>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</si>
  <si>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</si>
  <si>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</si>
  <si>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</si>
  <si>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</si>
  <si>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</si>
  <si>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</si>
  <si>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</si>
  <si>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</si>
  <si>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</si>
  <si>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</si>
  <si>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</si>
  <si>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</si>
  <si>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</si>
  <si>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</si>
  <si>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</si>
  <si>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</si>
  <si>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</si>
  <si>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</si>
  <si>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</si>
  <si>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</si>
  <si>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</si>
  <si>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</si>
  <si>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</si>
  <si>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</si>
  <si>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</si>
  <si>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</si>
  <si>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</si>
  <si>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ПОАД "ЦКБ - СИЛА"</t>
  </si>
  <si>
    <t xml:space="preserve"> ПОАД "ЦКБ - СИЛА"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</si>
  <si>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</si>
  <si>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</si>
  <si>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</si>
  <si>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</si>
  <si>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</si>
  <si>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</si>
  <si>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</si>
  <si>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</si>
  <si>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</si>
  <si>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</si>
  <si>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</si>
  <si>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</si>
  <si>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>"ПОД ДАЛЛБОГГ: 
ЖИВОТ И ЗДРАВЕ" ЕАД</t>
  </si>
  <si>
    <t>ПОД ДАЛЛБОГГ: ЖИВОТ И ЗДРАВЕ ЕАД</t>
  </si>
  <si>
    <t>ДПФ ПС</t>
  </si>
  <si>
    <t>31.12.2022</t>
  </si>
  <si>
    <t>Девет-месечие 2022</t>
  </si>
  <si>
    <t>Девет-месечие 2023</t>
  </si>
  <si>
    <t>30.09.2023</t>
  </si>
  <si>
    <t>Относителен дял на балансовите активи на управляваните от дружествата фондове към 30.09.2023 г.</t>
  </si>
  <si>
    <t>Деветмесечие 2022</t>
  </si>
  <si>
    <t>Деветмесечие 2023</t>
  </si>
  <si>
    <t>Приходи на ПОД от такси и удръжки от управляваните фондове (по видове) за деветмесечието на 2023 г.</t>
  </si>
  <si>
    <t>Структура на приходите на ПОД от такси и удръжки от пенсионните фондове (по видове) за деветмесечието на 2023 г.</t>
  </si>
  <si>
    <t>Брой на осигурените лица в пенсионните фондове
 по ПОД към 30.09.2023 г.</t>
  </si>
  <si>
    <t xml:space="preserve">Относително разпределение на осигурените лица в пенсионните фондове по ПОД към 30.09.2023 г. </t>
  </si>
  <si>
    <t>Брой на новоосигурените лица в пенсионните фондове за деветмесечието на 2023 г.</t>
  </si>
  <si>
    <t>-</t>
  </si>
  <si>
    <t xml:space="preserve">Нетни активи на управляваните от пенсионноосигурителните дружества пенсионни фондове
към 30.09.2023 г.                    </t>
  </si>
  <si>
    <t>Относително разпределение на нетните активи в пенсионните фондове към 30.09.2023 г.</t>
  </si>
  <si>
    <t>Динамика на нетните активи на управляваните от пенсионноосигурителните дружества пенсионни фондове (по месеци)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</si>
</sst>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[$-F800]dddd\,\ mmmm\ dd\,\ yyyy"/>
    <numFmt numFmtId="169" formatCode="0.0000"/>
  </numFmts>
  <fonts count="45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21">
    <xf numFmtId="0" fontId="0" fillId="0" borderId="0"/>
    <xf numFmtId="164" fontId="31" fillId="0" borderId="0" applyFont="0" applyFill="0" applyBorder="0" applyAlignment="0" applyProtection="0"/>
    <xf numFmtId="0" fontId="31" fillId="0" borderId="0"/>
    <xf numFmtId="0" fontId="34" fillId="0" borderId="0"/>
    <xf numFmtId="164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0" fillId="0" borderId="0"/>
    <xf numFmtId="0" fontId="30" fillId="0" borderId="0"/>
    <xf numFmtId="0" fontId="31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9" fillId="0" borderId="0"/>
    <xf numFmtId="0" fontId="28" fillId="0" borderId="0"/>
    <xf numFmtId="0" fontId="27" fillId="0" borderId="0"/>
    <xf numFmtId="0" fontId="26" fillId="0" borderId="0"/>
    <xf numFmtId="164" fontId="31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31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</cellStyleXfs>
  <cellXfs count="219">
    <xf numFmtId="0" fontId="0" fillId="0" borderId="0" xfId="0"/>
    <xf numFmtId="0" fontId="35" fillId="0" borderId="1" xfId="0" applyFont="1" applyBorder="1" applyAlignment="1">
      <alignment horizontal="center" vertical="center" wrapText="1"/>
    </xf>
    <xf numFmtId="0" fontId="35" fillId="0" borderId="2" xfId="0" applyFont="1" applyBorder="1" applyAlignment="1">
      <alignment horizontal="center" vertical="center" wrapText="1"/>
    </xf>
    <xf numFmtId="164" fontId="35" fillId="0" borderId="1" xfId="1" applyFont="1" applyBorder="1" applyAlignment="1">
      <alignment horizontal="left" wrapText="1"/>
    </xf>
    <xf numFmtId="3" fontId="35" fillId="0" borderId="1" xfId="0" applyNumberFormat="1" applyFont="1" applyFill="1" applyBorder="1"/>
    <xf numFmtId="4" fontId="35" fillId="0" borderId="1" xfId="0" applyNumberFormat="1" applyFont="1" applyFill="1" applyBorder="1" applyAlignment="1">
      <alignment horizontal="right"/>
    </xf>
    <xf numFmtId="0" fontId="35" fillId="0" borderId="1" xfId="0" applyFont="1" applyBorder="1" applyAlignment="1">
      <alignment horizontal="left" wrapText="1"/>
    </xf>
    <xf numFmtId="3" fontId="0" fillId="0" borderId="0" xfId="0" applyNumberFormat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Border="1" applyAlignment="1">
      <alignment horizontal="center"/>
    </xf>
    <xf numFmtId="0" fontId="32" fillId="0" borderId="5" xfId="0" applyFont="1" applyFill="1" applyBorder="1" applyAlignment="1">
      <alignment vertical="center" wrapText="1"/>
    </xf>
    <xf numFmtId="0" fontId="35" fillId="0" borderId="0" xfId="0" applyFont="1" applyBorder="1" applyAlignment="1">
      <alignment horizontal="left"/>
    </xf>
    <xf numFmtId="0" fontId="35" fillId="0" borderId="0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 vertical="center"/>
    </xf>
    <xf numFmtId="164" fontId="35" fillId="0" borderId="1" xfId="1" applyFont="1" applyFill="1" applyBorder="1" applyAlignment="1">
      <alignment horizontal="left"/>
    </xf>
    <xf numFmtId="2" fontId="35" fillId="0" borderId="1" xfId="0" applyNumberFormat="1" applyFont="1" applyFill="1" applyBorder="1" applyAlignment="1">
      <alignment horizontal="right"/>
    </xf>
    <xf numFmtId="0" fontId="35" fillId="0" borderId="0" xfId="0" applyFont="1" applyFill="1" applyBorder="1" applyAlignment="1">
      <alignment horizontal="left"/>
    </xf>
    <xf numFmtId="0" fontId="35" fillId="0" borderId="0" xfId="0" applyFont="1"/>
    <xf numFmtId="0" fontId="35" fillId="0" borderId="0" xfId="0" applyFont="1" applyBorder="1"/>
    <xf numFmtId="0" fontId="35" fillId="0" borderId="1" xfId="0" applyFont="1" applyBorder="1" applyAlignment="1">
      <alignment horizontal="center" vertical="center"/>
    </xf>
    <xf numFmtId="164" fontId="35" fillId="0" borderId="1" xfId="1" applyFont="1" applyBorder="1" applyAlignment="1">
      <alignment horizontal="left"/>
    </xf>
    <xf numFmtId="2" fontId="35" fillId="0" borderId="1" xfId="1" applyNumberFormat="1" applyFont="1" applyBorder="1" applyAlignment="1"/>
    <xf numFmtId="2" fontId="35" fillId="0" borderId="0" xfId="0" applyNumberFormat="1" applyFont="1"/>
    <xf numFmtId="0" fontId="37" fillId="0" borderId="0" xfId="0" applyFont="1" applyBorder="1" applyAlignment="1">
      <alignment horizontal="center"/>
    </xf>
    <xf numFmtId="4" fontId="35" fillId="0" borderId="0" xfId="0" applyNumberFormat="1" applyFont="1"/>
    <xf numFmtId="164" fontId="35" fillId="0" borderId="1" xfId="1" applyFont="1" applyBorder="1" applyAlignment="1">
      <alignment vertical="center" wrapText="1"/>
    </xf>
    <xf numFmtId="164" fontId="35" fillId="0" borderId="1" xfId="1" applyFont="1" applyFill="1" applyBorder="1" applyAlignment="1">
      <alignment horizontal="left" wrapText="1"/>
    </xf>
    <xf numFmtId="164" fontId="35" fillId="0" borderId="0" xfId="1" applyFont="1" applyFill="1" applyBorder="1" applyAlignment="1">
      <alignment horizontal="center" vertical="center" wrapText="1"/>
    </xf>
    <xf numFmtId="164" fontId="35" fillId="0" borderId="1" xfId="1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wrapText="1"/>
    </xf>
    <xf numFmtId="164" fontId="34" fillId="0" borderId="1" xfId="1" applyFont="1" applyFill="1" applyBorder="1" applyAlignment="1">
      <alignment horizontal="left" wrapText="1"/>
    </xf>
    <xf numFmtId="164" fontId="34" fillId="0" borderId="1" xfId="1" applyFont="1" applyBorder="1" applyAlignment="1">
      <alignment horizontal="left" wrapText="1"/>
    </xf>
    <xf numFmtId="0" fontId="34" fillId="0" borderId="1" xfId="0" applyFont="1" applyFill="1" applyBorder="1" applyAlignment="1">
      <alignment wrapText="1"/>
    </xf>
    <xf numFmtId="3" fontId="34" fillId="0" borderId="0" xfId="3" applyNumberFormat="1" applyFont="1" applyFill="1" applyAlignment="1"/>
    <xf numFmtId="0" fontId="34" fillId="0" borderId="0" xfId="3" applyFont="1" applyFill="1" applyAlignment="1"/>
    <xf numFmtId="0" fontId="34" fillId="0" borderId="1" xfId="2" applyFont="1" applyFill="1" applyBorder="1" applyAlignment="1">
      <alignment horizontal="center" vertical="center" wrapText="1"/>
    </xf>
    <xf numFmtId="0" fontId="34" fillId="0" borderId="0" xfId="3" applyFont="1" applyFill="1" applyBorder="1" applyAlignment="1">
      <alignment wrapText="1"/>
    </xf>
    <xf numFmtId="0" fontId="34" fillId="0" borderId="0" xfId="3" applyFont="1" applyFill="1" applyAlignment="1">
      <alignment wrapText="1"/>
    </xf>
    <xf numFmtId="0" fontId="36" fillId="0" borderId="0" xfId="2" applyFont="1" applyFill="1"/>
    <xf numFmtId="0" fontId="32" fillId="0" borderId="0" xfId="3" applyFont="1" applyFill="1" applyBorder="1" applyAlignment="1"/>
    <xf numFmtId="0" fontId="34" fillId="0" borderId="1" xfId="2" applyFont="1" applyFill="1" applyBorder="1" applyAlignment="1">
      <alignment wrapText="1"/>
    </xf>
    <xf numFmtId="0" fontId="34" fillId="0" borderId="1" xfId="3" applyFont="1" applyFill="1" applyBorder="1" applyAlignment="1">
      <alignment wrapText="1"/>
    </xf>
    <xf numFmtId="0" fontId="34" fillId="0" borderId="0" xfId="3" applyFont="1" applyFill="1" applyBorder="1" applyAlignment="1"/>
    <xf numFmtId="0" fontId="34" fillId="0" borderId="0" xfId="3" applyFont="1" applyFill="1" applyAlignment="1">
      <alignment horizontal="center"/>
    </xf>
    <xf numFmtId="4" fontId="34" fillId="0" borderId="0" xfId="3" applyNumberFormat="1" applyFont="1" applyFill="1" applyAlignment="1"/>
    <xf numFmtId="0" fontId="31" fillId="0" borderId="0" xfId="2" applyFill="1"/>
    <xf numFmtId="164" fontId="34" fillId="0" borderId="1" xfId="4" applyFont="1" applyFill="1" applyBorder="1" applyAlignment="1">
      <alignment horizontal="left" wrapText="1"/>
    </xf>
    <xf numFmtId="3" fontId="31" fillId="0" borderId="0" xfId="2" applyNumberFormat="1" applyFill="1"/>
    <xf numFmtId="164" fontId="34" fillId="0" borderId="1" xfId="4" applyFont="1" applyFill="1" applyBorder="1" applyAlignment="1">
      <alignment wrapText="1"/>
    </xf>
    <xf numFmtId="0" fontId="31" fillId="0" borderId="0" xfId="2"/>
    <xf numFmtId="0" fontId="34" fillId="0" borderId="2" xfId="2" applyFont="1" applyBorder="1" applyAlignment="1">
      <alignment horizontal="center" vertical="center" wrapText="1"/>
    </xf>
    <xf numFmtId="164" fontId="34" fillId="0" borderId="1" xfId="4" applyFont="1" applyBorder="1" applyAlignment="1">
      <alignment horizontal="left" wrapText="1"/>
    </xf>
    <xf numFmtId="164" fontId="34" fillId="0" borderId="1" xfId="4" applyFont="1" applyBorder="1" applyAlignment="1">
      <alignment wrapText="1"/>
    </xf>
    <xf numFmtId="0" fontId="34" fillId="0" borderId="4" xfId="2" applyFont="1" applyFill="1" applyBorder="1" applyAlignment="1">
      <alignment horizontal="left" wrapText="1"/>
    </xf>
    <xf numFmtId="0" fontId="34" fillId="0" borderId="1" xfId="2" applyFont="1" applyBorder="1" applyAlignment="1">
      <alignment horizontal="left" wrapText="1"/>
    </xf>
    <xf numFmtId="4" fontId="31" fillId="0" borderId="0" xfId="2" applyNumberFormat="1"/>
    <xf numFmtId="0" fontId="34" fillId="0" borderId="10" xfId="3" applyFont="1" applyBorder="1" applyAlignment="1">
      <alignment horizontal="center" vertical="center" wrapText="1"/>
    </xf>
    <xf numFmtId="4" fontId="34" fillId="0" borderId="1" xfId="2" applyNumberFormat="1" applyFont="1" applyFill="1" applyBorder="1" applyAlignment="1">
      <alignment horizontal="right"/>
    </xf>
    <xf numFmtId="0" fontId="33" fillId="0" borderId="0" xfId="3" applyFont="1" applyFill="1" applyAlignment="1"/>
    <xf numFmtId="0" fontId="33" fillId="0" borderId="0" xfId="3" applyFont="1" applyFill="1" applyAlignment="1">
      <alignment wrapText="1"/>
    </xf>
    <xf numFmtId="0" fontId="34" fillId="0" borderId="1" xfId="2" applyFont="1" applyFill="1" applyBorder="1" applyAlignment="1">
      <alignment horizontal="center" wrapText="1"/>
    </xf>
    <xf numFmtId="0" fontId="32" fillId="0" borderId="1" xfId="2" applyFont="1" applyFill="1" applyBorder="1" applyAlignment="1">
      <alignment wrapText="1"/>
    </xf>
    <xf numFmtId="0" fontId="32" fillId="0" borderId="1" xfId="3" applyFont="1" applyFill="1" applyBorder="1" applyAlignment="1"/>
    <xf numFmtId="0" fontId="33" fillId="0" borderId="0" xfId="3" applyFont="1" applyFill="1" applyBorder="1" applyAlignment="1"/>
    <xf numFmtId="3" fontId="33" fillId="0" borderId="0" xfId="3" applyNumberFormat="1" applyFont="1" applyFill="1" applyAlignment="1"/>
    <xf numFmtId="2" fontId="34" fillId="0" borderId="1" xfId="0" applyNumberFormat="1" applyFont="1" applyFill="1" applyBorder="1" applyAlignment="1">
      <alignment horizontal="right"/>
    </xf>
    <xf numFmtId="164" fontId="34" fillId="0" borderId="6" xfId="1" applyFont="1" applyBorder="1" applyAlignment="1">
      <alignment horizontal="left" vertical="justify" wrapText="1" indent="1"/>
    </xf>
    <xf numFmtId="0" fontId="34" fillId="0" borderId="2" xfId="0" applyFont="1" applyBorder="1" applyAlignment="1">
      <alignment horizontal="center" vertical="center" wrapText="1"/>
    </xf>
    <xf numFmtId="164" fontId="34" fillId="0" borderId="6" xfId="1" applyFont="1" applyBorder="1" applyAlignment="1">
      <alignment horizontal="justify" vertical="center" wrapText="1"/>
    </xf>
    <xf numFmtId="4" fontId="34" fillId="2" borderId="1" xfId="2" applyNumberFormat="1" applyFont="1" applyFill="1" applyBorder="1" applyAlignment="1">
      <alignment horizontal="right"/>
    </xf>
    <xf numFmtId="164" fontId="34" fillId="0" borderId="1" xfId="1" applyFont="1" applyBorder="1" applyAlignment="1">
      <alignment wrapText="1"/>
    </xf>
    <xf numFmtId="1" fontId="41" fillId="0" borderId="1" xfId="0" applyNumberFormat="1" applyFont="1" applyFill="1" applyBorder="1" applyAlignment="1">
      <alignment horizontal="center" vertical="center" wrapText="1"/>
    </xf>
    <xf numFmtId="3" fontId="35" fillId="0" borderId="0" xfId="0" applyNumberFormat="1" applyFont="1" applyBorder="1" applyAlignment="1">
      <alignment horizontal="center"/>
    </xf>
    <xf numFmtId="164" fontId="34" fillId="0" borderId="6" xfId="1" applyFont="1" applyBorder="1" applyAlignment="1">
      <alignment horizontal="justify" vertical="justify" wrapText="1"/>
    </xf>
    <xf numFmtId="0" fontId="34" fillId="0" borderId="6" xfId="2" applyFont="1" applyBorder="1" applyAlignment="1">
      <alignment horizontal="left" vertical="distributed" wrapText="1"/>
    </xf>
    <xf numFmtId="49" fontId="34" fillId="0" borderId="10" xfId="2" applyNumberFormat="1" applyFont="1" applyFill="1" applyBorder="1" applyAlignment="1">
      <alignment horizontal="center" vertical="center" wrapText="1"/>
    </xf>
    <xf numFmtId="167" fontId="34" fillId="2" borderId="1" xfId="2" applyNumberFormat="1" applyFont="1" applyFill="1" applyBorder="1" applyAlignment="1">
      <alignment horizontal="right"/>
    </xf>
    <xf numFmtId="167" fontId="34" fillId="0" borderId="1" xfId="2" applyNumberFormat="1" applyFont="1" applyFill="1" applyBorder="1" applyAlignment="1">
      <alignment horizontal="right"/>
    </xf>
    <xf numFmtId="3" fontId="41" fillId="0" borderId="1" xfId="0" applyNumberFormat="1" applyFont="1" applyFill="1" applyBorder="1" applyAlignment="1">
      <alignment horizontal="right" wrapText="1"/>
    </xf>
    <xf numFmtId="4" fontId="34" fillId="0" borderId="1" xfId="2" applyNumberFormat="1" applyFont="1" applyFill="1" applyBorder="1" applyAlignment="1">
      <alignment horizontal="right"/>
    </xf>
    <xf numFmtId="164" fontId="39" fillId="0" borderId="9" xfId="1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5" fillId="0" borderId="0" xfId="0" applyNumberFormat="1" applyFont="1" applyBorder="1" applyAlignment="1">
      <alignment horizontal="right" wrapText="1"/>
    </xf>
    <xf numFmtId="0" fontId="35" fillId="0" borderId="0" xfId="0" applyFont="1" applyBorder="1" applyAlignment="1">
      <alignment horizontal="right" wrapText="1"/>
    </xf>
    <xf numFmtId="2" fontId="35" fillId="0" borderId="9" xfId="0" applyNumberFormat="1" applyFont="1" applyFill="1" applyBorder="1" applyAlignment="1">
      <alignment wrapText="1" shrinkToFit="1"/>
    </xf>
    <xf numFmtId="2" fontId="35" fillId="0" borderId="0" xfId="0" applyNumberFormat="1" applyFont="1" applyFill="1" applyBorder="1" applyAlignment="1">
      <alignment wrapText="1" shrinkToFit="1"/>
    </xf>
    <xf numFmtId="3" fontId="35" fillId="0" borderId="9" xfId="0" applyNumberFormat="1" applyFont="1" applyBorder="1" applyAlignment="1">
      <alignment wrapText="1"/>
    </xf>
    <xf numFmtId="3" fontId="35" fillId="0" borderId="0" xfId="0" applyNumberFormat="1" applyFont="1" applyBorder="1" applyAlignment="1">
      <alignment wrapText="1"/>
    </xf>
    <xf numFmtId="0" fontId="35" fillId="0" borderId="9" xfId="0" applyFont="1" applyBorder="1" applyAlignment="1">
      <alignment wrapText="1"/>
    </xf>
    <xf numFmtId="0" fontId="35" fillId="0" borderId="0" xfId="0" applyFont="1" applyBorder="1" applyAlignment="1">
      <alignment wrapText="1"/>
    </xf>
    <xf numFmtId="168" fontId="34" fillId="0" borderId="10" xfId="2" applyNumberFormat="1" applyFont="1" applyFill="1" applyBorder="1" applyAlignment="1">
      <alignment horizontal="center" vertical="center" wrapText="1"/>
    </xf>
    <xf numFmtId="0" fontId="34" fillId="0" borderId="10" xfId="2" applyFont="1" applyFill="1" applyBorder="1" applyAlignment="1">
      <alignment horizontal="center" vertical="center" wrapText="1"/>
    </xf>
    <xf numFmtId="0" fontId="34" fillId="0" borderId="11" xfId="0" applyFont="1" applyBorder="1" applyAlignment="1">
      <alignment horizontal="center" vertical="center"/>
    </xf>
    <xf numFmtId="3" fontId="34" fillId="0" borderId="1" xfId="0" applyNumberFormat="1" applyFont="1" applyBorder="1"/>
    <xf numFmtId="4" fontId="34" fillId="0" borderId="1" xfId="0" applyNumberFormat="1" applyFont="1" applyBorder="1" applyAlignment="1">
      <alignment horizontal="right"/>
    </xf>
    <xf numFmtId="3" fontId="34" fillId="0" borderId="1" xfId="3" applyNumberFormat="1" applyFont="1" applyFill="1" applyBorder="1" applyAlignment="1"/>
    <xf numFmtId="0" fontId="34" fillId="0" borderId="10" xfId="2" applyFont="1" applyFill="1" applyBorder="1" applyAlignment="1">
      <alignment horizontal="center" vertical="center" wrapText="1"/>
    </xf>
    <xf numFmtId="166" fontId="34" fillId="0" borderId="1" xfId="2" applyNumberFormat="1" applyFont="1" applyFill="1" applyBorder="1" applyAlignment="1">
      <alignment horizontal="right"/>
    </xf>
    <xf numFmtId="0" fontId="34" fillId="0" borderId="1" xfId="0" applyFont="1" applyFill="1" applyBorder="1" applyAlignment="1">
      <alignment horizontal="center" vertical="center"/>
    </xf>
    <xf numFmtId="2" fontId="34" fillId="0" borderId="1" xfId="0" applyNumberFormat="1" applyFont="1" applyFill="1" applyBorder="1" applyAlignment="1">
      <alignment horizontal="right"/>
    </xf>
    <xf numFmtId="3" fontId="41" fillId="0" borderId="1" xfId="0" applyNumberFormat="1" applyFont="1" applyFill="1" applyBorder="1" applyAlignment="1">
      <alignment horizontal="right" wrapText="1"/>
    </xf>
    <xf numFmtId="166" fontId="34" fillId="0" borderId="1" xfId="2" applyNumberFormat="1" applyFont="1" applyFill="1" applyBorder="1" applyAlignment="1">
      <alignment horizontal="right"/>
    </xf>
    <xf numFmtId="164" fontId="34" fillId="0" borderId="6" xfId="1" applyFont="1" applyFill="1" applyBorder="1" applyAlignment="1">
      <alignment horizontal="left" vertical="justify" wrapText="1" indent="1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1" applyFont="1" applyFill="1" applyBorder="1" applyAlignment="1">
      <alignment wrapText="1"/>
    </xf>
    <xf numFmtId="164" fontId="34" fillId="0" borderId="1" xfId="1" applyFont="1" applyFill="1" applyBorder="1" applyAlignment="1">
      <alignment horizontal="center" vertical="center" wrapText="1"/>
    </xf>
    <xf numFmtId="0" fontId="34" fillId="0" borderId="9" xfId="2" applyFont="1" applyFill="1" applyBorder="1" applyAlignment="1">
      <alignment wrapText="1"/>
    </xf>
    <xf numFmtId="0" fontId="36" fillId="0" borderId="9" xfId="2" applyFont="1" applyFill="1" applyBorder="1" applyAlignment="1">
      <alignment wrapText="1"/>
    </xf>
    <xf numFmtId="3" fontId="34" fillId="0" borderId="1" xfId="0" applyNumberFormat="1" applyFont="1" applyFill="1" applyBorder="1" applyAlignment="1">
      <alignment horizontal="right"/>
    </xf>
    <xf numFmtId="167" fontId="34" fillId="0" borderId="1" xfId="2" applyNumberFormat="1" applyFont="1" applyFill="1" applyBorder="1" applyAlignment="1">
      <alignment horizontal="right"/>
    </xf>
    <xf numFmtId="165" fontId="34" fillId="0" borderId="1" xfId="0" applyNumberFormat="1" applyFont="1" applyFill="1" applyBorder="1" applyAlignment="1">
      <alignment horizontal="right"/>
    </xf>
    <xf numFmtId="3" fontId="36" fillId="0" borderId="0" xfId="0" applyNumberFormat="1" applyFont="1" applyBorder="1" applyAlignment="1">
      <alignment horizontal="right"/>
    </xf>
    <xf numFmtId="166" fontId="31" fillId="0" borderId="0" xfId="2" applyNumberFormat="1" applyFill="1"/>
    <xf numFmtId="164" fontId="34" fillId="0" borderId="1" xfId="1" applyFont="1" applyFill="1" applyBorder="1" applyAlignment="1">
      <alignment horizontal="left"/>
    </xf>
    <xf numFmtId="164" fontId="34" fillId="0" borderId="1" xfId="1" applyFont="1" applyBorder="1" applyAlignment="1">
      <alignment horizontal="left"/>
    </xf>
    <xf numFmtId="0" fontId="34" fillId="0" borderId="10" xfId="2" applyFont="1" applyFill="1" applyBorder="1" applyAlignment="1">
      <alignment horizontal="center" vertical="center" wrapText="1"/>
    </xf>
    <xf numFmtId="0" fontId="31" fillId="0" borderId="9" xfId="2" applyFill="1" applyBorder="1" applyAlignment="1">
      <alignment wrapText="1"/>
    </xf>
    <xf numFmtId="0" fontId="35" fillId="0" borderId="11" xfId="0" applyFont="1" applyFill="1" applyBorder="1" applyAlignment="1">
      <alignment horizontal="center" vertical="center"/>
    </xf>
    <xf numFmtId="2" fontId="34" fillId="0" borderId="0" xfId="0" applyNumberFormat="1" applyFont="1" applyFill="1" applyBorder="1" applyAlignment="1">
      <alignment horizontal="right" wrapText="1" shrinkToFit="1"/>
    </xf>
    <xf numFmtId="2" fontId="35" fillId="0" borderId="0" xfId="0" applyNumberFormat="1" applyFont="1" applyBorder="1"/>
    <xf numFmtId="166" fontId="34" fillId="0" borderId="1" xfId="2" applyNumberFormat="1" applyFont="1" applyFill="1" applyBorder="1" applyAlignment="1">
      <alignment horizontal="right" vertical="center"/>
    </xf>
    <xf numFmtId="0" fontId="34" fillId="0" borderId="1" xfId="2" applyFont="1" applyFill="1" applyBorder="1" applyAlignment="1">
      <alignment horizontal="center" vertical="center" wrapText="1"/>
    </xf>
    <xf numFmtId="0" fontId="34" fillId="0" borderId="9" xfId="2" applyFont="1" applyFill="1" applyBorder="1" applyAlignment="1">
      <alignment horizontal="right" wrapText="1"/>
    </xf>
    <xf numFmtId="0" fontId="33" fillId="0" borderId="0" xfId="3" applyFont="1" applyFill="1" applyAlignment="1">
      <alignment vertical="center"/>
    </xf>
    <xf numFmtId="0" fontId="34" fillId="0" borderId="1" xfId="2" applyFont="1" applyFill="1" applyBorder="1" applyAlignment="1">
      <alignment horizontal="center" vertical="center" wrapText="1"/>
    </xf>
    <xf numFmtId="0" fontId="34" fillId="0" borderId="1" xfId="3" applyFont="1" applyFill="1" applyBorder="1" applyAlignment="1"/>
    <xf numFmtId="164" fontId="34" fillId="0" borderId="4" xfId="1" applyFont="1" applyFill="1" applyBorder="1" applyAlignment="1">
      <alignment horizontal="left" wrapText="1"/>
    </xf>
    <xf numFmtId="0" fontId="34" fillId="0" borderId="1" xfId="2" applyFont="1" applyFill="1" applyBorder="1" applyAlignment="1">
      <alignment horizontal="center" vertical="center" wrapText="1"/>
    </xf>
    <xf numFmtId="0" fontId="32" fillId="0" borderId="1" xfId="2" applyFont="1" applyFill="1" applyBorder="1" applyAlignment="1">
      <alignment vertical="center" wrapText="1"/>
    </xf>
    <xf numFmtId="4" fontId="34" fillId="0" borderId="1" xfId="0" applyNumberFormat="1" applyFont="1" applyFill="1" applyBorder="1" applyAlignment="1"/>
    <xf numFmtId="4" fontId="44" fillId="0" borderId="1" xfId="0" applyNumberFormat="1" applyFont="1" applyBorder="1"/>
    <xf numFmtId="4" fontId="44" fillId="0" borderId="1" xfId="0" applyNumberFormat="1" applyFont="1" applyBorder="1" applyAlignment="1">
      <alignment vertical="center"/>
    </xf>
    <xf numFmtId="166" fontId="33" fillId="0" borderId="0" xfId="3" applyNumberFormat="1" applyFont="1" applyFill="1" applyAlignment="1"/>
    <xf numFmtId="0" fontId="34" fillId="0" borderId="10" xfId="2" applyFont="1" applyFill="1" applyBorder="1" applyAlignment="1">
      <alignment horizontal="center" vertical="center" wrapText="1"/>
    </xf>
    <xf numFmtId="169" fontId="31" fillId="0" borderId="0" xfId="2" applyNumberFormat="1"/>
    <xf numFmtId="0" fontId="34" fillId="0" borderId="4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164" fontId="35" fillId="0" borderId="1" xfId="1" applyFont="1" applyBorder="1" applyAlignment="1">
      <alignment wrapText="1"/>
    </xf>
    <xf numFmtId="0" fontId="34" fillId="0" borderId="10" xfId="2" applyFont="1" applyFill="1" applyBorder="1" applyAlignment="1">
      <alignment horizontal="center" vertical="center" wrapText="1"/>
    </xf>
    <xf numFmtId="3" fontId="34" fillId="2" borderId="1" xfId="0" applyNumberFormat="1" applyFont="1" applyFill="1" applyBorder="1"/>
    <xf numFmtId="0" fontId="32" fillId="0" borderId="0" xfId="2" applyFont="1" applyFill="1" applyAlignment="1">
      <alignment horizontal="center" wrapText="1"/>
    </xf>
    <xf numFmtId="0" fontId="34" fillId="0" borderId="10" xfId="2" applyFont="1" applyFill="1" applyBorder="1" applyAlignment="1">
      <alignment horizontal="center" vertical="center" wrapText="1"/>
    </xf>
    <xf numFmtId="0" fontId="34" fillId="0" borderId="11" xfId="2" applyFont="1" applyFill="1" applyBorder="1" applyAlignment="1">
      <alignment horizontal="center" vertical="center" wrapText="1"/>
    </xf>
    <xf numFmtId="0" fontId="34" fillId="0" borderId="3" xfId="2" applyFont="1" applyFill="1" applyBorder="1" applyAlignment="1">
      <alignment horizontal="left" vertical="distributed" wrapText="1"/>
    </xf>
    <xf numFmtId="0" fontId="34" fillId="0" borderId="12" xfId="2" applyFont="1" applyFill="1" applyBorder="1" applyAlignment="1">
      <alignment horizontal="left" vertical="distributed" wrapText="1"/>
    </xf>
    <xf numFmtId="0" fontId="34" fillId="0" borderId="1" xfId="2" applyFont="1" applyFill="1" applyBorder="1" applyAlignment="1">
      <alignment horizontal="center" vertical="center" wrapText="1"/>
    </xf>
    <xf numFmtId="0" fontId="34" fillId="0" borderId="1" xfId="3" applyFont="1" applyFill="1" applyBorder="1" applyAlignment="1">
      <alignment horizontal="center" vertical="center" wrapText="1"/>
    </xf>
    <xf numFmtId="0" fontId="34" fillId="0" borderId="9" xfId="2" applyFont="1" applyFill="1" applyBorder="1" applyAlignment="1">
      <alignment horizontal="center" wrapText="1"/>
    </xf>
    <xf numFmtId="0" fontId="43" fillId="0" borderId="4" xfId="2" applyFont="1" applyFill="1" applyBorder="1" applyAlignment="1">
      <alignment horizontal="center" vertical="center" wrapText="1"/>
    </xf>
    <xf numFmtId="0" fontId="43" fillId="0" borderId="2" xfId="2" applyFont="1" applyFill="1" applyBorder="1" applyAlignment="1">
      <alignment horizontal="center" vertical="center" wrapText="1"/>
    </xf>
    <xf numFmtId="0" fontId="34" fillId="0" borderId="4" xfId="2" applyFont="1" applyFill="1" applyBorder="1" applyAlignment="1">
      <alignment horizontal="center" vertical="center" wrapText="1"/>
    </xf>
    <xf numFmtId="0" fontId="34" fillId="0" borderId="2" xfId="2" applyFont="1" applyFill="1" applyBorder="1" applyAlignment="1">
      <alignment horizontal="center" vertical="center" wrapText="1"/>
    </xf>
    <xf numFmtId="164" fontId="39" fillId="0" borderId="0" xfId="4" applyFont="1" applyFill="1" applyBorder="1" applyAlignment="1">
      <alignment horizontal="center" vertical="center" wrapText="1"/>
    </xf>
    <xf numFmtId="0" fontId="39" fillId="0" borderId="0" xfId="2" applyFont="1" applyFill="1" applyBorder="1" applyAlignment="1">
      <alignment horizontal="center" vertical="center" wrapText="1"/>
    </xf>
    <xf numFmtId="0" fontId="31" fillId="0" borderId="0" xfId="2" applyFill="1" applyAlignment="1">
      <alignment horizontal="center" vertical="center" wrapText="1"/>
    </xf>
    <xf numFmtId="0" fontId="34" fillId="0" borderId="9" xfId="2" applyFont="1" applyFill="1" applyBorder="1" applyAlignment="1">
      <alignment horizontal="right" wrapText="1"/>
    </xf>
    <xf numFmtId="0" fontId="31" fillId="0" borderId="9" xfId="2" applyFill="1" applyBorder="1" applyAlignment="1">
      <alignment wrapText="1"/>
    </xf>
    <xf numFmtId="0" fontId="34" fillId="0" borderId="13" xfId="2" applyFont="1" applyFill="1" applyBorder="1" applyAlignment="1">
      <alignment horizontal="left" vertical="distributed" wrapText="1"/>
    </xf>
    <xf numFmtId="164" fontId="39" fillId="2" borderId="0" xfId="4" applyFont="1" applyFill="1" applyBorder="1" applyAlignment="1">
      <alignment horizontal="center" vertical="center" wrapText="1"/>
    </xf>
    <xf numFmtId="0" fontId="39" fillId="2" borderId="0" xfId="2" applyFont="1" applyFill="1" applyBorder="1" applyAlignment="1">
      <alignment horizontal="center" vertical="center" wrapText="1"/>
    </xf>
    <xf numFmtId="0" fontId="31" fillId="2" borderId="0" xfId="2" applyFill="1" applyAlignment="1">
      <alignment horizontal="center" vertical="center" wrapText="1"/>
    </xf>
    <xf numFmtId="0" fontId="40" fillId="2" borderId="0" xfId="2" applyFont="1" applyFill="1" applyAlignment="1">
      <alignment horizontal="center" vertical="center" wrapText="1"/>
    </xf>
    <xf numFmtId="164" fontId="34" fillId="0" borderId="9" xfId="4" applyFont="1" applyBorder="1" applyAlignment="1">
      <alignment horizontal="right" vertical="center" wrapText="1"/>
    </xf>
    <xf numFmtId="0" fontId="31" fillId="0" borderId="9" xfId="2" applyBorder="1" applyAlignment="1">
      <alignment horizontal="right" wrapText="1"/>
    </xf>
    <xf numFmtId="0" fontId="34" fillId="0" borderId="8" xfId="2" applyFont="1" applyFill="1" applyBorder="1" applyAlignment="1">
      <alignment horizontal="center" vertical="center" wrapText="1"/>
    </xf>
    <xf numFmtId="0" fontId="34" fillId="0" borderId="3" xfId="2" applyFont="1" applyFill="1" applyBorder="1" applyAlignment="1">
      <alignment horizontal="right" vertical="justify" wrapText="1"/>
    </xf>
    <xf numFmtId="0" fontId="31" fillId="0" borderId="12" xfId="2" applyFill="1" applyBorder="1" applyAlignment="1">
      <alignment horizontal="right" vertical="justify" wrapText="1"/>
    </xf>
    <xf numFmtId="0" fontId="31" fillId="0" borderId="8" xfId="2" applyFill="1" applyBorder="1"/>
    <xf numFmtId="0" fontId="31" fillId="0" borderId="2" xfId="2" applyFill="1" applyBorder="1"/>
    <xf numFmtId="0" fontId="31" fillId="0" borderId="8" xfId="2" applyFill="1" applyBorder="1" applyAlignment="1">
      <alignment horizontal="center" vertical="center" wrapText="1"/>
    </xf>
    <xf numFmtId="0" fontId="31" fillId="0" borderId="8" xfId="2" applyFill="1" applyBorder="1" applyAlignment="1">
      <alignment vertical="center" wrapText="1"/>
    </xf>
    <xf numFmtId="0" fontId="31" fillId="0" borderId="8" xfId="2" applyFill="1" applyBorder="1" applyAlignment="1">
      <alignment wrapText="1"/>
    </xf>
    <xf numFmtId="0" fontId="31" fillId="0" borderId="2" xfId="2" applyFill="1" applyBorder="1" applyAlignment="1">
      <alignment vertical="center" wrapText="1"/>
    </xf>
    <xf numFmtId="0" fontId="34" fillId="0" borderId="0" xfId="2" applyFont="1" applyFill="1" applyBorder="1" applyAlignment="1">
      <alignment horizontal="right" wrapText="1"/>
    </xf>
    <xf numFmtId="0" fontId="31" fillId="0" borderId="1" xfId="2" applyFill="1" applyBorder="1" applyAlignment="1">
      <alignment horizontal="center" vertical="center" wrapText="1"/>
    </xf>
    <xf numFmtId="0" fontId="31" fillId="0" borderId="1" xfId="2" applyFill="1" applyBorder="1" applyAlignment="1">
      <alignment vertical="center" wrapText="1"/>
    </xf>
    <xf numFmtId="164" fontId="32" fillId="2" borderId="0" xfId="1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wrapText="1"/>
    </xf>
    <xf numFmtId="0" fontId="42" fillId="0" borderId="0" xfId="0" applyFont="1" applyBorder="1" applyAlignment="1">
      <alignment horizontal="left"/>
    </xf>
    <xf numFmtId="0" fontId="42" fillId="0" borderId="0" xfId="0" applyFont="1" applyAlignment="1">
      <alignment horizontal="left"/>
    </xf>
    <xf numFmtId="0" fontId="34" fillId="0" borderId="3" xfId="0" applyFont="1" applyFill="1" applyBorder="1" applyAlignment="1">
      <alignment horizontal="right" vertical="distributed" wrapText="1"/>
    </xf>
    <xf numFmtId="0" fontId="35" fillId="0" borderId="12" xfId="0" applyFont="1" applyFill="1" applyBorder="1" applyAlignment="1">
      <alignment horizontal="right" vertical="distributed"/>
    </xf>
    <xf numFmtId="0" fontId="34" fillId="0" borderId="4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left" vertical="distributed" wrapText="1"/>
    </xf>
    <xf numFmtId="0" fontId="35" fillId="0" borderId="12" xfId="0" applyFont="1" applyFill="1" applyBorder="1" applyAlignment="1">
      <alignment horizontal="left" vertical="distributed"/>
    </xf>
    <xf numFmtId="0" fontId="35" fillId="0" borderId="4" xfId="0" applyFont="1" applyFill="1" applyBorder="1" applyAlignment="1">
      <alignment horizontal="center" vertical="center"/>
    </xf>
    <xf numFmtId="0" fontId="35" fillId="0" borderId="8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10" fontId="32" fillId="0" borderId="0" xfId="1" applyNumberFormat="1" applyFont="1" applyFill="1" applyBorder="1" applyAlignment="1">
      <alignment horizontal="center" vertical="center" wrapText="1"/>
    </xf>
    <xf numFmtId="164" fontId="39" fillId="0" borderId="0" xfId="1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5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32" fillId="0" borderId="14" xfId="1" applyFont="1" applyFill="1" applyBorder="1" applyAlignment="1">
      <alignment horizontal="center" vertical="center" wrapText="1"/>
    </xf>
    <xf numFmtId="0" fontId="32" fillId="0" borderId="15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4" fillId="0" borderId="3" xfId="0" applyFont="1" applyBorder="1" applyAlignment="1">
      <alignment horizontal="left" vertical="center" wrapText="1"/>
    </xf>
    <xf numFmtId="0" fontId="35" fillId="0" borderId="12" xfId="0" applyFont="1" applyBorder="1" applyAlignment="1">
      <alignment horizontal="left" vertical="center"/>
    </xf>
    <xf numFmtId="0" fontId="34" fillId="0" borderId="4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3" fontId="32" fillId="0" borderId="0" xfId="1" applyNumberFormat="1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164" fontId="32" fillId="0" borderId="0" xfId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/>
    <xf numFmtId="3" fontId="3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35" fillId="0" borderId="0" xfId="0" applyFont="1" applyBorder="1" applyAlignment="1">
      <alignment horizontal="right" wrapText="1"/>
    </xf>
  </cellXfs>
  <cellStyles count="221">
    <cellStyle name="Comma 2" xfId="18"/>
    <cellStyle name="Comma_УПФ0603" xfId="1"/>
    <cellStyle name="Comma_УПФ0603 2" xfId="4"/>
    <cellStyle name="Normal" xfId="0" builtinId="0"/>
    <cellStyle name="Normal 10" xfId="16"/>
    <cellStyle name="Normal 10 2" xfId="49"/>
    <cellStyle name="Normal 10 2 2" xfId="157"/>
    <cellStyle name="Normal 10 3" xfId="80"/>
    <cellStyle name="Normal 10 3 2" xfId="187"/>
    <cellStyle name="Normal 10 4" xfId="125"/>
    <cellStyle name="Normal 103" xfId="68"/>
    <cellStyle name="Normal 11" xfId="17"/>
    <cellStyle name="Normal 11 2" xfId="50"/>
    <cellStyle name="Normal 11 2 2" xfId="158"/>
    <cellStyle name="Normal 11 3" xfId="81"/>
    <cellStyle name="Normal 11 3 2" xfId="188"/>
    <cellStyle name="Normal 11 4" xfId="126"/>
    <cellStyle name="Normal 12" xfId="35"/>
    <cellStyle name="Normal 12 2" xfId="67"/>
    <cellStyle name="Normal 12 2 2" xfId="175"/>
    <cellStyle name="Normal 12 3" xfId="98"/>
    <cellStyle name="Normal 12 3 2" xfId="205"/>
    <cellStyle name="Normal 12 4" xfId="143"/>
    <cellStyle name="Normal 13" xfId="36"/>
    <cellStyle name="Normal 13 2" xfId="99"/>
    <cellStyle name="Normal 13 2 2" xfId="206"/>
    <cellStyle name="Normal 13 3" xfId="144"/>
    <cellStyle name="Normal 14" xfId="37"/>
    <cellStyle name="Normal 14 2" xfId="100"/>
    <cellStyle name="Normal 14 2 2" xfId="207"/>
    <cellStyle name="Normal 14 3" xfId="145"/>
    <cellStyle name="Normal 15" xfId="38"/>
    <cellStyle name="Normal 15 2" xfId="101"/>
    <cellStyle name="Normal 15 2 2" xfId="208"/>
    <cellStyle name="Normal 15 3" xfId="146"/>
    <cellStyle name="Normal 16" xfId="39"/>
    <cellStyle name="Normal 16 2" xfId="147"/>
    <cellStyle name="Normal 17" xfId="69"/>
    <cellStyle name="Normal 17 2" xfId="176"/>
    <cellStyle name="Normal 18" xfId="70"/>
    <cellStyle name="Normal 18 2" xfId="177"/>
    <cellStyle name="Normal 19" xfId="102"/>
    <cellStyle name="Normal 19 2" xfId="209"/>
    <cellStyle name="Normal 2" xfId="8"/>
    <cellStyle name="Normal 2 2" xfId="2"/>
    <cellStyle name="Normal 2 2 2" xfId="9"/>
    <cellStyle name="Normal 2 2 2 2" xfId="21"/>
    <cellStyle name="Normal 2 2 2 2 2" xfId="53"/>
    <cellStyle name="Normal 2 2 2 2 2 2" xfId="161"/>
    <cellStyle name="Normal 2 2 2 2 3" xfId="84"/>
    <cellStyle name="Normal 2 2 2 2 3 2" xfId="191"/>
    <cellStyle name="Normal 2 2 2 2 4" xfId="129"/>
    <cellStyle name="Normal 2 2 2 3" xfId="29"/>
    <cellStyle name="Normal 2 2 2 3 2" xfId="61"/>
    <cellStyle name="Normal 2 2 2 3 2 2" xfId="169"/>
    <cellStyle name="Normal 2 2 2 3 3" xfId="92"/>
    <cellStyle name="Normal 2 2 2 3 3 2" xfId="199"/>
    <cellStyle name="Normal 2 2 2 3 4" xfId="137"/>
    <cellStyle name="Normal 2 2 2 4" xfId="42"/>
    <cellStyle name="Normal 2 2 2 4 2" xfId="150"/>
    <cellStyle name="Normal 2 2 2 5" xfId="73"/>
    <cellStyle name="Normal 2 2 2 5 2" xfId="180"/>
    <cellStyle name="Normal 2 2 2 6" xfId="118"/>
    <cellStyle name="Normal 2 3" xfId="220"/>
    <cellStyle name="Normal 20" xfId="103"/>
    <cellStyle name="Normal 20 2" xfId="210"/>
    <cellStyle name="Normal 21" xfId="104"/>
    <cellStyle name="Normal 21 2" xfId="211"/>
    <cellStyle name="Normal 22" xfId="105"/>
    <cellStyle name="Normal 22 2" xfId="212"/>
    <cellStyle name="Normal 23" xfId="106"/>
    <cellStyle name="Normal 23 2" xfId="213"/>
    <cellStyle name="Normal 24" xfId="107"/>
    <cellStyle name="Normal 24 2" xfId="214"/>
    <cellStyle name="Normal 25" xfId="108"/>
    <cellStyle name="Normal 25 2" xfId="215"/>
    <cellStyle name="Normal 26" xfId="109"/>
    <cellStyle name="Normal 26 2" xfId="216"/>
    <cellStyle name="Normal 27" xfId="110"/>
    <cellStyle name="Normal 27 2" xfId="217"/>
    <cellStyle name="Normal 28" xfId="111"/>
    <cellStyle name="Normal 28 2" xfId="218"/>
    <cellStyle name="Normal 29" xfId="112"/>
    <cellStyle name="Normal 3" xfId="10"/>
    <cellStyle name="Normal 3 2" xfId="22"/>
    <cellStyle name="Normal 3 2 2" xfId="54"/>
    <cellStyle name="Normal 3 2 2 2" xfId="162"/>
    <cellStyle name="Normal 3 2 3" xfId="85"/>
    <cellStyle name="Normal 3 2 3 2" xfId="192"/>
    <cellStyle name="Normal 3 2 4" xfId="130"/>
    <cellStyle name="Normal 3 3" xfId="30"/>
    <cellStyle name="Normal 3 3 2" xfId="62"/>
    <cellStyle name="Normal 3 3 2 2" xfId="170"/>
    <cellStyle name="Normal 3 3 3" xfId="93"/>
    <cellStyle name="Normal 3 3 3 2" xfId="200"/>
    <cellStyle name="Normal 3 3 4" xfId="138"/>
    <cellStyle name="Normal 3 4" xfId="43"/>
    <cellStyle name="Normal 3 4 2" xfId="151"/>
    <cellStyle name="Normal 3 5" xfId="74"/>
    <cellStyle name="Normal 3 5 2" xfId="181"/>
    <cellStyle name="Normal 3 6" xfId="219"/>
    <cellStyle name="Normal 3 7" xfId="119"/>
    <cellStyle name="Normal 30" xfId="113"/>
    <cellStyle name="Normal 31" xfId="114"/>
    <cellStyle name="Normal 32" xfId="115"/>
    <cellStyle name="Normal 4" xfId="11"/>
    <cellStyle name="Normal 4 2" xfId="23"/>
    <cellStyle name="Normal 4 2 2" xfId="55"/>
    <cellStyle name="Normal 4 2 2 2" xfId="163"/>
    <cellStyle name="Normal 4 2 3" xfId="86"/>
    <cellStyle name="Normal 4 2 3 2" xfId="193"/>
    <cellStyle name="Normal 4 2 4" xfId="131"/>
    <cellStyle name="Normal 4 3" xfId="31"/>
    <cellStyle name="Normal 4 3 2" xfId="63"/>
    <cellStyle name="Normal 4 3 2 2" xfId="171"/>
    <cellStyle name="Normal 4 3 3" xfId="94"/>
    <cellStyle name="Normal 4 3 3 2" xfId="201"/>
    <cellStyle name="Normal 4 3 4" xfId="139"/>
    <cellStyle name="Normal 4 4" xfId="44"/>
    <cellStyle name="Normal 4 4 2" xfId="152"/>
    <cellStyle name="Normal 4 5" xfId="75"/>
    <cellStyle name="Normal 4 5 2" xfId="182"/>
    <cellStyle name="Normal 4 6" xfId="120"/>
    <cellStyle name="Normal 5" xfId="6"/>
    <cellStyle name="Normal 5 2" xfId="19"/>
    <cellStyle name="Normal 5 2 2" xfId="51"/>
    <cellStyle name="Normal 5 2 2 2" xfId="159"/>
    <cellStyle name="Normal 5 2 3" xfId="82"/>
    <cellStyle name="Normal 5 2 3 2" xfId="189"/>
    <cellStyle name="Normal 5 2 4" xfId="127"/>
    <cellStyle name="Normal 5 3" xfId="27"/>
    <cellStyle name="Normal 5 3 2" xfId="59"/>
    <cellStyle name="Normal 5 3 2 2" xfId="167"/>
    <cellStyle name="Normal 5 3 3" xfId="90"/>
    <cellStyle name="Normal 5 3 3 2" xfId="197"/>
    <cellStyle name="Normal 5 3 4" xfId="135"/>
    <cellStyle name="Normal 5 4" xfId="40"/>
    <cellStyle name="Normal 5 4 2" xfId="148"/>
    <cellStyle name="Normal 5 5" xfId="71"/>
    <cellStyle name="Normal 5 5 2" xfId="178"/>
    <cellStyle name="Normal 5 6" xfId="116"/>
    <cellStyle name="Normal 6" xfId="12"/>
    <cellStyle name="Normal 6 2" xfId="24"/>
    <cellStyle name="Normal 6 2 2" xfId="56"/>
    <cellStyle name="Normal 6 2 2 2" xfId="164"/>
    <cellStyle name="Normal 6 2 3" xfId="87"/>
    <cellStyle name="Normal 6 2 3 2" xfId="194"/>
    <cellStyle name="Normal 6 2 4" xfId="132"/>
    <cellStyle name="Normal 6 3" xfId="32"/>
    <cellStyle name="Normal 6 3 2" xfId="64"/>
    <cellStyle name="Normal 6 3 2 2" xfId="172"/>
    <cellStyle name="Normal 6 3 3" xfId="95"/>
    <cellStyle name="Normal 6 3 3 2" xfId="202"/>
    <cellStyle name="Normal 6 3 4" xfId="140"/>
    <cellStyle name="Normal 6 4" xfId="45"/>
    <cellStyle name="Normal 6 4 2" xfId="153"/>
    <cellStyle name="Normal 6 5" xfId="76"/>
    <cellStyle name="Normal 6 5 2" xfId="183"/>
    <cellStyle name="Normal 6 6" xfId="121"/>
    <cellStyle name="Normal 7" xfId="14"/>
    <cellStyle name="Normal 7 2" xfId="26"/>
    <cellStyle name="Normal 7 2 2" xfId="58"/>
    <cellStyle name="Normal 7 2 2 2" xfId="166"/>
    <cellStyle name="Normal 7 2 3" xfId="89"/>
    <cellStyle name="Normal 7 2 3 2" xfId="196"/>
    <cellStyle name="Normal 7 2 4" xfId="134"/>
    <cellStyle name="Normal 7 3" xfId="34"/>
    <cellStyle name="Normal 7 3 2" xfId="66"/>
    <cellStyle name="Normal 7 3 2 2" xfId="174"/>
    <cellStyle name="Normal 7 3 3" xfId="97"/>
    <cellStyle name="Normal 7 3 3 2" xfId="204"/>
    <cellStyle name="Normal 7 3 4" xfId="142"/>
    <cellStyle name="Normal 7 4" xfId="47"/>
    <cellStyle name="Normal 7 4 2" xfId="155"/>
    <cellStyle name="Normal 7 5" xfId="78"/>
    <cellStyle name="Normal 7 5 2" xfId="185"/>
    <cellStyle name="Normal 7 6" xfId="123"/>
    <cellStyle name="Normal 79" xfId="7"/>
    <cellStyle name="Normal 79 2" xfId="20"/>
    <cellStyle name="Normal 79 2 2" xfId="52"/>
    <cellStyle name="Normal 79 2 2 2" xfId="160"/>
    <cellStyle name="Normal 79 2 3" xfId="83"/>
    <cellStyle name="Normal 79 2 3 2" xfId="190"/>
    <cellStyle name="Normal 79 2 4" xfId="128"/>
    <cellStyle name="Normal 79 3" xfId="28"/>
    <cellStyle name="Normal 79 3 2" xfId="60"/>
    <cellStyle name="Normal 79 3 2 2" xfId="168"/>
    <cellStyle name="Normal 79 3 3" xfId="91"/>
    <cellStyle name="Normal 79 3 3 2" xfId="198"/>
    <cellStyle name="Normal 79 3 4" xfId="136"/>
    <cellStyle name="Normal 79 4" xfId="41"/>
    <cellStyle name="Normal 79 4 2" xfId="149"/>
    <cellStyle name="Normal 79 5" xfId="72"/>
    <cellStyle name="Normal 79 5 2" xfId="179"/>
    <cellStyle name="Normal 79 6" xfId="117"/>
    <cellStyle name="Normal 8" xfId="13"/>
    <cellStyle name="Normal 8 2" xfId="25"/>
    <cellStyle name="Normal 8 2 2" xfId="57"/>
    <cellStyle name="Normal 8 2 2 2" xfId="165"/>
    <cellStyle name="Normal 8 2 3" xfId="88"/>
    <cellStyle name="Normal 8 2 3 2" xfId="195"/>
    <cellStyle name="Normal 8 2 4" xfId="133"/>
    <cellStyle name="Normal 8 3" xfId="33"/>
    <cellStyle name="Normal 8 3 2" xfId="65"/>
    <cellStyle name="Normal 8 3 2 2" xfId="173"/>
    <cellStyle name="Normal 8 3 3" xfId="96"/>
    <cellStyle name="Normal 8 3 3 2" xfId="203"/>
    <cellStyle name="Normal 8 3 4" xfId="141"/>
    <cellStyle name="Normal 8 4" xfId="46"/>
    <cellStyle name="Normal 8 4 2" xfId="154"/>
    <cellStyle name="Normal 8 5" xfId="77"/>
    <cellStyle name="Normal 8 5 2" xfId="184"/>
    <cellStyle name="Normal 8 6" xfId="122"/>
    <cellStyle name="Normal 9" xfId="15"/>
    <cellStyle name="Normal 9 2" xfId="48"/>
    <cellStyle name="Normal 9 2 2" xfId="156"/>
    <cellStyle name="Normal 9 3" xfId="79"/>
    <cellStyle name="Normal 9 3 2" xfId="186"/>
    <cellStyle name="Normal 9 4" xfId="124"/>
    <cellStyle name="Normal_Graph_1_3 2" xfId="3"/>
    <cellStyle name="Percent 2" xf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00FF"/>
      <color rgb="FFFF9900"/>
      <color rgb="FFFF3399"/>
      <color rgb="FF990033"/>
      <color rgb="FF7BC060"/>
      <color rgb="FF6600FF"/>
      <color rgb="FFCC9900"/>
      <color rgb="FF9933FF"/>
      <color rgb="FF108447"/>
      <color rgb="FF2074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09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23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5099981192033685E-2"/>
                  <c:y val="3.0567217028582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4.2218448549340468E-2"/>
                  <c:y val="-2.93699698499840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8.5801072597662786E-2"/>
                  <c:y val="-4.0154371469938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5.0579839817008324E-2"/>
                  <c:y val="-8.87385349111206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2434305295692759"/>
                  <c:y val="-0.139978384605773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-4.7728856530006317E-2"/>
                  <c:y val="-6.12369695245531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№1.2.1-ОФ'!$F$4:$F$13</c:f>
              <c:numCache>
                <c:formatCode>#,##0.00</c:formatCode>
                <c:ptCount val="10"/>
                <c:pt idx="0">
                  <c:v>25.13</c:v>
                </c:pt>
                <c:pt idx="1">
                  <c:v>9.1199999999999992</c:v>
                </c:pt>
                <c:pt idx="2">
                  <c:v>19.61</c:v>
                </c:pt>
                <c:pt idx="3">
                  <c:v>20.3</c:v>
                </c:pt>
                <c:pt idx="4">
                  <c:v>8.8699999999999992</c:v>
                </c:pt>
                <c:pt idx="5">
                  <c:v>8.0500000000000007</c:v>
                </c:pt>
                <c:pt idx="6">
                  <c:v>4.2699999999999996</c:v>
                </c:pt>
                <c:pt idx="7">
                  <c:v>2.64</c:v>
                </c:pt>
                <c:pt idx="8">
                  <c:v>1.66</c:v>
                </c:pt>
                <c:pt idx="9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09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23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9.9568503940432013E-2"/>
                  <c:y val="-2.9349498052708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№2.2.1-ОФ '!$F$4:$F$13</c:f>
              <c:numCache>
                <c:formatCode>0.00</c:formatCode>
                <c:ptCount val="10"/>
                <c:pt idx="0">
                  <c:v>24.64</c:v>
                </c:pt>
                <c:pt idx="1">
                  <c:v>9.25</c:v>
                </c:pt>
                <c:pt idx="2">
                  <c:v>20</c:v>
                </c:pt>
                <c:pt idx="3">
                  <c:v>20.62</c:v>
                </c:pt>
                <c:pt idx="4">
                  <c:v>11.12</c:v>
                </c:pt>
                <c:pt idx="5">
                  <c:v>9.09</c:v>
                </c:pt>
                <c:pt idx="6">
                  <c:v>2.48</c:v>
                </c:pt>
                <c:pt idx="7">
                  <c:v>1.57</c:v>
                </c:pt>
                <c:pt idx="8">
                  <c:v>1.01</c:v>
                </c:pt>
                <c:pt idx="9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№1.2.1-ОФ'!$A$1:$F$1</c:f>
          <c:strCache>
            <c:ptCount val="6"/>
            <c:pt idx="0">
              <c:v>Относително разпределение на осигурените лица в пенсионните фондове по ПОД към 30.09.2023 г. </c:v>
            </c:pt>
          </c:strCache>
        </c:strRef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№1.2.1-ОФ'!$B$15:$E$15</c:f>
              <c:numCache>
                <c:formatCode>0.00</c:formatCode>
                <c:ptCount val="4"/>
                <c:pt idx="0">
                  <c:v>80.34</c:v>
                </c:pt>
                <c:pt idx="1">
                  <c:v>6.55</c:v>
                </c:pt>
                <c:pt idx="2">
                  <c:v>12.91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№2.2.1-ОФ '!$A$1:$F$1</c:f>
          <c:strCache>
            <c:ptCount val="6"/>
            <c:pt idx="0">
              <c:v>Относително разпределение на нетните активи в пенсионните фондове към 30.09.2023 г.</c:v>
            </c:pt>
          </c:strCache>
        </c:strRef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'!$B$15:$E$15</c:f>
              <c:numCache>
                <c:formatCode>#,##0.00</c:formatCode>
                <c:ptCount val="4"/>
                <c:pt idx="0">
                  <c:v>86.71</c:v>
                </c:pt>
                <c:pt idx="1">
                  <c:v>6.89</c:v>
                </c:pt>
                <c:pt idx="2">
                  <c:v>6.32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37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98230" cy="566633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3"/>
  <sheetViews>
    <sheetView showGridLines="0" tabSelected="1" zoomScaleNormal="100" zoomScaleSheetLayoutView="55" workbookViewId="0">
      <selection sqref="A1:W1"/>
    </sheetView>
  </sheetViews>
  <sheetFormatPr defaultColWidth="10.28515625" defaultRowHeight="15.75" x14ac:dyDescent="0.25"/>
  <cols>
    <col min="1" max="1" width="46" style="34" customWidth="1"/>
    <col min="2" max="2" width="9" style="43" customWidth="1"/>
    <col min="3" max="3" width="9.140625" style="34" customWidth="1"/>
    <col min="4" max="4" width="8.7109375" style="43" customWidth="1"/>
    <col min="5" max="5" width="8.7109375" style="34" customWidth="1"/>
    <col min="6" max="6" width="8.5703125" style="43" customWidth="1"/>
    <col min="7" max="7" width="8.7109375" style="34" customWidth="1"/>
    <col min="8" max="8" width="8.5703125" style="43" customWidth="1"/>
    <col min="9" max="9" width="8.7109375" style="34" customWidth="1"/>
    <col min="10" max="10" width="9" style="43" customWidth="1"/>
    <col min="11" max="11" width="9.140625" style="34" customWidth="1"/>
    <col min="12" max="12" width="9.5703125" style="43" customWidth="1"/>
    <col min="13" max="13" width="8.5703125" style="34" customWidth="1"/>
    <col min="14" max="14" width="9" style="43" customWidth="1"/>
    <col min="15" max="15" width="8.7109375" style="34" customWidth="1"/>
    <col min="16" max="16" width="9.140625" style="34" customWidth="1"/>
    <col min="17" max="17" width="8.7109375" style="34" customWidth="1"/>
    <col min="18" max="18" width="9.28515625" style="34" customWidth="1"/>
    <col min="19" max="19" width="8.7109375" style="34" customWidth="1"/>
    <col min="20" max="20" width="8.5703125" style="34" customWidth="1"/>
    <col min="21" max="21" width="8.7109375" style="34" customWidth="1"/>
    <col min="22" max="22" width="9.85546875" style="33" customWidth="1"/>
    <col min="23" max="23" width="9.28515625" style="34" customWidth="1"/>
    <col min="24" max="16384" width="10.28515625" style="34"/>
  </cols>
  <sheetData>
    <row r="1" spans="1:58" ht="23.25" customHeight="1" x14ac:dyDescent="0.3">
      <c r="A1" s="141" t="s">
        <v>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</row>
    <row r="2" spans="1:58" ht="22.5" customHeight="1" x14ac:dyDescent="0.25">
      <c r="B2" s="107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48" t="s">
        <v>1</v>
      </c>
      <c r="W2" s="148"/>
    </row>
    <row r="3" spans="1:58" s="37" customFormat="1" ht="70.5" customHeight="1" x14ac:dyDescent="0.25">
      <c r="A3" s="35" t="s">
        <v>2</v>
      </c>
      <c r="B3" s="146" t="s">
        <v>52</v>
      </c>
      <c r="C3" s="147"/>
      <c r="D3" s="146" t="s">
        <v>4</v>
      </c>
      <c r="E3" s="146"/>
      <c r="F3" s="146" t="s">
        <v>71</v>
      </c>
      <c r="G3" s="146"/>
      <c r="H3" s="146" t="s">
        <v>5</v>
      </c>
      <c r="I3" s="146"/>
      <c r="J3" s="146" t="s">
        <v>68</v>
      </c>
      <c r="K3" s="146"/>
      <c r="L3" s="146" t="s">
        <v>72</v>
      </c>
      <c r="M3" s="146"/>
      <c r="N3" s="146" t="s">
        <v>53</v>
      </c>
      <c r="O3" s="146"/>
      <c r="P3" s="151" t="s">
        <v>54</v>
      </c>
      <c r="Q3" s="152"/>
      <c r="R3" s="149" t="s">
        <v>49</v>
      </c>
      <c r="S3" s="150"/>
      <c r="T3" s="146" t="s">
        <v>67</v>
      </c>
      <c r="U3" s="146"/>
      <c r="V3" s="146" t="s">
        <v>7</v>
      </c>
      <c r="W3" s="14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36"/>
      <c r="AW3" s="36"/>
      <c r="AX3" s="36"/>
      <c r="AY3" s="36"/>
      <c r="AZ3" s="36"/>
      <c r="BA3" s="36"/>
      <c r="BB3" s="36"/>
      <c r="BC3" s="36"/>
      <c r="BD3" s="36"/>
      <c r="BE3" s="36"/>
      <c r="BF3" s="36"/>
    </row>
    <row r="4" spans="1:58" s="38" customFormat="1" ht="26.25" customHeight="1" x14ac:dyDescent="0.2">
      <c r="A4" s="144" t="s">
        <v>66</v>
      </c>
      <c r="B4" s="142" t="s">
        <v>100</v>
      </c>
      <c r="C4" s="142" t="s">
        <v>101</v>
      </c>
      <c r="D4" s="142" t="str">
        <f>B4</f>
        <v>Девет-месечие 2022</v>
      </c>
      <c r="E4" s="142" t="str">
        <f>C4</f>
        <v>Девет-месечие 2023</v>
      </c>
      <c r="F4" s="142" t="str">
        <f t="shared" ref="F4:U4" si="0">D4</f>
        <v>Девет-месечие 2022</v>
      </c>
      <c r="G4" s="142" t="str">
        <f t="shared" si="0"/>
        <v>Девет-месечие 2023</v>
      </c>
      <c r="H4" s="142" t="str">
        <f t="shared" si="0"/>
        <v>Девет-месечие 2022</v>
      </c>
      <c r="I4" s="142" t="str">
        <f t="shared" si="0"/>
        <v>Девет-месечие 2023</v>
      </c>
      <c r="J4" s="142" t="str">
        <f t="shared" si="0"/>
        <v>Девет-месечие 2022</v>
      </c>
      <c r="K4" s="142" t="str">
        <f t="shared" si="0"/>
        <v>Девет-месечие 2023</v>
      </c>
      <c r="L4" s="142" t="str">
        <f t="shared" si="0"/>
        <v>Девет-месечие 2022</v>
      </c>
      <c r="M4" s="142" t="str">
        <f t="shared" si="0"/>
        <v>Девет-месечие 2023</v>
      </c>
      <c r="N4" s="142" t="str">
        <f t="shared" si="0"/>
        <v>Девет-месечие 2022</v>
      </c>
      <c r="O4" s="142" t="str">
        <f t="shared" si="0"/>
        <v>Девет-месечие 2023</v>
      </c>
      <c r="P4" s="142" t="str">
        <f t="shared" si="0"/>
        <v>Девет-месечие 2022</v>
      </c>
      <c r="Q4" s="142" t="str">
        <f t="shared" si="0"/>
        <v>Девет-месечие 2023</v>
      </c>
      <c r="R4" s="142" t="str">
        <f t="shared" si="0"/>
        <v>Девет-месечие 2022</v>
      </c>
      <c r="S4" s="142" t="str">
        <f t="shared" si="0"/>
        <v>Девет-месечие 2023</v>
      </c>
      <c r="T4" s="142" t="str">
        <f t="shared" si="0"/>
        <v>Девет-месечие 2022</v>
      </c>
      <c r="U4" s="142" t="str">
        <f t="shared" si="0"/>
        <v>Девет-месечие 2023</v>
      </c>
      <c r="V4" s="142" t="str">
        <f t="shared" ref="V4" si="1">T4</f>
        <v>Девет-месечие 2022</v>
      </c>
      <c r="W4" s="142" t="str">
        <f t="shared" ref="W4" si="2">U4</f>
        <v>Девет-месечие 2023</v>
      </c>
    </row>
    <row r="5" spans="1:58" s="37" customFormat="1" ht="24.6" customHeight="1" x14ac:dyDescent="0.25">
      <c r="A5" s="145"/>
      <c r="B5" s="143"/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</row>
    <row r="6" spans="1:58" s="39" customFormat="1" ht="32.25" customHeight="1" x14ac:dyDescent="0.3">
      <c r="A6" s="126" t="s">
        <v>8</v>
      </c>
      <c r="B6" s="96">
        <v>49880</v>
      </c>
      <c r="C6" s="96">
        <v>55505</v>
      </c>
      <c r="D6" s="96">
        <v>33121</v>
      </c>
      <c r="E6" s="96">
        <v>30027</v>
      </c>
      <c r="F6" s="96">
        <v>36507</v>
      </c>
      <c r="G6" s="96">
        <v>39339</v>
      </c>
      <c r="H6" s="96">
        <v>38177</v>
      </c>
      <c r="I6" s="96">
        <v>39100</v>
      </c>
      <c r="J6" s="96">
        <v>19726</v>
      </c>
      <c r="K6" s="96">
        <v>20851</v>
      </c>
      <c r="L6" s="96">
        <v>30379</v>
      </c>
      <c r="M6" s="96">
        <v>22532</v>
      </c>
      <c r="N6" s="96">
        <v>5536</v>
      </c>
      <c r="O6" s="96">
        <v>5937</v>
      </c>
      <c r="P6" s="96">
        <v>4472</v>
      </c>
      <c r="Q6" s="96">
        <v>3997</v>
      </c>
      <c r="R6" s="96">
        <v>2460</v>
      </c>
      <c r="S6" s="96">
        <v>2416</v>
      </c>
      <c r="T6" s="102">
        <v>959</v>
      </c>
      <c r="U6" s="102">
        <v>1507</v>
      </c>
      <c r="V6" s="96">
        <f>B6+D6+F6+H6+J6+L6+N6+P6+R6+T6</f>
        <v>221217</v>
      </c>
      <c r="W6" s="96">
        <f>C6+E6+G6+I6+K6+M6+O6+Q6+S6+U6</f>
        <v>221211</v>
      </c>
    </row>
    <row r="7" spans="1:58" s="39" customFormat="1" ht="32.25" customHeight="1" x14ac:dyDescent="0.3">
      <c r="A7" s="40" t="s">
        <v>9</v>
      </c>
      <c r="B7" s="96">
        <v>39826</v>
      </c>
      <c r="C7" s="96">
        <v>45182</v>
      </c>
      <c r="D7" s="96">
        <v>15636</v>
      </c>
      <c r="E7" s="96">
        <v>16427</v>
      </c>
      <c r="F7" s="96">
        <v>31073</v>
      </c>
      <c r="G7" s="96">
        <v>36515</v>
      </c>
      <c r="H7" s="96">
        <v>32048</v>
      </c>
      <c r="I7" s="96">
        <v>36575</v>
      </c>
      <c r="J7" s="96">
        <v>16103</v>
      </c>
      <c r="K7" s="96">
        <v>19409</v>
      </c>
      <c r="L7" s="96">
        <v>13997</v>
      </c>
      <c r="M7" s="96">
        <v>15823</v>
      </c>
      <c r="N7" s="96">
        <v>4966</v>
      </c>
      <c r="O7" s="96">
        <v>5196</v>
      </c>
      <c r="P7" s="96">
        <v>2927</v>
      </c>
      <c r="Q7" s="96">
        <v>3191</v>
      </c>
      <c r="R7" s="96">
        <v>1975</v>
      </c>
      <c r="S7" s="96">
        <v>2164</v>
      </c>
      <c r="T7" s="102">
        <v>209</v>
      </c>
      <c r="U7" s="102">
        <v>543</v>
      </c>
      <c r="V7" s="96">
        <f t="shared" ref="V7:V12" si="3">B7+D7+F7+H7+J7+L7+N7+P7+R7+T7</f>
        <v>158760</v>
      </c>
      <c r="W7" s="96">
        <f t="shared" ref="W7:W12" si="4">C7+E7+G7+I7+K7+M7+O7+Q7+S7+U7</f>
        <v>181025</v>
      </c>
    </row>
    <row r="8" spans="1:58" s="39" customFormat="1" ht="32.25" customHeight="1" x14ac:dyDescent="0.3">
      <c r="A8" s="40" t="s">
        <v>10</v>
      </c>
      <c r="B8" s="96">
        <v>3989</v>
      </c>
      <c r="C8" s="96">
        <v>4301</v>
      </c>
      <c r="D8" s="96">
        <v>6797</v>
      </c>
      <c r="E8" s="96">
        <v>8243</v>
      </c>
      <c r="F8" s="96">
        <v>487</v>
      </c>
      <c r="G8" s="96">
        <v>765</v>
      </c>
      <c r="H8" s="96">
        <v>250</v>
      </c>
      <c r="I8" s="96">
        <v>548</v>
      </c>
      <c r="J8" s="96">
        <v>426</v>
      </c>
      <c r="K8" s="96">
        <v>457</v>
      </c>
      <c r="L8" s="96">
        <v>11817</v>
      </c>
      <c r="M8" s="96">
        <v>3928</v>
      </c>
      <c r="N8" s="96">
        <v>390</v>
      </c>
      <c r="O8" s="96">
        <v>537</v>
      </c>
      <c r="P8" s="96">
        <v>1313</v>
      </c>
      <c r="Q8" s="96">
        <v>715</v>
      </c>
      <c r="R8" s="96">
        <v>227</v>
      </c>
      <c r="S8" s="96">
        <v>250</v>
      </c>
      <c r="T8" s="102">
        <v>742</v>
      </c>
      <c r="U8" s="102">
        <v>964</v>
      </c>
      <c r="V8" s="96">
        <f t="shared" si="3"/>
        <v>26438</v>
      </c>
      <c r="W8" s="96">
        <f t="shared" si="4"/>
        <v>20708</v>
      </c>
    </row>
    <row r="9" spans="1:58" s="39" customFormat="1" ht="32.25" customHeight="1" x14ac:dyDescent="0.3">
      <c r="A9" s="126" t="s">
        <v>39</v>
      </c>
      <c r="B9" s="96">
        <v>37174</v>
      </c>
      <c r="C9" s="96">
        <v>30009</v>
      </c>
      <c r="D9" s="96">
        <v>25623</v>
      </c>
      <c r="E9" s="96">
        <v>20947</v>
      </c>
      <c r="F9" s="96">
        <v>23075</v>
      </c>
      <c r="G9" s="96">
        <v>21481</v>
      </c>
      <c r="H9" s="96">
        <v>20649</v>
      </c>
      <c r="I9" s="96">
        <v>19402</v>
      </c>
      <c r="J9" s="96">
        <v>13899</v>
      </c>
      <c r="K9" s="96">
        <v>12977</v>
      </c>
      <c r="L9" s="96">
        <v>24596</v>
      </c>
      <c r="M9" s="96">
        <v>15469</v>
      </c>
      <c r="N9" s="96">
        <v>5508</v>
      </c>
      <c r="O9" s="96">
        <v>4610</v>
      </c>
      <c r="P9" s="96">
        <v>5093</v>
      </c>
      <c r="Q9" s="96">
        <v>3999</v>
      </c>
      <c r="R9" s="96">
        <v>2570</v>
      </c>
      <c r="S9" s="96">
        <v>2085</v>
      </c>
      <c r="T9" s="102">
        <v>4742</v>
      </c>
      <c r="U9" s="102">
        <v>2202</v>
      </c>
      <c r="V9" s="96">
        <f t="shared" si="3"/>
        <v>162929</v>
      </c>
      <c r="W9" s="96">
        <f t="shared" si="4"/>
        <v>133181</v>
      </c>
    </row>
    <row r="10" spans="1:58" s="39" customFormat="1" ht="32.25" customHeight="1" x14ac:dyDescent="0.3">
      <c r="A10" s="41" t="s">
        <v>40</v>
      </c>
      <c r="B10" s="96">
        <v>5999</v>
      </c>
      <c r="C10" s="96">
        <v>2190</v>
      </c>
      <c r="D10" s="96">
        <v>6331</v>
      </c>
      <c r="E10" s="96">
        <v>5151</v>
      </c>
      <c r="F10" s="96">
        <v>2440</v>
      </c>
      <c r="G10" s="96">
        <v>170</v>
      </c>
      <c r="H10" s="96">
        <v>1659</v>
      </c>
      <c r="I10" s="96">
        <v>9</v>
      </c>
      <c r="J10" s="96">
        <v>1623</v>
      </c>
      <c r="K10" s="96">
        <v>82</v>
      </c>
      <c r="L10" s="96">
        <v>11861</v>
      </c>
      <c r="M10" s="96">
        <v>4049</v>
      </c>
      <c r="N10" s="96">
        <v>1283</v>
      </c>
      <c r="O10" s="96">
        <v>232</v>
      </c>
      <c r="P10" s="96">
        <v>1766</v>
      </c>
      <c r="Q10" s="96">
        <v>235</v>
      </c>
      <c r="R10" s="96">
        <v>1062</v>
      </c>
      <c r="S10" s="96">
        <v>130</v>
      </c>
      <c r="T10" s="102">
        <v>3518</v>
      </c>
      <c r="U10" s="102">
        <v>603</v>
      </c>
      <c r="V10" s="96">
        <f t="shared" si="3"/>
        <v>37542</v>
      </c>
      <c r="W10" s="96">
        <f t="shared" si="4"/>
        <v>12851</v>
      </c>
    </row>
    <row r="11" spans="1:58" s="42" customFormat="1" ht="32.25" customHeight="1" x14ac:dyDescent="0.25">
      <c r="A11" s="40" t="s">
        <v>41</v>
      </c>
      <c r="B11" s="96">
        <v>12706</v>
      </c>
      <c r="C11" s="96">
        <v>25496</v>
      </c>
      <c r="D11" s="96">
        <v>7498</v>
      </c>
      <c r="E11" s="96">
        <v>9080</v>
      </c>
      <c r="F11" s="96">
        <v>13432</v>
      </c>
      <c r="G11" s="96">
        <v>17858</v>
      </c>
      <c r="H11" s="96">
        <v>17528</v>
      </c>
      <c r="I11" s="96">
        <v>19698</v>
      </c>
      <c r="J11" s="96">
        <v>5827</v>
      </c>
      <c r="K11" s="96">
        <v>7874</v>
      </c>
      <c r="L11" s="96">
        <v>5783</v>
      </c>
      <c r="M11" s="96">
        <v>7063</v>
      </c>
      <c r="N11" s="96">
        <v>28</v>
      </c>
      <c r="O11" s="96">
        <v>1327</v>
      </c>
      <c r="P11" s="96">
        <v>-621</v>
      </c>
      <c r="Q11" s="96">
        <v>-2</v>
      </c>
      <c r="R11" s="96">
        <v>-110</v>
      </c>
      <c r="S11" s="96">
        <v>331</v>
      </c>
      <c r="T11" s="102">
        <v>-3783</v>
      </c>
      <c r="U11" s="102">
        <v>-695</v>
      </c>
      <c r="V11" s="96">
        <f t="shared" si="3"/>
        <v>58288</v>
      </c>
      <c r="W11" s="96">
        <f t="shared" si="4"/>
        <v>88030</v>
      </c>
    </row>
    <row r="12" spans="1:58" ht="32.25" customHeight="1" x14ac:dyDescent="0.25">
      <c r="A12" s="40" t="s">
        <v>42</v>
      </c>
      <c r="B12" s="96">
        <v>12706</v>
      </c>
      <c r="C12" s="96">
        <v>25496</v>
      </c>
      <c r="D12" s="96">
        <v>7498</v>
      </c>
      <c r="E12" s="96">
        <v>9080</v>
      </c>
      <c r="F12" s="96">
        <v>12089</v>
      </c>
      <c r="G12" s="96">
        <v>16072</v>
      </c>
      <c r="H12" s="96">
        <v>15728</v>
      </c>
      <c r="I12" s="96">
        <v>18123</v>
      </c>
      <c r="J12" s="96">
        <v>5244</v>
      </c>
      <c r="K12" s="96">
        <v>7087</v>
      </c>
      <c r="L12" s="96">
        <v>5781</v>
      </c>
      <c r="M12" s="96">
        <v>7063</v>
      </c>
      <c r="N12" s="96">
        <v>28</v>
      </c>
      <c r="O12" s="96">
        <v>1327</v>
      </c>
      <c r="P12" s="96">
        <v>-621</v>
      </c>
      <c r="Q12" s="96">
        <v>-2</v>
      </c>
      <c r="R12" s="96">
        <v>-110</v>
      </c>
      <c r="S12" s="96">
        <v>298</v>
      </c>
      <c r="T12" s="102">
        <v>-3783</v>
      </c>
      <c r="U12" s="102">
        <v>-695</v>
      </c>
      <c r="V12" s="96">
        <f t="shared" si="3"/>
        <v>54560</v>
      </c>
      <c r="W12" s="96">
        <f t="shared" si="4"/>
        <v>83849</v>
      </c>
    </row>
    <row r="13" spans="1:58" x14ac:dyDescent="0.25">
      <c r="C13" s="43"/>
      <c r="E13" s="43"/>
      <c r="G13" s="43"/>
      <c r="I13" s="43"/>
      <c r="K13" s="43"/>
      <c r="M13" s="43"/>
      <c r="O13" s="43"/>
      <c r="P13" s="43"/>
      <c r="Q13" s="43"/>
      <c r="R13" s="43"/>
      <c r="S13" s="43"/>
      <c r="T13" s="43"/>
      <c r="U13" s="43"/>
      <c r="V13" s="44"/>
    </row>
  </sheetData>
  <mergeCells count="36">
    <mergeCell ref="M4:M5"/>
    <mergeCell ref="H4:H5"/>
    <mergeCell ref="V2:W2"/>
    <mergeCell ref="L4:L5"/>
    <mergeCell ref="V3:W3"/>
    <mergeCell ref="V4:V5"/>
    <mergeCell ref="W4:W5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3:C3"/>
    <mergeCell ref="D3:E3"/>
    <mergeCell ref="F3:G3"/>
    <mergeCell ref="B4:B5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6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11" ht="40.5" customHeight="1" x14ac:dyDescent="0.2">
      <c r="A1" s="193" t="s">
        <v>108</v>
      </c>
      <c r="B1" s="194"/>
      <c r="C1" s="194"/>
      <c r="D1" s="194"/>
      <c r="E1" s="194"/>
      <c r="F1" s="195"/>
    </row>
    <row r="2" spans="1:11" ht="16.5" customHeight="1" x14ac:dyDescent="0.2">
      <c r="A2" s="80"/>
      <c r="B2" s="81"/>
      <c r="C2" s="81"/>
      <c r="D2" s="81"/>
      <c r="E2" s="81"/>
      <c r="F2" s="82"/>
    </row>
    <row r="3" spans="1:11" ht="50.25" customHeight="1" x14ac:dyDescent="0.2">
      <c r="A3" s="66" t="s">
        <v>55</v>
      </c>
      <c r="B3" s="8" t="s">
        <v>21</v>
      </c>
      <c r="C3" s="8" t="s">
        <v>22</v>
      </c>
      <c r="D3" s="8" t="s">
        <v>15</v>
      </c>
      <c r="E3" s="8" t="s">
        <v>37</v>
      </c>
      <c r="F3" s="28" t="s">
        <v>19</v>
      </c>
    </row>
    <row r="4" spans="1:11" ht="35.1" customHeight="1" x14ac:dyDescent="0.25">
      <c r="A4" s="26" t="s">
        <v>16</v>
      </c>
      <c r="B4" s="4">
        <v>1031641</v>
      </c>
      <c r="C4" s="4">
        <v>77571</v>
      </c>
      <c r="D4" s="4">
        <v>141562</v>
      </c>
      <c r="E4" s="77">
        <v>0</v>
      </c>
      <c r="F4" s="4">
        <v>1250774</v>
      </c>
      <c r="G4" s="7"/>
      <c r="J4" s="7"/>
      <c r="K4" s="7"/>
    </row>
    <row r="5" spans="1:11" ht="35.1" customHeight="1" x14ac:dyDescent="0.25">
      <c r="A5" s="26" t="s">
        <v>17</v>
      </c>
      <c r="B5" s="4">
        <v>360960</v>
      </c>
      <c r="C5" s="4">
        <v>42335</v>
      </c>
      <c r="D5" s="4">
        <v>50691</v>
      </c>
      <c r="E5" s="77">
        <v>0</v>
      </c>
      <c r="F5" s="4">
        <v>453986</v>
      </c>
      <c r="G5" s="7"/>
      <c r="J5" s="7"/>
      <c r="K5" s="7"/>
    </row>
    <row r="6" spans="1:11" ht="35.1" customHeight="1" x14ac:dyDescent="0.25">
      <c r="A6" s="30" t="s">
        <v>71</v>
      </c>
      <c r="B6" s="4">
        <v>790123</v>
      </c>
      <c r="C6" s="4">
        <v>58601</v>
      </c>
      <c r="D6" s="4">
        <v>117140</v>
      </c>
      <c r="E6" s="4">
        <v>9937</v>
      </c>
      <c r="F6" s="4">
        <v>975801</v>
      </c>
      <c r="G6" s="7"/>
      <c r="J6" s="7"/>
      <c r="K6" s="7"/>
    </row>
    <row r="7" spans="1:11" ht="35.1" customHeight="1" x14ac:dyDescent="0.25">
      <c r="A7" s="26" t="s">
        <v>5</v>
      </c>
      <c r="B7" s="4">
        <v>752157</v>
      </c>
      <c r="C7" s="4">
        <v>47808</v>
      </c>
      <c r="D7" s="4">
        <v>210561</v>
      </c>
      <c r="E7" s="77">
        <v>0</v>
      </c>
      <c r="F7" s="4">
        <v>1010526</v>
      </c>
      <c r="G7" s="7"/>
      <c r="J7" s="7"/>
      <c r="K7" s="7"/>
    </row>
    <row r="8" spans="1:11" ht="35.1" customHeight="1" x14ac:dyDescent="0.25">
      <c r="A8" s="30" t="s">
        <v>77</v>
      </c>
      <c r="B8" s="4">
        <v>373836</v>
      </c>
      <c r="C8" s="4">
        <v>22092</v>
      </c>
      <c r="D8" s="4">
        <v>45702</v>
      </c>
      <c r="E8" s="77">
        <v>0</v>
      </c>
      <c r="F8" s="4">
        <v>441630</v>
      </c>
      <c r="G8" s="7"/>
      <c r="J8" s="7"/>
      <c r="K8" s="7"/>
    </row>
    <row r="9" spans="1:11" ht="35.1" customHeight="1" x14ac:dyDescent="0.25">
      <c r="A9" s="30" t="s">
        <v>82</v>
      </c>
      <c r="B9" s="4">
        <v>314034</v>
      </c>
      <c r="C9" s="4">
        <v>31140</v>
      </c>
      <c r="D9" s="4">
        <v>55557</v>
      </c>
      <c r="E9" s="77">
        <v>0</v>
      </c>
      <c r="F9" s="4">
        <v>400731</v>
      </c>
      <c r="G9" s="7"/>
      <c r="J9" s="7"/>
      <c r="K9" s="7"/>
    </row>
    <row r="10" spans="1:11" ht="35.1" customHeight="1" x14ac:dyDescent="0.25">
      <c r="A10" s="105" t="s">
        <v>73</v>
      </c>
      <c r="B10" s="4">
        <v>190145</v>
      </c>
      <c r="C10" s="4">
        <v>15015</v>
      </c>
      <c r="D10" s="4">
        <v>7306</v>
      </c>
      <c r="E10" s="77">
        <v>0</v>
      </c>
      <c r="F10" s="4">
        <v>212466</v>
      </c>
      <c r="G10" s="7"/>
      <c r="J10" s="7"/>
      <c r="K10" s="7"/>
    </row>
    <row r="11" spans="1:11" ht="35.1" customHeight="1" x14ac:dyDescent="0.25">
      <c r="A11" s="26" t="s">
        <v>6</v>
      </c>
      <c r="B11" s="4">
        <v>100211</v>
      </c>
      <c r="C11" s="4">
        <v>20046</v>
      </c>
      <c r="D11" s="4">
        <v>10876</v>
      </c>
      <c r="E11" s="77">
        <v>0</v>
      </c>
      <c r="F11" s="4">
        <v>131133</v>
      </c>
      <c r="G11" s="7"/>
      <c r="J11" s="7"/>
      <c r="K11" s="7"/>
    </row>
    <row r="12" spans="1:11" ht="35.1" customHeight="1" x14ac:dyDescent="0.25">
      <c r="A12" s="26" t="s">
        <v>36</v>
      </c>
      <c r="B12" s="4">
        <v>73292</v>
      </c>
      <c r="C12" s="4">
        <v>9047</v>
      </c>
      <c r="D12" s="4">
        <v>442</v>
      </c>
      <c r="E12" s="77">
        <v>0</v>
      </c>
      <c r="F12" s="4">
        <v>82781</v>
      </c>
      <c r="G12" s="7"/>
      <c r="J12" s="7"/>
      <c r="K12" s="7"/>
    </row>
    <row r="13" spans="1:11" ht="35.1" customHeight="1" x14ac:dyDescent="0.25">
      <c r="A13" s="26" t="s">
        <v>97</v>
      </c>
      <c r="B13" s="4">
        <v>12273</v>
      </c>
      <c r="C13" s="4">
        <v>2224</v>
      </c>
      <c r="D13" s="4">
        <v>2921</v>
      </c>
      <c r="E13" s="110">
        <v>0</v>
      </c>
      <c r="F13" s="4">
        <v>17418</v>
      </c>
      <c r="G13" s="7"/>
      <c r="J13" s="7"/>
      <c r="K13" s="7"/>
    </row>
    <row r="14" spans="1:11" ht="35.1" customHeight="1" x14ac:dyDescent="0.25">
      <c r="A14" s="3" t="s">
        <v>19</v>
      </c>
      <c r="B14" s="4">
        <f>SUM(B4:B13)</f>
        <v>3998672</v>
      </c>
      <c r="C14" s="4">
        <f t="shared" ref="C14:F14" si="0">SUM(C4:C13)</f>
        <v>325879</v>
      </c>
      <c r="D14" s="4">
        <f t="shared" si="0"/>
        <v>642758</v>
      </c>
      <c r="E14" s="4">
        <f t="shared" si="0"/>
        <v>9937</v>
      </c>
      <c r="F14" s="4">
        <f t="shared" si="0"/>
        <v>4977246</v>
      </c>
      <c r="G14" s="7"/>
    </row>
    <row r="15" spans="1:11" x14ac:dyDescent="0.2">
      <c r="B15" s="7"/>
      <c r="C15" s="7"/>
      <c r="D15" s="7"/>
      <c r="E15" s="7"/>
      <c r="F15" s="7"/>
    </row>
    <row r="16" spans="1:11" x14ac:dyDescent="0.2">
      <c r="B16" s="7"/>
      <c r="C16" s="7"/>
      <c r="D16" s="7"/>
      <c r="E16" s="7"/>
      <c r="F16" s="7"/>
    </row>
  </sheetData>
  <mergeCells count="1">
    <mergeCell ref="A1:F1"/>
  </mergeCells>
  <phoneticPr fontId="38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W16"/>
  <sheetViews>
    <sheetView showGridLines="0" zoomScale="90" zoomScaleNormal="90" workbookViewId="0">
      <selection sqref="A1:F1"/>
    </sheetView>
  </sheetViews>
  <sheetFormatPr defaultColWidth="9.140625" defaultRowHeight="15.75" x14ac:dyDescent="0.2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3" ht="52.5" customHeight="1" x14ac:dyDescent="0.25">
      <c r="A1" s="199" t="s">
        <v>109</v>
      </c>
      <c r="B1" s="200"/>
      <c r="C1" s="200"/>
      <c r="D1" s="200"/>
      <c r="E1" s="201"/>
      <c r="F1" s="202"/>
    </row>
    <row r="2" spans="1:23" x14ac:dyDescent="0.25">
      <c r="A2" s="196" t="s">
        <v>20</v>
      </c>
      <c r="B2" s="197"/>
      <c r="C2" s="197"/>
      <c r="D2" s="197"/>
      <c r="E2" s="197"/>
      <c r="F2" s="19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ht="51" customHeight="1" x14ac:dyDescent="0.25">
      <c r="A3" s="66" t="s">
        <v>51</v>
      </c>
      <c r="B3" s="67" t="s">
        <v>21</v>
      </c>
      <c r="C3" s="2" t="s">
        <v>22</v>
      </c>
      <c r="D3" s="2" t="s">
        <v>15</v>
      </c>
      <c r="E3" s="2" t="s">
        <v>37</v>
      </c>
      <c r="F3" s="19" t="s">
        <v>19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30" customHeight="1" x14ac:dyDescent="0.25">
      <c r="A4" s="20" t="s">
        <v>16</v>
      </c>
      <c r="B4" s="21">
        <v>25.8</v>
      </c>
      <c r="C4" s="131">
        <v>23.8</v>
      </c>
      <c r="D4" s="131">
        <v>22.02</v>
      </c>
      <c r="E4" s="77">
        <v>0</v>
      </c>
      <c r="F4" s="130">
        <v>25.13</v>
      </c>
      <c r="G4" s="22"/>
      <c r="H4" s="18"/>
      <c r="I4" s="120"/>
      <c r="J4" s="120"/>
      <c r="K4" s="18"/>
      <c r="L4" s="120"/>
      <c r="M4" s="120"/>
      <c r="N4" s="120"/>
      <c r="O4" s="120"/>
      <c r="P4" s="18"/>
      <c r="Q4" s="18"/>
      <c r="R4" s="18"/>
      <c r="S4" s="18"/>
      <c r="T4" s="18"/>
      <c r="U4" s="18"/>
    </row>
    <row r="5" spans="1:23" ht="30" customHeight="1" x14ac:dyDescent="0.25">
      <c r="A5" s="20" t="s">
        <v>17</v>
      </c>
      <c r="B5" s="21">
        <v>9.0299999999999994</v>
      </c>
      <c r="C5" s="131">
        <v>12.99</v>
      </c>
      <c r="D5" s="131">
        <v>7.89</v>
      </c>
      <c r="E5" s="77">
        <v>0</v>
      </c>
      <c r="F5" s="130">
        <v>9.1199999999999992</v>
      </c>
      <c r="G5" s="22"/>
      <c r="H5" s="18"/>
      <c r="I5" s="120"/>
      <c r="J5" s="120"/>
      <c r="K5" s="18"/>
      <c r="L5" s="120"/>
      <c r="M5" s="120"/>
      <c r="N5" s="120"/>
      <c r="O5" s="120"/>
      <c r="P5" s="18"/>
      <c r="Q5" s="18"/>
      <c r="R5" s="18"/>
      <c r="S5" s="18"/>
      <c r="T5" s="18"/>
      <c r="U5" s="18"/>
    </row>
    <row r="6" spans="1:23" ht="30" customHeight="1" x14ac:dyDescent="0.25">
      <c r="A6" s="115" t="s">
        <v>71</v>
      </c>
      <c r="B6" s="21">
        <v>19.760000000000002</v>
      </c>
      <c r="C6" s="131">
        <v>17.98</v>
      </c>
      <c r="D6" s="131">
        <v>18.23</v>
      </c>
      <c r="E6" s="21">
        <v>100</v>
      </c>
      <c r="F6" s="130">
        <v>19.61</v>
      </c>
      <c r="G6" s="22"/>
      <c r="H6" s="18"/>
      <c r="I6" s="120"/>
      <c r="J6" s="120"/>
      <c r="K6" s="18"/>
      <c r="L6" s="120"/>
      <c r="M6" s="120"/>
      <c r="N6" s="120"/>
      <c r="O6" s="120"/>
      <c r="P6" s="18"/>
      <c r="Q6" s="18"/>
      <c r="R6" s="18"/>
      <c r="S6" s="18"/>
      <c r="T6" s="18"/>
      <c r="U6" s="18"/>
    </row>
    <row r="7" spans="1:23" ht="30" customHeight="1" x14ac:dyDescent="0.25">
      <c r="A7" s="20" t="s">
        <v>5</v>
      </c>
      <c r="B7" s="21">
        <v>18.8</v>
      </c>
      <c r="C7" s="131">
        <v>14.67</v>
      </c>
      <c r="D7" s="131">
        <v>32.76</v>
      </c>
      <c r="E7" s="77">
        <v>0</v>
      </c>
      <c r="F7" s="130">
        <v>20.3</v>
      </c>
      <c r="G7" s="22"/>
      <c r="H7" s="18"/>
      <c r="I7" s="120"/>
      <c r="J7" s="120"/>
      <c r="K7" s="18"/>
      <c r="L7" s="120"/>
      <c r="M7" s="120"/>
      <c r="N7" s="120"/>
      <c r="O7" s="120"/>
      <c r="P7" s="18"/>
      <c r="Q7" s="18"/>
      <c r="R7" s="18"/>
      <c r="S7" s="18"/>
      <c r="T7" s="18"/>
      <c r="U7" s="18"/>
    </row>
    <row r="8" spans="1:23" ht="30" customHeight="1" x14ac:dyDescent="0.25">
      <c r="A8" s="115" t="s">
        <v>77</v>
      </c>
      <c r="B8" s="21">
        <v>9.35</v>
      </c>
      <c r="C8" s="131">
        <v>6.78</v>
      </c>
      <c r="D8" s="131">
        <v>7.11</v>
      </c>
      <c r="E8" s="77">
        <v>0</v>
      </c>
      <c r="F8" s="130">
        <v>8.8699999999999992</v>
      </c>
      <c r="G8" s="22"/>
      <c r="I8" s="120"/>
      <c r="J8" s="120"/>
      <c r="L8" s="120"/>
      <c r="M8" s="120"/>
      <c r="N8" s="120"/>
      <c r="O8" s="120"/>
    </row>
    <row r="9" spans="1:23" ht="30" customHeight="1" x14ac:dyDescent="0.25">
      <c r="A9" s="115" t="s">
        <v>69</v>
      </c>
      <c r="B9" s="21">
        <v>7.85</v>
      </c>
      <c r="C9" s="131">
        <v>9.56</v>
      </c>
      <c r="D9" s="131">
        <v>8.64</v>
      </c>
      <c r="E9" s="77">
        <v>0</v>
      </c>
      <c r="F9" s="130">
        <v>8.0500000000000007</v>
      </c>
      <c r="G9" s="22"/>
      <c r="I9" s="120"/>
      <c r="J9" s="120"/>
      <c r="L9" s="120"/>
      <c r="M9" s="120"/>
      <c r="N9" s="120"/>
      <c r="O9" s="120"/>
    </row>
    <row r="10" spans="1:23" ht="30" customHeight="1" x14ac:dyDescent="0.25">
      <c r="A10" s="70" t="s">
        <v>73</v>
      </c>
      <c r="B10" s="21">
        <v>4.76</v>
      </c>
      <c r="C10" s="131">
        <v>4.6100000000000003</v>
      </c>
      <c r="D10" s="131">
        <v>1.1399999999999999</v>
      </c>
      <c r="E10" s="77">
        <v>0</v>
      </c>
      <c r="F10" s="130">
        <v>4.2699999999999996</v>
      </c>
      <c r="G10" s="22"/>
      <c r="I10" s="120"/>
      <c r="J10" s="120"/>
      <c r="L10" s="120"/>
      <c r="M10" s="120"/>
      <c r="N10" s="120"/>
      <c r="O10" s="120"/>
    </row>
    <row r="11" spans="1:23" ht="30" customHeight="1" x14ac:dyDescent="0.25">
      <c r="A11" s="3" t="s">
        <v>6</v>
      </c>
      <c r="B11" s="21">
        <v>2.5099999999999998</v>
      </c>
      <c r="C11" s="131">
        <v>6.15</v>
      </c>
      <c r="D11" s="131">
        <v>1.69</v>
      </c>
      <c r="E11" s="77">
        <v>0</v>
      </c>
      <c r="F11" s="130">
        <v>2.64</v>
      </c>
      <c r="G11" s="22"/>
      <c r="I11" s="120"/>
      <c r="J11" s="120"/>
      <c r="L11" s="120"/>
      <c r="M11" s="120"/>
      <c r="N11" s="120"/>
      <c r="O11" s="120"/>
    </row>
    <row r="12" spans="1:23" ht="30" customHeight="1" x14ac:dyDescent="0.25">
      <c r="A12" s="26" t="s">
        <v>36</v>
      </c>
      <c r="B12" s="21">
        <v>1.83</v>
      </c>
      <c r="C12" s="132">
        <v>2.78</v>
      </c>
      <c r="D12" s="131">
        <v>7.0000000000000007E-2</v>
      </c>
      <c r="E12" s="77">
        <v>0</v>
      </c>
      <c r="F12" s="130">
        <v>1.66</v>
      </c>
      <c r="G12" s="22"/>
      <c r="I12" s="120"/>
      <c r="J12" s="120"/>
      <c r="L12" s="120"/>
      <c r="M12" s="120"/>
      <c r="N12" s="120"/>
      <c r="O12" s="120"/>
    </row>
    <row r="13" spans="1:23" ht="30" customHeight="1" x14ac:dyDescent="0.25">
      <c r="A13" s="127" t="s">
        <v>67</v>
      </c>
      <c r="B13" s="21">
        <v>0.31</v>
      </c>
      <c r="C13" s="131">
        <v>0.68</v>
      </c>
      <c r="D13" s="131">
        <v>0.45</v>
      </c>
      <c r="E13" s="110">
        <v>0</v>
      </c>
      <c r="F13" s="130">
        <v>0.35</v>
      </c>
      <c r="G13" s="22"/>
      <c r="I13" s="120"/>
      <c r="J13" s="120"/>
      <c r="L13" s="120"/>
      <c r="M13" s="120"/>
      <c r="N13" s="120"/>
      <c r="O13" s="120"/>
    </row>
    <row r="14" spans="1:23" ht="30" customHeight="1" x14ac:dyDescent="0.25">
      <c r="A14" s="29" t="s">
        <v>23</v>
      </c>
      <c r="B14" s="21">
        <f>SUM(B4:B13)</f>
        <v>100</v>
      </c>
      <c r="C14" s="21">
        <f t="shared" ref="C14:F14" si="0">SUM(C4:C13)</f>
        <v>100.00000000000001</v>
      </c>
      <c r="D14" s="21">
        <f t="shared" si="0"/>
        <v>100</v>
      </c>
      <c r="E14" s="21">
        <f t="shared" si="0"/>
        <v>100</v>
      </c>
      <c r="F14" s="21">
        <f t="shared" si="0"/>
        <v>99.999999999999986</v>
      </c>
      <c r="G14" s="22"/>
      <c r="I14" s="120"/>
      <c r="J14" s="120"/>
      <c r="L14" s="120"/>
      <c r="M14" s="120"/>
      <c r="N14" s="120"/>
      <c r="O14" s="120"/>
    </row>
    <row r="15" spans="1:23" ht="39" customHeight="1" x14ac:dyDescent="0.25">
      <c r="A15" s="6" t="s">
        <v>24</v>
      </c>
      <c r="B15" s="21">
        <v>80.34</v>
      </c>
      <c r="C15" s="21">
        <v>6.55</v>
      </c>
      <c r="D15" s="21">
        <v>12.91</v>
      </c>
      <c r="E15" s="21">
        <v>0.2</v>
      </c>
      <c r="F15" s="131">
        <v>100</v>
      </c>
      <c r="G15" s="22"/>
    </row>
    <row r="16" spans="1:23" x14ac:dyDescent="0.25">
      <c r="A16" s="23"/>
      <c r="B16" s="24"/>
      <c r="C16" s="24"/>
      <c r="D16" s="24"/>
      <c r="E16" s="24"/>
      <c r="F16" s="9"/>
      <c r="G16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4"/>
  <sheetViews>
    <sheetView showGridLines="0" zoomScale="90" zoomScaleNormal="90" zoomScaleSheetLayoutView="40" workbookViewId="0">
      <selection sqref="A1:F1"/>
    </sheetView>
  </sheetViews>
  <sheetFormatPr defaultRowHeight="12.75" x14ac:dyDescent="0.2"/>
  <cols>
    <col min="1" max="1" width="55.5703125" customWidth="1"/>
    <col min="2" max="6" width="12.85546875" customWidth="1"/>
  </cols>
  <sheetData>
    <row r="1" spans="1:8" ht="40.5" customHeight="1" x14ac:dyDescent="0.2">
      <c r="A1" s="193" t="s">
        <v>110</v>
      </c>
      <c r="B1" s="194"/>
      <c r="C1" s="194"/>
      <c r="D1" s="194"/>
      <c r="E1" s="194"/>
      <c r="F1" s="195"/>
    </row>
    <row r="2" spans="1:8" ht="12.75" customHeight="1" x14ac:dyDescent="0.2">
      <c r="A2" s="80"/>
      <c r="B2" s="81"/>
      <c r="C2" s="81"/>
      <c r="D2" s="81"/>
      <c r="E2" s="81"/>
      <c r="F2" s="82"/>
    </row>
    <row r="3" spans="1:8" ht="50.25" customHeight="1" x14ac:dyDescent="0.2">
      <c r="A3" s="103" t="s">
        <v>55</v>
      </c>
      <c r="B3" s="104" t="s">
        <v>21</v>
      </c>
      <c r="C3" s="104" t="s">
        <v>22</v>
      </c>
      <c r="D3" s="104" t="s">
        <v>15</v>
      </c>
      <c r="E3" s="104" t="s">
        <v>37</v>
      </c>
      <c r="F3" s="106" t="s">
        <v>19</v>
      </c>
    </row>
    <row r="4" spans="1:8" ht="35.1" customHeight="1" x14ac:dyDescent="0.25">
      <c r="A4" s="30" t="s">
        <v>16</v>
      </c>
      <c r="B4" s="109">
        <v>11326</v>
      </c>
      <c r="C4" s="109">
        <v>1420</v>
      </c>
      <c r="D4" s="109">
        <v>1237</v>
      </c>
      <c r="E4" s="110" t="s">
        <v>111</v>
      </c>
      <c r="F4" s="109">
        <v>13983</v>
      </c>
      <c r="H4" s="7"/>
    </row>
    <row r="5" spans="1:8" ht="35.1" customHeight="1" x14ac:dyDescent="0.25">
      <c r="A5" s="30" t="s">
        <v>17</v>
      </c>
      <c r="B5" s="109">
        <v>7010</v>
      </c>
      <c r="C5" s="109">
        <v>1464</v>
      </c>
      <c r="D5" s="109">
        <v>3185</v>
      </c>
      <c r="E5" s="110" t="s">
        <v>111</v>
      </c>
      <c r="F5" s="109">
        <v>11659</v>
      </c>
      <c r="H5" s="7"/>
    </row>
    <row r="6" spans="1:8" ht="35.1" customHeight="1" x14ac:dyDescent="0.25">
      <c r="A6" s="30" t="s">
        <v>71</v>
      </c>
      <c r="B6" s="109">
        <v>9846</v>
      </c>
      <c r="C6" s="109">
        <v>395</v>
      </c>
      <c r="D6" s="109">
        <v>2102</v>
      </c>
      <c r="E6" s="111">
        <v>83</v>
      </c>
      <c r="F6" s="109">
        <v>12426</v>
      </c>
      <c r="H6" s="7"/>
    </row>
    <row r="7" spans="1:8" ht="35.1" customHeight="1" x14ac:dyDescent="0.25">
      <c r="A7" s="30" t="s">
        <v>5</v>
      </c>
      <c r="B7" s="109">
        <v>9827</v>
      </c>
      <c r="C7" s="109">
        <v>731</v>
      </c>
      <c r="D7" s="109">
        <v>2633</v>
      </c>
      <c r="E7" s="110" t="s">
        <v>111</v>
      </c>
      <c r="F7" s="109">
        <v>13191</v>
      </c>
      <c r="H7" s="7"/>
    </row>
    <row r="8" spans="1:8" ht="35.1" customHeight="1" x14ac:dyDescent="0.25">
      <c r="A8" s="30" t="s">
        <v>77</v>
      </c>
      <c r="B8" s="109">
        <v>8527</v>
      </c>
      <c r="C8" s="109">
        <v>463</v>
      </c>
      <c r="D8" s="109">
        <v>1137</v>
      </c>
      <c r="E8" s="110" t="s">
        <v>111</v>
      </c>
      <c r="F8" s="109">
        <v>10127</v>
      </c>
      <c r="H8" s="7"/>
    </row>
    <row r="9" spans="1:8" ht="35.1" customHeight="1" x14ac:dyDescent="0.25">
      <c r="A9" s="30" t="s">
        <v>82</v>
      </c>
      <c r="B9" s="109">
        <v>8581</v>
      </c>
      <c r="C9" s="109">
        <v>1440</v>
      </c>
      <c r="D9" s="109">
        <v>762</v>
      </c>
      <c r="E9" s="110" t="s">
        <v>111</v>
      </c>
      <c r="F9" s="109">
        <v>10783</v>
      </c>
      <c r="H9" s="7"/>
    </row>
    <row r="10" spans="1:8" ht="35.1" customHeight="1" x14ac:dyDescent="0.25">
      <c r="A10" s="105" t="s">
        <v>18</v>
      </c>
      <c r="B10" s="109">
        <v>4849</v>
      </c>
      <c r="C10" s="109">
        <v>594</v>
      </c>
      <c r="D10" s="109">
        <v>233</v>
      </c>
      <c r="E10" s="110" t="s">
        <v>111</v>
      </c>
      <c r="F10" s="109">
        <v>5676</v>
      </c>
      <c r="H10" s="7"/>
    </row>
    <row r="11" spans="1:8" ht="35.1" customHeight="1" x14ac:dyDescent="0.25">
      <c r="A11" s="30" t="s">
        <v>6</v>
      </c>
      <c r="B11" s="109">
        <v>5189</v>
      </c>
      <c r="C11" s="109">
        <v>960</v>
      </c>
      <c r="D11" s="109">
        <v>144</v>
      </c>
      <c r="E11" s="110" t="s">
        <v>111</v>
      </c>
      <c r="F11" s="109">
        <v>6293</v>
      </c>
      <c r="H11" s="7"/>
    </row>
    <row r="12" spans="1:8" ht="35.1" customHeight="1" x14ac:dyDescent="0.25">
      <c r="A12" s="30" t="s">
        <v>36</v>
      </c>
      <c r="B12" s="109">
        <v>5328</v>
      </c>
      <c r="C12" s="109">
        <v>628</v>
      </c>
      <c r="D12" s="109">
        <v>15</v>
      </c>
      <c r="E12" s="110" t="s">
        <v>111</v>
      </c>
      <c r="F12" s="109">
        <v>5971</v>
      </c>
      <c r="H12" s="7"/>
    </row>
    <row r="13" spans="1:8" ht="35.1" customHeight="1" x14ac:dyDescent="0.25">
      <c r="A13" s="30" t="s">
        <v>67</v>
      </c>
      <c r="B13" s="109">
        <v>4262</v>
      </c>
      <c r="C13" s="109">
        <v>1077</v>
      </c>
      <c r="D13" s="109">
        <v>583</v>
      </c>
      <c r="E13" s="110" t="s">
        <v>111</v>
      </c>
      <c r="F13" s="109">
        <v>5922</v>
      </c>
      <c r="H13" s="7"/>
    </row>
    <row r="14" spans="1:8" ht="35.1" customHeight="1" x14ac:dyDescent="0.25">
      <c r="A14" s="30" t="s">
        <v>19</v>
      </c>
      <c r="B14" s="109">
        <f>SUM(B4:B13)</f>
        <v>74745</v>
      </c>
      <c r="C14" s="109">
        <f t="shared" ref="C14:F14" si="0">SUM(C4:C13)</f>
        <v>9172</v>
      </c>
      <c r="D14" s="109">
        <f t="shared" si="0"/>
        <v>12031</v>
      </c>
      <c r="E14" s="109">
        <f t="shared" si="0"/>
        <v>83</v>
      </c>
      <c r="F14" s="109">
        <f t="shared" si="0"/>
        <v>96031</v>
      </c>
    </row>
  </sheetData>
  <mergeCells count="1">
    <mergeCell ref="A1:F1"/>
  </mergeCells>
  <phoneticPr fontId="38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K15"/>
  <sheetViews>
    <sheetView showGridLines="0" zoomScale="90" zoomScaleNormal="90" workbookViewId="0">
      <selection sqref="A1:K1"/>
    </sheetView>
  </sheetViews>
  <sheetFormatPr defaultRowHeight="12.75" x14ac:dyDescent="0.2"/>
  <cols>
    <col min="1" max="1" width="51.5703125" customWidth="1"/>
    <col min="2" max="4" width="11.42578125" customWidth="1"/>
    <col min="5" max="7" width="11.28515625" bestFit="1" customWidth="1"/>
    <col min="8" max="10" width="11.28515625" customWidth="1"/>
    <col min="11" max="11" width="11.28515625" bestFit="1" customWidth="1"/>
  </cols>
  <sheetData>
    <row r="1" spans="1:11" ht="38.25" customHeight="1" x14ac:dyDescent="0.2">
      <c r="A1" s="208" t="s">
        <v>114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6.5" customHeight="1" x14ac:dyDescent="0.25">
      <c r="B2" s="87"/>
      <c r="C2" s="88"/>
      <c r="D2" s="88"/>
      <c r="K2" s="83" t="s">
        <v>11</v>
      </c>
    </row>
    <row r="3" spans="1:11" ht="30" customHeight="1" x14ac:dyDescent="0.2">
      <c r="A3" s="203" t="s">
        <v>62</v>
      </c>
      <c r="B3" s="2">
        <v>2022</v>
      </c>
      <c r="C3" s="205">
        <v>2023</v>
      </c>
      <c r="D3" s="206"/>
      <c r="E3" s="206"/>
      <c r="F3" s="206"/>
      <c r="G3" s="206"/>
      <c r="H3" s="206"/>
      <c r="I3" s="206"/>
      <c r="J3" s="206"/>
      <c r="K3" s="207"/>
    </row>
    <row r="4" spans="1:11" ht="30" customHeight="1" x14ac:dyDescent="0.2">
      <c r="A4" s="204"/>
      <c r="B4" s="93">
        <v>12</v>
      </c>
      <c r="C4" s="137">
        <v>1</v>
      </c>
      <c r="D4" s="137">
        <v>2</v>
      </c>
      <c r="E4" s="137">
        <v>3</v>
      </c>
      <c r="F4" s="137">
        <v>4</v>
      </c>
      <c r="G4" s="137">
        <v>5</v>
      </c>
      <c r="H4" s="137">
        <v>6</v>
      </c>
      <c r="I4" s="137">
        <v>7</v>
      </c>
      <c r="J4" s="137">
        <v>8</v>
      </c>
      <c r="K4" s="137">
        <v>9</v>
      </c>
    </row>
    <row r="5" spans="1:11" ht="30" customHeight="1" x14ac:dyDescent="0.25">
      <c r="A5" s="3" t="s">
        <v>16</v>
      </c>
      <c r="B5" s="101">
        <v>4754894</v>
      </c>
      <c r="C5" s="78">
        <v>4924110</v>
      </c>
      <c r="D5" s="78">
        <v>4919756</v>
      </c>
      <c r="E5" s="101">
        <v>5003033</v>
      </c>
      <c r="F5" s="101">
        <v>5072758</v>
      </c>
      <c r="G5" s="101">
        <v>5106490</v>
      </c>
      <c r="H5" s="101">
        <v>5212307</v>
      </c>
      <c r="I5" s="101">
        <v>5308296</v>
      </c>
      <c r="J5" s="101">
        <v>5299982</v>
      </c>
      <c r="K5" s="101">
        <v>5258937</v>
      </c>
    </row>
    <row r="6" spans="1:11" ht="30" customHeight="1" x14ac:dyDescent="0.25">
      <c r="A6" s="3" t="s">
        <v>17</v>
      </c>
      <c r="B6" s="101">
        <v>1868870</v>
      </c>
      <c r="C6" s="78">
        <v>1893794</v>
      </c>
      <c r="D6" s="78">
        <v>1877180</v>
      </c>
      <c r="E6" s="101">
        <v>1900596</v>
      </c>
      <c r="F6" s="101">
        <v>1925117</v>
      </c>
      <c r="G6" s="101">
        <v>1922541</v>
      </c>
      <c r="H6" s="101">
        <v>1959685</v>
      </c>
      <c r="I6" s="101">
        <v>1995156</v>
      </c>
      <c r="J6" s="101">
        <v>1960870</v>
      </c>
      <c r="K6" s="101">
        <v>1973711</v>
      </c>
    </row>
    <row r="7" spans="1:11" ht="30" customHeight="1" x14ac:dyDescent="0.25">
      <c r="A7" s="31" t="s">
        <v>71</v>
      </c>
      <c r="B7" s="101">
        <v>3712330</v>
      </c>
      <c r="C7" s="78">
        <v>3834300</v>
      </c>
      <c r="D7" s="78">
        <v>3894141</v>
      </c>
      <c r="E7" s="101">
        <v>3989292</v>
      </c>
      <c r="F7" s="101">
        <v>4040818</v>
      </c>
      <c r="G7" s="101">
        <v>4126243</v>
      </c>
      <c r="H7" s="101">
        <v>4199176</v>
      </c>
      <c r="I7" s="101">
        <v>4258719</v>
      </c>
      <c r="J7" s="101">
        <v>4312550</v>
      </c>
      <c r="K7" s="101">
        <v>4270495</v>
      </c>
    </row>
    <row r="8" spans="1:11" ht="30" customHeight="1" x14ac:dyDescent="0.25">
      <c r="A8" s="3" t="s">
        <v>5</v>
      </c>
      <c r="B8" s="101">
        <v>4063219</v>
      </c>
      <c r="C8" s="78">
        <v>4204115</v>
      </c>
      <c r="D8" s="78">
        <v>4165862</v>
      </c>
      <c r="E8" s="101">
        <v>4269561</v>
      </c>
      <c r="F8" s="101">
        <v>4322595</v>
      </c>
      <c r="G8" s="101">
        <v>4323447</v>
      </c>
      <c r="H8" s="101">
        <v>4413029</v>
      </c>
      <c r="I8" s="101">
        <v>4484244</v>
      </c>
      <c r="J8" s="101">
        <v>4456607</v>
      </c>
      <c r="K8" s="101">
        <v>4402632</v>
      </c>
    </row>
    <row r="9" spans="1:11" ht="30" customHeight="1" x14ac:dyDescent="0.25">
      <c r="A9" s="31" t="s">
        <v>77</v>
      </c>
      <c r="B9" s="101">
        <v>2026632</v>
      </c>
      <c r="C9" s="78">
        <v>2093046</v>
      </c>
      <c r="D9" s="78">
        <v>2108356</v>
      </c>
      <c r="E9" s="101">
        <v>2168973</v>
      </c>
      <c r="F9" s="101">
        <v>2201534</v>
      </c>
      <c r="G9" s="101">
        <v>2263404</v>
      </c>
      <c r="H9" s="101">
        <v>2305857</v>
      </c>
      <c r="I9" s="101">
        <v>2349376</v>
      </c>
      <c r="J9" s="101">
        <v>2398021</v>
      </c>
      <c r="K9" s="101">
        <v>2372954</v>
      </c>
    </row>
    <row r="10" spans="1:11" ht="30" customHeight="1" x14ac:dyDescent="0.25">
      <c r="A10" s="31" t="s">
        <v>83</v>
      </c>
      <c r="B10" s="101">
        <v>1756664</v>
      </c>
      <c r="C10" s="78">
        <v>1786395</v>
      </c>
      <c r="D10" s="78">
        <v>1806274</v>
      </c>
      <c r="E10" s="101">
        <v>1812572</v>
      </c>
      <c r="F10" s="101">
        <v>1832314</v>
      </c>
      <c r="G10" s="101">
        <v>1861864</v>
      </c>
      <c r="H10" s="101">
        <v>1897182</v>
      </c>
      <c r="I10" s="101">
        <v>1926319</v>
      </c>
      <c r="J10" s="101">
        <v>1926126</v>
      </c>
      <c r="K10" s="101">
        <v>1941129</v>
      </c>
    </row>
    <row r="11" spans="1:11" ht="30" customHeight="1" x14ac:dyDescent="0.25">
      <c r="A11" s="70" t="s">
        <v>73</v>
      </c>
      <c r="B11" s="101">
        <v>510248</v>
      </c>
      <c r="C11" s="78">
        <v>519662</v>
      </c>
      <c r="D11" s="78">
        <v>507142</v>
      </c>
      <c r="E11" s="101">
        <v>511395</v>
      </c>
      <c r="F11" s="101">
        <v>520416</v>
      </c>
      <c r="G11" s="101">
        <v>518783</v>
      </c>
      <c r="H11" s="101">
        <v>517981</v>
      </c>
      <c r="I11" s="101">
        <v>528864</v>
      </c>
      <c r="J11" s="101">
        <v>518316</v>
      </c>
      <c r="K11" s="101">
        <v>529453</v>
      </c>
    </row>
    <row r="12" spans="1:11" ht="30" customHeight="1" x14ac:dyDescent="0.25">
      <c r="A12" s="3" t="s">
        <v>6</v>
      </c>
      <c r="B12" s="101">
        <v>303021</v>
      </c>
      <c r="C12" s="78">
        <v>309241</v>
      </c>
      <c r="D12" s="78">
        <v>306809</v>
      </c>
      <c r="E12" s="101">
        <v>311968</v>
      </c>
      <c r="F12" s="101">
        <v>317843</v>
      </c>
      <c r="G12" s="101">
        <v>319510</v>
      </c>
      <c r="H12" s="101">
        <v>322528</v>
      </c>
      <c r="I12" s="101">
        <v>330658</v>
      </c>
      <c r="J12" s="101">
        <v>328830</v>
      </c>
      <c r="K12" s="101">
        <v>335389</v>
      </c>
    </row>
    <row r="13" spans="1:11" ht="30" customHeight="1" x14ac:dyDescent="0.25">
      <c r="A13" s="26" t="s">
        <v>36</v>
      </c>
      <c r="B13" s="101">
        <v>194201</v>
      </c>
      <c r="C13" s="78">
        <v>199472</v>
      </c>
      <c r="D13" s="78">
        <v>198634</v>
      </c>
      <c r="E13" s="101">
        <v>202814</v>
      </c>
      <c r="F13" s="101">
        <v>205720</v>
      </c>
      <c r="G13" s="101">
        <v>205757</v>
      </c>
      <c r="H13" s="101">
        <v>209634</v>
      </c>
      <c r="I13" s="101">
        <v>213967</v>
      </c>
      <c r="J13" s="101">
        <v>213726</v>
      </c>
      <c r="K13" s="101">
        <v>214789</v>
      </c>
    </row>
    <row r="14" spans="1:11" ht="30" customHeight="1" x14ac:dyDescent="0.25">
      <c r="A14" s="30" t="s">
        <v>67</v>
      </c>
      <c r="B14" s="101">
        <v>25047</v>
      </c>
      <c r="C14" s="101">
        <v>26298</v>
      </c>
      <c r="D14" s="101">
        <v>33992</v>
      </c>
      <c r="E14" s="101">
        <v>35084</v>
      </c>
      <c r="F14" s="101">
        <v>35480</v>
      </c>
      <c r="G14" s="101">
        <v>40927</v>
      </c>
      <c r="H14" s="101">
        <v>42547</v>
      </c>
      <c r="I14" s="101">
        <v>43775</v>
      </c>
      <c r="J14" s="101">
        <v>46943</v>
      </c>
      <c r="K14" s="101">
        <v>47565</v>
      </c>
    </row>
    <row r="15" spans="1:11" ht="30" customHeight="1" x14ac:dyDescent="0.25">
      <c r="A15" s="6" t="s">
        <v>19</v>
      </c>
      <c r="B15" s="101">
        <v>19215126</v>
      </c>
      <c r="C15" s="101">
        <v>19790433</v>
      </c>
      <c r="D15" s="101">
        <v>19818146</v>
      </c>
      <c r="E15" s="101">
        <v>20205288</v>
      </c>
      <c r="F15" s="101">
        <v>20474595</v>
      </c>
      <c r="G15" s="101">
        <v>20688966</v>
      </c>
      <c r="H15" s="101">
        <v>21079926</v>
      </c>
      <c r="I15" s="101">
        <v>21439374</v>
      </c>
      <c r="J15" s="101">
        <v>21461971</v>
      </c>
      <c r="K15" s="101">
        <v>21347054</v>
      </c>
    </row>
  </sheetData>
  <mergeCells count="3">
    <mergeCell ref="A3:A4"/>
    <mergeCell ref="C3:K3"/>
    <mergeCell ref="A1:K1"/>
  </mergeCells>
  <phoneticPr fontId="38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8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K15"/>
  <sheetViews>
    <sheetView showGridLines="0" zoomScale="90" zoomScaleNormal="90" workbookViewId="0">
      <selection sqref="A1:K1"/>
    </sheetView>
  </sheetViews>
  <sheetFormatPr defaultRowHeight="12.75" x14ac:dyDescent="0.2"/>
  <cols>
    <col min="1" max="1" width="55.85546875" customWidth="1"/>
    <col min="2" max="2" width="10.7109375" customWidth="1"/>
    <col min="3" max="4" width="9.28515625" customWidth="1"/>
  </cols>
  <sheetData>
    <row r="1" spans="1:11" ht="44.25" customHeight="1" x14ac:dyDescent="0.2">
      <c r="A1" s="210" t="s">
        <v>94</v>
      </c>
      <c r="B1" s="210"/>
      <c r="C1" s="210"/>
      <c r="D1" s="210"/>
      <c r="E1" s="210"/>
      <c r="F1" s="210"/>
      <c r="G1" s="210"/>
      <c r="H1" s="210"/>
      <c r="I1" s="210"/>
      <c r="J1" s="210"/>
      <c r="K1" s="210"/>
    </row>
    <row r="2" spans="1:11" ht="19.5" customHeight="1" x14ac:dyDescent="0.25">
      <c r="B2" s="89"/>
      <c r="C2" s="90"/>
      <c r="D2" s="90"/>
      <c r="K2" s="84" t="s">
        <v>20</v>
      </c>
    </row>
    <row r="3" spans="1:11" ht="30" customHeight="1" x14ac:dyDescent="0.2">
      <c r="A3" s="203" t="s">
        <v>63</v>
      </c>
      <c r="B3" s="2">
        <v>2022</v>
      </c>
      <c r="C3" s="209">
        <v>2023</v>
      </c>
      <c r="D3" s="209"/>
      <c r="E3" s="209"/>
      <c r="F3" s="209"/>
      <c r="G3" s="209"/>
      <c r="H3" s="209"/>
      <c r="I3" s="209"/>
      <c r="J3" s="209"/>
      <c r="K3" s="209"/>
    </row>
    <row r="4" spans="1:11" ht="30" customHeight="1" x14ac:dyDescent="0.2">
      <c r="A4" s="204"/>
      <c r="B4" s="1">
        <v>12</v>
      </c>
      <c r="C4" s="137">
        <v>1</v>
      </c>
      <c r="D4" s="137">
        <v>2</v>
      </c>
      <c r="E4" s="137">
        <v>3</v>
      </c>
      <c r="F4" s="137">
        <v>4</v>
      </c>
      <c r="G4" s="137">
        <v>5</v>
      </c>
      <c r="H4" s="137">
        <v>6</v>
      </c>
      <c r="I4" s="137">
        <v>7</v>
      </c>
      <c r="J4" s="137">
        <v>8</v>
      </c>
      <c r="K4" s="137">
        <v>9</v>
      </c>
    </row>
    <row r="5" spans="1:11" ht="30" customHeight="1" x14ac:dyDescent="0.25">
      <c r="A5" s="3" t="s">
        <v>16</v>
      </c>
      <c r="B5" s="15">
        <v>24.74</v>
      </c>
      <c r="C5" s="15">
        <v>24.88</v>
      </c>
      <c r="D5" s="15">
        <v>24.83</v>
      </c>
      <c r="E5" s="100">
        <v>24.76</v>
      </c>
      <c r="F5" s="100">
        <v>24.78</v>
      </c>
      <c r="G5" s="100">
        <v>24.68</v>
      </c>
      <c r="H5" s="100">
        <v>24.73</v>
      </c>
      <c r="I5" s="100">
        <v>24.76</v>
      </c>
      <c r="J5" s="100">
        <v>24.69</v>
      </c>
      <c r="K5" s="100">
        <v>24.64</v>
      </c>
    </row>
    <row r="6" spans="1:11" ht="30" customHeight="1" x14ac:dyDescent="0.25">
      <c r="A6" s="3" t="s">
        <v>17</v>
      </c>
      <c r="B6" s="15">
        <v>9.73</v>
      </c>
      <c r="C6" s="15">
        <v>9.57</v>
      </c>
      <c r="D6" s="15">
        <v>9.4700000000000006</v>
      </c>
      <c r="E6" s="100">
        <v>9.41</v>
      </c>
      <c r="F6" s="100">
        <v>9.4</v>
      </c>
      <c r="G6" s="100">
        <v>9.2899999999999991</v>
      </c>
      <c r="H6" s="100">
        <v>9.3000000000000007</v>
      </c>
      <c r="I6" s="100">
        <v>9.31</v>
      </c>
      <c r="J6" s="100">
        <v>9.14</v>
      </c>
      <c r="K6" s="100">
        <v>9.25</v>
      </c>
    </row>
    <row r="7" spans="1:11" ht="30" customHeight="1" x14ac:dyDescent="0.25">
      <c r="A7" s="31" t="s">
        <v>71</v>
      </c>
      <c r="B7" s="15">
        <v>19.32</v>
      </c>
      <c r="C7" s="15">
        <v>19.37</v>
      </c>
      <c r="D7" s="15">
        <v>19.649999999999999</v>
      </c>
      <c r="E7" s="100">
        <v>19.739999999999998</v>
      </c>
      <c r="F7" s="100">
        <v>19.739999999999998</v>
      </c>
      <c r="G7" s="100">
        <v>19.940000000000001</v>
      </c>
      <c r="H7" s="100">
        <v>19.920000000000002</v>
      </c>
      <c r="I7" s="100">
        <v>19.86</v>
      </c>
      <c r="J7" s="100">
        <v>20.09</v>
      </c>
      <c r="K7" s="100">
        <v>20</v>
      </c>
    </row>
    <row r="8" spans="1:11" ht="30" customHeight="1" x14ac:dyDescent="0.25">
      <c r="A8" s="3" t="s">
        <v>5</v>
      </c>
      <c r="B8" s="15">
        <v>21.15</v>
      </c>
      <c r="C8" s="15">
        <v>21.24</v>
      </c>
      <c r="D8" s="15">
        <v>21.02</v>
      </c>
      <c r="E8" s="100">
        <v>21.13</v>
      </c>
      <c r="F8" s="100">
        <v>21.11</v>
      </c>
      <c r="G8" s="100">
        <v>20.9</v>
      </c>
      <c r="H8" s="100">
        <v>20.93</v>
      </c>
      <c r="I8" s="100">
        <v>20.92</v>
      </c>
      <c r="J8" s="100">
        <v>20.77</v>
      </c>
      <c r="K8" s="100">
        <v>20.62</v>
      </c>
    </row>
    <row r="9" spans="1:11" ht="30" customHeight="1" x14ac:dyDescent="0.25">
      <c r="A9" s="31" t="s">
        <v>77</v>
      </c>
      <c r="B9" s="15">
        <v>10.55</v>
      </c>
      <c r="C9" s="15">
        <v>10.58</v>
      </c>
      <c r="D9" s="15">
        <v>10.64</v>
      </c>
      <c r="E9" s="100">
        <v>10.74</v>
      </c>
      <c r="F9" s="100">
        <v>10.75</v>
      </c>
      <c r="G9" s="100">
        <v>10.94</v>
      </c>
      <c r="H9" s="100">
        <v>10.94</v>
      </c>
      <c r="I9" s="100">
        <v>10.96</v>
      </c>
      <c r="J9" s="100">
        <v>11.17</v>
      </c>
      <c r="K9" s="100">
        <v>11.12</v>
      </c>
    </row>
    <row r="10" spans="1:11" ht="30" customHeight="1" x14ac:dyDescent="0.25">
      <c r="A10" s="31" t="s">
        <v>83</v>
      </c>
      <c r="B10" s="15">
        <v>9.14</v>
      </c>
      <c r="C10" s="15">
        <v>9.0299999999999994</v>
      </c>
      <c r="D10" s="15">
        <v>9.11</v>
      </c>
      <c r="E10" s="100">
        <v>8.9700000000000006</v>
      </c>
      <c r="F10" s="100">
        <v>8.9499999999999993</v>
      </c>
      <c r="G10" s="100">
        <v>9</v>
      </c>
      <c r="H10" s="100">
        <v>9</v>
      </c>
      <c r="I10" s="100">
        <v>8.98</v>
      </c>
      <c r="J10" s="100">
        <v>8.9700000000000006</v>
      </c>
      <c r="K10" s="100">
        <v>9.09</v>
      </c>
    </row>
    <row r="11" spans="1:11" ht="30" customHeight="1" x14ac:dyDescent="0.25">
      <c r="A11" s="70" t="s">
        <v>73</v>
      </c>
      <c r="B11" s="15">
        <v>2.65</v>
      </c>
      <c r="C11" s="15">
        <v>2.63</v>
      </c>
      <c r="D11" s="15">
        <v>2.56</v>
      </c>
      <c r="E11" s="100">
        <v>2.5299999999999998</v>
      </c>
      <c r="F11" s="100">
        <v>2.54</v>
      </c>
      <c r="G11" s="100">
        <v>2.5099999999999998</v>
      </c>
      <c r="H11" s="100">
        <v>2.46</v>
      </c>
      <c r="I11" s="100">
        <v>2.4700000000000002</v>
      </c>
      <c r="J11" s="100">
        <v>2.42</v>
      </c>
      <c r="K11" s="100">
        <v>2.48</v>
      </c>
    </row>
    <row r="12" spans="1:11" ht="30" customHeight="1" x14ac:dyDescent="0.25">
      <c r="A12" s="3" t="s">
        <v>6</v>
      </c>
      <c r="B12" s="15">
        <v>1.58</v>
      </c>
      <c r="C12" s="15">
        <v>1.56</v>
      </c>
      <c r="D12" s="15">
        <v>1.55</v>
      </c>
      <c r="E12" s="100">
        <v>1.54</v>
      </c>
      <c r="F12" s="100">
        <v>1.55</v>
      </c>
      <c r="G12" s="100">
        <v>1.54</v>
      </c>
      <c r="H12" s="100">
        <v>1.53</v>
      </c>
      <c r="I12" s="100">
        <v>1.54</v>
      </c>
      <c r="J12" s="100">
        <v>1.53</v>
      </c>
      <c r="K12" s="100">
        <v>1.57</v>
      </c>
    </row>
    <row r="13" spans="1:11" ht="30" customHeight="1" x14ac:dyDescent="0.25">
      <c r="A13" s="26" t="s">
        <v>36</v>
      </c>
      <c r="B13" s="15">
        <v>1.01</v>
      </c>
      <c r="C13" s="15">
        <v>1.01</v>
      </c>
      <c r="D13" s="15">
        <v>1</v>
      </c>
      <c r="E13" s="100">
        <v>1.01</v>
      </c>
      <c r="F13" s="100">
        <v>1.01</v>
      </c>
      <c r="G13" s="100">
        <v>1</v>
      </c>
      <c r="H13" s="100">
        <v>0.99</v>
      </c>
      <c r="I13" s="100">
        <v>1</v>
      </c>
      <c r="J13" s="100">
        <v>1</v>
      </c>
      <c r="K13" s="100">
        <v>1.01</v>
      </c>
    </row>
    <row r="14" spans="1:11" ht="30" customHeight="1" x14ac:dyDescent="0.25">
      <c r="A14" s="30" t="s">
        <v>67</v>
      </c>
      <c r="B14" s="101">
        <v>0.13</v>
      </c>
      <c r="C14" s="15">
        <v>0.13</v>
      </c>
      <c r="D14" s="15">
        <v>0.17</v>
      </c>
      <c r="E14" s="100">
        <v>0.17</v>
      </c>
      <c r="F14" s="100">
        <v>0.17</v>
      </c>
      <c r="G14" s="100">
        <v>0.2</v>
      </c>
      <c r="H14" s="100">
        <v>0.2</v>
      </c>
      <c r="I14" s="100">
        <v>0.2</v>
      </c>
      <c r="J14" s="100">
        <v>0.22</v>
      </c>
      <c r="K14" s="100">
        <v>0.22</v>
      </c>
    </row>
    <row r="15" spans="1:11" ht="30" customHeight="1" x14ac:dyDescent="0.25">
      <c r="A15" s="138" t="s">
        <v>19</v>
      </c>
      <c r="B15" s="5">
        <v>100</v>
      </c>
      <c r="C15" s="5">
        <v>100</v>
      </c>
      <c r="D15" s="5">
        <v>100</v>
      </c>
      <c r="E15" s="5">
        <v>100</v>
      </c>
      <c r="F15" s="5">
        <v>100.00000000000001</v>
      </c>
      <c r="G15" s="5">
        <v>100.00000000000001</v>
      </c>
      <c r="H15" s="5">
        <v>99.999999999999986</v>
      </c>
      <c r="I15" s="5">
        <v>100.00000000000001</v>
      </c>
      <c r="J15" s="5">
        <v>100</v>
      </c>
      <c r="K15" s="5">
        <v>100.00000000000001</v>
      </c>
    </row>
  </sheetData>
  <mergeCells count="3">
    <mergeCell ref="A3:A4"/>
    <mergeCell ref="C3:K3"/>
    <mergeCell ref="A1:K1"/>
  </mergeCells>
  <phoneticPr fontId="38" type="noConversion"/>
  <printOptions horizontalCentered="1" verticalCentered="1"/>
  <pageMargins left="0" right="0" top="0.98425196850393704" bottom="0.98425196850393704" header="0.51181102362204722" footer="0.51181102362204722"/>
  <pageSetup paperSize="9" scale="9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4"/>
  <sheetViews>
    <sheetView showGridLines="0" zoomScale="90" zoomScaleNormal="90" workbookViewId="0">
      <selection sqref="A1:F1"/>
    </sheetView>
  </sheetViews>
  <sheetFormatPr defaultRowHeight="12.75" x14ac:dyDescent="0.2"/>
  <cols>
    <col min="1" max="1" width="55.28515625" customWidth="1"/>
    <col min="2" max="2" width="11.8554687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 x14ac:dyDescent="0.2">
      <c r="A1" s="210" t="s">
        <v>112</v>
      </c>
      <c r="B1" s="211"/>
      <c r="C1" s="211"/>
      <c r="D1" s="211"/>
      <c r="E1" s="211"/>
      <c r="F1" s="212"/>
    </row>
    <row r="2" spans="1:6" ht="13.5" x14ac:dyDescent="0.25">
      <c r="A2" s="213" t="s">
        <v>11</v>
      </c>
      <c r="B2" s="214"/>
      <c r="C2" s="214"/>
      <c r="D2" s="214"/>
      <c r="E2" s="214"/>
      <c r="F2" s="215"/>
    </row>
    <row r="3" spans="1:6" ht="51" customHeight="1" x14ac:dyDescent="0.2">
      <c r="A3" s="68" t="s">
        <v>57</v>
      </c>
      <c r="B3" s="2" t="s">
        <v>21</v>
      </c>
      <c r="C3" s="2" t="s">
        <v>22</v>
      </c>
      <c r="D3" s="2" t="s">
        <v>15</v>
      </c>
      <c r="E3" s="2" t="s">
        <v>37</v>
      </c>
      <c r="F3" s="8" t="s">
        <v>19</v>
      </c>
    </row>
    <row r="4" spans="1:6" ht="30" customHeight="1" x14ac:dyDescent="0.25">
      <c r="A4" s="3" t="s">
        <v>16</v>
      </c>
      <c r="B4" s="102">
        <v>4741324</v>
      </c>
      <c r="C4" s="102">
        <v>348821</v>
      </c>
      <c r="D4" s="102">
        <v>168792</v>
      </c>
      <c r="E4" s="102">
        <v>0</v>
      </c>
      <c r="F4" s="102">
        <v>5258937</v>
      </c>
    </row>
    <row r="5" spans="1:6" ht="30" customHeight="1" x14ac:dyDescent="0.25">
      <c r="A5" s="3" t="s">
        <v>17</v>
      </c>
      <c r="B5" s="102">
        <v>1658896</v>
      </c>
      <c r="C5" s="102">
        <v>213608</v>
      </c>
      <c r="D5" s="102">
        <v>101207</v>
      </c>
      <c r="E5" s="102">
        <v>0</v>
      </c>
      <c r="F5" s="102">
        <v>1973711</v>
      </c>
    </row>
    <row r="6" spans="1:6" ht="30" customHeight="1" x14ac:dyDescent="0.25">
      <c r="A6" s="31" t="s">
        <v>71</v>
      </c>
      <c r="B6" s="102">
        <v>3820227</v>
      </c>
      <c r="C6" s="102">
        <v>285012</v>
      </c>
      <c r="D6" s="102">
        <v>148699</v>
      </c>
      <c r="E6" s="102">
        <v>16557</v>
      </c>
      <c r="F6" s="102">
        <v>4270495</v>
      </c>
    </row>
    <row r="7" spans="1:6" ht="30" customHeight="1" x14ac:dyDescent="0.25">
      <c r="A7" s="3" t="s">
        <v>5</v>
      </c>
      <c r="B7" s="102">
        <v>3570500</v>
      </c>
      <c r="C7" s="102">
        <v>242749</v>
      </c>
      <c r="D7" s="102">
        <v>589383</v>
      </c>
      <c r="E7" s="102">
        <v>0</v>
      </c>
      <c r="F7" s="102">
        <v>4402632</v>
      </c>
    </row>
    <row r="8" spans="1:6" ht="30" customHeight="1" x14ac:dyDescent="0.25">
      <c r="A8" s="31" t="s">
        <v>77</v>
      </c>
      <c r="B8" s="102">
        <v>2082446</v>
      </c>
      <c r="C8" s="102">
        <v>95690</v>
      </c>
      <c r="D8" s="102">
        <v>194818</v>
      </c>
      <c r="E8" s="102">
        <v>0</v>
      </c>
      <c r="F8" s="102">
        <v>2372954</v>
      </c>
    </row>
    <row r="9" spans="1:6" ht="30" customHeight="1" x14ac:dyDescent="0.25">
      <c r="A9" s="31" t="s">
        <v>83</v>
      </c>
      <c r="B9" s="102">
        <v>1681528</v>
      </c>
      <c r="C9" s="102">
        <v>145964</v>
      </c>
      <c r="D9" s="102">
        <v>113637</v>
      </c>
      <c r="E9" s="102">
        <v>0</v>
      </c>
      <c r="F9" s="102">
        <v>1941129</v>
      </c>
    </row>
    <row r="10" spans="1:6" ht="30" customHeight="1" x14ac:dyDescent="0.25">
      <c r="A10" s="70" t="s">
        <v>73</v>
      </c>
      <c r="B10" s="102">
        <v>475018</v>
      </c>
      <c r="C10" s="102">
        <v>38626</v>
      </c>
      <c r="D10" s="102">
        <v>15809</v>
      </c>
      <c r="E10" s="102">
        <v>0</v>
      </c>
      <c r="F10" s="102">
        <v>529453</v>
      </c>
    </row>
    <row r="11" spans="1:6" ht="30" customHeight="1" x14ac:dyDescent="0.25">
      <c r="A11" s="3" t="s">
        <v>6</v>
      </c>
      <c r="B11" s="102">
        <v>254543</v>
      </c>
      <c r="C11" s="102">
        <v>67709</v>
      </c>
      <c r="D11" s="102">
        <v>13137</v>
      </c>
      <c r="E11" s="102">
        <v>0</v>
      </c>
      <c r="F11" s="102">
        <v>335389</v>
      </c>
    </row>
    <row r="12" spans="1:6" ht="30" customHeight="1" x14ac:dyDescent="0.25">
      <c r="A12" s="26" t="s">
        <v>36</v>
      </c>
      <c r="B12" s="102">
        <v>190469</v>
      </c>
      <c r="C12" s="102">
        <v>23359</v>
      </c>
      <c r="D12" s="102">
        <v>961</v>
      </c>
      <c r="E12" s="102">
        <v>0</v>
      </c>
      <c r="F12" s="102">
        <v>214789</v>
      </c>
    </row>
    <row r="13" spans="1:6" ht="30" customHeight="1" x14ac:dyDescent="0.25">
      <c r="A13" s="26" t="s">
        <v>97</v>
      </c>
      <c r="B13" s="102">
        <v>36171</v>
      </c>
      <c r="C13" s="102">
        <v>8818</v>
      </c>
      <c r="D13" s="102">
        <v>2576</v>
      </c>
      <c r="E13" s="102">
        <v>0</v>
      </c>
      <c r="F13" s="102">
        <v>47565</v>
      </c>
    </row>
    <row r="14" spans="1:6" ht="30" customHeight="1" x14ac:dyDescent="0.25">
      <c r="A14" s="25" t="s">
        <v>19</v>
      </c>
      <c r="B14" s="94">
        <v>18511122</v>
      </c>
      <c r="C14" s="94">
        <v>1470356</v>
      </c>
      <c r="D14" s="94">
        <v>1349019</v>
      </c>
      <c r="E14" s="94">
        <v>16557</v>
      </c>
      <c r="F14" s="94">
        <v>21347054</v>
      </c>
    </row>
  </sheetData>
  <mergeCells count="2">
    <mergeCell ref="A1:F1"/>
    <mergeCell ref="A2:F2"/>
  </mergeCells>
  <phoneticPr fontId="38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5"/>
  <sheetViews>
    <sheetView showGridLines="0" zoomScale="90" zoomScaleNormal="90" workbookViewId="0">
      <selection sqref="A1:F1"/>
    </sheetView>
  </sheetViews>
  <sheetFormatPr defaultColWidth="9.140625" defaultRowHeight="13.5" customHeight="1" x14ac:dyDescent="0.25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 x14ac:dyDescent="0.3">
      <c r="A1" s="210" t="s">
        <v>113</v>
      </c>
      <c r="B1" s="216"/>
      <c r="C1" s="216"/>
      <c r="D1" s="216"/>
      <c r="E1" s="216"/>
      <c r="F1" s="217"/>
    </row>
    <row r="2" spans="1:6" ht="14.25" customHeight="1" x14ac:dyDescent="0.25">
      <c r="A2" s="218" t="s">
        <v>20</v>
      </c>
      <c r="B2" s="214"/>
      <c r="C2" s="214"/>
      <c r="D2" s="214"/>
      <c r="E2" s="214"/>
      <c r="F2" s="215"/>
    </row>
    <row r="3" spans="1:6" ht="57" customHeight="1" x14ac:dyDescent="0.25">
      <c r="A3" s="73" t="s">
        <v>64</v>
      </c>
      <c r="B3" s="2" t="s">
        <v>21</v>
      </c>
      <c r="C3" s="2" t="s">
        <v>22</v>
      </c>
      <c r="D3" s="2" t="s">
        <v>15</v>
      </c>
      <c r="E3" s="2" t="s">
        <v>37</v>
      </c>
      <c r="F3" s="19" t="s">
        <v>19</v>
      </c>
    </row>
    <row r="4" spans="1:6" ht="30" customHeight="1" x14ac:dyDescent="0.25">
      <c r="A4" s="3" t="s">
        <v>16</v>
      </c>
      <c r="B4" s="95">
        <v>25.599999999999998</v>
      </c>
      <c r="C4" s="95">
        <v>23.72</v>
      </c>
      <c r="D4" s="95">
        <v>12.51</v>
      </c>
      <c r="E4" s="110">
        <v>0</v>
      </c>
      <c r="F4" s="100">
        <v>24.64</v>
      </c>
    </row>
    <row r="5" spans="1:6" ht="30" customHeight="1" x14ac:dyDescent="0.25">
      <c r="A5" s="3" t="s">
        <v>17</v>
      </c>
      <c r="B5" s="95">
        <v>8.9600000000000009</v>
      </c>
      <c r="C5" s="95">
        <v>14.53</v>
      </c>
      <c r="D5" s="95">
        <v>7.5</v>
      </c>
      <c r="E5" s="110">
        <v>0</v>
      </c>
      <c r="F5" s="100">
        <v>9.25</v>
      </c>
    </row>
    <row r="6" spans="1:6" ht="30" customHeight="1" x14ac:dyDescent="0.25">
      <c r="A6" s="31" t="s">
        <v>71</v>
      </c>
      <c r="B6" s="95">
        <v>20.64</v>
      </c>
      <c r="C6" s="95">
        <v>19.38</v>
      </c>
      <c r="D6" s="95">
        <v>11.02</v>
      </c>
      <c r="E6" s="95">
        <v>100</v>
      </c>
      <c r="F6" s="100">
        <v>20</v>
      </c>
    </row>
    <row r="7" spans="1:6" ht="30" customHeight="1" x14ac:dyDescent="0.25">
      <c r="A7" s="3" t="s">
        <v>5</v>
      </c>
      <c r="B7" s="95">
        <v>19.29</v>
      </c>
      <c r="C7" s="95">
        <v>16.510000000000002</v>
      </c>
      <c r="D7" s="95">
        <v>43.69</v>
      </c>
      <c r="E7" s="110">
        <v>0</v>
      </c>
      <c r="F7" s="100">
        <v>20.62</v>
      </c>
    </row>
    <row r="8" spans="1:6" ht="30" customHeight="1" x14ac:dyDescent="0.25">
      <c r="A8" s="31" t="s">
        <v>77</v>
      </c>
      <c r="B8" s="95">
        <v>11.25</v>
      </c>
      <c r="C8" s="95">
        <v>6.51</v>
      </c>
      <c r="D8" s="95">
        <v>14.44</v>
      </c>
      <c r="E8" s="110">
        <v>0</v>
      </c>
      <c r="F8" s="100">
        <v>11.12</v>
      </c>
    </row>
    <row r="9" spans="1:6" ht="30" customHeight="1" x14ac:dyDescent="0.25">
      <c r="A9" s="31" t="s">
        <v>83</v>
      </c>
      <c r="B9" s="95">
        <v>9.08</v>
      </c>
      <c r="C9" s="95">
        <v>9.93</v>
      </c>
      <c r="D9" s="95">
        <v>8.43</v>
      </c>
      <c r="E9" s="110">
        <v>0</v>
      </c>
      <c r="F9" s="100">
        <v>9.09</v>
      </c>
    </row>
    <row r="10" spans="1:6" ht="30" customHeight="1" x14ac:dyDescent="0.25">
      <c r="A10" s="70" t="s">
        <v>73</v>
      </c>
      <c r="B10" s="95">
        <v>2.57</v>
      </c>
      <c r="C10" s="95">
        <v>2.63</v>
      </c>
      <c r="D10" s="95">
        <v>1.17</v>
      </c>
      <c r="E10" s="110">
        <v>0</v>
      </c>
      <c r="F10" s="100">
        <v>2.48</v>
      </c>
    </row>
    <row r="11" spans="1:6" ht="30" customHeight="1" x14ac:dyDescent="0.25">
      <c r="A11" s="3" t="s">
        <v>6</v>
      </c>
      <c r="B11" s="95">
        <v>1.38</v>
      </c>
      <c r="C11" s="95">
        <v>4.5999999999999996</v>
      </c>
      <c r="D11" s="95">
        <v>0.98</v>
      </c>
      <c r="E11" s="110">
        <v>0</v>
      </c>
      <c r="F11" s="100">
        <v>1.57</v>
      </c>
    </row>
    <row r="12" spans="1:6" ht="30" customHeight="1" x14ac:dyDescent="0.25">
      <c r="A12" s="26" t="s">
        <v>36</v>
      </c>
      <c r="B12" s="95">
        <v>1.03</v>
      </c>
      <c r="C12" s="95">
        <v>1.59</v>
      </c>
      <c r="D12" s="95">
        <v>7.0000000000000007E-2</v>
      </c>
      <c r="E12" s="110">
        <v>0</v>
      </c>
      <c r="F12" s="100">
        <v>1.01</v>
      </c>
    </row>
    <row r="13" spans="1:6" ht="30" customHeight="1" x14ac:dyDescent="0.25">
      <c r="A13" s="30" t="s">
        <v>67</v>
      </c>
      <c r="B13" s="95">
        <v>0.2</v>
      </c>
      <c r="C13" s="95">
        <v>0.6</v>
      </c>
      <c r="D13" s="95">
        <v>0.19</v>
      </c>
      <c r="E13" s="110">
        <v>0</v>
      </c>
      <c r="F13" s="100">
        <v>0.22</v>
      </c>
    </row>
    <row r="14" spans="1:6" ht="30" customHeight="1" x14ac:dyDescent="0.25">
      <c r="A14" s="6" t="s">
        <v>19</v>
      </c>
      <c r="B14" s="95">
        <f>SUM(B4:B13)</f>
        <v>100</v>
      </c>
      <c r="C14" s="95">
        <f t="shared" ref="C14:F14" si="0">SUM(C4:C13)</f>
        <v>100</v>
      </c>
      <c r="D14" s="95">
        <f t="shared" si="0"/>
        <v>100</v>
      </c>
      <c r="E14" s="95">
        <f t="shared" si="0"/>
        <v>100</v>
      </c>
      <c r="F14" s="95">
        <f t="shared" si="0"/>
        <v>100.00000000000001</v>
      </c>
    </row>
    <row r="15" spans="1:6" ht="36.75" customHeight="1" x14ac:dyDescent="0.25">
      <c r="A15" s="6" t="s">
        <v>24</v>
      </c>
      <c r="B15" s="95">
        <v>86.71</v>
      </c>
      <c r="C15" s="95">
        <v>6.89</v>
      </c>
      <c r="D15" s="95">
        <v>6.32</v>
      </c>
      <c r="E15" s="95">
        <v>0.08</v>
      </c>
      <c r="F15" s="95">
        <f>SUM(B15:E15)</f>
        <v>99.999999999999986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6"/>
  <sheetViews>
    <sheetView showGridLines="0" zoomScale="90" zoomScaleNormal="90" workbookViewId="0">
      <selection sqref="A1:Q1"/>
    </sheetView>
  </sheetViews>
  <sheetFormatPr defaultColWidth="9.140625" defaultRowHeight="12.75" x14ac:dyDescent="0.2"/>
  <cols>
    <col min="1" max="1" width="52.85546875" style="45" customWidth="1"/>
    <col min="2" max="17" width="12.85546875" style="45" customWidth="1"/>
    <col min="18" max="18" width="10.28515625" style="45" customWidth="1"/>
    <col min="19" max="16384" width="9.140625" style="45"/>
  </cols>
  <sheetData>
    <row r="1" spans="1:20" ht="40.5" customHeight="1" x14ac:dyDescent="0.2">
      <c r="A1" s="153" t="s">
        <v>89</v>
      </c>
      <c r="B1" s="153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5"/>
    </row>
    <row r="2" spans="1:20" ht="22.5" customHeight="1" x14ac:dyDescent="0.25">
      <c r="A2" s="156" t="s">
        <v>11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</row>
    <row r="3" spans="1:20" ht="33" customHeight="1" x14ac:dyDescent="0.2">
      <c r="A3" s="144" t="s">
        <v>86</v>
      </c>
      <c r="B3" s="146" t="s">
        <v>12</v>
      </c>
      <c r="C3" s="146"/>
      <c r="D3" s="146" t="s">
        <v>13</v>
      </c>
      <c r="E3" s="146"/>
      <c r="F3" s="146" t="s">
        <v>14</v>
      </c>
      <c r="G3" s="146"/>
      <c r="H3" s="146" t="s">
        <v>15</v>
      </c>
      <c r="I3" s="146"/>
      <c r="J3" s="151" t="s">
        <v>37</v>
      </c>
      <c r="K3" s="152"/>
      <c r="L3" s="151" t="s">
        <v>84</v>
      </c>
      <c r="M3" s="152"/>
      <c r="N3" s="151" t="s">
        <v>85</v>
      </c>
      <c r="O3" s="152"/>
      <c r="P3" s="146" t="s">
        <v>90</v>
      </c>
      <c r="Q3" s="146"/>
    </row>
    <row r="4" spans="1:20" ht="29.25" customHeight="1" x14ac:dyDescent="0.2">
      <c r="A4" s="158"/>
      <c r="B4" s="75" t="s">
        <v>99</v>
      </c>
      <c r="C4" s="75" t="s">
        <v>102</v>
      </c>
      <c r="D4" s="91" t="str">
        <f>B4</f>
        <v>31.12.2022</v>
      </c>
      <c r="E4" s="91" t="str">
        <f>C4</f>
        <v>30.09.2023</v>
      </c>
      <c r="F4" s="91" t="str">
        <f t="shared" ref="F4:K4" si="0">D4</f>
        <v>31.12.2022</v>
      </c>
      <c r="G4" s="91" t="str">
        <f t="shared" si="0"/>
        <v>30.09.2023</v>
      </c>
      <c r="H4" s="91" t="str">
        <f t="shared" si="0"/>
        <v>31.12.2022</v>
      </c>
      <c r="I4" s="91" t="str">
        <f t="shared" si="0"/>
        <v>30.09.2023</v>
      </c>
      <c r="J4" s="91" t="str">
        <f t="shared" si="0"/>
        <v>31.12.2022</v>
      </c>
      <c r="K4" s="91" t="str">
        <f t="shared" si="0"/>
        <v>30.09.2023</v>
      </c>
      <c r="L4" s="91" t="str">
        <f t="shared" ref="L4" si="1">J4</f>
        <v>31.12.2022</v>
      </c>
      <c r="M4" s="91" t="str">
        <f t="shared" ref="M4" si="2">K4</f>
        <v>30.09.2023</v>
      </c>
      <c r="N4" s="91" t="str">
        <f t="shared" ref="N4" si="3">L4</f>
        <v>31.12.2022</v>
      </c>
      <c r="O4" s="91" t="str">
        <f t="shared" ref="O4" si="4">M4</f>
        <v>30.09.2023</v>
      </c>
      <c r="P4" s="91" t="str">
        <f>J4</f>
        <v>31.12.2022</v>
      </c>
      <c r="Q4" s="91" t="str">
        <f>K4</f>
        <v>30.09.2023</v>
      </c>
    </row>
    <row r="5" spans="1:20" ht="35.1" customHeight="1" x14ac:dyDescent="0.25">
      <c r="A5" s="46" t="s">
        <v>16</v>
      </c>
      <c r="B5" s="102">
        <v>118906</v>
      </c>
      <c r="C5" s="98">
        <v>132563</v>
      </c>
      <c r="D5" s="98">
        <v>4289547</v>
      </c>
      <c r="E5" s="98">
        <v>4769460</v>
      </c>
      <c r="F5" s="98">
        <v>319547</v>
      </c>
      <c r="G5" s="98">
        <v>352022</v>
      </c>
      <c r="H5" s="98">
        <v>159640</v>
      </c>
      <c r="I5" s="98">
        <v>169283</v>
      </c>
      <c r="J5" s="98">
        <v>0</v>
      </c>
      <c r="K5" s="98">
        <v>0</v>
      </c>
      <c r="L5" s="102">
        <v>5462</v>
      </c>
      <c r="M5" s="102">
        <v>10342</v>
      </c>
      <c r="N5" s="102">
        <v>17789</v>
      </c>
      <c r="O5" s="102">
        <v>26388</v>
      </c>
      <c r="P5" s="98">
        <f>D5+F5+H5+J5+L5+N5</f>
        <v>4791985</v>
      </c>
      <c r="Q5" s="102">
        <f>E5+G5+I5+K5+M5+O5</f>
        <v>5327495</v>
      </c>
      <c r="R5" s="47"/>
      <c r="S5" s="113"/>
      <c r="T5" s="113"/>
    </row>
    <row r="6" spans="1:20" ht="35.1" customHeight="1" x14ac:dyDescent="0.25">
      <c r="A6" s="46" t="s">
        <v>17</v>
      </c>
      <c r="B6" s="102">
        <v>94702</v>
      </c>
      <c r="C6" s="98">
        <v>104105</v>
      </c>
      <c r="D6" s="98">
        <v>1582695</v>
      </c>
      <c r="E6" s="98">
        <v>1686140</v>
      </c>
      <c r="F6" s="98">
        <v>212595</v>
      </c>
      <c r="G6" s="98">
        <v>215368</v>
      </c>
      <c r="H6" s="98">
        <v>100018</v>
      </c>
      <c r="I6" s="98">
        <v>101270</v>
      </c>
      <c r="J6" s="98">
        <v>0</v>
      </c>
      <c r="K6" s="98">
        <v>0</v>
      </c>
      <c r="L6" s="102">
        <v>2193</v>
      </c>
      <c r="M6" s="102">
        <v>4028</v>
      </c>
      <c r="N6" s="102">
        <v>4461</v>
      </c>
      <c r="O6" s="102">
        <v>6686</v>
      </c>
      <c r="P6" s="102">
        <f t="shared" ref="P6:P14" si="5">D6+F6+H6+J6+L6+N6</f>
        <v>1901962</v>
      </c>
      <c r="Q6" s="102">
        <f t="shared" ref="Q6:Q14" si="6">E6+G6+I6+K6+M6+O6</f>
        <v>2013492</v>
      </c>
      <c r="R6" s="47"/>
      <c r="S6" s="113"/>
      <c r="T6" s="113"/>
    </row>
    <row r="7" spans="1:20" ht="35.1" customHeight="1" x14ac:dyDescent="0.25">
      <c r="A7" s="46" t="s">
        <v>70</v>
      </c>
      <c r="B7" s="102">
        <v>83723</v>
      </c>
      <c r="C7" s="98">
        <v>91265</v>
      </c>
      <c r="D7" s="98">
        <v>3308476</v>
      </c>
      <c r="E7" s="98">
        <v>3838771</v>
      </c>
      <c r="F7" s="98">
        <v>255855</v>
      </c>
      <c r="G7" s="98">
        <v>287901</v>
      </c>
      <c r="H7" s="98">
        <v>142728</v>
      </c>
      <c r="I7" s="98">
        <v>149089</v>
      </c>
      <c r="J7" s="98">
        <v>15935</v>
      </c>
      <c r="K7" s="98">
        <v>16598</v>
      </c>
      <c r="L7" s="102">
        <v>4312</v>
      </c>
      <c r="M7" s="102">
        <v>7168</v>
      </c>
      <c r="N7" s="102">
        <v>10697</v>
      </c>
      <c r="O7" s="102">
        <v>15834</v>
      </c>
      <c r="P7" s="102">
        <f t="shared" si="5"/>
        <v>3738003</v>
      </c>
      <c r="Q7" s="102">
        <f t="shared" si="6"/>
        <v>4315361</v>
      </c>
      <c r="R7" s="47"/>
      <c r="S7" s="113"/>
      <c r="T7" s="113"/>
    </row>
    <row r="8" spans="1:20" ht="35.1" customHeight="1" x14ac:dyDescent="0.25">
      <c r="A8" s="46" t="s">
        <v>5</v>
      </c>
      <c r="B8" s="102">
        <v>80653</v>
      </c>
      <c r="C8" s="98">
        <v>83793</v>
      </c>
      <c r="D8" s="98">
        <v>3280278</v>
      </c>
      <c r="E8" s="98">
        <v>3595222</v>
      </c>
      <c r="F8" s="98">
        <v>227538</v>
      </c>
      <c r="G8" s="98">
        <v>245796</v>
      </c>
      <c r="H8" s="98">
        <v>568815</v>
      </c>
      <c r="I8" s="98">
        <v>594607</v>
      </c>
      <c r="J8" s="98">
        <v>0</v>
      </c>
      <c r="K8" s="98">
        <v>0</v>
      </c>
      <c r="L8" s="102">
        <v>4585</v>
      </c>
      <c r="M8" s="102">
        <v>8798</v>
      </c>
      <c r="N8" s="102">
        <v>8474</v>
      </c>
      <c r="O8" s="102">
        <v>12498</v>
      </c>
      <c r="P8" s="102">
        <f t="shared" si="5"/>
        <v>4089690</v>
      </c>
      <c r="Q8" s="102">
        <f t="shared" si="6"/>
        <v>4456921</v>
      </c>
      <c r="R8" s="47"/>
      <c r="S8" s="113"/>
      <c r="T8" s="113"/>
    </row>
    <row r="9" spans="1:20" ht="35.1" customHeight="1" x14ac:dyDescent="0.25">
      <c r="A9" s="46" t="s">
        <v>68</v>
      </c>
      <c r="B9" s="102">
        <v>44365</v>
      </c>
      <c r="C9" s="98">
        <v>48466</v>
      </c>
      <c r="D9" s="98">
        <v>1760280</v>
      </c>
      <c r="E9" s="98">
        <v>2090707</v>
      </c>
      <c r="F9" s="98">
        <v>85948</v>
      </c>
      <c r="G9" s="98">
        <v>96079</v>
      </c>
      <c r="H9" s="98">
        <v>182462</v>
      </c>
      <c r="I9" s="98">
        <v>195433</v>
      </c>
      <c r="J9" s="98">
        <v>0</v>
      </c>
      <c r="K9" s="98">
        <v>0</v>
      </c>
      <c r="L9" s="102">
        <v>2071</v>
      </c>
      <c r="M9" s="102">
        <v>4518</v>
      </c>
      <c r="N9" s="102">
        <v>2987</v>
      </c>
      <c r="O9" s="102">
        <v>4882</v>
      </c>
      <c r="P9" s="102">
        <f t="shared" si="5"/>
        <v>2033748</v>
      </c>
      <c r="Q9" s="102">
        <f t="shared" si="6"/>
        <v>2391619</v>
      </c>
      <c r="R9" s="47"/>
      <c r="S9" s="113"/>
      <c r="T9" s="113"/>
    </row>
    <row r="10" spans="1:20" ht="35.1" customHeight="1" x14ac:dyDescent="0.25">
      <c r="A10" s="46" t="s">
        <v>69</v>
      </c>
      <c r="B10" s="102">
        <v>74215</v>
      </c>
      <c r="C10" s="98">
        <v>77146</v>
      </c>
      <c r="D10" s="98">
        <v>1513681</v>
      </c>
      <c r="E10" s="98">
        <v>1688740</v>
      </c>
      <c r="F10" s="98">
        <v>140393</v>
      </c>
      <c r="G10" s="98">
        <v>146929</v>
      </c>
      <c r="H10" s="98">
        <v>108927</v>
      </c>
      <c r="I10" s="98">
        <v>113703</v>
      </c>
      <c r="J10" s="98">
        <v>0</v>
      </c>
      <c r="K10" s="98">
        <v>0</v>
      </c>
      <c r="L10" s="102">
        <v>1994</v>
      </c>
      <c r="M10" s="102">
        <v>4195</v>
      </c>
      <c r="N10" s="102">
        <v>3588</v>
      </c>
      <c r="O10" s="102">
        <v>5632</v>
      </c>
      <c r="P10" s="102">
        <f t="shared" si="5"/>
        <v>1768583</v>
      </c>
      <c r="Q10" s="102">
        <f t="shared" si="6"/>
        <v>1959199</v>
      </c>
      <c r="R10" s="47"/>
      <c r="S10" s="113"/>
      <c r="T10" s="113"/>
    </row>
    <row r="11" spans="1:20" ht="35.1" customHeight="1" x14ac:dyDescent="0.25">
      <c r="A11" s="48" t="s">
        <v>73</v>
      </c>
      <c r="B11" s="102">
        <v>15603</v>
      </c>
      <c r="C11" s="98">
        <v>17116</v>
      </c>
      <c r="D11" s="98">
        <v>458757</v>
      </c>
      <c r="E11" s="98">
        <v>476149</v>
      </c>
      <c r="F11" s="98">
        <v>39689</v>
      </c>
      <c r="G11" s="98">
        <v>38795</v>
      </c>
      <c r="H11" s="98">
        <v>13202</v>
      </c>
      <c r="I11" s="98">
        <v>15894</v>
      </c>
      <c r="J11" s="98">
        <v>0</v>
      </c>
      <c r="K11" s="98">
        <v>0</v>
      </c>
      <c r="L11" s="102">
        <v>87</v>
      </c>
      <c r="M11" s="102">
        <v>119</v>
      </c>
      <c r="N11" s="102">
        <v>196</v>
      </c>
      <c r="O11" s="102">
        <v>372</v>
      </c>
      <c r="P11" s="102">
        <f t="shared" si="5"/>
        <v>511931</v>
      </c>
      <c r="Q11" s="102">
        <f t="shared" si="6"/>
        <v>531329</v>
      </c>
      <c r="R11" s="47"/>
      <c r="S11" s="113"/>
      <c r="T11" s="113"/>
    </row>
    <row r="12" spans="1:20" ht="35.1" customHeight="1" x14ac:dyDescent="0.25">
      <c r="A12" s="46" t="s">
        <v>6</v>
      </c>
      <c r="B12" s="102">
        <v>11377</v>
      </c>
      <c r="C12" s="98">
        <v>11633</v>
      </c>
      <c r="D12" s="98">
        <v>229154</v>
      </c>
      <c r="E12" s="98">
        <v>255403</v>
      </c>
      <c r="F12" s="98">
        <v>62392</v>
      </c>
      <c r="G12" s="98">
        <v>68148</v>
      </c>
      <c r="H12" s="98">
        <v>12412</v>
      </c>
      <c r="I12" s="98">
        <v>13175</v>
      </c>
      <c r="J12" s="98">
        <v>0</v>
      </c>
      <c r="K12" s="98">
        <v>0</v>
      </c>
      <c r="L12" s="102">
        <v>75</v>
      </c>
      <c r="M12" s="102">
        <v>105</v>
      </c>
      <c r="N12" s="102">
        <v>210</v>
      </c>
      <c r="O12" s="102">
        <v>352</v>
      </c>
      <c r="P12" s="102">
        <f t="shared" si="5"/>
        <v>304243</v>
      </c>
      <c r="Q12" s="102">
        <f t="shared" si="6"/>
        <v>337183</v>
      </c>
      <c r="R12" s="47"/>
      <c r="S12" s="113"/>
      <c r="T12" s="113"/>
    </row>
    <row r="13" spans="1:20" ht="35.1" customHeight="1" x14ac:dyDescent="0.25">
      <c r="A13" s="46" t="s">
        <v>36</v>
      </c>
      <c r="B13" s="102">
        <v>10247</v>
      </c>
      <c r="C13" s="98">
        <v>10788</v>
      </c>
      <c r="D13" s="98">
        <v>171943</v>
      </c>
      <c r="E13" s="98">
        <v>190815</v>
      </c>
      <c r="F13" s="98">
        <v>21800</v>
      </c>
      <c r="G13" s="98">
        <v>23503</v>
      </c>
      <c r="H13" s="98">
        <v>912</v>
      </c>
      <c r="I13" s="98">
        <v>961</v>
      </c>
      <c r="J13" s="98">
        <v>0</v>
      </c>
      <c r="K13" s="98">
        <v>0</v>
      </c>
      <c r="L13" s="102">
        <v>19</v>
      </c>
      <c r="M13" s="102">
        <v>64</v>
      </c>
      <c r="N13" s="102">
        <v>151</v>
      </c>
      <c r="O13" s="102">
        <v>259</v>
      </c>
      <c r="P13" s="102">
        <f t="shared" si="5"/>
        <v>194825</v>
      </c>
      <c r="Q13" s="102">
        <f t="shared" si="6"/>
        <v>215602</v>
      </c>
      <c r="R13" s="47"/>
      <c r="S13" s="113"/>
      <c r="T13" s="113"/>
    </row>
    <row r="14" spans="1:20" ht="35.1" customHeight="1" x14ac:dyDescent="0.25">
      <c r="A14" s="46" t="s">
        <v>67</v>
      </c>
      <c r="B14" s="102">
        <v>8796</v>
      </c>
      <c r="C14" s="102">
        <v>8990</v>
      </c>
      <c r="D14" s="102">
        <v>20778</v>
      </c>
      <c r="E14" s="102">
        <v>36271</v>
      </c>
      <c r="F14" s="102">
        <v>2924</v>
      </c>
      <c r="G14" s="102">
        <v>8941</v>
      </c>
      <c r="H14" s="102">
        <v>1419</v>
      </c>
      <c r="I14" s="102">
        <v>2588</v>
      </c>
      <c r="J14" s="102">
        <v>0</v>
      </c>
      <c r="K14" s="102">
        <v>0</v>
      </c>
      <c r="L14" s="102">
        <v>22</v>
      </c>
      <c r="M14" s="102">
        <v>20</v>
      </c>
      <c r="N14" s="102">
        <v>0</v>
      </c>
      <c r="O14" s="102">
        <v>0</v>
      </c>
      <c r="P14" s="102">
        <f t="shared" si="5"/>
        <v>25143</v>
      </c>
      <c r="Q14" s="102">
        <f t="shared" si="6"/>
        <v>47820</v>
      </c>
      <c r="R14" s="47"/>
      <c r="S14" s="113"/>
      <c r="T14" s="113"/>
    </row>
    <row r="15" spans="1:20" ht="35.1" customHeight="1" x14ac:dyDescent="0.25">
      <c r="A15" s="46" t="s">
        <v>19</v>
      </c>
      <c r="B15" s="98">
        <f>SUM(B5:B14)</f>
        <v>542587</v>
      </c>
      <c r="C15" s="102">
        <f t="shared" ref="C15:O15" si="7">SUM(C5:C14)</f>
        <v>585865</v>
      </c>
      <c r="D15" s="102">
        <f t="shared" si="7"/>
        <v>16615589</v>
      </c>
      <c r="E15" s="102">
        <f t="shared" si="7"/>
        <v>18627678</v>
      </c>
      <c r="F15" s="102">
        <f t="shared" si="7"/>
        <v>1368681</v>
      </c>
      <c r="G15" s="102">
        <f t="shared" si="7"/>
        <v>1483482</v>
      </c>
      <c r="H15" s="102">
        <f t="shared" si="7"/>
        <v>1290535</v>
      </c>
      <c r="I15" s="102">
        <f t="shared" si="7"/>
        <v>1356003</v>
      </c>
      <c r="J15" s="102">
        <f t="shared" si="7"/>
        <v>15935</v>
      </c>
      <c r="K15" s="102">
        <f t="shared" si="7"/>
        <v>16598</v>
      </c>
      <c r="L15" s="102">
        <f t="shared" si="7"/>
        <v>20820</v>
      </c>
      <c r="M15" s="102">
        <f t="shared" si="7"/>
        <v>39357</v>
      </c>
      <c r="N15" s="102">
        <f t="shared" si="7"/>
        <v>48553</v>
      </c>
      <c r="O15" s="102">
        <f t="shared" si="7"/>
        <v>72903</v>
      </c>
      <c r="P15" s="102">
        <f t="shared" ref="P15" si="8">SUM(P5:P14)</f>
        <v>19360113</v>
      </c>
      <c r="Q15" s="102">
        <f t="shared" ref="Q15" si="9">SUM(Q5:Q14)</f>
        <v>21596021</v>
      </c>
      <c r="S15" s="113"/>
      <c r="T15" s="113"/>
    </row>
    <row r="16" spans="1:20" x14ac:dyDescent="0.2">
      <c r="B16" s="113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P16"/>
  <sheetViews>
    <sheetView showGridLines="0" zoomScale="90" zoomScaleNormal="90" workbookViewId="0">
      <selection sqref="A1:H2"/>
    </sheetView>
  </sheetViews>
  <sheetFormatPr defaultColWidth="9.140625" defaultRowHeight="12.75" x14ac:dyDescent="0.2"/>
  <cols>
    <col min="1" max="1" width="52.28515625" style="49" customWidth="1"/>
    <col min="2" max="8" width="12.85546875" style="45" customWidth="1"/>
    <col min="9" max="16384" width="9.140625" style="49"/>
  </cols>
  <sheetData>
    <row r="1" spans="1:16" x14ac:dyDescent="0.2">
      <c r="A1" s="159" t="s">
        <v>103</v>
      </c>
      <c r="B1" s="160"/>
      <c r="C1" s="160"/>
      <c r="D1" s="160"/>
      <c r="E1" s="160"/>
      <c r="F1" s="160"/>
      <c r="G1" s="160"/>
      <c r="H1" s="161"/>
    </row>
    <row r="2" spans="1:16" ht="30.75" customHeight="1" x14ac:dyDescent="0.2">
      <c r="A2" s="162"/>
      <c r="B2" s="162"/>
      <c r="C2" s="162"/>
      <c r="D2" s="162"/>
      <c r="E2" s="162"/>
      <c r="F2" s="162"/>
      <c r="G2" s="162"/>
      <c r="H2" s="161"/>
    </row>
    <row r="3" spans="1:16" x14ac:dyDescent="0.2">
      <c r="A3" s="163" t="s">
        <v>20</v>
      </c>
      <c r="B3" s="164"/>
      <c r="C3" s="164"/>
      <c r="D3" s="164"/>
      <c r="E3" s="164"/>
      <c r="F3" s="164"/>
      <c r="G3" s="164"/>
      <c r="H3" s="164"/>
    </row>
    <row r="4" spans="1:16" ht="49.5" customHeight="1" x14ac:dyDescent="0.2">
      <c r="A4" s="74" t="s">
        <v>88</v>
      </c>
      <c r="B4" s="50" t="s">
        <v>21</v>
      </c>
      <c r="C4" s="50" t="s">
        <v>22</v>
      </c>
      <c r="D4" s="50" t="s">
        <v>15</v>
      </c>
      <c r="E4" s="50" t="s">
        <v>37</v>
      </c>
      <c r="F4" s="50" t="s">
        <v>84</v>
      </c>
      <c r="G4" s="50" t="s">
        <v>85</v>
      </c>
      <c r="H4" s="50" t="s">
        <v>19</v>
      </c>
    </row>
    <row r="5" spans="1:16" ht="35.1" customHeight="1" x14ac:dyDescent="0.25">
      <c r="A5" s="51" t="s">
        <v>16</v>
      </c>
      <c r="B5" s="77">
        <v>25.6</v>
      </c>
      <c r="C5" s="77">
        <v>23.73</v>
      </c>
      <c r="D5" s="76">
        <v>12.48</v>
      </c>
      <c r="E5" s="77">
        <v>0</v>
      </c>
      <c r="F5" s="110">
        <v>26.28</v>
      </c>
      <c r="G5" s="110">
        <v>36.200000000000003</v>
      </c>
      <c r="H5" s="77">
        <v>24.67</v>
      </c>
      <c r="J5" s="135"/>
      <c r="K5" s="135"/>
      <c r="L5" s="135"/>
      <c r="M5" s="135"/>
      <c r="N5" s="135"/>
      <c r="O5" s="135"/>
      <c r="P5" s="135"/>
    </row>
    <row r="6" spans="1:16" ht="35.1" customHeight="1" x14ac:dyDescent="0.25">
      <c r="A6" s="51" t="s">
        <v>17</v>
      </c>
      <c r="B6" s="77">
        <v>9.0500000000000007</v>
      </c>
      <c r="C6" s="77">
        <v>14.52</v>
      </c>
      <c r="D6" s="76">
        <v>7.47</v>
      </c>
      <c r="E6" s="77">
        <v>0</v>
      </c>
      <c r="F6" s="110">
        <v>10.24</v>
      </c>
      <c r="G6" s="110">
        <v>9.17</v>
      </c>
      <c r="H6" s="77">
        <v>9.32</v>
      </c>
      <c r="J6" s="135"/>
      <c r="K6" s="135"/>
      <c r="L6" s="135"/>
      <c r="M6" s="135"/>
      <c r="N6" s="135"/>
      <c r="O6" s="135"/>
      <c r="P6" s="135"/>
    </row>
    <row r="7" spans="1:16" ht="35.1" customHeight="1" x14ac:dyDescent="0.25">
      <c r="A7" s="51" t="s">
        <v>70</v>
      </c>
      <c r="B7" s="77">
        <v>20.61</v>
      </c>
      <c r="C7" s="77">
        <v>19.41</v>
      </c>
      <c r="D7" s="76">
        <v>11</v>
      </c>
      <c r="E7" s="77">
        <v>100</v>
      </c>
      <c r="F7" s="110">
        <v>18.21</v>
      </c>
      <c r="G7" s="110">
        <v>21.72</v>
      </c>
      <c r="H7" s="77">
        <v>19.98</v>
      </c>
      <c r="J7" s="135"/>
      <c r="K7" s="135"/>
      <c r="L7" s="135"/>
      <c r="M7" s="135"/>
      <c r="N7" s="135"/>
      <c r="O7" s="135"/>
      <c r="P7" s="135"/>
    </row>
    <row r="8" spans="1:16" ht="35.1" customHeight="1" x14ac:dyDescent="0.25">
      <c r="A8" s="51" t="s">
        <v>5</v>
      </c>
      <c r="B8" s="77">
        <v>19.3</v>
      </c>
      <c r="C8" s="77">
        <v>16.57</v>
      </c>
      <c r="D8" s="76">
        <v>43.85</v>
      </c>
      <c r="E8" s="77">
        <v>0</v>
      </c>
      <c r="F8" s="110">
        <v>22.35</v>
      </c>
      <c r="G8" s="110">
        <v>17.14</v>
      </c>
      <c r="H8" s="77">
        <v>20.64</v>
      </c>
      <c r="J8" s="135"/>
      <c r="K8" s="135"/>
      <c r="L8" s="135"/>
      <c r="M8" s="135"/>
      <c r="N8" s="135"/>
      <c r="O8" s="135"/>
      <c r="P8" s="135"/>
    </row>
    <row r="9" spans="1:16" ht="35.1" customHeight="1" x14ac:dyDescent="0.25">
      <c r="A9" s="51" t="s">
        <v>68</v>
      </c>
      <c r="B9" s="77">
        <v>11.22</v>
      </c>
      <c r="C9" s="77">
        <v>6.48</v>
      </c>
      <c r="D9" s="76">
        <v>14.41</v>
      </c>
      <c r="E9" s="77">
        <v>0</v>
      </c>
      <c r="F9" s="110">
        <v>11.48</v>
      </c>
      <c r="G9" s="110">
        <v>6.7</v>
      </c>
      <c r="H9" s="77">
        <v>11.08</v>
      </c>
      <c r="J9" s="135"/>
      <c r="K9" s="135"/>
      <c r="L9" s="135"/>
      <c r="M9" s="135"/>
      <c r="N9" s="135"/>
      <c r="O9" s="135"/>
      <c r="P9" s="135"/>
    </row>
    <row r="10" spans="1:16" ht="35.1" customHeight="1" x14ac:dyDescent="0.25">
      <c r="A10" s="51" t="s">
        <v>69</v>
      </c>
      <c r="B10" s="77">
        <v>9.07</v>
      </c>
      <c r="C10" s="77">
        <v>9.9</v>
      </c>
      <c r="D10" s="76">
        <v>8.39</v>
      </c>
      <c r="E10" s="77">
        <v>0</v>
      </c>
      <c r="F10" s="110">
        <v>10.66</v>
      </c>
      <c r="G10" s="110">
        <v>7.73</v>
      </c>
      <c r="H10" s="77">
        <v>9.07</v>
      </c>
      <c r="J10" s="135"/>
      <c r="K10" s="135"/>
      <c r="L10" s="135"/>
      <c r="M10" s="135"/>
      <c r="N10" s="135"/>
      <c r="O10" s="135"/>
      <c r="P10" s="135"/>
    </row>
    <row r="11" spans="1:16" ht="35.1" customHeight="1" x14ac:dyDescent="0.25">
      <c r="A11" s="52" t="s">
        <v>73</v>
      </c>
      <c r="B11" s="77">
        <v>2.56</v>
      </c>
      <c r="C11" s="77">
        <v>2.62</v>
      </c>
      <c r="D11" s="76">
        <v>1.17</v>
      </c>
      <c r="E11" s="77">
        <v>0</v>
      </c>
      <c r="F11" s="110">
        <v>0.3</v>
      </c>
      <c r="G11" s="110">
        <v>0.51</v>
      </c>
      <c r="H11" s="77">
        <v>2.46</v>
      </c>
      <c r="J11" s="135"/>
      <c r="K11" s="135"/>
      <c r="L11" s="135"/>
      <c r="M11" s="135"/>
      <c r="N11" s="135"/>
      <c r="O11" s="135"/>
      <c r="P11" s="135"/>
    </row>
    <row r="12" spans="1:16" ht="35.1" customHeight="1" x14ac:dyDescent="0.25">
      <c r="A12" s="51" t="s">
        <v>6</v>
      </c>
      <c r="B12" s="77">
        <v>1.37</v>
      </c>
      <c r="C12" s="77">
        <v>4.59</v>
      </c>
      <c r="D12" s="76">
        <v>0.97</v>
      </c>
      <c r="E12" s="77">
        <v>0</v>
      </c>
      <c r="F12" s="110">
        <v>0.27</v>
      </c>
      <c r="G12" s="110">
        <v>0.48</v>
      </c>
      <c r="H12" s="77">
        <v>1.56</v>
      </c>
      <c r="J12" s="135"/>
      <c r="K12" s="135"/>
      <c r="L12" s="135"/>
      <c r="M12" s="135"/>
      <c r="N12" s="135"/>
      <c r="O12" s="135"/>
      <c r="P12" s="135"/>
    </row>
    <row r="13" spans="1:16" ht="35.1" customHeight="1" x14ac:dyDescent="0.25">
      <c r="A13" s="46" t="s">
        <v>36</v>
      </c>
      <c r="B13" s="77">
        <v>1.02</v>
      </c>
      <c r="C13" s="77">
        <v>1.58</v>
      </c>
      <c r="D13" s="76">
        <v>7.0000000000000007E-2</v>
      </c>
      <c r="E13" s="77">
        <v>0</v>
      </c>
      <c r="F13" s="110">
        <v>0.16</v>
      </c>
      <c r="G13" s="110">
        <v>0.35</v>
      </c>
      <c r="H13" s="77">
        <v>1</v>
      </c>
      <c r="J13" s="135"/>
      <c r="K13" s="135"/>
      <c r="L13" s="135"/>
      <c r="M13" s="135"/>
      <c r="N13" s="135"/>
      <c r="O13" s="135"/>
      <c r="P13" s="135"/>
    </row>
    <row r="14" spans="1:16" ht="35.1" customHeight="1" x14ac:dyDescent="0.25">
      <c r="A14" s="46" t="s">
        <v>67</v>
      </c>
      <c r="B14" s="110">
        <v>0.2</v>
      </c>
      <c r="C14" s="110">
        <v>0.6</v>
      </c>
      <c r="D14" s="76">
        <v>0.19</v>
      </c>
      <c r="E14" s="110">
        <v>0</v>
      </c>
      <c r="F14" s="110">
        <v>0.05</v>
      </c>
      <c r="G14" s="110">
        <v>0</v>
      </c>
      <c r="H14" s="110">
        <v>0.22</v>
      </c>
      <c r="J14" s="135"/>
      <c r="K14" s="135"/>
      <c r="L14" s="135"/>
      <c r="M14" s="135"/>
      <c r="N14" s="135"/>
      <c r="O14" s="135"/>
      <c r="P14" s="135"/>
    </row>
    <row r="15" spans="1:16" ht="35.1" customHeight="1" x14ac:dyDescent="0.25">
      <c r="A15" s="53" t="s">
        <v>23</v>
      </c>
      <c r="B15" s="77">
        <f>SUM(B5:B14)</f>
        <v>100</v>
      </c>
      <c r="C15" s="110">
        <f t="shared" ref="C15:H15" si="0">SUM(C5:C14)</f>
        <v>100</v>
      </c>
      <c r="D15" s="110">
        <f t="shared" si="0"/>
        <v>99.999999999999986</v>
      </c>
      <c r="E15" s="110">
        <f t="shared" si="0"/>
        <v>100</v>
      </c>
      <c r="F15" s="110">
        <f t="shared" si="0"/>
        <v>100</v>
      </c>
      <c r="G15" s="110">
        <f t="shared" si="0"/>
        <v>100.00000000000001</v>
      </c>
      <c r="H15" s="110">
        <f t="shared" si="0"/>
        <v>99.999999999999986</v>
      </c>
      <c r="I15" s="55"/>
    </row>
    <row r="16" spans="1:16" ht="36" customHeight="1" x14ac:dyDescent="0.25">
      <c r="A16" s="54" t="s">
        <v>91</v>
      </c>
      <c r="B16" s="110">
        <v>86.15</v>
      </c>
      <c r="C16" s="110">
        <v>6.93</v>
      </c>
      <c r="D16" s="110">
        <v>6.41</v>
      </c>
      <c r="E16" s="110">
        <v>0.08</v>
      </c>
      <c r="F16" s="110">
        <v>0.14000000000000001</v>
      </c>
      <c r="G16" s="110">
        <v>0.28999999999999998</v>
      </c>
      <c r="H16" s="110">
        <f>SUM(B16:G16)</f>
        <v>100.00000000000001</v>
      </c>
      <c r="J16" s="135"/>
      <c r="K16" s="135"/>
      <c r="L16" s="135"/>
      <c r="M16" s="135"/>
      <c r="N16" s="135"/>
      <c r="O16" s="135"/>
      <c r="P16" s="135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6.140625" style="45" bestFit="1" customWidth="1"/>
    <col min="2" max="9" width="14.28515625" style="45" customWidth="1"/>
    <col min="10" max="13" width="13.85546875" style="45" customWidth="1"/>
    <col min="14" max="16384" width="9.140625" style="45"/>
  </cols>
  <sheetData>
    <row r="1" spans="1:13" ht="35.25" customHeight="1" x14ac:dyDescent="0.2">
      <c r="A1" s="153" t="s">
        <v>87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5.75" customHeight="1" x14ac:dyDescent="0.25">
      <c r="B2" s="117"/>
      <c r="C2" s="117"/>
      <c r="D2" s="117"/>
      <c r="E2" s="117"/>
      <c r="F2" s="117"/>
      <c r="G2" s="117"/>
      <c r="H2" s="117"/>
      <c r="I2" s="117"/>
      <c r="M2" s="123" t="s">
        <v>11</v>
      </c>
    </row>
    <row r="3" spans="1:13" ht="30" customHeight="1" x14ac:dyDescent="0.2">
      <c r="A3" s="144" t="s">
        <v>58</v>
      </c>
      <c r="B3" s="146" t="s">
        <v>13</v>
      </c>
      <c r="C3" s="146"/>
      <c r="D3" s="146" t="s">
        <v>14</v>
      </c>
      <c r="E3" s="146"/>
      <c r="F3" s="146" t="s">
        <v>25</v>
      </c>
      <c r="G3" s="146"/>
      <c r="H3" s="146" t="s">
        <v>37</v>
      </c>
      <c r="I3" s="146"/>
      <c r="J3" s="146" t="s">
        <v>84</v>
      </c>
      <c r="K3" s="146"/>
      <c r="L3" s="146" t="s">
        <v>85</v>
      </c>
      <c r="M3" s="146"/>
    </row>
    <row r="4" spans="1:13" ht="36.75" customHeight="1" x14ac:dyDescent="0.2">
      <c r="A4" s="158"/>
      <c r="B4" s="134" t="s">
        <v>104</v>
      </c>
      <c r="C4" s="139" t="s">
        <v>105</v>
      </c>
      <c r="D4" s="92" t="str">
        <f>B4</f>
        <v>Деветмесечие 2022</v>
      </c>
      <c r="E4" s="97" t="str">
        <f t="shared" ref="E4:I4" si="0">C4</f>
        <v>Деветмесечие 2023</v>
      </c>
      <c r="F4" s="97" t="str">
        <f t="shared" si="0"/>
        <v>Деветмесечие 2022</v>
      </c>
      <c r="G4" s="97" t="str">
        <f t="shared" si="0"/>
        <v>Деветмесечие 2023</v>
      </c>
      <c r="H4" s="97" t="str">
        <f t="shared" si="0"/>
        <v>Деветмесечие 2022</v>
      </c>
      <c r="I4" s="97" t="str">
        <f t="shared" si="0"/>
        <v>Деветмесечие 2023</v>
      </c>
      <c r="J4" s="116" t="str">
        <f t="shared" ref="J4" si="1">H4</f>
        <v>Деветмесечие 2022</v>
      </c>
      <c r="K4" s="116" t="str">
        <f t="shared" ref="K4" si="2">I4</f>
        <v>Деветмесечие 2023</v>
      </c>
      <c r="L4" s="116" t="str">
        <f t="shared" ref="L4" si="3">J4</f>
        <v>Деветмесечие 2022</v>
      </c>
      <c r="M4" s="116" t="str">
        <f t="shared" ref="M4" si="4">K4</f>
        <v>Деветмесечие 2023</v>
      </c>
    </row>
    <row r="5" spans="1:13" ht="24.95" customHeight="1" x14ac:dyDescent="0.25">
      <c r="A5" s="46" t="s">
        <v>16</v>
      </c>
      <c r="B5" s="102">
        <v>36914</v>
      </c>
      <c r="C5" s="102">
        <v>41314</v>
      </c>
      <c r="D5" s="102">
        <v>2638</v>
      </c>
      <c r="E5" s="102">
        <v>2918</v>
      </c>
      <c r="F5" s="102">
        <v>233</v>
      </c>
      <c r="G5" s="102">
        <v>845</v>
      </c>
      <c r="H5" s="102">
        <v>0</v>
      </c>
      <c r="I5" s="102">
        <v>0</v>
      </c>
      <c r="J5" s="102">
        <v>10</v>
      </c>
      <c r="K5" s="102">
        <v>27</v>
      </c>
      <c r="L5" s="102">
        <v>31</v>
      </c>
      <c r="M5" s="102">
        <v>78</v>
      </c>
    </row>
    <row r="6" spans="1:13" ht="24.95" customHeight="1" x14ac:dyDescent="0.25">
      <c r="A6" s="46" t="s">
        <v>17</v>
      </c>
      <c r="B6" s="102">
        <v>13781</v>
      </c>
      <c r="C6" s="102">
        <v>14409</v>
      </c>
      <c r="D6" s="102">
        <v>1755</v>
      </c>
      <c r="E6" s="102">
        <v>1794</v>
      </c>
      <c r="F6" s="102">
        <v>89</v>
      </c>
      <c r="G6" s="102">
        <v>193</v>
      </c>
      <c r="H6" s="102">
        <v>0</v>
      </c>
      <c r="I6" s="102">
        <v>0</v>
      </c>
      <c r="J6" s="102">
        <v>4</v>
      </c>
      <c r="K6" s="102">
        <v>11</v>
      </c>
      <c r="L6" s="102">
        <v>7</v>
      </c>
      <c r="M6" s="102">
        <v>20</v>
      </c>
    </row>
    <row r="7" spans="1:13" ht="24.95" customHeight="1" x14ac:dyDescent="0.25">
      <c r="A7" s="46" t="s">
        <v>71</v>
      </c>
      <c r="B7" s="102">
        <v>28306</v>
      </c>
      <c r="C7" s="102">
        <v>33355</v>
      </c>
      <c r="D7" s="102">
        <v>2119</v>
      </c>
      <c r="E7" s="102">
        <v>2365</v>
      </c>
      <c r="F7" s="102">
        <v>633</v>
      </c>
      <c r="G7" s="102">
        <v>708</v>
      </c>
      <c r="H7" s="102">
        <v>7</v>
      </c>
      <c r="I7" s="102">
        <v>67</v>
      </c>
      <c r="J7" s="102">
        <v>3</v>
      </c>
      <c r="K7" s="102">
        <v>6</v>
      </c>
      <c r="L7" s="102">
        <v>5</v>
      </c>
      <c r="M7" s="102">
        <v>14</v>
      </c>
    </row>
    <row r="8" spans="1:13" ht="24.95" customHeight="1" x14ac:dyDescent="0.25">
      <c r="A8" s="46" t="s">
        <v>5</v>
      </c>
      <c r="B8" s="102">
        <v>29077</v>
      </c>
      <c r="C8" s="102">
        <v>31150</v>
      </c>
      <c r="D8" s="102">
        <v>1920</v>
      </c>
      <c r="E8" s="102">
        <v>2013</v>
      </c>
      <c r="F8" s="102">
        <v>1028</v>
      </c>
      <c r="G8" s="102">
        <v>3351</v>
      </c>
      <c r="H8" s="102">
        <v>0</v>
      </c>
      <c r="I8" s="102">
        <v>0</v>
      </c>
      <c r="J8" s="102">
        <v>9</v>
      </c>
      <c r="K8" s="102">
        <v>24</v>
      </c>
      <c r="L8" s="102">
        <v>14</v>
      </c>
      <c r="M8" s="102">
        <v>37</v>
      </c>
    </row>
    <row r="9" spans="1:13" ht="24.95" customHeight="1" x14ac:dyDescent="0.25">
      <c r="A9" s="46" t="s">
        <v>68</v>
      </c>
      <c r="B9" s="102">
        <v>15009</v>
      </c>
      <c r="C9" s="102">
        <v>17417</v>
      </c>
      <c r="D9" s="102">
        <v>775</v>
      </c>
      <c r="E9" s="102">
        <v>811</v>
      </c>
      <c r="F9" s="102">
        <v>316</v>
      </c>
      <c r="G9" s="102">
        <v>1155</v>
      </c>
      <c r="H9" s="102">
        <v>0</v>
      </c>
      <c r="I9" s="102">
        <v>0</v>
      </c>
      <c r="J9" s="102">
        <v>3</v>
      </c>
      <c r="K9" s="102">
        <v>12</v>
      </c>
      <c r="L9" s="102">
        <v>0</v>
      </c>
      <c r="M9" s="102">
        <v>14</v>
      </c>
    </row>
    <row r="10" spans="1:13" ht="24.95" customHeight="1" x14ac:dyDescent="0.25">
      <c r="A10" s="46" t="s">
        <v>69</v>
      </c>
      <c r="B10" s="102">
        <v>12705</v>
      </c>
      <c r="C10" s="102">
        <v>14043</v>
      </c>
      <c r="D10" s="102">
        <v>1150</v>
      </c>
      <c r="E10" s="102">
        <v>1223</v>
      </c>
      <c r="F10" s="102">
        <v>132</v>
      </c>
      <c r="G10" s="102">
        <v>530</v>
      </c>
      <c r="H10" s="102">
        <v>0</v>
      </c>
      <c r="I10" s="102">
        <v>0</v>
      </c>
      <c r="J10" s="102">
        <v>4</v>
      </c>
      <c r="K10" s="102">
        <v>11</v>
      </c>
      <c r="L10" s="102">
        <v>6</v>
      </c>
      <c r="M10" s="102">
        <v>16</v>
      </c>
    </row>
    <row r="11" spans="1:13" ht="24.95" customHeight="1" x14ac:dyDescent="0.25">
      <c r="A11" s="48" t="s">
        <v>73</v>
      </c>
      <c r="B11" s="102">
        <v>4563</v>
      </c>
      <c r="C11" s="102">
        <v>4787</v>
      </c>
      <c r="D11" s="102">
        <v>367</v>
      </c>
      <c r="E11" s="102">
        <v>383</v>
      </c>
      <c r="F11" s="102">
        <v>36</v>
      </c>
      <c r="G11" s="102">
        <v>25</v>
      </c>
      <c r="H11" s="102">
        <v>0</v>
      </c>
      <c r="I11" s="102">
        <v>0</v>
      </c>
      <c r="J11" s="102">
        <v>0</v>
      </c>
      <c r="K11" s="102">
        <v>0</v>
      </c>
      <c r="L11" s="102">
        <v>0</v>
      </c>
      <c r="M11" s="102">
        <v>1</v>
      </c>
    </row>
    <row r="12" spans="1:13" ht="24.75" customHeight="1" x14ac:dyDescent="0.25">
      <c r="A12" s="46" t="s">
        <v>6</v>
      </c>
      <c r="B12" s="102">
        <v>2229</v>
      </c>
      <c r="C12" s="102">
        <v>2462</v>
      </c>
      <c r="D12" s="102">
        <v>667</v>
      </c>
      <c r="E12" s="102">
        <v>642</v>
      </c>
      <c r="F12" s="102">
        <v>31</v>
      </c>
      <c r="G12" s="102">
        <v>87</v>
      </c>
      <c r="H12" s="102">
        <v>0</v>
      </c>
      <c r="I12" s="102">
        <v>0</v>
      </c>
      <c r="J12" s="102">
        <v>0</v>
      </c>
      <c r="K12" s="102">
        <v>0</v>
      </c>
      <c r="L12" s="102">
        <v>0</v>
      </c>
      <c r="M12" s="102">
        <v>0</v>
      </c>
    </row>
    <row r="13" spans="1:13" ht="24.95" customHeight="1" x14ac:dyDescent="0.25">
      <c r="A13" s="46" t="s">
        <v>36</v>
      </c>
      <c r="B13" s="102">
        <v>1752</v>
      </c>
      <c r="C13" s="102">
        <v>1918</v>
      </c>
      <c r="D13" s="102">
        <v>221</v>
      </c>
      <c r="E13" s="102">
        <v>239</v>
      </c>
      <c r="F13" s="102">
        <v>2</v>
      </c>
      <c r="G13" s="102">
        <v>6</v>
      </c>
      <c r="H13" s="102">
        <v>0</v>
      </c>
      <c r="I13" s="102">
        <v>0</v>
      </c>
      <c r="J13" s="102">
        <v>0</v>
      </c>
      <c r="K13" s="102">
        <v>0</v>
      </c>
      <c r="L13" s="102">
        <v>0</v>
      </c>
      <c r="M13" s="102">
        <v>1</v>
      </c>
    </row>
    <row r="14" spans="1:13" ht="24.95" customHeight="1" x14ac:dyDescent="0.25">
      <c r="A14" s="46" t="s">
        <v>67</v>
      </c>
      <c r="B14" s="102">
        <v>137</v>
      </c>
      <c r="C14" s="102">
        <v>383</v>
      </c>
      <c r="D14" s="102">
        <v>12</v>
      </c>
      <c r="E14" s="102">
        <v>96</v>
      </c>
      <c r="F14" s="102">
        <v>60</v>
      </c>
      <c r="G14" s="102">
        <v>64</v>
      </c>
      <c r="H14" s="102">
        <v>0</v>
      </c>
      <c r="I14" s="102">
        <v>0</v>
      </c>
      <c r="J14" s="102">
        <v>0</v>
      </c>
      <c r="K14" s="102">
        <v>0</v>
      </c>
      <c r="L14" s="102">
        <v>0</v>
      </c>
      <c r="M14" s="102">
        <v>0</v>
      </c>
    </row>
    <row r="15" spans="1:13" ht="24.95" customHeight="1" x14ac:dyDescent="0.25">
      <c r="A15" s="46" t="s">
        <v>19</v>
      </c>
      <c r="B15" s="102">
        <f>SUM(B5:B14)</f>
        <v>144473</v>
      </c>
      <c r="C15" s="102">
        <f t="shared" ref="C15:M15" si="5">SUM(C5:C14)</f>
        <v>161238</v>
      </c>
      <c r="D15" s="102">
        <f t="shared" si="5"/>
        <v>11624</v>
      </c>
      <c r="E15" s="102">
        <f t="shared" si="5"/>
        <v>12484</v>
      </c>
      <c r="F15" s="102">
        <f t="shared" si="5"/>
        <v>2560</v>
      </c>
      <c r="G15" s="102">
        <f t="shared" si="5"/>
        <v>6964</v>
      </c>
      <c r="H15" s="102">
        <f t="shared" si="5"/>
        <v>7</v>
      </c>
      <c r="I15" s="102">
        <f t="shared" si="5"/>
        <v>67</v>
      </c>
      <c r="J15" s="102">
        <f t="shared" si="5"/>
        <v>33</v>
      </c>
      <c r="K15" s="102">
        <f t="shared" si="5"/>
        <v>91</v>
      </c>
      <c r="L15" s="102">
        <f t="shared" si="5"/>
        <v>63</v>
      </c>
      <c r="M15" s="102">
        <f t="shared" si="5"/>
        <v>181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 x14ac:dyDescent="0.2"/>
  <cols>
    <col min="1" max="1" width="55.7109375" style="45" customWidth="1"/>
    <col min="2" max="13" width="14.28515625" style="45" customWidth="1"/>
    <col min="14" max="16384" width="9.140625" style="45"/>
  </cols>
  <sheetData>
    <row r="1" spans="1:13" ht="31.5" customHeight="1" x14ac:dyDescent="0.2">
      <c r="A1" s="153" t="s">
        <v>26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3.5" customHeight="1" x14ac:dyDescent="0.25">
      <c r="B2" s="117"/>
      <c r="C2" s="117"/>
      <c r="D2" s="117"/>
      <c r="E2" s="117"/>
      <c r="F2" s="117"/>
      <c r="G2" s="117"/>
      <c r="H2" s="117"/>
      <c r="I2" s="117"/>
      <c r="M2" s="123" t="s">
        <v>20</v>
      </c>
    </row>
    <row r="3" spans="1:13" ht="30" customHeight="1" x14ac:dyDescent="0.2">
      <c r="A3" s="144" t="s">
        <v>59</v>
      </c>
      <c r="B3" s="151" t="s">
        <v>13</v>
      </c>
      <c r="C3" s="165"/>
      <c r="D3" s="151" t="s">
        <v>14</v>
      </c>
      <c r="E3" s="165"/>
      <c r="F3" s="151" t="s">
        <v>25</v>
      </c>
      <c r="G3" s="152"/>
      <c r="H3" s="151" t="s">
        <v>38</v>
      </c>
      <c r="I3" s="152"/>
      <c r="J3" s="151" t="s">
        <v>84</v>
      </c>
      <c r="K3" s="152"/>
      <c r="L3" s="151" t="s">
        <v>85</v>
      </c>
      <c r="M3" s="152"/>
    </row>
    <row r="4" spans="1:13" ht="41.25" customHeight="1" x14ac:dyDescent="0.2">
      <c r="A4" s="145"/>
      <c r="B4" s="56" t="str">
        <f>'Таблица №3-ПОД'!B4:B4</f>
        <v>Деветмесечие 2022</v>
      </c>
      <c r="C4" s="56" t="str">
        <f>'Таблица №3-ПОД'!C4:C4</f>
        <v>Деветмесечие 2023</v>
      </c>
      <c r="D4" s="56" t="str">
        <f>'Таблица №3-ПОД'!D4:D4</f>
        <v>Деветмесечие 2022</v>
      </c>
      <c r="E4" s="56" t="str">
        <f>'Таблица №3-ПОД'!E4:E4</f>
        <v>Деветмесечие 2023</v>
      </c>
      <c r="F4" s="56" t="str">
        <f>'Таблица №3-ПОД'!F4:F4</f>
        <v>Деветмесечие 2022</v>
      </c>
      <c r="G4" s="56" t="str">
        <f>'Таблица №3-ПОД'!G4:G4</f>
        <v>Деветмесечие 2023</v>
      </c>
      <c r="H4" s="56" t="str">
        <f>'Таблица №3-ПОД'!H4:H4</f>
        <v>Деветмесечие 2022</v>
      </c>
      <c r="I4" s="56" t="str">
        <f>'Таблица №3-ПОД'!I4:I4</f>
        <v>Деветмесечие 2023</v>
      </c>
      <c r="J4" s="56" t="str">
        <f>'Таблица №3-ПОД'!J4:J4</f>
        <v>Деветмесечие 2022</v>
      </c>
      <c r="K4" s="56" t="str">
        <f>'Таблица №3-ПОД'!K4:K4</f>
        <v>Деветмесечие 2023</v>
      </c>
      <c r="L4" s="56" t="str">
        <f>'Таблица №3-ПОД'!L4:L4</f>
        <v>Деветмесечие 2022</v>
      </c>
      <c r="M4" s="56" t="str">
        <f>'Таблица №3-ПОД'!M4:M4</f>
        <v>Деветмесечие 2023</v>
      </c>
    </row>
    <row r="5" spans="1:13" ht="24.95" customHeight="1" x14ac:dyDescent="0.25">
      <c r="A5" s="46" t="s">
        <v>16</v>
      </c>
      <c r="B5" s="79">
        <v>25.55</v>
      </c>
      <c r="C5" s="79">
        <v>25.62</v>
      </c>
      <c r="D5" s="79">
        <v>22.69</v>
      </c>
      <c r="E5" s="79">
        <v>23.37</v>
      </c>
      <c r="F5" s="79">
        <v>9.1</v>
      </c>
      <c r="G5" s="57">
        <v>12.13</v>
      </c>
      <c r="H5" s="77">
        <v>0</v>
      </c>
      <c r="I5" s="77">
        <v>0</v>
      </c>
      <c r="J5" s="110">
        <v>30.31</v>
      </c>
      <c r="K5" s="79">
        <v>29.67</v>
      </c>
      <c r="L5" s="110">
        <v>49.21</v>
      </c>
      <c r="M5" s="79">
        <v>43.09</v>
      </c>
    </row>
    <row r="6" spans="1:13" ht="24.95" customHeight="1" x14ac:dyDescent="0.25">
      <c r="A6" s="46" t="s">
        <v>17</v>
      </c>
      <c r="B6" s="79">
        <v>9.5399999999999991</v>
      </c>
      <c r="C6" s="79">
        <v>8.93</v>
      </c>
      <c r="D6" s="79">
        <v>15.1</v>
      </c>
      <c r="E6" s="79">
        <v>14.37</v>
      </c>
      <c r="F6" s="79">
        <v>3.48</v>
      </c>
      <c r="G6" s="57">
        <v>2.77</v>
      </c>
      <c r="H6" s="77">
        <v>0</v>
      </c>
      <c r="I6" s="77">
        <v>0</v>
      </c>
      <c r="J6" s="110">
        <v>12.12</v>
      </c>
      <c r="K6" s="79">
        <v>12.09</v>
      </c>
      <c r="L6" s="110">
        <v>11.11</v>
      </c>
      <c r="M6" s="79">
        <v>11.05</v>
      </c>
    </row>
    <row r="7" spans="1:13" ht="24.95" customHeight="1" x14ac:dyDescent="0.25">
      <c r="A7" s="46" t="s">
        <v>71</v>
      </c>
      <c r="B7" s="79">
        <v>19.59</v>
      </c>
      <c r="C7" s="79">
        <v>20.69</v>
      </c>
      <c r="D7" s="79">
        <v>18.23</v>
      </c>
      <c r="E7" s="79">
        <v>18.940000000000001</v>
      </c>
      <c r="F7" s="79">
        <v>24.73</v>
      </c>
      <c r="G7" s="57">
        <v>10.17</v>
      </c>
      <c r="H7" s="57">
        <v>100</v>
      </c>
      <c r="I7" s="57">
        <v>100</v>
      </c>
      <c r="J7" s="110">
        <v>9.09</v>
      </c>
      <c r="K7" s="79">
        <v>6.59</v>
      </c>
      <c r="L7" s="110">
        <v>7.94</v>
      </c>
      <c r="M7" s="79">
        <v>7.74</v>
      </c>
    </row>
    <row r="8" spans="1:13" ht="24.95" customHeight="1" x14ac:dyDescent="0.25">
      <c r="A8" s="46" t="s">
        <v>5</v>
      </c>
      <c r="B8" s="79">
        <v>20.13</v>
      </c>
      <c r="C8" s="79">
        <v>19.32</v>
      </c>
      <c r="D8" s="79">
        <v>16.52</v>
      </c>
      <c r="E8" s="79">
        <v>16.13</v>
      </c>
      <c r="F8" s="79">
        <v>40.15</v>
      </c>
      <c r="G8" s="57">
        <v>48.12</v>
      </c>
      <c r="H8" s="77">
        <v>0</v>
      </c>
      <c r="I8" s="77">
        <v>0</v>
      </c>
      <c r="J8" s="110">
        <v>27.27</v>
      </c>
      <c r="K8" s="79">
        <v>26.37</v>
      </c>
      <c r="L8" s="110">
        <v>22.22</v>
      </c>
      <c r="M8" s="79">
        <v>20.440000000000001</v>
      </c>
    </row>
    <row r="9" spans="1:13" ht="24.95" customHeight="1" x14ac:dyDescent="0.25">
      <c r="A9" s="46" t="s">
        <v>68</v>
      </c>
      <c r="B9" s="69">
        <v>10.39</v>
      </c>
      <c r="C9" s="79">
        <v>10.8</v>
      </c>
      <c r="D9" s="79">
        <v>6.67</v>
      </c>
      <c r="E9" s="79">
        <v>6.5</v>
      </c>
      <c r="F9" s="79">
        <v>12.34</v>
      </c>
      <c r="G9" s="57">
        <v>16.579999999999998</v>
      </c>
      <c r="H9" s="77">
        <v>0</v>
      </c>
      <c r="I9" s="77">
        <v>0</v>
      </c>
      <c r="J9" s="110">
        <v>9.09</v>
      </c>
      <c r="K9" s="79">
        <v>13.19</v>
      </c>
      <c r="L9" s="110">
        <v>0</v>
      </c>
      <c r="M9" s="79">
        <v>7.74</v>
      </c>
    </row>
    <row r="10" spans="1:13" ht="24.95" customHeight="1" x14ac:dyDescent="0.25">
      <c r="A10" s="46" t="s">
        <v>69</v>
      </c>
      <c r="B10" s="79">
        <v>8.7899999999999991</v>
      </c>
      <c r="C10" s="79">
        <v>8.7100000000000009</v>
      </c>
      <c r="D10" s="79">
        <v>9.89</v>
      </c>
      <c r="E10" s="79">
        <v>9.8000000000000007</v>
      </c>
      <c r="F10" s="79">
        <v>5.16</v>
      </c>
      <c r="G10" s="57">
        <v>7.61</v>
      </c>
      <c r="H10" s="77">
        <v>0</v>
      </c>
      <c r="I10" s="77">
        <v>0</v>
      </c>
      <c r="J10" s="110">
        <v>12.12</v>
      </c>
      <c r="K10" s="79">
        <v>12.09</v>
      </c>
      <c r="L10" s="110">
        <v>9.52</v>
      </c>
      <c r="M10" s="79">
        <v>8.84</v>
      </c>
    </row>
    <row r="11" spans="1:13" ht="24.95" customHeight="1" x14ac:dyDescent="0.25">
      <c r="A11" s="48" t="s">
        <v>73</v>
      </c>
      <c r="B11" s="79">
        <v>3.16</v>
      </c>
      <c r="C11" s="79">
        <v>2.97</v>
      </c>
      <c r="D11" s="79">
        <v>3.16</v>
      </c>
      <c r="E11" s="79">
        <v>3.07</v>
      </c>
      <c r="F11" s="79">
        <v>1.41</v>
      </c>
      <c r="G11" s="57">
        <v>0.36</v>
      </c>
      <c r="H11" s="77">
        <v>0</v>
      </c>
      <c r="I11" s="77">
        <v>0</v>
      </c>
      <c r="J11" s="110">
        <v>0</v>
      </c>
      <c r="K11" s="79">
        <v>0</v>
      </c>
      <c r="L11" s="110">
        <v>0</v>
      </c>
      <c r="M11" s="79">
        <v>0.55000000000000004</v>
      </c>
    </row>
    <row r="12" spans="1:13" ht="24.95" customHeight="1" x14ac:dyDescent="0.25">
      <c r="A12" s="46" t="s">
        <v>6</v>
      </c>
      <c r="B12" s="79">
        <v>1.54</v>
      </c>
      <c r="C12" s="79">
        <v>1.53</v>
      </c>
      <c r="D12" s="79">
        <v>5.74</v>
      </c>
      <c r="E12" s="79">
        <v>5.14</v>
      </c>
      <c r="F12" s="79">
        <v>1.21</v>
      </c>
      <c r="G12" s="57">
        <v>1.25</v>
      </c>
      <c r="H12" s="77">
        <v>0</v>
      </c>
      <c r="I12" s="77">
        <v>0</v>
      </c>
      <c r="J12" s="110">
        <v>0</v>
      </c>
      <c r="K12" s="79">
        <v>0</v>
      </c>
      <c r="L12" s="110">
        <v>0</v>
      </c>
      <c r="M12" s="79">
        <v>0</v>
      </c>
    </row>
    <row r="13" spans="1:13" ht="24.95" customHeight="1" x14ac:dyDescent="0.25">
      <c r="A13" s="46" t="s">
        <v>36</v>
      </c>
      <c r="B13" s="79">
        <v>1.21</v>
      </c>
      <c r="C13" s="79">
        <v>1.19</v>
      </c>
      <c r="D13" s="79">
        <v>1.9</v>
      </c>
      <c r="E13" s="79">
        <v>1.91</v>
      </c>
      <c r="F13" s="79">
        <v>0.08</v>
      </c>
      <c r="G13" s="57">
        <v>0.09</v>
      </c>
      <c r="H13" s="77">
        <v>0</v>
      </c>
      <c r="I13" s="77">
        <v>0</v>
      </c>
      <c r="J13" s="110">
        <v>0</v>
      </c>
      <c r="K13" s="79">
        <v>0</v>
      </c>
      <c r="L13" s="110">
        <v>0</v>
      </c>
      <c r="M13" s="79">
        <v>0.55000000000000004</v>
      </c>
    </row>
    <row r="14" spans="1:13" ht="24.95" customHeight="1" x14ac:dyDescent="0.25">
      <c r="A14" s="46" t="s">
        <v>67</v>
      </c>
      <c r="B14" s="110">
        <v>0.1</v>
      </c>
      <c r="C14" s="79">
        <v>0.24</v>
      </c>
      <c r="D14" s="110">
        <v>0.1</v>
      </c>
      <c r="E14" s="79">
        <v>0.77</v>
      </c>
      <c r="F14" s="110">
        <v>2.34</v>
      </c>
      <c r="G14" s="79">
        <v>0.92</v>
      </c>
      <c r="H14" s="110">
        <v>0</v>
      </c>
      <c r="I14" s="110">
        <v>0</v>
      </c>
      <c r="J14" s="110">
        <v>0</v>
      </c>
      <c r="K14" s="79">
        <v>0</v>
      </c>
      <c r="L14" s="110">
        <v>0</v>
      </c>
      <c r="M14" s="110">
        <v>0</v>
      </c>
    </row>
    <row r="15" spans="1:13" ht="24.95" customHeight="1" x14ac:dyDescent="0.25">
      <c r="A15" s="46" t="s">
        <v>19</v>
      </c>
      <c r="B15" s="79">
        <f>SUM(B5:B14)</f>
        <v>100</v>
      </c>
      <c r="C15" s="79">
        <f t="shared" ref="C15:M15" si="0">SUM(C5:C14)</f>
        <v>99.999999999999986</v>
      </c>
      <c r="D15" s="79">
        <f t="shared" si="0"/>
        <v>99.999999999999986</v>
      </c>
      <c r="E15" s="79">
        <f t="shared" si="0"/>
        <v>99.999999999999986</v>
      </c>
      <c r="F15" s="79">
        <f t="shared" si="0"/>
        <v>100</v>
      </c>
      <c r="G15" s="79">
        <f t="shared" si="0"/>
        <v>100</v>
      </c>
      <c r="H15" s="79">
        <f t="shared" si="0"/>
        <v>100</v>
      </c>
      <c r="I15" s="79">
        <f t="shared" si="0"/>
        <v>100</v>
      </c>
      <c r="J15" s="79">
        <f t="shared" si="0"/>
        <v>100</v>
      </c>
      <c r="K15" s="79">
        <f t="shared" si="0"/>
        <v>100.00000000000001</v>
      </c>
      <c r="L15" s="79">
        <f t="shared" si="0"/>
        <v>100</v>
      </c>
      <c r="M15" s="79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10"/>
  <sheetViews>
    <sheetView showGridLines="0" zoomScale="80" zoomScaleNormal="80" workbookViewId="0">
      <selection sqref="A1:AU1"/>
    </sheetView>
  </sheetViews>
  <sheetFormatPr defaultColWidth="9.140625" defaultRowHeight="15" x14ac:dyDescent="0.2"/>
  <cols>
    <col min="1" max="1" width="48.140625" style="58" customWidth="1"/>
    <col min="2" max="2" width="8" style="58" customWidth="1"/>
    <col min="3" max="4" width="6.7109375" style="58" customWidth="1"/>
    <col min="5" max="5" width="8.140625" style="58" customWidth="1"/>
    <col min="6" max="6" width="7.85546875" style="58" customWidth="1"/>
    <col min="7" max="8" width="6.7109375" style="58" customWidth="1"/>
    <col min="9" max="9" width="8.140625" style="58" customWidth="1"/>
    <col min="10" max="10" width="7.85546875" style="58" customWidth="1"/>
    <col min="11" max="12" width="6.7109375" style="58" customWidth="1"/>
    <col min="13" max="13" width="6.85546875" style="58" customWidth="1"/>
    <col min="14" max="14" width="8.140625" style="58" customWidth="1"/>
    <col min="15" max="15" width="9.28515625" style="58" bestFit="1" customWidth="1"/>
    <col min="16" max="17" width="6.7109375" style="58" customWidth="1"/>
    <col min="18" max="18" width="8.140625" style="58" customWidth="1"/>
    <col min="19" max="19" width="7.7109375" style="58" customWidth="1"/>
    <col min="20" max="21" width="6.7109375" style="58" customWidth="1"/>
    <col min="22" max="22" width="8.140625" style="58" customWidth="1"/>
    <col min="23" max="23" width="8.42578125" style="58" customWidth="1"/>
    <col min="24" max="25" width="6.7109375" style="58" customWidth="1"/>
    <col min="26" max="26" width="8.140625" style="58" customWidth="1"/>
    <col min="27" max="29" width="6.7109375" style="58" customWidth="1"/>
    <col min="30" max="30" width="8.140625" style="58" customWidth="1"/>
    <col min="31" max="33" width="6.7109375" style="58" customWidth="1"/>
    <col min="34" max="34" width="8.140625" style="58" customWidth="1"/>
    <col min="35" max="37" width="6.7109375" style="58" customWidth="1"/>
    <col min="38" max="38" width="8.140625" style="58" customWidth="1"/>
    <col min="39" max="39" width="9.5703125" style="58" bestFit="1" customWidth="1"/>
    <col min="40" max="42" width="8.140625" style="58" customWidth="1"/>
    <col min="43" max="44" width="9.28515625" style="58" bestFit="1" customWidth="1"/>
    <col min="45" max="45" width="12.28515625" style="58" bestFit="1" customWidth="1"/>
    <col min="46" max="46" width="9.28515625" style="58" bestFit="1" customWidth="1"/>
    <col min="47" max="47" width="9.7109375" style="58" bestFit="1" customWidth="1"/>
    <col min="48" max="16384" width="9.140625" style="58"/>
  </cols>
  <sheetData>
    <row r="1" spans="1:242" ht="23.25" customHeight="1" x14ac:dyDescent="0.3">
      <c r="A1" s="141" t="s">
        <v>106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  <c r="AK1" s="141"/>
      <c r="AL1" s="141"/>
      <c r="AM1" s="141"/>
      <c r="AN1" s="141"/>
      <c r="AO1" s="141"/>
      <c r="AP1" s="141"/>
      <c r="AQ1" s="141"/>
      <c r="AR1" s="141"/>
      <c r="AS1" s="141"/>
      <c r="AT1" s="141"/>
      <c r="AU1" s="141"/>
    </row>
    <row r="2" spans="1:242" ht="15" customHeight="1" x14ac:dyDescent="0.25"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7"/>
      <c r="AI2" s="107"/>
      <c r="AJ2" s="107"/>
      <c r="AK2" s="107"/>
      <c r="AL2" s="107"/>
      <c r="AM2" s="107"/>
      <c r="AN2" s="107"/>
      <c r="AO2" s="107"/>
      <c r="AP2" s="107"/>
      <c r="AU2" s="107" t="s">
        <v>11</v>
      </c>
    </row>
    <row r="3" spans="1:242" s="59" customFormat="1" ht="59.25" customHeight="1" x14ac:dyDescent="0.2">
      <c r="A3" s="166" t="s">
        <v>65</v>
      </c>
      <c r="B3" s="151" t="s">
        <v>3</v>
      </c>
      <c r="C3" s="168"/>
      <c r="D3" s="168"/>
      <c r="E3" s="169"/>
      <c r="F3" s="151" t="s">
        <v>27</v>
      </c>
      <c r="G3" s="165"/>
      <c r="H3" s="165"/>
      <c r="I3" s="170"/>
      <c r="J3" s="151" t="s">
        <v>74</v>
      </c>
      <c r="K3" s="165"/>
      <c r="L3" s="165"/>
      <c r="M3" s="165"/>
      <c r="N3" s="152"/>
      <c r="O3" s="151" t="s">
        <v>5</v>
      </c>
      <c r="P3" s="165"/>
      <c r="Q3" s="165"/>
      <c r="R3" s="171"/>
      <c r="S3" s="151" t="s">
        <v>68</v>
      </c>
      <c r="T3" s="165"/>
      <c r="U3" s="165"/>
      <c r="V3" s="172"/>
      <c r="W3" s="151" t="s">
        <v>75</v>
      </c>
      <c r="X3" s="165"/>
      <c r="Y3" s="165"/>
      <c r="Z3" s="171"/>
      <c r="AA3" s="151" t="s">
        <v>73</v>
      </c>
      <c r="AB3" s="165"/>
      <c r="AC3" s="165"/>
      <c r="AD3" s="173"/>
      <c r="AE3" s="151" t="s">
        <v>6</v>
      </c>
      <c r="AF3" s="165"/>
      <c r="AG3" s="165"/>
      <c r="AH3" s="152"/>
      <c r="AI3" s="151" t="s">
        <v>49</v>
      </c>
      <c r="AJ3" s="165"/>
      <c r="AK3" s="165"/>
      <c r="AL3" s="152"/>
      <c r="AM3" s="151" t="s">
        <v>96</v>
      </c>
      <c r="AN3" s="165"/>
      <c r="AO3" s="165"/>
      <c r="AP3" s="165"/>
      <c r="AQ3" s="151" t="s">
        <v>23</v>
      </c>
      <c r="AR3" s="165"/>
      <c r="AS3" s="165"/>
      <c r="AT3" s="165"/>
      <c r="AU3" s="152"/>
    </row>
    <row r="4" spans="1:242" s="124" customFormat="1" ht="31.5" x14ac:dyDescent="0.2">
      <c r="A4" s="167"/>
      <c r="B4" s="122" t="s">
        <v>21</v>
      </c>
      <c r="C4" s="122" t="s">
        <v>22</v>
      </c>
      <c r="D4" s="122" t="s">
        <v>15</v>
      </c>
      <c r="E4" s="122" t="s">
        <v>95</v>
      </c>
      <c r="F4" s="122" t="s">
        <v>21</v>
      </c>
      <c r="G4" s="122" t="s">
        <v>22</v>
      </c>
      <c r="H4" s="122" t="s">
        <v>15</v>
      </c>
      <c r="I4" s="122" t="s">
        <v>95</v>
      </c>
      <c r="J4" s="122" t="s">
        <v>21</v>
      </c>
      <c r="K4" s="122" t="s">
        <v>22</v>
      </c>
      <c r="L4" s="122" t="s">
        <v>15</v>
      </c>
      <c r="M4" s="122" t="s">
        <v>98</v>
      </c>
      <c r="N4" s="122" t="s">
        <v>95</v>
      </c>
      <c r="O4" s="122" t="s">
        <v>21</v>
      </c>
      <c r="P4" s="122" t="s">
        <v>22</v>
      </c>
      <c r="Q4" s="122" t="s">
        <v>15</v>
      </c>
      <c r="R4" s="122" t="s">
        <v>95</v>
      </c>
      <c r="S4" s="122" t="s">
        <v>21</v>
      </c>
      <c r="T4" s="122" t="s">
        <v>22</v>
      </c>
      <c r="U4" s="122" t="s">
        <v>15</v>
      </c>
      <c r="V4" s="122" t="s">
        <v>95</v>
      </c>
      <c r="W4" s="122" t="s">
        <v>21</v>
      </c>
      <c r="X4" s="122" t="s">
        <v>22</v>
      </c>
      <c r="Y4" s="122" t="s">
        <v>15</v>
      </c>
      <c r="Z4" s="122" t="s">
        <v>95</v>
      </c>
      <c r="AA4" s="122" t="s">
        <v>21</v>
      </c>
      <c r="AB4" s="122" t="s">
        <v>22</v>
      </c>
      <c r="AC4" s="122" t="s">
        <v>15</v>
      </c>
      <c r="AD4" s="122" t="s">
        <v>95</v>
      </c>
      <c r="AE4" s="122" t="s">
        <v>21</v>
      </c>
      <c r="AF4" s="122" t="s">
        <v>22</v>
      </c>
      <c r="AG4" s="122" t="s">
        <v>15</v>
      </c>
      <c r="AH4" s="122" t="s">
        <v>95</v>
      </c>
      <c r="AI4" s="122" t="s">
        <v>21</v>
      </c>
      <c r="AJ4" s="122" t="s">
        <v>22</v>
      </c>
      <c r="AK4" s="122" t="s">
        <v>15</v>
      </c>
      <c r="AL4" s="122" t="s">
        <v>95</v>
      </c>
      <c r="AM4" s="125" t="s">
        <v>21</v>
      </c>
      <c r="AN4" s="125" t="s">
        <v>22</v>
      </c>
      <c r="AO4" s="125" t="s">
        <v>15</v>
      </c>
      <c r="AP4" s="128" t="s">
        <v>84</v>
      </c>
      <c r="AQ4" s="122" t="s">
        <v>21</v>
      </c>
      <c r="AR4" s="122" t="s">
        <v>22</v>
      </c>
      <c r="AS4" s="122" t="s">
        <v>15</v>
      </c>
      <c r="AT4" s="122" t="s">
        <v>37</v>
      </c>
      <c r="AU4" s="122" t="s">
        <v>95</v>
      </c>
    </row>
    <row r="5" spans="1:242" s="62" customFormat="1" ht="39.75" customHeight="1" x14ac:dyDescent="0.3">
      <c r="A5" s="129" t="s">
        <v>28</v>
      </c>
      <c r="B5" s="121">
        <v>15759</v>
      </c>
      <c r="C5" s="121">
        <v>1033</v>
      </c>
      <c r="D5" s="121">
        <v>232</v>
      </c>
      <c r="E5" s="121"/>
      <c r="F5" s="121">
        <v>5410</v>
      </c>
      <c r="G5" s="121">
        <v>616</v>
      </c>
      <c r="H5" s="121">
        <v>82</v>
      </c>
      <c r="I5" s="121"/>
      <c r="J5" s="121">
        <v>13136</v>
      </c>
      <c r="K5" s="121">
        <v>832</v>
      </c>
      <c r="L5" s="121">
        <v>430</v>
      </c>
      <c r="M5" s="121">
        <v>5</v>
      </c>
      <c r="N5" s="121"/>
      <c r="O5" s="121">
        <v>11725</v>
      </c>
      <c r="P5" s="121">
        <v>678</v>
      </c>
      <c r="Q5" s="121">
        <v>670</v>
      </c>
      <c r="R5" s="121"/>
      <c r="S5" s="121">
        <v>6578</v>
      </c>
      <c r="T5" s="121">
        <v>297</v>
      </c>
      <c r="U5" s="121">
        <v>295</v>
      </c>
      <c r="V5" s="121"/>
      <c r="W5" s="121">
        <v>5128</v>
      </c>
      <c r="X5" s="121">
        <v>431</v>
      </c>
      <c r="Y5" s="121">
        <v>119</v>
      </c>
      <c r="Z5" s="121"/>
      <c r="AA5" s="121">
        <v>2201</v>
      </c>
      <c r="AB5" s="121">
        <v>169</v>
      </c>
      <c r="AC5" s="121">
        <v>24</v>
      </c>
      <c r="AD5" s="121"/>
      <c r="AE5" s="121">
        <v>1123</v>
      </c>
      <c r="AF5" s="121">
        <v>281</v>
      </c>
      <c r="AG5" s="121">
        <v>29</v>
      </c>
      <c r="AH5" s="121"/>
      <c r="AI5" s="121">
        <v>904</v>
      </c>
      <c r="AJ5" s="121">
        <v>112</v>
      </c>
      <c r="AK5" s="121">
        <v>2</v>
      </c>
      <c r="AL5" s="121"/>
      <c r="AM5" s="121">
        <v>220</v>
      </c>
      <c r="AN5" s="121">
        <v>60</v>
      </c>
      <c r="AO5" s="121">
        <v>45</v>
      </c>
      <c r="AP5" s="121"/>
      <c r="AQ5" s="121">
        <f>B5+F5+J5+O5+S5+W5+AA5+AE5+AI5+AM5</f>
        <v>62184</v>
      </c>
      <c r="AR5" s="121">
        <f t="shared" ref="AR5:AS8" si="0">C5+G5+K5+P5+T5+X5+AB5+AF5+AJ5+AN5</f>
        <v>4509</v>
      </c>
      <c r="AS5" s="121">
        <f t="shared" si="0"/>
        <v>1928</v>
      </c>
      <c r="AT5" s="121">
        <f>M5</f>
        <v>5</v>
      </c>
      <c r="AU5" s="121">
        <f>AP5+E5+I5+N5+R5+V5+Z5+AD5+AH5+AL5</f>
        <v>0</v>
      </c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39"/>
      <c r="FC5" s="39"/>
      <c r="FD5" s="39"/>
      <c r="FE5" s="39"/>
      <c r="FF5" s="39"/>
      <c r="FG5" s="39"/>
      <c r="FH5" s="39"/>
      <c r="FI5" s="39"/>
      <c r="FJ5" s="39"/>
      <c r="FK5" s="39"/>
      <c r="FL5" s="39"/>
      <c r="FM5" s="39"/>
      <c r="FN5" s="39"/>
      <c r="FO5" s="39"/>
      <c r="FP5" s="39"/>
      <c r="FQ5" s="39"/>
      <c r="FR5" s="39"/>
      <c r="FS5" s="39"/>
      <c r="FT5" s="39"/>
      <c r="FU5" s="39"/>
      <c r="FV5" s="39"/>
      <c r="FW5" s="39"/>
      <c r="FX5" s="39"/>
      <c r="FY5" s="39"/>
      <c r="FZ5" s="39"/>
      <c r="GA5" s="39"/>
      <c r="GB5" s="39"/>
      <c r="GC5" s="39"/>
      <c r="GD5" s="39"/>
      <c r="GE5" s="39"/>
      <c r="GF5" s="39"/>
      <c r="GG5" s="39"/>
      <c r="GH5" s="39"/>
      <c r="GI5" s="39"/>
      <c r="GJ5" s="39"/>
      <c r="GK5" s="39"/>
      <c r="GL5" s="39"/>
      <c r="GM5" s="39"/>
      <c r="GN5" s="39"/>
      <c r="GO5" s="39"/>
      <c r="GP5" s="39"/>
      <c r="GQ5" s="39"/>
      <c r="GR5" s="39"/>
      <c r="GS5" s="39"/>
      <c r="GT5" s="39"/>
      <c r="GU5" s="39"/>
      <c r="GV5" s="39"/>
      <c r="GW5" s="39"/>
      <c r="GX5" s="39"/>
      <c r="GY5" s="39"/>
      <c r="GZ5" s="39"/>
      <c r="HA5" s="39"/>
      <c r="HB5" s="39"/>
      <c r="HC5" s="39"/>
      <c r="HD5" s="39"/>
      <c r="HE5" s="39"/>
      <c r="HF5" s="39"/>
      <c r="HG5" s="39"/>
      <c r="HH5" s="39"/>
      <c r="HI5" s="39"/>
      <c r="HJ5" s="39"/>
      <c r="HK5" s="39"/>
      <c r="HL5" s="39"/>
      <c r="HM5" s="39"/>
      <c r="HN5" s="39"/>
      <c r="HO5" s="39"/>
      <c r="HP5" s="39"/>
      <c r="HQ5" s="39"/>
      <c r="HR5" s="39"/>
      <c r="HS5" s="39"/>
      <c r="HT5" s="39"/>
      <c r="HU5" s="39"/>
      <c r="HV5" s="39"/>
      <c r="HW5" s="39"/>
      <c r="HX5" s="39"/>
      <c r="HY5" s="39"/>
      <c r="HZ5" s="39"/>
      <c r="IA5" s="39"/>
      <c r="IB5" s="39"/>
      <c r="IC5" s="39"/>
      <c r="ID5" s="39"/>
      <c r="IE5" s="39"/>
      <c r="IF5" s="39"/>
      <c r="IG5" s="39"/>
      <c r="IH5" s="39"/>
    </row>
    <row r="6" spans="1:242" s="62" customFormat="1" ht="39.75" customHeight="1" x14ac:dyDescent="0.3">
      <c r="A6" s="129" t="s">
        <v>29</v>
      </c>
      <c r="B6" s="121">
        <v>25555</v>
      </c>
      <c r="C6" s="121">
        <v>1885</v>
      </c>
      <c r="D6" s="121">
        <v>596</v>
      </c>
      <c r="E6" s="121">
        <v>105</v>
      </c>
      <c r="F6" s="121">
        <v>8999</v>
      </c>
      <c r="G6" s="121">
        <v>1178</v>
      </c>
      <c r="H6" s="121">
        <v>105</v>
      </c>
      <c r="I6" s="121">
        <v>31</v>
      </c>
      <c r="J6" s="121">
        <v>20219</v>
      </c>
      <c r="K6" s="121">
        <v>1533</v>
      </c>
      <c r="L6" s="121">
        <v>229</v>
      </c>
      <c r="M6" s="121">
        <v>61</v>
      </c>
      <c r="N6" s="121">
        <v>20</v>
      </c>
      <c r="O6" s="121">
        <v>19425</v>
      </c>
      <c r="P6" s="121">
        <v>1335</v>
      </c>
      <c r="Q6" s="121">
        <v>2641</v>
      </c>
      <c r="R6" s="121">
        <v>61</v>
      </c>
      <c r="S6" s="121">
        <v>10839</v>
      </c>
      <c r="T6" s="121">
        <v>514</v>
      </c>
      <c r="U6" s="121">
        <v>853</v>
      </c>
      <c r="V6" s="121">
        <v>26</v>
      </c>
      <c r="W6" s="121">
        <v>8915</v>
      </c>
      <c r="X6" s="121">
        <v>792</v>
      </c>
      <c r="Y6" s="121">
        <v>402</v>
      </c>
      <c r="Z6" s="121">
        <v>27</v>
      </c>
      <c r="AA6" s="121">
        <v>2586</v>
      </c>
      <c r="AB6" s="121">
        <v>214</v>
      </c>
      <c r="AC6" s="121">
        <v>0</v>
      </c>
      <c r="AD6" s="121">
        <v>1</v>
      </c>
      <c r="AE6" s="121">
        <v>1339</v>
      </c>
      <c r="AF6" s="121">
        <v>361</v>
      </c>
      <c r="AG6" s="121">
        <v>56</v>
      </c>
      <c r="AH6" s="121">
        <v>0</v>
      </c>
      <c r="AI6" s="121">
        <v>1014</v>
      </c>
      <c r="AJ6" s="121">
        <v>127</v>
      </c>
      <c r="AK6" s="121">
        <v>4</v>
      </c>
      <c r="AL6" s="121">
        <v>1</v>
      </c>
      <c r="AM6" s="121">
        <v>163</v>
      </c>
      <c r="AN6" s="121">
        <v>36</v>
      </c>
      <c r="AO6" s="121">
        <v>7</v>
      </c>
      <c r="AP6" s="121">
        <v>0</v>
      </c>
      <c r="AQ6" s="121">
        <f t="shared" ref="AQ6:AR8" si="1">B6+F6+J6+O6+S6+W6+AA6+AE6+AI6+AM6</f>
        <v>99054</v>
      </c>
      <c r="AR6" s="121">
        <f t="shared" si="0"/>
        <v>7975</v>
      </c>
      <c r="AS6" s="121">
        <f t="shared" si="0"/>
        <v>4893</v>
      </c>
      <c r="AT6" s="121">
        <f t="shared" ref="AT6:AT8" si="2">M6</f>
        <v>61</v>
      </c>
      <c r="AU6" s="121">
        <f t="shared" ref="AU6:AU8" si="3">AP6+E6+I6+N6+R6+V6+Z6+AD6+AH6+AL6</f>
        <v>272</v>
      </c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39"/>
      <c r="FC6" s="39"/>
      <c r="FD6" s="39"/>
      <c r="FE6" s="39"/>
      <c r="FF6" s="39"/>
      <c r="FG6" s="39"/>
      <c r="FH6" s="39"/>
      <c r="FI6" s="39"/>
      <c r="FJ6" s="39"/>
      <c r="FK6" s="39"/>
      <c r="FL6" s="39"/>
      <c r="FM6" s="39"/>
      <c r="FN6" s="39"/>
      <c r="FO6" s="39"/>
      <c r="FP6" s="39"/>
      <c r="FQ6" s="39"/>
      <c r="FR6" s="39"/>
      <c r="FS6" s="39"/>
      <c r="FT6" s="39"/>
      <c r="FU6" s="39"/>
      <c r="FV6" s="39"/>
      <c r="FW6" s="39"/>
      <c r="FX6" s="39"/>
      <c r="FY6" s="39"/>
      <c r="FZ6" s="39"/>
      <c r="GA6" s="39"/>
      <c r="GB6" s="39"/>
      <c r="GC6" s="39"/>
      <c r="GD6" s="39"/>
      <c r="GE6" s="39"/>
      <c r="GF6" s="39"/>
      <c r="GG6" s="39"/>
      <c r="GH6" s="39"/>
      <c r="GI6" s="39"/>
      <c r="GJ6" s="39"/>
      <c r="GK6" s="39"/>
      <c r="GL6" s="39"/>
      <c r="GM6" s="39"/>
      <c r="GN6" s="39"/>
      <c r="GO6" s="39"/>
      <c r="GP6" s="39"/>
      <c r="GQ6" s="39"/>
      <c r="GR6" s="39"/>
      <c r="GS6" s="39"/>
      <c r="GT6" s="39"/>
      <c r="GU6" s="39"/>
      <c r="GV6" s="39"/>
      <c r="GW6" s="39"/>
      <c r="GX6" s="39"/>
      <c r="GY6" s="39"/>
      <c r="GZ6" s="39"/>
      <c r="HA6" s="39"/>
      <c r="HB6" s="39"/>
      <c r="HC6" s="39"/>
      <c r="HD6" s="39"/>
      <c r="HE6" s="39"/>
      <c r="HF6" s="39"/>
      <c r="HG6" s="39"/>
      <c r="HH6" s="39"/>
      <c r="HI6" s="39"/>
      <c r="HJ6" s="39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39"/>
      <c r="IA6" s="39"/>
      <c r="IB6" s="39"/>
      <c r="IC6" s="39"/>
      <c r="ID6" s="39"/>
      <c r="IE6" s="39"/>
      <c r="IF6" s="39"/>
      <c r="IG6" s="39"/>
      <c r="IH6" s="39"/>
    </row>
    <row r="7" spans="1:242" ht="37.5" customHeight="1" x14ac:dyDescent="0.2">
      <c r="A7" s="129" t="s">
        <v>50</v>
      </c>
      <c r="B7" s="121">
        <v>0</v>
      </c>
      <c r="C7" s="121">
        <v>0</v>
      </c>
      <c r="D7" s="121">
        <v>17</v>
      </c>
      <c r="E7" s="121"/>
      <c r="F7" s="121">
        <v>0</v>
      </c>
      <c r="G7" s="121">
        <v>0</v>
      </c>
      <c r="H7" s="121">
        <v>6</v>
      </c>
      <c r="I7" s="121"/>
      <c r="J7" s="121">
        <v>0</v>
      </c>
      <c r="K7" s="121">
        <v>0</v>
      </c>
      <c r="L7" s="121">
        <v>49</v>
      </c>
      <c r="M7" s="121">
        <v>1</v>
      </c>
      <c r="N7" s="121"/>
      <c r="O7" s="121">
        <v>0</v>
      </c>
      <c r="P7" s="121">
        <v>0</v>
      </c>
      <c r="Q7" s="121">
        <v>40</v>
      </c>
      <c r="R7" s="121"/>
      <c r="S7" s="121">
        <v>0</v>
      </c>
      <c r="T7" s="121">
        <v>0</v>
      </c>
      <c r="U7" s="121">
        <v>7</v>
      </c>
      <c r="V7" s="121"/>
      <c r="W7" s="121">
        <v>0</v>
      </c>
      <c r="X7" s="121">
        <v>0</v>
      </c>
      <c r="Y7" s="121">
        <v>9</v>
      </c>
      <c r="Z7" s="121"/>
      <c r="AA7" s="121">
        <v>0</v>
      </c>
      <c r="AB7" s="121">
        <v>0</v>
      </c>
      <c r="AC7" s="121">
        <v>1</v>
      </c>
      <c r="AD7" s="121"/>
      <c r="AE7" s="121">
        <v>0</v>
      </c>
      <c r="AF7" s="121">
        <v>0</v>
      </c>
      <c r="AG7" s="121">
        <v>2</v>
      </c>
      <c r="AH7" s="121"/>
      <c r="AI7" s="121">
        <v>0</v>
      </c>
      <c r="AJ7" s="121">
        <v>0</v>
      </c>
      <c r="AK7" s="121">
        <v>0</v>
      </c>
      <c r="AL7" s="121"/>
      <c r="AM7" s="121">
        <v>0</v>
      </c>
      <c r="AN7" s="121">
        <v>0</v>
      </c>
      <c r="AO7" s="121">
        <v>12</v>
      </c>
      <c r="AP7" s="121"/>
      <c r="AQ7" s="121">
        <f t="shared" si="1"/>
        <v>0</v>
      </c>
      <c r="AR7" s="121">
        <f t="shared" si="0"/>
        <v>0</v>
      </c>
      <c r="AS7" s="121">
        <f t="shared" si="0"/>
        <v>143</v>
      </c>
      <c r="AT7" s="121">
        <f t="shared" si="2"/>
        <v>1</v>
      </c>
      <c r="AU7" s="121">
        <f t="shared" si="3"/>
        <v>0</v>
      </c>
      <c r="AV7" s="63"/>
      <c r="AW7" s="63"/>
      <c r="AX7" s="63"/>
      <c r="AY7" s="63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63"/>
      <c r="CZ7" s="63"/>
      <c r="DA7" s="63"/>
      <c r="DB7" s="63"/>
      <c r="DC7" s="63"/>
      <c r="DD7" s="63"/>
      <c r="DE7" s="63"/>
      <c r="DF7" s="63"/>
      <c r="DG7" s="63"/>
      <c r="DH7" s="63"/>
      <c r="DI7" s="63"/>
      <c r="DJ7" s="63"/>
      <c r="DK7" s="63"/>
      <c r="DL7" s="63"/>
      <c r="DM7" s="63"/>
      <c r="DN7" s="63"/>
      <c r="DO7" s="63"/>
      <c r="DP7" s="63"/>
      <c r="DQ7" s="63"/>
      <c r="DR7" s="63"/>
      <c r="DS7" s="63"/>
      <c r="DT7" s="63"/>
      <c r="DU7" s="63"/>
      <c r="DV7" s="63"/>
      <c r="DW7" s="63"/>
      <c r="DX7" s="63"/>
      <c r="DY7" s="63"/>
      <c r="DZ7" s="63"/>
      <c r="EA7" s="63"/>
      <c r="EB7" s="63"/>
      <c r="EC7" s="63"/>
      <c r="ED7" s="63"/>
      <c r="EE7" s="63"/>
      <c r="EF7" s="63"/>
      <c r="EG7" s="63"/>
      <c r="EH7" s="63"/>
      <c r="EI7" s="63"/>
      <c r="EJ7" s="63"/>
      <c r="EK7" s="63"/>
      <c r="EL7" s="63"/>
      <c r="EM7" s="63"/>
      <c r="EN7" s="63"/>
      <c r="EO7" s="63"/>
      <c r="EP7" s="63"/>
      <c r="EQ7" s="63"/>
      <c r="ER7" s="63"/>
      <c r="ES7" s="63"/>
      <c r="ET7" s="63"/>
      <c r="EU7" s="63"/>
      <c r="EV7" s="63"/>
      <c r="EW7" s="63"/>
      <c r="EX7" s="63"/>
      <c r="EY7" s="63"/>
      <c r="EZ7" s="63"/>
      <c r="FA7" s="63"/>
      <c r="FB7" s="63"/>
      <c r="FC7" s="63"/>
      <c r="FD7" s="63"/>
      <c r="FE7" s="63"/>
      <c r="FF7" s="63"/>
      <c r="FG7" s="63"/>
      <c r="FH7" s="63"/>
      <c r="FI7" s="63"/>
      <c r="FJ7" s="63"/>
      <c r="FK7" s="63"/>
      <c r="FL7" s="63"/>
      <c r="FM7" s="63"/>
      <c r="FN7" s="63"/>
      <c r="FO7" s="63"/>
      <c r="FP7" s="63"/>
      <c r="FQ7" s="63"/>
      <c r="FR7" s="63"/>
      <c r="FS7" s="63"/>
      <c r="FT7" s="63"/>
      <c r="FU7" s="63"/>
      <c r="FV7" s="63"/>
      <c r="FW7" s="63"/>
      <c r="FX7" s="63"/>
      <c r="FY7" s="63"/>
      <c r="FZ7" s="63"/>
      <c r="GA7" s="63"/>
      <c r="GB7" s="63"/>
      <c r="GC7" s="63"/>
      <c r="GD7" s="63"/>
      <c r="GE7" s="63"/>
      <c r="GF7" s="63"/>
      <c r="GG7" s="63"/>
      <c r="GH7" s="63"/>
      <c r="GI7" s="63"/>
      <c r="GJ7" s="63"/>
      <c r="GK7" s="63"/>
      <c r="GL7" s="63"/>
      <c r="GM7" s="63"/>
      <c r="GN7" s="63"/>
      <c r="GO7" s="63"/>
      <c r="GP7" s="63"/>
      <c r="GQ7" s="63"/>
      <c r="GR7" s="63"/>
      <c r="GS7" s="63"/>
      <c r="GT7" s="63"/>
      <c r="GU7" s="63"/>
      <c r="GV7" s="63"/>
      <c r="GW7" s="63"/>
      <c r="GX7" s="63"/>
      <c r="GY7" s="63"/>
      <c r="GZ7" s="63"/>
      <c r="HA7" s="63"/>
      <c r="HB7" s="63"/>
      <c r="HC7" s="63"/>
      <c r="HD7" s="63"/>
      <c r="HE7" s="63"/>
      <c r="HF7" s="63"/>
      <c r="HG7" s="63"/>
      <c r="HH7" s="63"/>
      <c r="HI7" s="63"/>
      <c r="HJ7" s="63"/>
      <c r="HK7" s="63"/>
      <c r="HL7" s="63"/>
      <c r="HM7" s="63"/>
      <c r="HN7" s="63"/>
      <c r="HO7" s="63"/>
      <c r="HP7" s="63"/>
      <c r="HQ7" s="63"/>
      <c r="HR7" s="63"/>
      <c r="HS7" s="63"/>
      <c r="HT7" s="63"/>
      <c r="HU7" s="63"/>
      <c r="HV7" s="63"/>
      <c r="HW7" s="63"/>
      <c r="HX7" s="63"/>
      <c r="HY7" s="63"/>
      <c r="HZ7" s="63"/>
      <c r="IA7" s="63"/>
      <c r="IB7" s="63"/>
      <c r="IC7" s="63"/>
      <c r="ID7" s="63"/>
      <c r="IE7" s="63"/>
      <c r="IF7" s="63"/>
      <c r="IG7" s="63"/>
      <c r="IH7" s="63"/>
    </row>
    <row r="8" spans="1:242" s="62" customFormat="1" ht="43.5" customHeight="1" x14ac:dyDescent="0.3">
      <c r="A8" s="129" t="s">
        <v>31</v>
      </c>
      <c r="B8" s="121">
        <v>41314</v>
      </c>
      <c r="C8" s="121">
        <v>2918</v>
      </c>
      <c r="D8" s="121">
        <v>845</v>
      </c>
      <c r="E8" s="121">
        <v>105</v>
      </c>
      <c r="F8" s="121">
        <v>14409</v>
      </c>
      <c r="G8" s="121">
        <v>1794</v>
      </c>
      <c r="H8" s="121">
        <v>193</v>
      </c>
      <c r="I8" s="121">
        <v>31</v>
      </c>
      <c r="J8" s="121">
        <v>33355</v>
      </c>
      <c r="K8" s="121">
        <v>2365</v>
      </c>
      <c r="L8" s="121">
        <v>708</v>
      </c>
      <c r="M8" s="121">
        <v>67</v>
      </c>
      <c r="N8" s="121">
        <v>20</v>
      </c>
      <c r="O8" s="121">
        <v>31150</v>
      </c>
      <c r="P8" s="121">
        <v>2013</v>
      </c>
      <c r="Q8" s="121">
        <v>3351</v>
      </c>
      <c r="R8" s="121">
        <v>61</v>
      </c>
      <c r="S8" s="121">
        <v>17417</v>
      </c>
      <c r="T8" s="121">
        <v>811</v>
      </c>
      <c r="U8" s="121">
        <v>1155</v>
      </c>
      <c r="V8" s="121">
        <v>26</v>
      </c>
      <c r="W8" s="121">
        <v>14043</v>
      </c>
      <c r="X8" s="121">
        <v>1223</v>
      </c>
      <c r="Y8" s="121">
        <v>530</v>
      </c>
      <c r="Z8" s="121">
        <v>27</v>
      </c>
      <c r="AA8" s="121">
        <v>4787</v>
      </c>
      <c r="AB8" s="121">
        <v>383</v>
      </c>
      <c r="AC8" s="121">
        <v>25</v>
      </c>
      <c r="AD8" s="121">
        <v>1</v>
      </c>
      <c r="AE8" s="121">
        <v>2462</v>
      </c>
      <c r="AF8" s="121">
        <v>642</v>
      </c>
      <c r="AG8" s="121">
        <v>87</v>
      </c>
      <c r="AH8" s="121">
        <v>0</v>
      </c>
      <c r="AI8" s="121">
        <v>1918</v>
      </c>
      <c r="AJ8" s="121">
        <v>239</v>
      </c>
      <c r="AK8" s="121">
        <v>6</v>
      </c>
      <c r="AL8" s="121">
        <v>1</v>
      </c>
      <c r="AM8" s="121">
        <v>383</v>
      </c>
      <c r="AN8" s="121">
        <v>96</v>
      </c>
      <c r="AO8" s="121">
        <v>64</v>
      </c>
      <c r="AP8" s="121">
        <v>0</v>
      </c>
      <c r="AQ8" s="121">
        <f t="shared" si="1"/>
        <v>161238</v>
      </c>
      <c r="AR8" s="121">
        <f t="shared" si="1"/>
        <v>12484</v>
      </c>
      <c r="AS8" s="121">
        <f t="shared" si="0"/>
        <v>6964</v>
      </c>
      <c r="AT8" s="121">
        <f t="shared" si="2"/>
        <v>67</v>
      </c>
      <c r="AU8" s="121">
        <f t="shared" si="3"/>
        <v>272</v>
      </c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39"/>
      <c r="FC8" s="39"/>
      <c r="FD8" s="39"/>
      <c r="FE8" s="39"/>
      <c r="FF8" s="39"/>
      <c r="FG8" s="39"/>
      <c r="FH8" s="39"/>
      <c r="FI8" s="39"/>
      <c r="FJ8" s="39"/>
      <c r="FK8" s="39"/>
      <c r="FL8" s="39"/>
      <c r="FM8" s="39"/>
      <c r="FN8" s="39"/>
      <c r="FO8" s="39"/>
      <c r="FP8" s="39"/>
      <c r="FQ8" s="39"/>
      <c r="FR8" s="39"/>
      <c r="FS8" s="39"/>
      <c r="FT8" s="39"/>
      <c r="FU8" s="39"/>
      <c r="FV8" s="39"/>
      <c r="FW8" s="39"/>
      <c r="FX8" s="39"/>
      <c r="FY8" s="39"/>
      <c r="FZ8" s="39"/>
      <c r="GA8" s="39"/>
      <c r="GB8" s="39"/>
      <c r="GC8" s="39"/>
      <c r="GD8" s="39"/>
      <c r="GE8" s="39"/>
      <c r="GF8" s="39"/>
      <c r="GG8" s="39"/>
      <c r="GH8" s="39"/>
      <c r="GI8" s="39"/>
      <c r="GJ8" s="39"/>
      <c r="GK8" s="39"/>
      <c r="GL8" s="39"/>
      <c r="GM8" s="39"/>
      <c r="GN8" s="39"/>
      <c r="GO8" s="39"/>
      <c r="GP8" s="39"/>
      <c r="GQ8" s="39"/>
      <c r="GR8" s="39"/>
      <c r="GS8" s="39"/>
      <c r="GT8" s="39"/>
      <c r="GU8" s="39"/>
      <c r="GV8" s="39"/>
      <c r="GW8" s="39"/>
      <c r="GX8" s="39"/>
      <c r="GY8" s="39"/>
      <c r="GZ8" s="39"/>
      <c r="HA8" s="39"/>
      <c r="HB8" s="39"/>
      <c r="HC8" s="39"/>
      <c r="HD8" s="39"/>
      <c r="HE8" s="39"/>
      <c r="HF8" s="39"/>
      <c r="HG8" s="39"/>
      <c r="HH8" s="39"/>
      <c r="HI8" s="39"/>
      <c r="HJ8" s="39"/>
      <c r="HK8" s="39"/>
      <c r="HL8" s="39"/>
      <c r="HM8" s="39"/>
      <c r="HN8" s="39"/>
      <c r="HO8" s="39"/>
      <c r="HP8" s="39"/>
      <c r="HQ8" s="39"/>
      <c r="HR8" s="39"/>
      <c r="HS8" s="39"/>
      <c r="HT8" s="39"/>
      <c r="HU8" s="39"/>
      <c r="HV8" s="39"/>
      <c r="HW8" s="39"/>
      <c r="HX8" s="39"/>
      <c r="HY8" s="39"/>
      <c r="HZ8" s="39"/>
      <c r="IA8" s="39"/>
      <c r="IB8" s="39"/>
      <c r="IC8" s="39"/>
      <c r="ID8" s="39"/>
      <c r="IE8" s="39"/>
      <c r="IF8" s="39"/>
      <c r="IG8" s="39"/>
      <c r="IH8" s="39"/>
    </row>
    <row r="9" spans="1:242" s="64" customFormat="1" ht="15" customHeight="1" x14ac:dyDescent="0.2"/>
    <row r="10" spans="1:242" x14ac:dyDescent="0.2">
      <c r="AR10" s="133"/>
    </row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6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8"/>
  <sheetViews>
    <sheetView showGridLines="0" zoomScale="80" zoomScaleNormal="80" workbookViewId="0">
      <selection sqref="A1:AJ1"/>
    </sheetView>
  </sheetViews>
  <sheetFormatPr defaultColWidth="9.140625" defaultRowHeight="15" x14ac:dyDescent="0.2"/>
  <cols>
    <col min="1" max="1" width="47.140625" style="58" customWidth="1"/>
    <col min="2" max="10" width="8" style="58" customWidth="1"/>
    <col min="11" max="11" width="9.5703125" style="58" bestFit="1" customWidth="1"/>
    <col min="12" max="19" width="8" style="58" customWidth="1"/>
    <col min="20" max="20" width="8.28515625" style="58" customWidth="1"/>
    <col min="21" max="22" width="8" style="58" customWidth="1"/>
    <col min="23" max="23" width="8.5703125" style="58" customWidth="1"/>
    <col min="24" max="24" width="8" style="58" customWidth="1"/>
    <col min="25" max="25" width="9.5703125" style="58" bestFit="1" customWidth="1"/>
    <col min="26" max="33" width="8" style="58" customWidth="1"/>
    <col min="34" max="34" width="11.140625" style="58" customWidth="1"/>
    <col min="35" max="35" width="8" style="58" customWidth="1"/>
    <col min="36" max="36" width="9.5703125" style="58" bestFit="1" customWidth="1"/>
    <col min="37" max="16384" width="9.140625" style="58"/>
  </cols>
  <sheetData>
    <row r="1" spans="1:36" ht="23.25" customHeight="1" x14ac:dyDescent="0.3">
      <c r="A1" s="141" t="s">
        <v>107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  <c r="Y1" s="141"/>
      <c r="Z1" s="141"/>
      <c r="AA1" s="141"/>
      <c r="AB1" s="141"/>
      <c r="AC1" s="141"/>
      <c r="AD1" s="141"/>
      <c r="AE1" s="141"/>
      <c r="AF1" s="141"/>
      <c r="AG1" s="141"/>
      <c r="AH1" s="141"/>
      <c r="AI1" s="141"/>
      <c r="AJ1" s="141"/>
    </row>
    <row r="2" spans="1:36" ht="15" customHeight="1" x14ac:dyDescent="0.25">
      <c r="A2" s="174" t="s">
        <v>20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</row>
    <row r="3" spans="1:36" s="59" customFormat="1" ht="45" customHeight="1" x14ac:dyDescent="0.2">
      <c r="A3" s="166" t="s">
        <v>60</v>
      </c>
      <c r="B3" s="146" t="s">
        <v>3</v>
      </c>
      <c r="C3" s="146"/>
      <c r="D3" s="175"/>
      <c r="E3" s="146" t="s">
        <v>32</v>
      </c>
      <c r="F3" s="146"/>
      <c r="G3" s="175"/>
      <c r="H3" s="151" t="s">
        <v>76</v>
      </c>
      <c r="I3" s="165"/>
      <c r="J3" s="165"/>
      <c r="K3" s="152"/>
      <c r="L3" s="146" t="s">
        <v>5</v>
      </c>
      <c r="M3" s="146"/>
      <c r="N3" s="176"/>
      <c r="O3" s="151" t="s">
        <v>68</v>
      </c>
      <c r="P3" s="165"/>
      <c r="Q3" s="172"/>
      <c r="R3" s="146" t="s">
        <v>33</v>
      </c>
      <c r="S3" s="146"/>
      <c r="T3" s="176"/>
      <c r="U3" s="146" t="s">
        <v>18</v>
      </c>
      <c r="V3" s="146"/>
      <c r="W3" s="176"/>
      <c r="X3" s="151" t="s">
        <v>6</v>
      </c>
      <c r="Y3" s="165"/>
      <c r="Z3" s="152"/>
      <c r="AA3" s="151" t="s">
        <v>49</v>
      </c>
      <c r="AB3" s="165"/>
      <c r="AC3" s="152"/>
      <c r="AD3" s="151" t="s">
        <v>96</v>
      </c>
      <c r="AE3" s="165"/>
      <c r="AF3" s="165"/>
      <c r="AG3" s="151" t="s">
        <v>23</v>
      </c>
      <c r="AH3" s="165"/>
      <c r="AI3" s="165"/>
      <c r="AJ3" s="152"/>
    </row>
    <row r="4" spans="1:36" ht="24.75" customHeight="1" x14ac:dyDescent="0.25">
      <c r="A4" s="167"/>
      <c r="B4" s="60" t="s">
        <v>21</v>
      </c>
      <c r="C4" s="60" t="s">
        <v>22</v>
      </c>
      <c r="D4" s="60" t="s">
        <v>15</v>
      </c>
      <c r="E4" s="60" t="s">
        <v>21</v>
      </c>
      <c r="F4" s="60" t="s">
        <v>22</v>
      </c>
      <c r="G4" s="60" t="s">
        <v>15</v>
      </c>
      <c r="H4" s="60" t="s">
        <v>21</v>
      </c>
      <c r="I4" s="60" t="s">
        <v>22</v>
      </c>
      <c r="J4" s="60" t="s">
        <v>15</v>
      </c>
      <c r="K4" s="60" t="s">
        <v>37</v>
      </c>
      <c r="L4" s="60" t="s">
        <v>21</v>
      </c>
      <c r="M4" s="60" t="s">
        <v>22</v>
      </c>
      <c r="N4" s="60" t="s">
        <v>15</v>
      </c>
      <c r="O4" s="60" t="s">
        <v>21</v>
      </c>
      <c r="P4" s="60" t="s">
        <v>22</v>
      </c>
      <c r="Q4" s="60" t="s">
        <v>15</v>
      </c>
      <c r="R4" s="60" t="s">
        <v>21</v>
      </c>
      <c r="S4" s="60" t="s">
        <v>22</v>
      </c>
      <c r="T4" s="60" t="s">
        <v>15</v>
      </c>
      <c r="U4" s="60" t="s">
        <v>21</v>
      </c>
      <c r="V4" s="60" t="s">
        <v>22</v>
      </c>
      <c r="W4" s="60" t="s">
        <v>15</v>
      </c>
      <c r="X4" s="60" t="s">
        <v>21</v>
      </c>
      <c r="Y4" s="60" t="s">
        <v>22</v>
      </c>
      <c r="Z4" s="60" t="s">
        <v>15</v>
      </c>
      <c r="AA4" s="60" t="s">
        <v>21</v>
      </c>
      <c r="AB4" s="60" t="s">
        <v>22</v>
      </c>
      <c r="AC4" s="60" t="s">
        <v>15</v>
      </c>
      <c r="AD4" s="125" t="s">
        <v>21</v>
      </c>
      <c r="AE4" s="125" t="s">
        <v>22</v>
      </c>
      <c r="AF4" s="125" t="s">
        <v>15</v>
      </c>
      <c r="AG4" s="60" t="s">
        <v>21</v>
      </c>
      <c r="AH4" s="60" t="s">
        <v>22</v>
      </c>
      <c r="AI4" s="60" t="s">
        <v>15</v>
      </c>
      <c r="AJ4" s="60" t="s">
        <v>37</v>
      </c>
    </row>
    <row r="5" spans="1:36" s="39" customFormat="1" ht="39.950000000000003" customHeight="1" x14ac:dyDescent="0.3">
      <c r="A5" s="61" t="s">
        <v>28</v>
      </c>
      <c r="B5" s="110">
        <v>38.14</v>
      </c>
      <c r="C5" s="110">
        <v>35.4</v>
      </c>
      <c r="D5" s="110">
        <v>27.46</v>
      </c>
      <c r="E5" s="110">
        <v>37.549999999999997</v>
      </c>
      <c r="F5" s="110">
        <v>34.340000000000003</v>
      </c>
      <c r="G5" s="110">
        <v>42.49</v>
      </c>
      <c r="H5" s="110">
        <v>39.380000000000003</v>
      </c>
      <c r="I5" s="110">
        <v>35.18</v>
      </c>
      <c r="J5" s="110">
        <v>60.73</v>
      </c>
      <c r="K5" s="110">
        <v>7.46</v>
      </c>
      <c r="L5" s="110">
        <v>37.64</v>
      </c>
      <c r="M5" s="110">
        <v>33.68</v>
      </c>
      <c r="N5" s="110">
        <v>20</v>
      </c>
      <c r="O5" s="110">
        <v>37.770000000000003</v>
      </c>
      <c r="P5" s="110">
        <v>36.619999999999997</v>
      </c>
      <c r="Q5" s="110">
        <v>25.54</v>
      </c>
      <c r="R5" s="110">
        <v>36.520000000000003</v>
      </c>
      <c r="S5" s="110">
        <v>35.24</v>
      </c>
      <c r="T5" s="110">
        <v>22.45</v>
      </c>
      <c r="U5" s="110">
        <v>45.98</v>
      </c>
      <c r="V5" s="110">
        <v>44.13</v>
      </c>
      <c r="W5" s="110">
        <v>96</v>
      </c>
      <c r="X5" s="110">
        <v>45.61</v>
      </c>
      <c r="Y5" s="110">
        <v>43.77</v>
      </c>
      <c r="Z5" s="110">
        <v>33.33</v>
      </c>
      <c r="AA5" s="110">
        <v>47.13</v>
      </c>
      <c r="AB5" s="110">
        <v>46.86</v>
      </c>
      <c r="AC5" s="110">
        <v>33.33</v>
      </c>
      <c r="AD5" s="110">
        <v>57.44</v>
      </c>
      <c r="AE5" s="110">
        <v>62.5</v>
      </c>
      <c r="AF5" s="110">
        <v>70.31</v>
      </c>
      <c r="AG5" s="110">
        <v>38.57</v>
      </c>
      <c r="AH5" s="110">
        <v>36.119999999999997</v>
      </c>
      <c r="AI5" s="110">
        <v>27.69</v>
      </c>
      <c r="AJ5" s="110">
        <v>7.46</v>
      </c>
    </row>
    <row r="6" spans="1:36" s="39" customFormat="1" ht="39" customHeight="1" x14ac:dyDescent="0.3">
      <c r="A6" s="61" t="s">
        <v>29</v>
      </c>
      <c r="B6" s="110">
        <v>61.86</v>
      </c>
      <c r="C6" s="110">
        <v>64.599999999999994</v>
      </c>
      <c r="D6" s="110">
        <v>70.53</v>
      </c>
      <c r="E6" s="110">
        <v>62.45</v>
      </c>
      <c r="F6" s="110">
        <v>65.66</v>
      </c>
      <c r="G6" s="110">
        <v>54.4</v>
      </c>
      <c r="H6" s="110">
        <v>60.62</v>
      </c>
      <c r="I6" s="110">
        <v>64.819999999999993</v>
      </c>
      <c r="J6" s="110">
        <v>32.35</v>
      </c>
      <c r="K6" s="110">
        <v>91.05</v>
      </c>
      <c r="L6" s="110">
        <v>62.36</v>
      </c>
      <c r="M6" s="110">
        <v>66.319999999999993</v>
      </c>
      <c r="N6" s="110">
        <v>78.81</v>
      </c>
      <c r="O6" s="110">
        <v>62.23</v>
      </c>
      <c r="P6" s="110">
        <v>63.38</v>
      </c>
      <c r="Q6" s="110">
        <v>73.849999999999994</v>
      </c>
      <c r="R6" s="110">
        <v>63.48</v>
      </c>
      <c r="S6" s="110">
        <v>64.760000000000005</v>
      </c>
      <c r="T6" s="110">
        <v>75.849999999999994</v>
      </c>
      <c r="U6" s="110">
        <v>54.02</v>
      </c>
      <c r="V6" s="110">
        <v>55.87</v>
      </c>
      <c r="W6" s="110">
        <v>0</v>
      </c>
      <c r="X6" s="110">
        <v>54.39</v>
      </c>
      <c r="Y6" s="110">
        <v>56.23</v>
      </c>
      <c r="Z6" s="110">
        <v>64.37</v>
      </c>
      <c r="AA6" s="110">
        <v>52.87</v>
      </c>
      <c r="AB6" s="110">
        <v>53.14</v>
      </c>
      <c r="AC6" s="110">
        <v>66.67</v>
      </c>
      <c r="AD6" s="110">
        <v>42.56</v>
      </c>
      <c r="AE6" s="110">
        <v>37.5</v>
      </c>
      <c r="AF6" s="110">
        <v>10.94</v>
      </c>
      <c r="AG6" s="110">
        <v>61.43</v>
      </c>
      <c r="AH6" s="110">
        <v>63.88</v>
      </c>
      <c r="AI6" s="76">
        <v>70.260000000000005</v>
      </c>
      <c r="AJ6" s="110">
        <v>91.05</v>
      </c>
    </row>
    <row r="7" spans="1:36" ht="39.950000000000003" customHeight="1" x14ac:dyDescent="0.3">
      <c r="A7" s="61" t="s">
        <v>30</v>
      </c>
      <c r="B7" s="110">
        <v>0</v>
      </c>
      <c r="C7" s="110">
        <v>0</v>
      </c>
      <c r="D7" s="110">
        <v>2.0099999999999998</v>
      </c>
      <c r="E7" s="110">
        <v>0</v>
      </c>
      <c r="F7" s="110">
        <v>0</v>
      </c>
      <c r="G7" s="110">
        <v>3.11</v>
      </c>
      <c r="H7" s="110">
        <v>0</v>
      </c>
      <c r="I7" s="110">
        <v>0</v>
      </c>
      <c r="J7" s="110">
        <v>6.92</v>
      </c>
      <c r="K7" s="110">
        <v>1.49</v>
      </c>
      <c r="L7" s="110">
        <v>0</v>
      </c>
      <c r="M7" s="110">
        <v>0</v>
      </c>
      <c r="N7" s="110">
        <v>1.19</v>
      </c>
      <c r="O7" s="110">
        <v>0</v>
      </c>
      <c r="P7" s="110">
        <v>0</v>
      </c>
      <c r="Q7" s="110">
        <v>0.61</v>
      </c>
      <c r="R7" s="110">
        <v>0</v>
      </c>
      <c r="S7" s="110">
        <v>0</v>
      </c>
      <c r="T7" s="110">
        <v>1.7</v>
      </c>
      <c r="U7" s="110">
        <v>0</v>
      </c>
      <c r="V7" s="110">
        <v>0</v>
      </c>
      <c r="W7" s="110">
        <v>4</v>
      </c>
      <c r="X7" s="110">
        <v>0</v>
      </c>
      <c r="Y7" s="110">
        <v>0</v>
      </c>
      <c r="Z7" s="110">
        <v>2.2999999999999998</v>
      </c>
      <c r="AA7" s="110">
        <v>0</v>
      </c>
      <c r="AB7" s="110">
        <v>0</v>
      </c>
      <c r="AC7" s="110">
        <v>0</v>
      </c>
      <c r="AD7" s="110">
        <v>0</v>
      </c>
      <c r="AE7" s="110">
        <v>0</v>
      </c>
      <c r="AF7" s="110">
        <v>18.75</v>
      </c>
      <c r="AG7" s="110">
        <v>0</v>
      </c>
      <c r="AH7" s="110">
        <v>0</v>
      </c>
      <c r="AI7" s="76">
        <v>2.0499999999999998</v>
      </c>
      <c r="AJ7" s="110">
        <v>1.49</v>
      </c>
    </row>
    <row r="8" spans="1:36" s="39" customFormat="1" ht="39.950000000000003" customHeight="1" x14ac:dyDescent="0.3">
      <c r="A8" s="61" t="s">
        <v>31</v>
      </c>
      <c r="B8" s="110">
        <f>SUM(B5:B7)</f>
        <v>100</v>
      </c>
      <c r="C8" s="110">
        <f t="shared" ref="C8:AJ8" si="0">SUM(C5:C7)</f>
        <v>100</v>
      </c>
      <c r="D8" s="110">
        <f t="shared" si="0"/>
        <v>100.00000000000001</v>
      </c>
      <c r="E8" s="110">
        <f t="shared" si="0"/>
        <v>100</v>
      </c>
      <c r="F8" s="110">
        <f t="shared" si="0"/>
        <v>100</v>
      </c>
      <c r="G8" s="110">
        <f t="shared" si="0"/>
        <v>100</v>
      </c>
      <c r="H8" s="110">
        <f t="shared" si="0"/>
        <v>100</v>
      </c>
      <c r="I8" s="110">
        <f t="shared" si="0"/>
        <v>100</v>
      </c>
      <c r="J8" s="110">
        <f t="shared" si="0"/>
        <v>100</v>
      </c>
      <c r="K8" s="110">
        <f t="shared" si="0"/>
        <v>99.999999999999986</v>
      </c>
      <c r="L8" s="110">
        <f t="shared" si="0"/>
        <v>100</v>
      </c>
      <c r="M8" s="110">
        <f t="shared" si="0"/>
        <v>100</v>
      </c>
      <c r="N8" s="110">
        <f t="shared" si="0"/>
        <v>100</v>
      </c>
      <c r="O8" s="110">
        <f t="shared" si="0"/>
        <v>100</v>
      </c>
      <c r="P8" s="110">
        <f t="shared" si="0"/>
        <v>100</v>
      </c>
      <c r="Q8" s="110">
        <f t="shared" si="0"/>
        <v>99.999999999999986</v>
      </c>
      <c r="R8" s="110">
        <f t="shared" si="0"/>
        <v>100</v>
      </c>
      <c r="S8" s="110">
        <f t="shared" si="0"/>
        <v>100</v>
      </c>
      <c r="T8" s="110">
        <f t="shared" si="0"/>
        <v>100</v>
      </c>
      <c r="U8" s="110">
        <f t="shared" si="0"/>
        <v>100</v>
      </c>
      <c r="V8" s="110">
        <f t="shared" si="0"/>
        <v>100</v>
      </c>
      <c r="W8" s="110">
        <f t="shared" si="0"/>
        <v>100</v>
      </c>
      <c r="X8" s="110">
        <f t="shared" si="0"/>
        <v>100</v>
      </c>
      <c r="Y8" s="110">
        <f t="shared" si="0"/>
        <v>100</v>
      </c>
      <c r="Z8" s="110">
        <f t="shared" si="0"/>
        <v>100</v>
      </c>
      <c r="AA8" s="110">
        <f t="shared" si="0"/>
        <v>100</v>
      </c>
      <c r="AB8" s="110">
        <f t="shared" si="0"/>
        <v>100</v>
      </c>
      <c r="AC8" s="110">
        <f t="shared" si="0"/>
        <v>100</v>
      </c>
      <c r="AD8" s="110">
        <f t="shared" si="0"/>
        <v>100</v>
      </c>
      <c r="AE8" s="110">
        <f t="shared" si="0"/>
        <v>100</v>
      </c>
      <c r="AF8" s="110">
        <f t="shared" si="0"/>
        <v>100</v>
      </c>
      <c r="AG8" s="110">
        <f t="shared" si="0"/>
        <v>100</v>
      </c>
      <c r="AH8" s="110">
        <f t="shared" si="0"/>
        <v>100</v>
      </c>
      <c r="AI8" s="110">
        <f t="shared" si="0"/>
        <v>100</v>
      </c>
      <c r="AJ8" s="110">
        <f t="shared" si="0"/>
        <v>99.999999999999986</v>
      </c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3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K20"/>
  <sheetViews>
    <sheetView showGridLines="0" zoomScale="90" zoomScaleNormal="90" workbookViewId="0">
      <selection sqref="A1:K1"/>
    </sheetView>
  </sheetViews>
  <sheetFormatPr defaultColWidth="9.140625" defaultRowHeight="13.5" customHeight="1" x14ac:dyDescent="0.25"/>
  <cols>
    <col min="1" max="1" width="59.42578125" style="11" customWidth="1"/>
    <col min="2" max="11" width="12.42578125" style="9" customWidth="1"/>
    <col min="12" max="16384" width="9.140625" style="9"/>
  </cols>
  <sheetData>
    <row r="1" spans="1:11" ht="40.5" customHeight="1" x14ac:dyDescent="0.25">
      <c r="A1" s="177" t="s">
        <v>92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</row>
    <row r="2" spans="1:11" ht="13.5" customHeight="1" x14ac:dyDescent="0.25">
      <c r="A2" s="27"/>
      <c r="B2" s="12"/>
    </row>
    <row r="3" spans="1:11" ht="30.75" customHeight="1" x14ac:dyDescent="0.25">
      <c r="A3" s="182" t="s">
        <v>56</v>
      </c>
      <c r="B3" s="136">
        <v>2022</v>
      </c>
      <c r="C3" s="184">
        <v>2023</v>
      </c>
      <c r="D3" s="185"/>
      <c r="E3" s="185"/>
      <c r="F3" s="185"/>
      <c r="G3" s="185"/>
      <c r="H3" s="185"/>
      <c r="I3" s="185"/>
      <c r="J3" s="185"/>
      <c r="K3" s="186"/>
    </row>
    <row r="4" spans="1:11" ht="32.25" customHeight="1" x14ac:dyDescent="0.25">
      <c r="A4" s="183"/>
      <c r="B4" s="99">
        <v>12</v>
      </c>
      <c r="C4" s="99">
        <v>1</v>
      </c>
      <c r="D4" s="99">
        <v>2</v>
      </c>
      <c r="E4" s="99">
        <v>3</v>
      </c>
      <c r="F4" s="99">
        <v>4</v>
      </c>
      <c r="G4" s="99">
        <v>5</v>
      </c>
      <c r="H4" s="99">
        <v>6</v>
      </c>
      <c r="I4" s="99">
        <v>7</v>
      </c>
      <c r="J4" s="99">
        <v>8</v>
      </c>
      <c r="K4" s="99">
        <v>9</v>
      </c>
    </row>
    <row r="5" spans="1:11" ht="35.1" customHeight="1" x14ac:dyDescent="0.25">
      <c r="A5" s="14" t="s">
        <v>16</v>
      </c>
      <c r="B5" s="140">
        <v>1247605</v>
      </c>
      <c r="C5" s="140">
        <v>1247122</v>
      </c>
      <c r="D5" s="140">
        <v>1251367</v>
      </c>
      <c r="E5" s="140">
        <v>1250770</v>
      </c>
      <c r="F5" s="140">
        <v>1250330</v>
      </c>
      <c r="G5" s="140">
        <v>1253020</v>
      </c>
      <c r="H5" s="140">
        <v>1252065</v>
      </c>
      <c r="I5" s="140">
        <v>1251706</v>
      </c>
      <c r="J5" s="140">
        <v>1251388</v>
      </c>
      <c r="K5" s="140">
        <v>1250774</v>
      </c>
    </row>
    <row r="6" spans="1:11" ht="35.1" customHeight="1" x14ac:dyDescent="0.25">
      <c r="A6" s="14" t="s">
        <v>17</v>
      </c>
      <c r="B6" s="140">
        <v>465556</v>
      </c>
      <c r="C6" s="140">
        <v>465407</v>
      </c>
      <c r="D6" s="140">
        <v>463079</v>
      </c>
      <c r="E6" s="140">
        <v>463500</v>
      </c>
      <c r="F6" s="140">
        <v>463486</v>
      </c>
      <c r="G6" s="140">
        <v>458526</v>
      </c>
      <c r="H6" s="140">
        <v>457951</v>
      </c>
      <c r="I6" s="140">
        <v>457959</v>
      </c>
      <c r="J6" s="140">
        <v>453915</v>
      </c>
      <c r="K6" s="140">
        <v>453986</v>
      </c>
    </row>
    <row r="7" spans="1:11" ht="35.1" customHeight="1" x14ac:dyDescent="0.25">
      <c r="A7" s="114" t="s">
        <v>71</v>
      </c>
      <c r="B7" s="140">
        <v>934075</v>
      </c>
      <c r="C7" s="140">
        <v>933238</v>
      </c>
      <c r="D7" s="140">
        <v>952371</v>
      </c>
      <c r="E7" s="140">
        <v>951789</v>
      </c>
      <c r="F7" s="140">
        <v>951095</v>
      </c>
      <c r="G7" s="140">
        <v>966265</v>
      </c>
      <c r="H7" s="140">
        <v>965291</v>
      </c>
      <c r="I7" s="140">
        <v>964700</v>
      </c>
      <c r="J7" s="140">
        <v>976502</v>
      </c>
      <c r="K7" s="140">
        <v>975801</v>
      </c>
    </row>
    <row r="8" spans="1:11" ht="35.1" customHeight="1" x14ac:dyDescent="0.25">
      <c r="A8" s="14" t="s">
        <v>5</v>
      </c>
      <c r="B8" s="140">
        <v>1013752</v>
      </c>
      <c r="C8" s="140">
        <v>1013175</v>
      </c>
      <c r="D8" s="140">
        <v>1013082</v>
      </c>
      <c r="E8" s="140">
        <v>1012555</v>
      </c>
      <c r="F8" s="140">
        <v>1011992</v>
      </c>
      <c r="G8" s="140">
        <v>1010206</v>
      </c>
      <c r="H8" s="140">
        <v>1010592</v>
      </c>
      <c r="I8" s="140">
        <v>1008885</v>
      </c>
      <c r="J8" s="140">
        <v>1010487</v>
      </c>
      <c r="K8" s="140">
        <v>1010526</v>
      </c>
    </row>
    <row r="9" spans="1:11" ht="35.1" customHeight="1" x14ac:dyDescent="0.25">
      <c r="A9" s="32" t="s">
        <v>77</v>
      </c>
      <c r="B9" s="140">
        <v>417568</v>
      </c>
      <c r="C9" s="140">
        <v>417420</v>
      </c>
      <c r="D9" s="140">
        <v>424048</v>
      </c>
      <c r="E9" s="140">
        <v>424092</v>
      </c>
      <c r="F9" s="140">
        <v>424034</v>
      </c>
      <c r="G9" s="140">
        <v>433151</v>
      </c>
      <c r="H9" s="140">
        <v>433000</v>
      </c>
      <c r="I9" s="140">
        <v>433015</v>
      </c>
      <c r="J9" s="140">
        <v>441601</v>
      </c>
      <c r="K9" s="140">
        <v>441630</v>
      </c>
    </row>
    <row r="10" spans="1:11" ht="34.5" customHeight="1" x14ac:dyDescent="0.25">
      <c r="A10" s="114" t="s">
        <v>69</v>
      </c>
      <c r="B10" s="140">
        <v>398652</v>
      </c>
      <c r="C10" s="140">
        <v>398507</v>
      </c>
      <c r="D10" s="140">
        <v>399894</v>
      </c>
      <c r="E10" s="140">
        <v>399835</v>
      </c>
      <c r="F10" s="140">
        <v>399803</v>
      </c>
      <c r="G10" s="140">
        <v>400170</v>
      </c>
      <c r="H10" s="140">
        <v>399912</v>
      </c>
      <c r="I10" s="140">
        <v>399931</v>
      </c>
      <c r="J10" s="140">
        <v>400758</v>
      </c>
      <c r="K10" s="140">
        <v>400731</v>
      </c>
    </row>
    <row r="11" spans="1:11" ht="35.1" customHeight="1" x14ac:dyDescent="0.25">
      <c r="A11" s="30" t="s">
        <v>73</v>
      </c>
      <c r="B11" s="140">
        <v>224723</v>
      </c>
      <c r="C11" s="140">
        <v>224741</v>
      </c>
      <c r="D11" s="140">
        <v>222380</v>
      </c>
      <c r="E11" s="140">
        <v>222410</v>
      </c>
      <c r="F11" s="140">
        <v>222446</v>
      </c>
      <c r="G11" s="140">
        <v>217435</v>
      </c>
      <c r="H11" s="140">
        <v>217379</v>
      </c>
      <c r="I11" s="140">
        <v>217455</v>
      </c>
      <c r="J11" s="140">
        <v>212461</v>
      </c>
      <c r="K11" s="140">
        <v>212466</v>
      </c>
    </row>
    <row r="12" spans="1:11" ht="35.1" customHeight="1" x14ac:dyDescent="0.25">
      <c r="A12" s="26" t="s">
        <v>6</v>
      </c>
      <c r="B12" s="140">
        <v>130289</v>
      </c>
      <c r="C12" s="140">
        <v>130305</v>
      </c>
      <c r="D12" s="140">
        <v>131290</v>
      </c>
      <c r="E12" s="140">
        <v>131322</v>
      </c>
      <c r="F12" s="140">
        <v>131359</v>
      </c>
      <c r="G12" s="140">
        <v>131022</v>
      </c>
      <c r="H12" s="140">
        <v>131008</v>
      </c>
      <c r="I12" s="140">
        <v>131032</v>
      </c>
      <c r="J12" s="140">
        <v>131098</v>
      </c>
      <c r="K12" s="140">
        <v>131133</v>
      </c>
    </row>
    <row r="13" spans="1:11" ht="35.1" customHeight="1" x14ac:dyDescent="0.25">
      <c r="A13" s="26" t="s">
        <v>36</v>
      </c>
      <c r="B13" s="140">
        <v>81222</v>
      </c>
      <c r="C13" s="140">
        <v>81232</v>
      </c>
      <c r="D13" s="140">
        <v>82766</v>
      </c>
      <c r="E13" s="140">
        <v>82774</v>
      </c>
      <c r="F13" s="140">
        <v>82772</v>
      </c>
      <c r="G13" s="140">
        <v>82658</v>
      </c>
      <c r="H13" s="140">
        <v>82640</v>
      </c>
      <c r="I13" s="140">
        <v>82689</v>
      </c>
      <c r="J13" s="140">
        <v>82735</v>
      </c>
      <c r="K13" s="140">
        <v>82781</v>
      </c>
    </row>
    <row r="14" spans="1:11" ht="35.1" customHeight="1" x14ac:dyDescent="0.25">
      <c r="A14" s="127" t="s">
        <v>67</v>
      </c>
      <c r="B14" s="140">
        <v>9812</v>
      </c>
      <c r="C14" s="140">
        <v>9906</v>
      </c>
      <c r="D14" s="140">
        <v>13129</v>
      </c>
      <c r="E14" s="140">
        <v>13234</v>
      </c>
      <c r="F14" s="140">
        <v>13349</v>
      </c>
      <c r="G14" s="140">
        <v>15421</v>
      </c>
      <c r="H14" s="140">
        <v>15472</v>
      </c>
      <c r="I14" s="140">
        <v>15596</v>
      </c>
      <c r="J14" s="140">
        <v>17252</v>
      </c>
      <c r="K14" s="140">
        <v>17418</v>
      </c>
    </row>
    <row r="15" spans="1:11" ht="35.1" customHeight="1" x14ac:dyDescent="0.25">
      <c r="A15" s="29" t="s">
        <v>23</v>
      </c>
      <c r="B15" s="140">
        <v>4923254</v>
      </c>
      <c r="C15" s="140">
        <v>4921053</v>
      </c>
      <c r="D15" s="140">
        <v>4953406</v>
      </c>
      <c r="E15" s="140">
        <v>4952281</v>
      </c>
      <c r="F15" s="140">
        <v>4950666</v>
      </c>
      <c r="G15" s="140">
        <v>4967874</v>
      </c>
      <c r="H15" s="140">
        <v>4965310</v>
      </c>
      <c r="I15" s="140">
        <v>4962968</v>
      </c>
      <c r="J15" s="140">
        <v>4978197</v>
      </c>
      <c r="K15" s="140">
        <v>4977246</v>
      </c>
    </row>
    <row r="16" spans="1:11" ht="18.75" customHeight="1" x14ac:dyDescent="0.25">
      <c r="A16" s="10"/>
      <c r="B16" s="112"/>
      <c r="C16" s="112"/>
      <c r="D16" s="112"/>
    </row>
    <row r="17" spans="1:5" ht="21" customHeight="1" x14ac:dyDescent="0.25">
      <c r="A17" s="179" t="s">
        <v>34</v>
      </c>
      <c r="B17" s="180"/>
      <c r="C17" s="180"/>
      <c r="D17" s="180"/>
    </row>
    <row r="18" spans="1:5" ht="21" customHeight="1" x14ac:dyDescent="0.25">
      <c r="A18" s="179" t="s">
        <v>48</v>
      </c>
      <c r="B18" s="181"/>
      <c r="C18" s="181"/>
      <c r="D18" s="181"/>
    </row>
    <row r="19" spans="1:5" ht="15.75" x14ac:dyDescent="0.25">
      <c r="A19" s="178" t="s">
        <v>35</v>
      </c>
      <c r="B19" s="178"/>
      <c r="C19" s="178"/>
      <c r="D19" s="178"/>
      <c r="E19" s="178"/>
    </row>
    <row r="20" spans="1:5" ht="13.5" customHeight="1" x14ac:dyDescent="0.25">
      <c r="B20" s="72"/>
      <c r="C20" s="72"/>
      <c r="D20" s="72"/>
    </row>
  </sheetData>
  <mergeCells count="6">
    <mergeCell ref="A1:K1"/>
    <mergeCell ref="A19:E19"/>
    <mergeCell ref="A17:D17"/>
    <mergeCell ref="A18:D18"/>
    <mergeCell ref="A3:A4"/>
    <mergeCell ref="C3:K3"/>
  </mergeCells>
  <phoneticPr fontId="0" type="noConversion"/>
  <conditionalFormatting sqref="B5:K15">
    <cfRule type="duplicateValues" dxfId="0" priority="1"/>
  </conditionalFormatting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80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K15"/>
  <sheetViews>
    <sheetView showGridLines="0" zoomScale="90" zoomScaleNormal="90" workbookViewId="0">
      <selection sqref="A1:K1"/>
    </sheetView>
  </sheetViews>
  <sheetFormatPr defaultColWidth="9.140625" defaultRowHeight="13.5" customHeight="1" x14ac:dyDescent="0.25"/>
  <cols>
    <col min="1" max="1" width="58.28515625" style="16" customWidth="1"/>
    <col min="2" max="4" width="10.42578125" style="12" customWidth="1"/>
    <col min="5" max="16384" width="9.140625" style="12"/>
  </cols>
  <sheetData>
    <row r="1" spans="1:11" ht="42" customHeight="1" x14ac:dyDescent="0.25">
      <c r="A1" s="192" t="s">
        <v>93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</row>
    <row r="2" spans="1:11" ht="18.75" customHeight="1" x14ac:dyDescent="0.25">
      <c r="B2" s="85"/>
      <c r="C2" s="86"/>
      <c r="D2" s="86"/>
      <c r="K2" s="119" t="s">
        <v>20</v>
      </c>
    </row>
    <row r="3" spans="1:11" ht="33.75" customHeight="1" x14ac:dyDescent="0.25">
      <c r="A3" s="187" t="s">
        <v>61</v>
      </c>
      <c r="B3" s="71">
        <v>2022</v>
      </c>
      <c r="C3" s="189">
        <v>2023</v>
      </c>
      <c r="D3" s="190"/>
      <c r="E3" s="190"/>
      <c r="F3" s="190"/>
      <c r="G3" s="190"/>
      <c r="H3" s="190"/>
      <c r="I3" s="190"/>
      <c r="J3" s="190"/>
      <c r="K3" s="191"/>
    </row>
    <row r="4" spans="1:11" ht="27.75" customHeight="1" x14ac:dyDescent="0.25">
      <c r="A4" s="188"/>
      <c r="B4" s="13">
        <v>12</v>
      </c>
      <c r="C4" s="118">
        <v>1</v>
      </c>
      <c r="D4" s="118">
        <v>2</v>
      </c>
      <c r="E4" s="118">
        <v>3</v>
      </c>
      <c r="F4" s="118">
        <v>4</v>
      </c>
      <c r="G4" s="118">
        <v>5</v>
      </c>
      <c r="H4" s="118">
        <v>6</v>
      </c>
      <c r="I4" s="118">
        <v>7</v>
      </c>
      <c r="J4" s="118">
        <v>8</v>
      </c>
      <c r="K4" s="118">
        <v>9</v>
      </c>
    </row>
    <row r="5" spans="1:11" ht="35.1" customHeight="1" x14ac:dyDescent="0.25">
      <c r="A5" s="14" t="s">
        <v>44</v>
      </c>
      <c r="B5" s="15">
        <v>25.34</v>
      </c>
      <c r="C5" s="65">
        <v>25.34</v>
      </c>
      <c r="D5" s="65">
        <v>25.26</v>
      </c>
      <c r="E5" s="130">
        <v>25.26</v>
      </c>
      <c r="F5" s="130">
        <v>25.26</v>
      </c>
      <c r="G5" s="130">
        <v>25.22</v>
      </c>
      <c r="H5" s="130">
        <v>25.22</v>
      </c>
      <c r="I5" s="130">
        <v>25.22</v>
      </c>
      <c r="J5" s="130">
        <v>25.14</v>
      </c>
      <c r="K5" s="130">
        <v>25.13</v>
      </c>
    </row>
    <row r="6" spans="1:11" ht="35.1" customHeight="1" x14ac:dyDescent="0.25">
      <c r="A6" s="14" t="s">
        <v>45</v>
      </c>
      <c r="B6" s="15">
        <v>9.4600000000000009</v>
      </c>
      <c r="C6" s="65">
        <v>9.4600000000000009</v>
      </c>
      <c r="D6" s="65">
        <v>9.35</v>
      </c>
      <c r="E6" s="130">
        <v>9.36</v>
      </c>
      <c r="F6" s="130">
        <v>9.36</v>
      </c>
      <c r="G6" s="130">
        <v>9.23</v>
      </c>
      <c r="H6" s="130">
        <v>9.2200000000000006</v>
      </c>
      <c r="I6" s="130">
        <v>9.23</v>
      </c>
      <c r="J6" s="130">
        <v>9.1199999999999992</v>
      </c>
      <c r="K6" s="130">
        <v>9.1199999999999992</v>
      </c>
    </row>
    <row r="7" spans="1:11" ht="35.1" customHeight="1" x14ac:dyDescent="0.25">
      <c r="A7" s="114" t="s">
        <v>80</v>
      </c>
      <c r="B7" s="15">
        <v>18.97</v>
      </c>
      <c r="C7" s="65">
        <v>18.96</v>
      </c>
      <c r="D7" s="65">
        <v>19.23</v>
      </c>
      <c r="E7" s="130">
        <v>19.22</v>
      </c>
      <c r="F7" s="130">
        <v>19.21</v>
      </c>
      <c r="G7" s="130">
        <v>19.45</v>
      </c>
      <c r="H7" s="130">
        <v>19.440000000000001</v>
      </c>
      <c r="I7" s="130">
        <v>19.440000000000001</v>
      </c>
      <c r="J7" s="130">
        <v>19.61</v>
      </c>
      <c r="K7" s="130">
        <v>19.61</v>
      </c>
    </row>
    <row r="8" spans="1:11" ht="35.1" customHeight="1" x14ac:dyDescent="0.25">
      <c r="A8" s="14" t="s">
        <v>43</v>
      </c>
      <c r="B8" s="15">
        <v>20.59</v>
      </c>
      <c r="C8" s="65">
        <v>20.59</v>
      </c>
      <c r="D8" s="65">
        <v>20.45</v>
      </c>
      <c r="E8" s="130">
        <v>20.45</v>
      </c>
      <c r="F8" s="130">
        <v>20.440000000000001</v>
      </c>
      <c r="G8" s="130">
        <v>20.329999999999998</v>
      </c>
      <c r="H8" s="130">
        <v>20.350000000000001</v>
      </c>
      <c r="I8" s="130">
        <v>20.329999999999998</v>
      </c>
      <c r="J8" s="130">
        <v>20.3</v>
      </c>
      <c r="K8" s="130">
        <v>20.3</v>
      </c>
    </row>
    <row r="9" spans="1:11" ht="35.1" customHeight="1" x14ac:dyDescent="0.25">
      <c r="A9" s="114" t="s">
        <v>79</v>
      </c>
      <c r="B9" s="15">
        <v>8.48</v>
      </c>
      <c r="C9" s="65">
        <v>8.48</v>
      </c>
      <c r="D9" s="65">
        <v>8.56</v>
      </c>
      <c r="E9" s="130">
        <v>8.56</v>
      </c>
      <c r="F9" s="130">
        <v>8.57</v>
      </c>
      <c r="G9" s="130">
        <v>8.7200000000000006</v>
      </c>
      <c r="H9" s="130">
        <v>8.7200000000000006</v>
      </c>
      <c r="I9" s="130">
        <v>8.7200000000000006</v>
      </c>
      <c r="J9" s="130">
        <v>8.8699999999999992</v>
      </c>
      <c r="K9" s="130">
        <v>8.8699999999999992</v>
      </c>
    </row>
    <row r="10" spans="1:11" ht="35.1" customHeight="1" x14ac:dyDescent="0.25">
      <c r="A10" s="114" t="s">
        <v>81</v>
      </c>
      <c r="B10" s="15">
        <v>8.1</v>
      </c>
      <c r="C10" s="65">
        <v>8.1</v>
      </c>
      <c r="D10" s="65">
        <v>8.07</v>
      </c>
      <c r="E10" s="130">
        <v>8.07</v>
      </c>
      <c r="F10" s="130">
        <v>8.08</v>
      </c>
      <c r="G10" s="130">
        <v>8.06</v>
      </c>
      <c r="H10" s="130">
        <v>8.0500000000000007</v>
      </c>
      <c r="I10" s="130">
        <v>8.06</v>
      </c>
      <c r="J10" s="130">
        <v>8.0500000000000007</v>
      </c>
      <c r="K10" s="130">
        <v>8.0500000000000007</v>
      </c>
    </row>
    <row r="11" spans="1:11" ht="35.1" customHeight="1" x14ac:dyDescent="0.25">
      <c r="A11" s="70" t="s">
        <v>78</v>
      </c>
      <c r="B11" s="15">
        <v>4.5599999999999996</v>
      </c>
      <c r="C11" s="65">
        <v>4.57</v>
      </c>
      <c r="D11" s="65">
        <v>4.49</v>
      </c>
      <c r="E11" s="130">
        <v>4.49</v>
      </c>
      <c r="F11" s="130">
        <v>4.49</v>
      </c>
      <c r="G11" s="130">
        <v>4.38</v>
      </c>
      <c r="H11" s="130">
        <v>4.38</v>
      </c>
      <c r="I11" s="130">
        <v>4.38</v>
      </c>
      <c r="J11" s="130">
        <v>4.2699999999999996</v>
      </c>
      <c r="K11" s="130">
        <v>4.2699999999999996</v>
      </c>
    </row>
    <row r="12" spans="1:11" ht="34.5" customHeight="1" x14ac:dyDescent="0.25">
      <c r="A12" s="3" t="s">
        <v>46</v>
      </c>
      <c r="B12" s="15">
        <v>2.65</v>
      </c>
      <c r="C12" s="65">
        <v>2.65</v>
      </c>
      <c r="D12" s="65">
        <v>2.65</v>
      </c>
      <c r="E12" s="130">
        <v>2.65</v>
      </c>
      <c r="F12" s="130">
        <v>2.65</v>
      </c>
      <c r="G12" s="130">
        <v>2.64</v>
      </c>
      <c r="H12" s="130">
        <v>2.64</v>
      </c>
      <c r="I12" s="130">
        <v>2.64</v>
      </c>
      <c r="J12" s="130">
        <v>2.63</v>
      </c>
      <c r="K12" s="130">
        <v>2.64</v>
      </c>
    </row>
    <row r="13" spans="1:11" ht="34.5" customHeight="1" x14ac:dyDescent="0.25">
      <c r="A13" s="26" t="s">
        <v>47</v>
      </c>
      <c r="B13" s="15">
        <v>1.65</v>
      </c>
      <c r="C13" s="65">
        <v>1.65</v>
      </c>
      <c r="D13" s="65">
        <v>1.67</v>
      </c>
      <c r="E13" s="130">
        <v>1.67</v>
      </c>
      <c r="F13" s="130">
        <v>1.67</v>
      </c>
      <c r="G13" s="130">
        <v>1.66</v>
      </c>
      <c r="H13" s="130">
        <v>1.67</v>
      </c>
      <c r="I13" s="130">
        <v>1.67</v>
      </c>
      <c r="J13" s="130">
        <v>1.66</v>
      </c>
      <c r="K13" s="130">
        <v>1.66</v>
      </c>
    </row>
    <row r="14" spans="1:11" ht="34.5" customHeight="1" x14ac:dyDescent="0.25">
      <c r="A14" s="127" t="s">
        <v>67</v>
      </c>
      <c r="B14" s="15">
        <v>0.2</v>
      </c>
      <c r="C14" s="100">
        <v>0.2</v>
      </c>
      <c r="D14" s="100">
        <v>0.27</v>
      </c>
      <c r="E14" s="130">
        <v>0.27</v>
      </c>
      <c r="F14" s="130">
        <v>0.27</v>
      </c>
      <c r="G14" s="130">
        <v>0.31</v>
      </c>
      <c r="H14" s="130">
        <v>0.31</v>
      </c>
      <c r="I14" s="130">
        <v>0.31</v>
      </c>
      <c r="J14" s="130">
        <v>0.35</v>
      </c>
      <c r="K14" s="130">
        <v>0.35</v>
      </c>
    </row>
    <row r="15" spans="1:11" ht="35.1" customHeight="1" x14ac:dyDescent="0.25">
      <c r="A15" s="29" t="s">
        <v>23</v>
      </c>
      <c r="B15" s="15">
        <v>100.00000000000001</v>
      </c>
      <c r="C15" s="15">
        <v>100.00000000000001</v>
      </c>
      <c r="D15" s="15">
        <v>100.00000000000001</v>
      </c>
      <c r="E15" s="15">
        <v>100.00000000000001</v>
      </c>
      <c r="F15" s="15">
        <v>100</v>
      </c>
      <c r="G15" s="15">
        <v>100</v>
      </c>
      <c r="H15" s="15">
        <v>99.999999999999986</v>
      </c>
      <c r="I15" s="15">
        <v>100</v>
      </c>
      <c r="J15" s="15">
        <v>99.999999999999986</v>
      </c>
      <c r="K15" s="15">
        <v>99.999999999999986</v>
      </c>
    </row>
  </sheetData>
  <mergeCells count="3">
    <mergeCell ref="A3:A4"/>
    <mergeCell ref="C3:K3"/>
    <mergeCell ref="A1:K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2023-11-07T12:40:26Z</cp:lastPrinted>
  <dcterms:created xsi:type="dcterms:W3CDTF">2008-05-09T10:07:54Z</dcterms:created>
  <dcterms:modified xsi:type="dcterms:W3CDTF">2023-11-08T11:00:19Z</dcterms:modified>
</cp:coreProperties>
</file>