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3_Q2\"/>
    </mc:Choice>
  </mc:AlternateContent>
  <bookViews>
    <workbookView xWindow="0" yWindow="0" windowWidth="21600" windowHeight="9630" tabRatio="602"/>
  </bookViews>
  <sheets>
    <sheet name="УПФ - II-ро тримесечие 2023 г." sheetId="6" r:id="rId1"/>
    <sheet name="УПФ - I-во полугодие 2023 г." sheetId="10" r:id="rId2"/>
  </sheets>
  <definedNames>
    <definedName name="_xlnm.Print_Area" localSheetId="0">'УПФ - II-ро тримесечие 2023 г.'!$A$1:$AA$44</definedName>
    <definedName name="_xlnm.Print_Area" localSheetId="1">'УПФ - I-во полугодие 2023 г.'!$A$1:$AA$44</definedName>
  </definedNames>
  <calcPr calcId="162913"/>
</workbook>
</file>

<file path=xl/calcChain.xml><?xml version="1.0" encoding="utf-8"?>
<calcChain xmlns="http://schemas.openxmlformats.org/spreadsheetml/2006/main">
  <c r="V17" i="10" l="1"/>
  <c r="U17" i="10"/>
  <c r="T17" i="10"/>
  <c r="S17" i="10"/>
  <c r="R17" i="10"/>
  <c r="Q17" i="10"/>
  <c r="P17" i="10"/>
  <c r="O17" i="10"/>
  <c r="N17" i="10"/>
  <c r="M17" i="10"/>
  <c r="L17" i="10"/>
  <c r="K17" i="10"/>
  <c r="J17" i="10"/>
  <c r="I17" i="10"/>
  <c r="H17" i="10"/>
  <c r="G17" i="10"/>
  <c r="F17" i="10"/>
  <c r="E17" i="10"/>
  <c r="D17" i="10"/>
  <c r="C17" i="10"/>
  <c r="X16" i="10"/>
  <c r="Z16" i="10" s="1"/>
  <c r="W16" i="10"/>
  <c r="Y16" i="10" s="1"/>
  <c r="X15" i="10"/>
  <c r="W15" i="10"/>
  <c r="X14" i="10"/>
  <c r="Z14" i="10" s="1"/>
  <c r="W14" i="10"/>
  <c r="X13" i="10"/>
  <c r="W13" i="10"/>
  <c r="X12" i="10"/>
  <c r="Z12" i="10" s="1"/>
  <c r="W12" i="10"/>
  <c r="Y12" i="10" s="1"/>
  <c r="X11" i="10"/>
  <c r="W11" i="10"/>
  <c r="X10" i="10"/>
  <c r="Z10" i="10" s="1"/>
  <c r="W10" i="10"/>
  <c r="X9" i="10"/>
  <c r="W9" i="10"/>
  <c r="X8" i="10"/>
  <c r="W8" i="10"/>
  <c r="Y8" i="10" s="1"/>
  <c r="X7" i="10"/>
  <c r="W7" i="10"/>
  <c r="Z7" i="10" l="1"/>
  <c r="Z9" i="10"/>
  <c r="Z11" i="10"/>
  <c r="Z13" i="10"/>
  <c r="Z15" i="10"/>
  <c r="Z8" i="10"/>
  <c r="Y7" i="10"/>
  <c r="Y9" i="10"/>
  <c r="Y11" i="10"/>
  <c r="Y13" i="10"/>
  <c r="Y15" i="10"/>
  <c r="W17" i="10"/>
  <c r="X17" i="10"/>
  <c r="Y10" i="10"/>
  <c r="Y14" i="10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<sst xmlns="http://schemas.openxmlformats.org/spreadsheetml/2006/main" count="105" uniqueCount="25">
  <si>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</si>
  <si>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</si>
  <si>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</si>
  <si>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</si>
  <si>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</si>
  <si>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</si>
  <si>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</si>
  <si>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</si>
  <si>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</si>
  <si>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</si>
  <si>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</si>
  <si>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</si>
  <si>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</si>
  <si>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</si>
  <si>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</si>
  <si>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</si>
  <si>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</si>
  <si>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 xml:space="preserve">УПФ "ДСК - Родина" </t>
  </si>
  <si>
    <t xml:space="preserve">УПФ "ДСК-Родина" </t>
  </si>
  <si>
    <t xml:space="preserve">"УПФ ОББ" </t>
  </si>
  <si>
    <t xml:space="preserve">УПФ "ПОИ" </t>
  </si>
  <si>
    <t>УПФ "ДаллБогг: 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</si>
  <si>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01.04.2023 г. - 30.06.2023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</si>
  <si>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01.01.2023 г. - 30.06.2023 г. </t>
    </r>
  </si>
  <si>
    <t>и за размера на прехвърлените средства на 15.08.2023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</si>
</sst>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lightUp">
        <bgColor indexed="2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10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5" xfId="0" applyFont="1" applyBorder="1" applyAlignment="1">
      <alignment vertical="center" wrapText="1"/>
    </xf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/>
    <xf numFmtId="1" fontId="1" fillId="0" borderId="1" xfId="0" applyNumberFormat="1" applyFont="1" applyBorder="1"/>
    <xf numFmtId="0" fontId="1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0" xfId="1" applyFont="1"/>
    <xf numFmtId="0" fontId="8" fillId="0" borderId="0" xfId="1" applyFont="1" applyAlignment="1">
      <alignment horizontal="center"/>
    </xf>
    <xf numFmtId="0" fontId="3" fillId="0" borderId="0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1" fillId="0" borderId="0" xfId="1" applyFont="1" applyAlignment="1">
      <alignment wrapText="1"/>
    </xf>
    <xf numFmtId="0" fontId="4" fillId="0" borderId="0" xfId="1" applyFont="1" applyBorder="1" applyAlignment="1">
      <alignment horizontal="center"/>
    </xf>
    <xf numFmtId="0" fontId="1" fillId="0" borderId="0" xfId="1" applyFont="1" applyAlignment="1">
      <alignment horizontal="center"/>
    </xf>
    <xf numFmtId="3" fontId="2" fillId="0" borderId="1" xfId="1" applyNumberFormat="1" applyFont="1" applyFill="1" applyBorder="1" applyAlignment="1"/>
    <xf numFmtId="3" fontId="6" fillId="0" borderId="1" xfId="1" applyNumberFormat="1" applyFont="1" applyBorder="1" applyAlignment="1"/>
    <xf numFmtId="2" fontId="4" fillId="0" borderId="0" xfId="1" applyNumberFormat="1" applyFont="1" applyBorder="1"/>
    <xf numFmtId="0" fontId="1" fillId="0" borderId="4" xfId="1" applyFont="1" applyBorder="1" applyAlignment="1">
      <alignment vertical="center" wrapText="1"/>
    </xf>
    <xf numFmtId="0" fontId="1" fillId="0" borderId="2" xfId="1" applyFont="1" applyBorder="1"/>
    <xf numFmtId="0" fontId="1" fillId="0" borderId="0" xfId="1" applyFont="1" applyBorder="1"/>
    <xf numFmtId="0" fontId="1" fillId="0" borderId="5" xfId="1" applyFont="1" applyBorder="1" applyAlignment="1">
      <alignment vertical="center" wrapText="1"/>
    </xf>
    <xf numFmtId="3" fontId="6" fillId="0" borderId="3" xfId="1" applyNumberFormat="1" applyFont="1" applyBorder="1" applyAlignment="1"/>
    <xf numFmtId="3" fontId="12" fillId="0" borderId="0" xfId="1" applyNumberFormat="1" applyFont="1" applyFill="1"/>
    <xf numFmtId="3" fontId="4" fillId="0" borderId="0" xfId="1" applyNumberFormat="1" applyFont="1" applyBorder="1"/>
    <xf numFmtId="3" fontId="5" fillId="0" borderId="0" xfId="1" applyNumberFormat="1" applyFont="1" applyFill="1" applyBorder="1"/>
    <xf numFmtId="3" fontId="1" fillId="0" borderId="0" xfId="1" applyNumberFormat="1" applyFont="1"/>
    <xf numFmtId="0" fontId="6" fillId="0" borderId="0" xfId="1" applyFont="1"/>
    <xf numFmtId="1" fontId="2" fillId="0" borderId="0" xfId="1" applyNumberFormat="1" applyFont="1" applyFill="1"/>
    <xf numFmtId="0" fontId="2" fillId="0" borderId="0" xfId="1" applyFont="1"/>
    <xf numFmtId="3" fontId="1" fillId="3" borderId="1" xfId="1" applyNumberFormat="1" applyFont="1" applyFill="1" applyBorder="1" applyAlignment="1"/>
    <xf numFmtId="4" fontId="1" fillId="3" borderId="1" xfId="1" applyNumberFormat="1" applyFont="1" applyFill="1" applyBorder="1" applyAlignment="1"/>
    <xf numFmtId="3" fontId="1" fillId="0" borderId="16" xfId="1" applyNumberFormat="1" applyFont="1" applyBorder="1" applyAlignment="1"/>
    <xf numFmtId="4" fontId="1" fillId="3" borderId="16" xfId="1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1" applyFont="1" applyAlignment="1">
      <alignment horizontal="center"/>
    </xf>
    <xf numFmtId="0" fontId="1" fillId="0" borderId="12" xfId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10" xfId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/>
    </xf>
    <xf numFmtId="0" fontId="1" fillId="0" borderId="11" xfId="1" applyFont="1" applyBorder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4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textRotation="90"/>
    </xf>
    <xf numFmtId="0" fontId="1" fillId="0" borderId="7" xfId="1" applyFont="1" applyBorder="1" applyAlignment="1">
      <alignment horizontal="center" vertical="center" textRotation="90"/>
    </xf>
    <xf numFmtId="0" fontId="1" fillId="0" borderId="3" xfId="1" applyFont="1" applyBorder="1" applyAlignment="1">
      <alignment horizontal="center" vertical="center" textRotation="90"/>
    </xf>
    <xf numFmtId="0" fontId="1" fillId="0" borderId="0" xfId="1" applyFont="1" applyFill="1" applyAlignment="1">
      <alignment horizontal="left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г.'!$Z$7</c:f>
              <c:numCache>
                <c:formatCode>#,##0</c:formatCode>
                <c:ptCount val="1"/>
                <c:pt idx="0">
                  <c:v>-15117180.24000001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II-ро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г.'!$Z$8</c:f>
              <c:numCache>
                <c:formatCode>#,##0</c:formatCode>
                <c:ptCount val="1"/>
                <c:pt idx="0">
                  <c:v>-25818400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II-ро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г.'!$Z$9</c:f>
              <c:numCache>
                <c:formatCode>#,##0</c:formatCode>
                <c:ptCount val="1"/>
                <c:pt idx="0">
                  <c:v>35309380.609999985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II-ро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г.'!$Z$10</c:f>
              <c:numCache>
                <c:formatCode>#,##0</c:formatCode>
                <c:ptCount val="1"/>
                <c:pt idx="0">
                  <c:v>-25173593.120000005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II-ро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г.'!$Z$11</c:f>
              <c:numCache>
                <c:formatCode>#,##0</c:formatCode>
                <c:ptCount val="1"/>
                <c:pt idx="0">
                  <c:v>44561727.629999988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II-ро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г.'!$Z$12</c:f>
              <c:numCache>
                <c:formatCode>#,##0</c:formatCode>
                <c:ptCount val="1"/>
                <c:pt idx="0">
                  <c:v>890494.07999999821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II-ро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г.'!$Z$13</c:f>
              <c:numCache>
                <c:formatCode>#,##0</c:formatCode>
                <c:ptCount val="1"/>
                <c:pt idx="0">
                  <c:v>-11150569.5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II-ро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г.'!$Z$14</c:f>
              <c:numCache>
                <c:formatCode>#,##0</c:formatCode>
                <c:ptCount val="1"/>
                <c:pt idx="0">
                  <c:v>-2403845.63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II-ро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г.'!$Z$15</c:f>
              <c:numCache>
                <c:formatCode>#,##0</c:formatCode>
                <c:ptCount val="1"/>
                <c:pt idx="0">
                  <c:v>-2874045.3199999989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II-ро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2023 г.'!$X$15</c:f>
              <c:numCache>
                <c:formatCode>#,##0</c:formatCode>
                <c:ptCount val="1"/>
                <c:pt idx="0">
                  <c:v>6157134.6899999995</c:v>
                </c:pt>
              </c:numCache>
            </c:numRef>
          </c:cat>
          <c:val>
            <c:numRef>
              <c:f>'УПФ - II-ро тримесечие 2023 г.'!$Z$16</c:f>
              <c:numCache>
                <c:formatCode>#,##0</c:formatCode>
                <c:ptCount val="1"/>
                <c:pt idx="0">
                  <c:v>1776031.4900000002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II-ро тримесечие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г.'!$Y$7</c:f>
              <c:numCache>
                <c:formatCode>#,##0</c:formatCode>
                <c:ptCount val="1"/>
                <c:pt idx="0">
                  <c:v>-2725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II-ро тримесечие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г.'!$Y$8</c:f>
              <c:numCache>
                <c:formatCode>#,##0</c:formatCode>
                <c:ptCount val="1"/>
                <c:pt idx="0">
                  <c:v>-5650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II-ро тримесечие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г.'!$Y$9</c:f>
              <c:numCache>
                <c:formatCode>#,##0</c:formatCode>
                <c:ptCount val="1"/>
                <c:pt idx="0">
                  <c:v>10472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II-ро тримесечие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г.'!$Y$10</c:f>
              <c:numCache>
                <c:formatCode>#,##0</c:formatCode>
                <c:ptCount val="1"/>
                <c:pt idx="0">
                  <c:v>-86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II-ро тримесечие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г.'!$Y$11</c:f>
              <c:numCache>
                <c:formatCode>#,##0</c:formatCode>
                <c:ptCount val="1"/>
                <c:pt idx="0">
                  <c:v>6828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II-ро тримесечие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г.'!$Y$12</c:f>
              <c:numCache>
                <c:formatCode>#,##0</c:formatCode>
                <c:ptCount val="1"/>
                <c:pt idx="0">
                  <c:v>-1114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II-ро тримесечие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г.'!$Y$13</c:f>
              <c:numCache>
                <c:formatCode>#,##0</c:formatCode>
                <c:ptCount val="1"/>
                <c:pt idx="0">
                  <c:v>-5863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II-ро тримесечие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г.'!$Y$14</c:f>
              <c:numCache>
                <c:formatCode>#,##0</c:formatCode>
                <c:ptCount val="1"/>
                <c:pt idx="0">
                  <c:v>-918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II-ро тримесечие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г.'!$Y$15</c:f>
              <c:numCache>
                <c:formatCode>#,##0</c:formatCode>
                <c:ptCount val="1"/>
                <c:pt idx="0">
                  <c:v>-1198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II-ро тримесечие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cat>
          <c:val>
            <c:numRef>
              <c:f>'УПФ - II-ро тримесечие 2023 г.'!$Y$16</c:f>
              <c:numCache>
                <c:formatCode>#,##0</c:formatCode>
                <c:ptCount val="1"/>
                <c:pt idx="0">
                  <c:v>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г.'!$Z$7</c:f>
              <c:numCache>
                <c:formatCode>#,##0</c:formatCode>
                <c:ptCount val="1"/>
                <c:pt idx="0">
                  <c:v>-19168358.00000003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B-4D11-BF29-1EB2498AA59E}"/>
            </c:ext>
          </c:extLst>
        </c:ser>
        <c:ser>
          <c:idx val="1"/>
          <c:order val="1"/>
          <c:tx>
            <c:strRef>
              <c:f>'УПФ - I-во полугодие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г.'!$Z$8</c:f>
              <c:numCache>
                <c:formatCode>#,##0</c:formatCode>
                <c:ptCount val="1"/>
                <c:pt idx="0">
                  <c:v>-52511268.050000019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B-4D11-BF29-1EB2498AA59E}"/>
            </c:ext>
          </c:extLst>
        </c:ser>
        <c:ser>
          <c:idx val="2"/>
          <c:order val="2"/>
          <c:tx>
            <c:strRef>
              <c:f>'УПФ - I-во полугодие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г.'!$Z$9</c:f>
              <c:numCache>
                <c:formatCode>#,##0</c:formatCode>
                <c:ptCount val="1"/>
                <c:pt idx="0">
                  <c:v>81282238.240000039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B-4D11-BF29-1EB2498AA59E}"/>
            </c:ext>
          </c:extLst>
        </c:ser>
        <c:ser>
          <c:idx val="3"/>
          <c:order val="3"/>
          <c:tx>
            <c:strRef>
              <c:f>'УПФ - I-во полугодие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8B-4D11-BF29-1EB2498AA59E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г.'!$Z$10</c:f>
              <c:numCache>
                <c:formatCode>#,##0</c:formatCode>
                <c:ptCount val="1"/>
                <c:pt idx="0">
                  <c:v>-58797157.470000014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B-4D11-BF29-1EB2498AA59E}"/>
            </c:ext>
          </c:extLst>
        </c:ser>
        <c:ser>
          <c:idx val="4"/>
          <c:order val="4"/>
          <c:tx>
            <c:strRef>
              <c:f>'УПФ - I-во полугодие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г.'!$Z$11</c:f>
              <c:numCache>
                <c:formatCode>#,##0</c:formatCode>
                <c:ptCount val="1"/>
                <c:pt idx="0">
                  <c:v>85042666.439999983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88B-4D11-BF29-1EB2498AA59E}"/>
            </c:ext>
          </c:extLst>
        </c:ser>
        <c:ser>
          <c:idx val="5"/>
          <c:order val="5"/>
          <c:tx>
            <c:strRef>
              <c:f>'УПФ - I-во полугодие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г.'!$Z$12</c:f>
              <c:numCache>
                <c:formatCode>#,##0</c:formatCode>
                <c:ptCount val="1"/>
                <c:pt idx="0">
                  <c:v>-3398998.0300000086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8B-4D11-BF29-1EB2498AA59E}"/>
            </c:ext>
          </c:extLst>
        </c:ser>
        <c:ser>
          <c:idx val="7"/>
          <c:order val="6"/>
          <c:tx>
            <c:strRef>
              <c:f>'УПФ - I-во полугодие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г.'!$Z$13</c:f>
              <c:numCache>
                <c:formatCode>#,##0</c:formatCode>
                <c:ptCount val="1"/>
                <c:pt idx="0">
                  <c:v>-23669254.43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88B-4D11-BF29-1EB2498AA59E}"/>
            </c:ext>
          </c:extLst>
        </c:ser>
        <c:ser>
          <c:idx val="8"/>
          <c:order val="7"/>
          <c:tx>
            <c:strRef>
              <c:f>'УПФ - I-во полугодие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C88B-4D11-BF29-1EB2498AA59E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г.'!$Z$14</c:f>
              <c:numCache>
                <c:formatCode>#,##0</c:formatCode>
                <c:ptCount val="1"/>
                <c:pt idx="0">
                  <c:v>-6041531.7400000002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88B-4D11-BF29-1EB2498AA59E}"/>
            </c:ext>
          </c:extLst>
        </c:ser>
        <c:ser>
          <c:idx val="9"/>
          <c:order val="8"/>
          <c:tx>
            <c:strRef>
              <c:f>'УПФ - I-во полугодие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C88B-4D11-BF29-1EB2498AA59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г.'!$Z$15</c:f>
              <c:numCache>
                <c:formatCode>#,##0</c:formatCode>
                <c:ptCount val="1"/>
                <c:pt idx="0">
                  <c:v>-7059493.7199999997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88B-4D11-BF29-1EB2498AA59E}"/>
            </c:ext>
          </c:extLst>
        </c:ser>
        <c:ser>
          <c:idx val="6"/>
          <c:order val="9"/>
          <c:tx>
            <c:strRef>
              <c:f>'УПФ - I-во полугодие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I-во полугодие 2023 г.'!$Z$16</c:f>
              <c:numCache>
                <c:formatCode>#,##0</c:formatCode>
                <c:ptCount val="1"/>
                <c:pt idx="0">
                  <c:v>4321156.76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88B-4D11-BF29-1EB2498AA59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2023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г.'!$Y$7</c:f>
              <c:numCache>
                <c:formatCode>#,##0</c:formatCode>
                <c:ptCount val="1"/>
                <c:pt idx="0">
                  <c:v>-2948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13-4DF6-94BD-7149D7860A78}"/>
            </c:ext>
          </c:extLst>
        </c:ser>
        <c:ser>
          <c:idx val="1"/>
          <c:order val="1"/>
          <c:tx>
            <c:strRef>
              <c:f>'УПФ - I-во полугодие 2023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г.'!$Y$8</c:f>
              <c:numCache>
                <c:formatCode>#,##0</c:formatCode>
                <c:ptCount val="1"/>
                <c:pt idx="0">
                  <c:v>-11923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13-4DF6-94BD-7149D7860A78}"/>
            </c:ext>
          </c:extLst>
        </c:ser>
        <c:ser>
          <c:idx val="2"/>
          <c:order val="2"/>
          <c:tx>
            <c:strRef>
              <c:f>'УПФ - I-во полугодие 2023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4.4146430043078087E-3"/>
                  <c:y val="-6.98632315424232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г.'!$Y$9</c:f>
              <c:numCache>
                <c:formatCode>#,##0</c:formatCode>
                <c:ptCount val="1"/>
                <c:pt idx="0">
                  <c:v>23758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13-4DF6-94BD-7149D7860A78}"/>
            </c:ext>
          </c:extLst>
        </c:ser>
        <c:ser>
          <c:idx val="3"/>
          <c:order val="3"/>
          <c:tx>
            <c:strRef>
              <c:f>'УПФ - I-во полугодие 2023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813-4DF6-94BD-7149D7860A7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г.'!$Y$10</c:f>
              <c:numCache>
                <c:formatCode>#,##0</c:formatCode>
                <c:ptCount val="1"/>
                <c:pt idx="0">
                  <c:v>-3860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813-4DF6-94BD-7149D7860A78}"/>
            </c:ext>
          </c:extLst>
        </c:ser>
        <c:ser>
          <c:idx val="4"/>
          <c:order val="4"/>
          <c:tx>
            <c:strRef>
              <c:f>'УПФ - I-во полугодие 2023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г.'!$Y$11</c:f>
              <c:numCache>
                <c:formatCode>#,##0</c:formatCode>
                <c:ptCount val="1"/>
                <c:pt idx="0">
                  <c:v>13842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813-4DF6-94BD-7149D7860A78}"/>
            </c:ext>
          </c:extLst>
        </c:ser>
        <c:ser>
          <c:idx val="5"/>
          <c:order val="5"/>
          <c:tx>
            <c:strRef>
              <c:f>'УПФ - I-во полугодие 2023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г.'!$Y$12</c:f>
              <c:numCache>
                <c:formatCode>#,##0</c:formatCode>
                <c:ptCount val="1"/>
                <c:pt idx="0">
                  <c:v>-2690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813-4DF6-94BD-7149D7860A78}"/>
            </c:ext>
          </c:extLst>
        </c:ser>
        <c:ser>
          <c:idx val="7"/>
          <c:order val="6"/>
          <c:tx>
            <c:strRef>
              <c:f>'УПФ - I-во полугодие 2023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13-4DF6-94BD-7149D7860A78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2023 г.'!$Y$13</c:f>
              <c:numCache>
                <c:formatCode>#,##0</c:formatCode>
                <c:ptCount val="1"/>
                <c:pt idx="0">
                  <c:v>-11879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813-4DF6-94BD-7149D7860A78}"/>
            </c:ext>
          </c:extLst>
        </c:ser>
        <c:ser>
          <c:idx val="8"/>
          <c:order val="7"/>
          <c:tx>
            <c:strRef>
              <c:f>'УПФ - I-во полугодие 2023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г.'!$Y$14</c:f>
              <c:numCache>
                <c:formatCode>#,##0</c:formatCode>
                <c:ptCount val="1"/>
                <c:pt idx="0">
                  <c:v>-2365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813-4DF6-94BD-7149D7860A78}"/>
            </c:ext>
          </c:extLst>
        </c:ser>
        <c:ser>
          <c:idx val="9"/>
          <c:order val="8"/>
          <c:tx>
            <c:strRef>
              <c:f>'УПФ - I-во полугодие 2023 г.'!$B$15</c:f>
              <c:strCache>
                <c:ptCount val="1"/>
                <c:pt idx="0">
                  <c:v>УПФ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2023 г.'!$Y$15</c:f>
              <c:numCache>
                <c:formatCode>#,##0</c:formatCode>
                <c:ptCount val="1"/>
                <c:pt idx="0">
                  <c:v>-2691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13-4DF6-94BD-7149D7860A78}"/>
            </c:ext>
          </c:extLst>
        </c:ser>
        <c:ser>
          <c:idx val="6"/>
          <c:order val="9"/>
          <c:tx>
            <c:strRef>
              <c:f>'УПФ - I-во полугодие 2023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'УПФ - I-во полугодие 2023 г.'!$Y$16</c:f>
              <c:numCache>
                <c:formatCode>#,##0</c:formatCode>
                <c:ptCount val="1"/>
                <c:pt idx="0">
                  <c:v>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813-4DF6-94BD-7149D7860A7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7.425781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71" t="s">
        <v>22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</row>
    <row r="2" spans="1:96" ht="18.75" x14ac:dyDescent="0.3">
      <c r="A2" s="71" t="s">
        <v>24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75" t="s">
        <v>4</v>
      </c>
      <c r="B4" s="75"/>
      <c r="C4" s="73" t="s">
        <v>5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75"/>
      <c r="B5" s="75"/>
      <c r="C5" s="75" t="s">
        <v>7</v>
      </c>
      <c r="D5" s="75"/>
      <c r="E5" s="75" t="s">
        <v>8</v>
      </c>
      <c r="F5" s="75"/>
      <c r="G5" s="75" t="s">
        <v>17</v>
      </c>
      <c r="H5" s="75"/>
      <c r="I5" s="75" t="s">
        <v>9</v>
      </c>
      <c r="J5" s="75"/>
      <c r="K5" s="75" t="s">
        <v>19</v>
      </c>
      <c r="L5" s="75"/>
      <c r="M5" s="75" t="s">
        <v>10</v>
      </c>
      <c r="N5" s="75"/>
      <c r="O5" s="75" t="s">
        <v>11</v>
      </c>
      <c r="P5" s="75"/>
      <c r="Q5" s="75" t="s">
        <v>13</v>
      </c>
      <c r="R5" s="75"/>
      <c r="S5" s="77" t="s">
        <v>14</v>
      </c>
      <c r="T5" s="78"/>
      <c r="U5" s="77" t="s">
        <v>21</v>
      </c>
      <c r="V5" s="78"/>
      <c r="W5" s="74" t="s">
        <v>0</v>
      </c>
      <c r="X5" s="74"/>
      <c r="Y5" s="72" t="s">
        <v>6</v>
      </c>
      <c r="Z5" s="72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75"/>
      <c r="B6" s="75"/>
      <c r="C6" s="22" t="s">
        <v>2</v>
      </c>
      <c r="D6" s="22" t="s">
        <v>3</v>
      </c>
      <c r="E6" s="22" t="s">
        <v>2</v>
      </c>
      <c r="F6" s="22" t="s">
        <v>3</v>
      </c>
      <c r="G6" s="22" t="s">
        <v>2</v>
      </c>
      <c r="H6" s="22" t="s">
        <v>3</v>
      </c>
      <c r="I6" s="22" t="s">
        <v>2</v>
      </c>
      <c r="J6" s="22" t="s">
        <v>3</v>
      </c>
      <c r="K6" s="22" t="s">
        <v>2</v>
      </c>
      <c r="L6" s="22" t="s">
        <v>3</v>
      </c>
      <c r="M6" s="22" t="s">
        <v>2</v>
      </c>
      <c r="N6" s="22" t="s">
        <v>3</v>
      </c>
      <c r="O6" s="22" t="s">
        <v>2</v>
      </c>
      <c r="P6" s="22" t="s">
        <v>3</v>
      </c>
      <c r="Q6" s="22" t="s">
        <v>2</v>
      </c>
      <c r="R6" s="22" t="s">
        <v>3</v>
      </c>
      <c r="S6" s="22" t="s">
        <v>2</v>
      </c>
      <c r="T6" s="22" t="s">
        <v>3</v>
      </c>
      <c r="U6" s="38" t="s">
        <v>2</v>
      </c>
      <c r="V6" s="38" t="s">
        <v>3</v>
      </c>
      <c r="W6" s="23" t="s">
        <v>2</v>
      </c>
      <c r="X6" s="23" t="s">
        <v>3</v>
      </c>
      <c r="Y6" s="24" t="s">
        <v>2</v>
      </c>
      <c r="Z6" s="24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79" t="s">
        <v>1</v>
      </c>
      <c r="B7" s="25" t="s">
        <v>7</v>
      </c>
      <c r="C7" s="20"/>
      <c r="D7" s="20"/>
      <c r="E7" s="26">
        <v>709</v>
      </c>
      <c r="F7" s="26">
        <v>3273188.09</v>
      </c>
      <c r="G7" s="26">
        <v>7779</v>
      </c>
      <c r="H7" s="26">
        <v>32617878.609999999</v>
      </c>
      <c r="I7" s="26">
        <v>4704</v>
      </c>
      <c r="J7" s="26">
        <v>15495065.24</v>
      </c>
      <c r="K7" s="26">
        <v>4788</v>
      </c>
      <c r="L7" s="26">
        <v>27215843.219999999</v>
      </c>
      <c r="M7" s="26">
        <v>1479</v>
      </c>
      <c r="N7" s="26">
        <v>8499501.2200000007</v>
      </c>
      <c r="O7" s="26">
        <v>160</v>
      </c>
      <c r="P7" s="26">
        <v>1651308.56</v>
      </c>
      <c r="Q7" s="26">
        <v>480</v>
      </c>
      <c r="R7" s="26">
        <v>1523413.68</v>
      </c>
      <c r="S7" s="26">
        <v>209</v>
      </c>
      <c r="T7" s="26">
        <v>826508.77</v>
      </c>
      <c r="U7" s="26">
        <v>79</v>
      </c>
      <c r="V7" s="26">
        <v>369073.13</v>
      </c>
      <c r="W7" s="35">
        <f>C7+E7+G7+I7+K7+M7+O7+Q7+S7+U7</f>
        <v>20387</v>
      </c>
      <c r="X7" s="35">
        <f>D7+F7+H7+J7+L7+N7+P7+R7+T7+V7</f>
        <v>91471780.519999996</v>
      </c>
      <c r="Y7" s="36">
        <f>C17-W7</f>
        <v>-2725</v>
      </c>
      <c r="Z7" s="36">
        <f>D17-X7</f>
        <v>-15117180.24000001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80"/>
      <c r="B8" s="25" t="s">
        <v>8</v>
      </c>
      <c r="C8" s="26">
        <v>1861</v>
      </c>
      <c r="D8" s="26">
        <v>8815015.6799999997</v>
      </c>
      <c r="E8" s="20"/>
      <c r="F8" s="20"/>
      <c r="G8" s="26">
        <v>2615</v>
      </c>
      <c r="H8" s="26">
        <v>11226863.98</v>
      </c>
      <c r="I8" s="26">
        <v>1471</v>
      </c>
      <c r="J8" s="26">
        <v>4918947.43</v>
      </c>
      <c r="K8" s="26">
        <v>1340</v>
      </c>
      <c r="L8" s="26">
        <v>7780595.3099999996</v>
      </c>
      <c r="M8" s="26">
        <v>269</v>
      </c>
      <c r="N8" s="26">
        <v>1879080.95</v>
      </c>
      <c r="O8" s="26">
        <v>65</v>
      </c>
      <c r="P8" s="26">
        <v>560764.5</v>
      </c>
      <c r="Q8" s="27">
        <v>173</v>
      </c>
      <c r="R8" s="26">
        <v>561520.07999999996</v>
      </c>
      <c r="S8" s="26">
        <v>64</v>
      </c>
      <c r="T8" s="26">
        <v>289470.38</v>
      </c>
      <c r="U8" s="26">
        <v>36</v>
      </c>
      <c r="V8" s="26">
        <v>218239.29</v>
      </c>
      <c r="W8" s="35">
        <f t="shared" ref="W8:W14" si="0">C8+E8+G8+I8+K8+M8+O8+Q8+S8+U8</f>
        <v>7894</v>
      </c>
      <c r="X8" s="35">
        <f t="shared" ref="X8:X14" si="1">D8+F8+H8+J8+L8+N8+P8+R8+T8+V8</f>
        <v>36250497.600000001</v>
      </c>
      <c r="Y8" s="36">
        <f>E17-W8</f>
        <v>-5650</v>
      </c>
      <c r="Z8" s="36">
        <f>F17-X8</f>
        <v>-25818400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80"/>
      <c r="B9" s="25" t="s">
        <v>18</v>
      </c>
      <c r="C9" s="26">
        <v>4874</v>
      </c>
      <c r="D9" s="26">
        <v>21944428.719999999</v>
      </c>
      <c r="E9" s="26">
        <v>553</v>
      </c>
      <c r="F9" s="26">
        <v>2630255.9900000002</v>
      </c>
      <c r="G9" s="20"/>
      <c r="H9" s="20"/>
      <c r="I9" s="26">
        <v>3791</v>
      </c>
      <c r="J9" s="26">
        <v>12752342.880000001</v>
      </c>
      <c r="K9" s="26">
        <v>2764</v>
      </c>
      <c r="L9" s="26">
        <v>15365817.539999999</v>
      </c>
      <c r="M9" s="26">
        <v>1099</v>
      </c>
      <c r="N9" s="26">
        <v>6571636.6699999999</v>
      </c>
      <c r="O9" s="26">
        <v>124</v>
      </c>
      <c r="P9" s="26">
        <v>1142294.58</v>
      </c>
      <c r="Q9" s="27">
        <v>394</v>
      </c>
      <c r="R9" s="26">
        <v>1057009.5</v>
      </c>
      <c r="S9" s="26">
        <v>117</v>
      </c>
      <c r="T9" s="26">
        <v>524423.92000000004</v>
      </c>
      <c r="U9" s="26">
        <v>80</v>
      </c>
      <c r="V9" s="26">
        <v>504628.23</v>
      </c>
      <c r="W9" s="35">
        <f t="shared" si="0"/>
        <v>13796</v>
      </c>
      <c r="X9" s="35">
        <f t="shared" si="1"/>
        <v>62492838.030000001</v>
      </c>
      <c r="Y9" s="36">
        <f>G17-W9</f>
        <v>10472</v>
      </c>
      <c r="Z9" s="36">
        <f>H17-X9</f>
        <v>35309380.609999985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80"/>
      <c r="B10" s="28" t="s">
        <v>9</v>
      </c>
      <c r="C10" s="26">
        <v>4473</v>
      </c>
      <c r="D10" s="26">
        <v>20206115.280000001</v>
      </c>
      <c r="E10" s="26">
        <v>473</v>
      </c>
      <c r="F10" s="26">
        <v>2384656.1800000002</v>
      </c>
      <c r="G10" s="26">
        <v>5829</v>
      </c>
      <c r="H10" s="26">
        <v>23597450.530000001</v>
      </c>
      <c r="I10" s="20"/>
      <c r="J10" s="20"/>
      <c r="K10" s="26">
        <v>2918</v>
      </c>
      <c r="L10" s="26">
        <v>17248766.760000002</v>
      </c>
      <c r="M10" s="26">
        <v>979</v>
      </c>
      <c r="N10" s="26">
        <v>5935657.7999999998</v>
      </c>
      <c r="O10" s="26">
        <v>201</v>
      </c>
      <c r="P10" s="26">
        <v>2470242.15</v>
      </c>
      <c r="Q10" s="27">
        <v>532</v>
      </c>
      <c r="R10" s="26">
        <v>1323330.5</v>
      </c>
      <c r="S10" s="26">
        <v>142</v>
      </c>
      <c r="T10" s="26">
        <v>605828.89</v>
      </c>
      <c r="U10" s="26">
        <v>57</v>
      </c>
      <c r="V10" s="26">
        <v>324468.08</v>
      </c>
      <c r="W10" s="35">
        <f t="shared" si="0"/>
        <v>15604</v>
      </c>
      <c r="X10" s="35">
        <f t="shared" si="1"/>
        <v>74096516.170000002</v>
      </c>
      <c r="Y10" s="36">
        <f>I17-W10</f>
        <v>-86</v>
      </c>
      <c r="Z10" s="36">
        <f>J17-X10</f>
        <v>-25173593.120000005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80"/>
      <c r="B11" s="29" t="s">
        <v>19</v>
      </c>
      <c r="C11" s="26">
        <v>2420</v>
      </c>
      <c r="D11" s="26">
        <v>11225464.18</v>
      </c>
      <c r="E11" s="26">
        <v>214</v>
      </c>
      <c r="F11" s="26">
        <v>1079666.81</v>
      </c>
      <c r="G11" s="26">
        <v>2546</v>
      </c>
      <c r="H11" s="30">
        <v>12007702.85</v>
      </c>
      <c r="I11" s="26">
        <v>1584</v>
      </c>
      <c r="J11" s="26">
        <v>5915537.8899999997</v>
      </c>
      <c r="K11" s="20"/>
      <c r="L11" s="20"/>
      <c r="M11" s="26">
        <v>518</v>
      </c>
      <c r="N11" s="26">
        <v>3685663.07</v>
      </c>
      <c r="O11" s="26">
        <v>62</v>
      </c>
      <c r="P11" s="26">
        <v>697837.95</v>
      </c>
      <c r="Q11" s="27">
        <v>183</v>
      </c>
      <c r="R11" s="26">
        <v>511592.97</v>
      </c>
      <c r="S11" s="26">
        <v>60</v>
      </c>
      <c r="T11" s="26">
        <v>272473.59999999998</v>
      </c>
      <c r="U11" s="26">
        <v>32</v>
      </c>
      <c r="V11" s="26">
        <v>237819.55</v>
      </c>
      <c r="W11" s="35">
        <f t="shared" si="0"/>
        <v>7619</v>
      </c>
      <c r="X11" s="35">
        <f t="shared" si="1"/>
        <v>35633758.869999997</v>
      </c>
      <c r="Y11" s="36">
        <f>K17-W11</f>
        <v>6828</v>
      </c>
      <c r="Z11" s="36">
        <f>L17-X11</f>
        <v>44561727.629999988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80"/>
      <c r="B12" s="25" t="s">
        <v>10</v>
      </c>
      <c r="C12" s="26">
        <v>1460</v>
      </c>
      <c r="D12" s="26">
        <v>6683048.0999999996</v>
      </c>
      <c r="E12" s="26">
        <v>93</v>
      </c>
      <c r="F12" s="26">
        <v>436881.19</v>
      </c>
      <c r="G12" s="26">
        <v>1960</v>
      </c>
      <c r="H12" s="26">
        <v>9013236.8499999996</v>
      </c>
      <c r="I12" s="26">
        <v>1145</v>
      </c>
      <c r="J12" s="26">
        <v>4001360.37</v>
      </c>
      <c r="K12" s="26">
        <v>1068</v>
      </c>
      <c r="L12" s="26">
        <v>6386495.5499999998</v>
      </c>
      <c r="M12" s="20"/>
      <c r="N12" s="20"/>
      <c r="O12" s="26">
        <v>49</v>
      </c>
      <c r="P12" s="26">
        <v>505749.03</v>
      </c>
      <c r="Q12" s="27">
        <v>107</v>
      </c>
      <c r="R12" s="26">
        <v>284139.95</v>
      </c>
      <c r="S12" s="26">
        <v>47</v>
      </c>
      <c r="T12" s="26">
        <v>173255.97</v>
      </c>
      <c r="U12" s="26">
        <v>17</v>
      </c>
      <c r="V12" s="26">
        <v>57927.62</v>
      </c>
      <c r="W12" s="35">
        <f t="shared" si="0"/>
        <v>5946</v>
      </c>
      <c r="X12" s="35">
        <f t="shared" si="1"/>
        <v>27542094.630000003</v>
      </c>
      <c r="Y12" s="36">
        <f>M17-W12</f>
        <v>-1114</v>
      </c>
      <c r="Z12" s="36">
        <f>N17-X12</f>
        <v>890494.07999999821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80"/>
      <c r="B13" s="28" t="s">
        <v>11</v>
      </c>
      <c r="C13" s="26">
        <v>1436</v>
      </c>
      <c r="D13" s="26">
        <v>3916042.36</v>
      </c>
      <c r="E13" s="26">
        <v>97</v>
      </c>
      <c r="F13" s="26">
        <v>313903.28000000003</v>
      </c>
      <c r="G13" s="26">
        <v>1920</v>
      </c>
      <c r="H13" s="26">
        <v>5146847.03</v>
      </c>
      <c r="I13" s="26">
        <v>1768</v>
      </c>
      <c r="J13" s="26">
        <v>3722951.97</v>
      </c>
      <c r="K13" s="26">
        <v>848</v>
      </c>
      <c r="L13" s="26">
        <v>3344893.19</v>
      </c>
      <c r="M13" s="26">
        <v>250</v>
      </c>
      <c r="N13" s="26">
        <v>969024.92</v>
      </c>
      <c r="O13" s="20"/>
      <c r="P13" s="20"/>
      <c r="Q13" s="27">
        <v>101</v>
      </c>
      <c r="R13" s="26">
        <v>151751.73000000001</v>
      </c>
      <c r="S13" s="26">
        <v>63</v>
      </c>
      <c r="T13" s="26">
        <v>272122.53000000003</v>
      </c>
      <c r="U13" s="26">
        <v>63</v>
      </c>
      <c r="V13" s="26">
        <v>472298.47</v>
      </c>
      <c r="W13" s="35">
        <f t="shared" si="0"/>
        <v>6546</v>
      </c>
      <c r="X13" s="35">
        <f t="shared" si="1"/>
        <v>18309835.48</v>
      </c>
      <c r="Y13" s="36">
        <f>O17-W13</f>
        <v>-5863</v>
      </c>
      <c r="Z13" s="36">
        <f>P17-X13</f>
        <v>-11150569.5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80"/>
      <c r="B14" s="31" t="s">
        <v>12</v>
      </c>
      <c r="C14" s="27">
        <v>627</v>
      </c>
      <c r="D14" s="26">
        <v>1926619.97</v>
      </c>
      <c r="E14" s="27">
        <v>68</v>
      </c>
      <c r="F14" s="26">
        <v>190911.51</v>
      </c>
      <c r="G14" s="27">
        <v>936</v>
      </c>
      <c r="H14" s="26">
        <v>2290974.2200000002</v>
      </c>
      <c r="I14" s="27">
        <v>695</v>
      </c>
      <c r="J14" s="26">
        <v>1263119.3</v>
      </c>
      <c r="K14" s="26">
        <v>394</v>
      </c>
      <c r="L14" s="26">
        <v>1341300.69</v>
      </c>
      <c r="M14" s="26">
        <v>137</v>
      </c>
      <c r="N14" s="26">
        <v>498323.83</v>
      </c>
      <c r="O14" s="27">
        <v>9</v>
      </c>
      <c r="P14" s="26">
        <v>48858.400000000001</v>
      </c>
      <c r="Q14" s="20"/>
      <c r="R14" s="20"/>
      <c r="S14" s="26">
        <v>60</v>
      </c>
      <c r="T14" s="26">
        <v>312772.28999999998</v>
      </c>
      <c r="U14" s="26">
        <v>9</v>
      </c>
      <c r="V14" s="26">
        <v>31430.25</v>
      </c>
      <c r="W14" s="35">
        <f t="shared" si="0"/>
        <v>2935</v>
      </c>
      <c r="X14" s="35">
        <f t="shared" si="1"/>
        <v>7904310.46</v>
      </c>
      <c r="Y14" s="36">
        <f>Q17-W14</f>
        <v>-918</v>
      </c>
      <c r="Z14" s="36">
        <f>R17-X14</f>
        <v>-2403845.63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80"/>
      <c r="B15" s="25" t="s">
        <v>20</v>
      </c>
      <c r="C15" s="27">
        <v>470</v>
      </c>
      <c r="D15" s="26">
        <v>1470618.17</v>
      </c>
      <c r="E15" s="27">
        <v>35</v>
      </c>
      <c r="F15" s="26">
        <v>118929.49</v>
      </c>
      <c r="G15" s="27">
        <v>648</v>
      </c>
      <c r="H15" s="26">
        <v>1779240.44</v>
      </c>
      <c r="I15" s="27">
        <v>347</v>
      </c>
      <c r="J15" s="26">
        <v>806675.98</v>
      </c>
      <c r="K15" s="26">
        <v>306</v>
      </c>
      <c r="L15" s="26">
        <v>1452639.11</v>
      </c>
      <c r="M15" s="26">
        <v>89</v>
      </c>
      <c r="N15" s="26">
        <v>334259.28999999998</v>
      </c>
      <c r="O15" s="27">
        <v>13</v>
      </c>
      <c r="P15" s="26">
        <v>82210.81</v>
      </c>
      <c r="Q15" s="39">
        <v>45</v>
      </c>
      <c r="R15" s="40">
        <v>86118.2</v>
      </c>
      <c r="S15" s="20"/>
      <c r="T15" s="20"/>
      <c r="U15" s="26">
        <v>9</v>
      </c>
      <c r="V15" s="26">
        <v>26443.200000000001</v>
      </c>
      <c r="W15" s="35">
        <f t="shared" ref="W15:W16" si="2">C15+E15+G15+I15+K15+M15+O15+Q15+S15+U15</f>
        <v>1962</v>
      </c>
      <c r="X15" s="35">
        <f t="shared" ref="X15:X16" si="3">D15+F15+H15+J15+L15+N15+P15+R15+T15+V15</f>
        <v>6157134.6899999995</v>
      </c>
      <c r="Y15" s="36">
        <f>S17-W15</f>
        <v>-1198</v>
      </c>
      <c r="Z15" s="36">
        <f>T17-X15</f>
        <v>-2874045.3199999989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81"/>
      <c r="B16" s="19" t="s">
        <v>21</v>
      </c>
      <c r="C16" s="32">
        <v>41</v>
      </c>
      <c r="D16" s="33">
        <v>167247.82</v>
      </c>
      <c r="E16" s="32">
        <v>2</v>
      </c>
      <c r="F16" s="33">
        <v>3705.06</v>
      </c>
      <c r="G16" s="32">
        <v>35</v>
      </c>
      <c r="H16" s="33">
        <v>122024.13</v>
      </c>
      <c r="I16" s="32">
        <v>13</v>
      </c>
      <c r="J16" s="33">
        <v>46921.99</v>
      </c>
      <c r="K16" s="33">
        <v>21</v>
      </c>
      <c r="L16" s="33">
        <v>59135.13</v>
      </c>
      <c r="M16" s="33">
        <v>12</v>
      </c>
      <c r="N16" s="33">
        <v>59440.959999999999</v>
      </c>
      <c r="O16" s="32">
        <v>0</v>
      </c>
      <c r="P16" s="33">
        <v>0</v>
      </c>
      <c r="Q16" s="32">
        <v>2</v>
      </c>
      <c r="R16" s="33">
        <v>1588.22</v>
      </c>
      <c r="S16" s="32">
        <v>2</v>
      </c>
      <c r="T16" s="33">
        <v>6233.02</v>
      </c>
      <c r="U16" s="21"/>
      <c r="V16" s="21"/>
      <c r="W16" s="37">
        <f t="shared" si="2"/>
        <v>128</v>
      </c>
      <c r="X16" s="37">
        <f t="shared" si="3"/>
        <v>466296.33</v>
      </c>
      <c r="Y16" s="37">
        <f>U17-W16</f>
        <v>254</v>
      </c>
      <c r="Z16" s="37">
        <f>V17-X16</f>
        <v>1776031.4900000002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4" t="s">
        <v>0</v>
      </c>
      <c r="B17" s="34"/>
      <c r="C17" s="34">
        <f t="shared" ref="C17:X17" si="4">SUM(C7:C16)</f>
        <v>17662</v>
      </c>
      <c r="D17" s="34">
        <f t="shared" si="4"/>
        <v>76354600.279999986</v>
      </c>
      <c r="E17" s="34">
        <f t="shared" si="4"/>
        <v>2244</v>
      </c>
      <c r="F17" s="34">
        <f t="shared" si="4"/>
        <v>10432097.6</v>
      </c>
      <c r="G17" s="34">
        <f t="shared" si="4"/>
        <v>24268</v>
      </c>
      <c r="H17" s="34">
        <f t="shared" si="4"/>
        <v>97802218.639999986</v>
      </c>
      <c r="I17" s="34">
        <f t="shared" si="4"/>
        <v>15518</v>
      </c>
      <c r="J17" s="34">
        <f t="shared" si="4"/>
        <v>48922923.049999997</v>
      </c>
      <c r="K17" s="34">
        <f t="shared" si="4"/>
        <v>14447</v>
      </c>
      <c r="L17" s="34">
        <f t="shared" si="4"/>
        <v>80195486.499999985</v>
      </c>
      <c r="M17" s="34">
        <f t="shared" si="4"/>
        <v>4832</v>
      </c>
      <c r="N17" s="34">
        <f t="shared" si="4"/>
        <v>28432588.710000001</v>
      </c>
      <c r="O17" s="34">
        <f t="shared" si="4"/>
        <v>683</v>
      </c>
      <c r="P17" s="34">
        <f t="shared" si="4"/>
        <v>7159265.9800000004</v>
      </c>
      <c r="Q17" s="34">
        <f t="shared" si="4"/>
        <v>2017</v>
      </c>
      <c r="R17" s="34">
        <f t="shared" si="4"/>
        <v>5500464.8300000001</v>
      </c>
      <c r="S17" s="34">
        <f t="shared" si="4"/>
        <v>764</v>
      </c>
      <c r="T17" s="34">
        <f t="shared" si="4"/>
        <v>3283089.3700000006</v>
      </c>
      <c r="U17" s="34">
        <f t="shared" si="4"/>
        <v>382</v>
      </c>
      <c r="V17" s="34">
        <f t="shared" si="4"/>
        <v>2242327.8200000003</v>
      </c>
      <c r="W17" s="34">
        <f t="shared" si="4"/>
        <v>82817</v>
      </c>
      <c r="X17" s="34">
        <f t="shared" si="4"/>
        <v>360325062.77999997</v>
      </c>
      <c r="Y17" s="34"/>
      <c r="Z17" s="34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76"/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  <mergeCell ref="A1:Z1"/>
    <mergeCell ref="A2:Z2"/>
    <mergeCell ref="Y5:Z5"/>
    <mergeCell ref="C4:Z4"/>
    <mergeCell ref="W5:X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44" customWidth="1"/>
    <col min="2" max="2" width="27.7109375" style="44" customWidth="1"/>
    <col min="3" max="3" width="8.28515625" style="44" customWidth="1"/>
    <col min="4" max="4" width="14.140625" style="44" customWidth="1"/>
    <col min="5" max="5" width="8.85546875" style="44" bestFit="1" customWidth="1"/>
    <col min="6" max="6" width="12.7109375" style="44" customWidth="1"/>
    <col min="7" max="7" width="11.42578125" style="44" bestFit="1" customWidth="1"/>
    <col min="8" max="8" width="14.5703125" style="44" bestFit="1" customWidth="1"/>
    <col min="9" max="9" width="8.140625" style="44" customWidth="1"/>
    <col min="10" max="10" width="14.5703125" style="44" bestFit="1" customWidth="1"/>
    <col min="11" max="11" width="8.140625" style="44" customWidth="1"/>
    <col min="12" max="12" width="13.85546875" style="44" customWidth="1"/>
    <col min="13" max="13" width="8.140625" style="44" customWidth="1"/>
    <col min="14" max="14" width="12.7109375" style="44" customWidth="1"/>
    <col min="15" max="15" width="8.140625" style="44" customWidth="1"/>
    <col min="16" max="16" width="12.7109375" style="44" customWidth="1"/>
    <col min="17" max="17" width="8.140625" style="44" customWidth="1"/>
    <col min="18" max="18" width="14.42578125" style="44" bestFit="1" customWidth="1"/>
    <col min="19" max="19" width="8.140625" style="44" customWidth="1"/>
    <col min="20" max="20" width="11.42578125" style="44" customWidth="1"/>
    <col min="21" max="21" width="9.140625" style="44" customWidth="1"/>
    <col min="22" max="22" width="14.42578125" style="44" bestFit="1" customWidth="1"/>
    <col min="23" max="23" width="9.28515625" style="66" customWidth="1"/>
    <col min="24" max="24" width="16.42578125" style="66" bestFit="1" customWidth="1"/>
    <col min="25" max="25" width="10.42578125" style="44" customWidth="1"/>
    <col min="26" max="26" width="16" style="44" bestFit="1" customWidth="1"/>
    <col min="27" max="27" width="3.28515625" style="44" customWidth="1"/>
    <col min="28" max="16384" width="9.140625" style="44"/>
  </cols>
  <sheetData>
    <row r="1" spans="1:96" ht="18.75" x14ac:dyDescent="0.3">
      <c r="A1" s="82" t="s">
        <v>23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</row>
    <row r="2" spans="1:96" ht="18.75" x14ac:dyDescent="0.3">
      <c r="A2" s="82" t="s">
        <v>16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</row>
    <row r="3" spans="1:96" ht="16.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</row>
    <row r="4" spans="1:96" ht="15.75" customHeight="1" x14ac:dyDescent="0.25">
      <c r="A4" s="83" t="s">
        <v>4</v>
      </c>
      <c r="B4" s="84"/>
      <c r="C4" s="89" t="s">
        <v>5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1"/>
      <c r="AA4" s="46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</row>
    <row r="5" spans="1:96" s="49" customFormat="1" ht="48.75" customHeight="1" x14ac:dyDescent="0.25">
      <c r="A5" s="85"/>
      <c r="B5" s="86"/>
      <c r="C5" s="92" t="s">
        <v>7</v>
      </c>
      <c r="D5" s="93"/>
      <c r="E5" s="92" t="s">
        <v>8</v>
      </c>
      <c r="F5" s="93"/>
      <c r="G5" s="92" t="s">
        <v>17</v>
      </c>
      <c r="H5" s="93"/>
      <c r="I5" s="92" t="s">
        <v>9</v>
      </c>
      <c r="J5" s="93"/>
      <c r="K5" s="75" t="s">
        <v>19</v>
      </c>
      <c r="L5" s="75"/>
      <c r="M5" s="92" t="s">
        <v>10</v>
      </c>
      <c r="N5" s="93"/>
      <c r="O5" s="92" t="s">
        <v>11</v>
      </c>
      <c r="P5" s="93"/>
      <c r="Q5" s="92" t="s">
        <v>13</v>
      </c>
      <c r="R5" s="93"/>
      <c r="S5" s="92" t="s">
        <v>14</v>
      </c>
      <c r="T5" s="93"/>
      <c r="U5" s="92" t="s">
        <v>21</v>
      </c>
      <c r="V5" s="93"/>
      <c r="W5" s="98" t="s">
        <v>0</v>
      </c>
      <c r="X5" s="99"/>
      <c r="Y5" s="100" t="s">
        <v>6</v>
      </c>
      <c r="Z5" s="101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</row>
    <row r="6" spans="1:96" s="51" customFormat="1" ht="40.5" customHeight="1" x14ac:dyDescent="0.25">
      <c r="A6" s="87"/>
      <c r="B6" s="88"/>
      <c r="C6" s="41" t="s">
        <v>2</v>
      </c>
      <c r="D6" s="41" t="s">
        <v>3</v>
      </c>
      <c r="E6" s="41" t="s">
        <v>2</v>
      </c>
      <c r="F6" s="41" t="s">
        <v>3</v>
      </c>
      <c r="G6" s="41" t="s">
        <v>2</v>
      </c>
      <c r="H6" s="41" t="s">
        <v>3</v>
      </c>
      <c r="I6" s="41" t="s">
        <v>2</v>
      </c>
      <c r="J6" s="41" t="s">
        <v>3</v>
      </c>
      <c r="K6" s="41" t="s">
        <v>2</v>
      </c>
      <c r="L6" s="41" t="s">
        <v>3</v>
      </c>
      <c r="M6" s="41" t="s">
        <v>2</v>
      </c>
      <c r="N6" s="41" t="s">
        <v>3</v>
      </c>
      <c r="O6" s="41" t="s">
        <v>2</v>
      </c>
      <c r="P6" s="41" t="s">
        <v>3</v>
      </c>
      <c r="Q6" s="41" t="s">
        <v>2</v>
      </c>
      <c r="R6" s="41" t="s">
        <v>3</v>
      </c>
      <c r="S6" s="41" t="s">
        <v>2</v>
      </c>
      <c r="T6" s="41" t="s">
        <v>3</v>
      </c>
      <c r="U6" s="41" t="s">
        <v>2</v>
      </c>
      <c r="V6" s="41" t="s">
        <v>3</v>
      </c>
      <c r="W6" s="43" t="s">
        <v>2</v>
      </c>
      <c r="X6" s="43" t="s">
        <v>3</v>
      </c>
      <c r="Y6" s="42" t="s">
        <v>2</v>
      </c>
      <c r="Z6" s="42" t="s">
        <v>3</v>
      </c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</row>
    <row r="7" spans="1:96" ht="32.25" customHeight="1" x14ac:dyDescent="0.25">
      <c r="A7" s="94" t="s">
        <v>1</v>
      </c>
      <c r="B7" s="25" t="s">
        <v>7</v>
      </c>
      <c r="C7" s="67"/>
      <c r="D7" s="68"/>
      <c r="E7" s="26">
        <v>1479</v>
      </c>
      <c r="F7" s="26">
        <v>6823290.6099999994</v>
      </c>
      <c r="G7" s="26">
        <v>16486</v>
      </c>
      <c r="H7" s="26">
        <v>68874494.870000005</v>
      </c>
      <c r="I7" s="26">
        <v>8856</v>
      </c>
      <c r="J7" s="26">
        <v>29244171.32</v>
      </c>
      <c r="K7" s="26">
        <v>9605</v>
      </c>
      <c r="L7" s="26">
        <v>52427900.409999996</v>
      </c>
      <c r="M7" s="26">
        <v>3116</v>
      </c>
      <c r="N7" s="26">
        <v>17399502.450000003</v>
      </c>
      <c r="O7" s="26">
        <v>456</v>
      </c>
      <c r="P7" s="26">
        <v>3499575.39</v>
      </c>
      <c r="Q7" s="26">
        <v>991</v>
      </c>
      <c r="R7" s="26">
        <v>3238999.13</v>
      </c>
      <c r="S7" s="26">
        <v>373</v>
      </c>
      <c r="T7" s="26">
        <v>1449659.69</v>
      </c>
      <c r="U7" s="26">
        <v>189</v>
      </c>
      <c r="V7" s="26">
        <v>869650.6</v>
      </c>
      <c r="W7" s="52">
        <f>C7+E7+G7+I7+K7+M7+O7+Q7+S7+U7</f>
        <v>41551</v>
      </c>
      <c r="X7" s="52">
        <f>D7+F7+H7+J7+L7+N7+P7+R7+T7+V7</f>
        <v>183827244.47</v>
      </c>
      <c r="Y7" s="53">
        <f>C17-W7</f>
        <v>-2948</v>
      </c>
      <c r="Z7" s="53">
        <f>D17-X7</f>
        <v>-19168358.00000003</v>
      </c>
      <c r="AA7" s="54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</row>
    <row r="8" spans="1:96" ht="32.25" customHeight="1" x14ac:dyDescent="0.25">
      <c r="A8" s="95"/>
      <c r="B8" s="25" t="s">
        <v>8</v>
      </c>
      <c r="C8" s="26">
        <v>4102</v>
      </c>
      <c r="D8" s="26">
        <v>18665236.119999997</v>
      </c>
      <c r="E8" s="67"/>
      <c r="F8" s="68"/>
      <c r="G8" s="26">
        <v>5745</v>
      </c>
      <c r="H8" s="26">
        <v>24123910.219999999</v>
      </c>
      <c r="I8" s="26">
        <v>2941</v>
      </c>
      <c r="J8" s="26">
        <v>10336659.300000001</v>
      </c>
      <c r="K8" s="26">
        <v>2859</v>
      </c>
      <c r="L8" s="26">
        <v>15867815.07</v>
      </c>
      <c r="M8" s="26">
        <v>527</v>
      </c>
      <c r="N8" s="26">
        <v>3635147.73</v>
      </c>
      <c r="O8" s="26">
        <v>164</v>
      </c>
      <c r="P8" s="26">
        <v>1225842.3999999999</v>
      </c>
      <c r="Q8" s="26">
        <v>334</v>
      </c>
      <c r="R8" s="26">
        <v>1074759.22</v>
      </c>
      <c r="S8" s="26">
        <v>114</v>
      </c>
      <c r="T8" s="26">
        <v>481856.33</v>
      </c>
      <c r="U8" s="26">
        <v>82</v>
      </c>
      <c r="V8" s="26">
        <v>419905.76</v>
      </c>
      <c r="W8" s="52">
        <f t="shared" ref="W8:X16" si="0">C8+E8+G8+I8+K8+M8+O8+Q8+S8+U8</f>
        <v>16868</v>
      </c>
      <c r="X8" s="52">
        <f t="shared" si="0"/>
        <v>75831132.150000021</v>
      </c>
      <c r="Y8" s="53">
        <f>E17-W8</f>
        <v>-11923</v>
      </c>
      <c r="Z8" s="53">
        <f>F17-X8</f>
        <v>-52511268.050000019</v>
      </c>
      <c r="AA8" s="54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  <c r="CO8" s="47"/>
      <c r="CP8" s="47"/>
      <c r="CQ8" s="47"/>
      <c r="CR8" s="47"/>
    </row>
    <row r="9" spans="1:96" ht="32.25" customHeight="1" x14ac:dyDescent="0.25">
      <c r="A9" s="95"/>
      <c r="B9" s="25" t="s">
        <v>18</v>
      </c>
      <c r="C9" s="26">
        <v>10638</v>
      </c>
      <c r="D9" s="26">
        <v>46936898.879999995</v>
      </c>
      <c r="E9" s="26">
        <v>1181</v>
      </c>
      <c r="F9" s="26">
        <v>5781622.4100000001</v>
      </c>
      <c r="G9" s="67"/>
      <c r="H9" s="68"/>
      <c r="I9" s="26">
        <v>7244</v>
      </c>
      <c r="J9" s="26">
        <v>24011093.140000001</v>
      </c>
      <c r="K9" s="26">
        <v>5601</v>
      </c>
      <c r="L9" s="26">
        <v>29678528.699999999</v>
      </c>
      <c r="M9" s="26">
        <v>2177</v>
      </c>
      <c r="N9" s="26">
        <v>12690425.469999999</v>
      </c>
      <c r="O9" s="26">
        <v>341</v>
      </c>
      <c r="P9" s="26">
        <v>2579710.29</v>
      </c>
      <c r="Q9" s="26">
        <v>771</v>
      </c>
      <c r="R9" s="26">
        <v>2080209.46</v>
      </c>
      <c r="S9" s="26">
        <v>267</v>
      </c>
      <c r="T9" s="26">
        <v>1048433.04</v>
      </c>
      <c r="U9" s="26">
        <v>179</v>
      </c>
      <c r="V9" s="26">
        <v>948116.91999999993</v>
      </c>
      <c r="W9" s="52">
        <f t="shared" si="0"/>
        <v>28399</v>
      </c>
      <c r="X9" s="52">
        <f t="shared" si="0"/>
        <v>125755038.31</v>
      </c>
      <c r="Y9" s="53">
        <f>G17-W9</f>
        <v>23758</v>
      </c>
      <c r="Z9" s="53">
        <f>H17-X9</f>
        <v>81282238.240000039</v>
      </c>
      <c r="AA9" s="54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  <c r="CO9" s="47"/>
      <c r="CP9" s="47"/>
      <c r="CQ9" s="47"/>
      <c r="CR9" s="47"/>
    </row>
    <row r="10" spans="1:96" ht="32.25" customHeight="1" x14ac:dyDescent="0.25">
      <c r="A10" s="95"/>
      <c r="B10" s="28" t="s">
        <v>9</v>
      </c>
      <c r="C10" s="26">
        <v>9743</v>
      </c>
      <c r="D10" s="26">
        <v>43308264.880000003</v>
      </c>
      <c r="E10" s="26">
        <v>1128</v>
      </c>
      <c r="F10" s="26">
        <v>5972311.8300000001</v>
      </c>
      <c r="G10" s="26">
        <v>12560</v>
      </c>
      <c r="H10" s="26">
        <v>48880871.769999996</v>
      </c>
      <c r="I10" s="67"/>
      <c r="J10" s="68"/>
      <c r="K10" s="26">
        <v>5976</v>
      </c>
      <c r="L10" s="26">
        <v>33804330.400000006</v>
      </c>
      <c r="M10" s="26">
        <v>2159</v>
      </c>
      <c r="N10" s="26">
        <v>12106580.149999999</v>
      </c>
      <c r="O10" s="26">
        <v>480</v>
      </c>
      <c r="P10" s="26">
        <v>4303896.96</v>
      </c>
      <c r="Q10" s="26">
        <v>976</v>
      </c>
      <c r="R10" s="26">
        <v>2366288.02</v>
      </c>
      <c r="S10" s="26">
        <v>267</v>
      </c>
      <c r="T10" s="26">
        <v>1165497.75</v>
      </c>
      <c r="U10" s="26">
        <v>139</v>
      </c>
      <c r="V10" s="26">
        <v>742640.98</v>
      </c>
      <c r="W10" s="52">
        <f t="shared" si="0"/>
        <v>33428</v>
      </c>
      <c r="X10" s="52">
        <f t="shared" si="0"/>
        <v>152650682.74000001</v>
      </c>
      <c r="Y10" s="53">
        <f>I17-W10</f>
        <v>-3860</v>
      </c>
      <c r="Z10" s="53">
        <f>J17-X10</f>
        <v>-58797157.470000014</v>
      </c>
      <c r="AA10" s="54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</row>
    <row r="11" spans="1:96" ht="32.25" customHeight="1" x14ac:dyDescent="0.25">
      <c r="A11" s="95"/>
      <c r="B11" s="29" t="s">
        <v>19</v>
      </c>
      <c r="C11" s="26">
        <v>5342</v>
      </c>
      <c r="D11" s="26">
        <v>24823754.539999999</v>
      </c>
      <c r="E11" s="26">
        <v>454</v>
      </c>
      <c r="F11" s="26">
        <v>2245418.84</v>
      </c>
      <c r="G11" s="26">
        <v>5402</v>
      </c>
      <c r="H11" s="26">
        <v>25704089.600000001</v>
      </c>
      <c r="I11" s="26">
        <v>2975</v>
      </c>
      <c r="J11" s="26">
        <v>11150627.66</v>
      </c>
      <c r="K11" s="67"/>
      <c r="L11" s="68"/>
      <c r="M11" s="26">
        <v>1015</v>
      </c>
      <c r="N11" s="26">
        <v>6370486.5099999998</v>
      </c>
      <c r="O11" s="26">
        <v>158</v>
      </c>
      <c r="P11" s="26">
        <v>1246471.23</v>
      </c>
      <c r="Q11" s="26">
        <v>331</v>
      </c>
      <c r="R11" s="26">
        <v>859138.45</v>
      </c>
      <c r="S11" s="26">
        <v>111</v>
      </c>
      <c r="T11" s="26">
        <v>459632.39</v>
      </c>
      <c r="U11" s="26">
        <v>87</v>
      </c>
      <c r="V11" s="26">
        <v>547030.18999999994</v>
      </c>
      <c r="W11" s="52">
        <f t="shared" si="0"/>
        <v>15875</v>
      </c>
      <c r="X11" s="52">
        <f t="shared" si="0"/>
        <v>73406649.410000011</v>
      </c>
      <c r="Y11" s="53">
        <f>K17-W11</f>
        <v>13842</v>
      </c>
      <c r="Z11" s="53">
        <f>L17-X11</f>
        <v>85042666.439999983</v>
      </c>
      <c r="AA11" s="54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</row>
    <row r="12" spans="1:96" ht="32.25" customHeight="1" x14ac:dyDescent="0.25">
      <c r="A12" s="95"/>
      <c r="B12" s="25" t="s">
        <v>10</v>
      </c>
      <c r="C12" s="26">
        <v>3258</v>
      </c>
      <c r="D12" s="26">
        <v>15500242</v>
      </c>
      <c r="E12" s="26">
        <v>209</v>
      </c>
      <c r="F12" s="26">
        <v>990030.65999999992</v>
      </c>
      <c r="G12" s="26">
        <v>4269</v>
      </c>
      <c r="H12" s="26">
        <v>19420494.990000002</v>
      </c>
      <c r="I12" s="26">
        <v>2298</v>
      </c>
      <c r="J12" s="26">
        <v>8189668.71</v>
      </c>
      <c r="K12" s="26">
        <v>2255</v>
      </c>
      <c r="L12" s="26">
        <v>13321819.629999999</v>
      </c>
      <c r="M12" s="67"/>
      <c r="N12" s="68"/>
      <c r="O12" s="26">
        <v>114</v>
      </c>
      <c r="P12" s="26">
        <v>982978.31</v>
      </c>
      <c r="Q12" s="26">
        <v>183</v>
      </c>
      <c r="R12" s="26">
        <v>522171.69</v>
      </c>
      <c r="S12" s="26">
        <v>98</v>
      </c>
      <c r="T12" s="26">
        <v>379635.12</v>
      </c>
      <c r="U12" s="26">
        <v>43</v>
      </c>
      <c r="V12" s="26">
        <v>182510.4</v>
      </c>
      <c r="W12" s="52">
        <f t="shared" si="0"/>
        <v>12727</v>
      </c>
      <c r="X12" s="52">
        <f t="shared" si="0"/>
        <v>59489551.510000005</v>
      </c>
      <c r="Y12" s="53">
        <f>M17-W12</f>
        <v>-2690</v>
      </c>
      <c r="Z12" s="53">
        <f>N17-X12</f>
        <v>-3398998.0300000086</v>
      </c>
      <c r="AA12" s="54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</row>
    <row r="13" spans="1:96" ht="32.25" customHeight="1" x14ac:dyDescent="0.25">
      <c r="A13" s="95"/>
      <c r="B13" s="28" t="s">
        <v>11</v>
      </c>
      <c r="C13" s="26">
        <v>3085</v>
      </c>
      <c r="D13" s="26">
        <v>8244011.3300000001</v>
      </c>
      <c r="E13" s="26">
        <v>253</v>
      </c>
      <c r="F13" s="26">
        <v>813367.9</v>
      </c>
      <c r="G13" s="26">
        <v>4180</v>
      </c>
      <c r="H13" s="26">
        <v>11127783.280000001</v>
      </c>
      <c r="I13" s="26">
        <v>3233</v>
      </c>
      <c r="J13" s="26">
        <v>6771708.5199999996</v>
      </c>
      <c r="K13" s="26">
        <v>1849</v>
      </c>
      <c r="L13" s="26">
        <v>6899577.3200000003</v>
      </c>
      <c r="M13" s="26">
        <v>552</v>
      </c>
      <c r="N13" s="26">
        <v>1955130.9700000002</v>
      </c>
      <c r="O13" s="67"/>
      <c r="P13" s="68"/>
      <c r="Q13" s="26">
        <v>225</v>
      </c>
      <c r="R13" s="26">
        <v>334627.51</v>
      </c>
      <c r="S13" s="26">
        <v>136</v>
      </c>
      <c r="T13" s="26">
        <v>510422.08</v>
      </c>
      <c r="U13" s="26">
        <v>152</v>
      </c>
      <c r="V13" s="26">
        <v>1184083.2</v>
      </c>
      <c r="W13" s="52">
        <f t="shared" si="0"/>
        <v>13665</v>
      </c>
      <c r="X13" s="52">
        <f t="shared" si="0"/>
        <v>37840712.109999999</v>
      </c>
      <c r="Y13" s="53">
        <f>O17-W13</f>
        <v>-11879</v>
      </c>
      <c r="Z13" s="53">
        <f>P17-X13</f>
        <v>-23669254.43</v>
      </c>
      <c r="AA13" s="54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</row>
    <row r="14" spans="1:96" s="56" customFormat="1" ht="32.25" customHeight="1" thickBot="1" x14ac:dyDescent="0.3">
      <c r="A14" s="95"/>
      <c r="B14" s="55" t="s">
        <v>12</v>
      </c>
      <c r="C14" s="26">
        <v>1377</v>
      </c>
      <c r="D14" s="26">
        <v>3835742.3899999997</v>
      </c>
      <c r="E14" s="26">
        <v>160</v>
      </c>
      <c r="F14" s="26">
        <v>413729.57</v>
      </c>
      <c r="G14" s="26">
        <v>2033</v>
      </c>
      <c r="H14" s="26">
        <v>4702843.08</v>
      </c>
      <c r="I14" s="26">
        <v>1318</v>
      </c>
      <c r="J14" s="26">
        <v>2605711.98</v>
      </c>
      <c r="K14" s="26">
        <v>855</v>
      </c>
      <c r="L14" s="26">
        <v>2955758.87</v>
      </c>
      <c r="M14" s="26">
        <v>284</v>
      </c>
      <c r="N14" s="26">
        <v>1082868.4099999999</v>
      </c>
      <c r="O14" s="26">
        <v>43</v>
      </c>
      <c r="P14" s="26">
        <v>177635.8</v>
      </c>
      <c r="Q14" s="67"/>
      <c r="R14" s="68"/>
      <c r="S14" s="26">
        <v>179</v>
      </c>
      <c r="T14" s="26">
        <v>867364.36999999988</v>
      </c>
      <c r="U14" s="26">
        <v>21</v>
      </c>
      <c r="V14" s="26">
        <v>63719.040000000001</v>
      </c>
      <c r="W14" s="52">
        <f t="shared" si="0"/>
        <v>6270</v>
      </c>
      <c r="X14" s="52">
        <f t="shared" si="0"/>
        <v>16705373.51</v>
      </c>
      <c r="Y14" s="53">
        <f>Q17-W14</f>
        <v>-2365</v>
      </c>
      <c r="Z14" s="53">
        <f>R17-X14</f>
        <v>-6041531.7400000002</v>
      </c>
      <c r="AA14" s="54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</row>
    <row r="15" spans="1:96" s="57" customFormat="1" ht="32.25" customHeight="1" thickTop="1" x14ac:dyDescent="0.25">
      <c r="A15" s="95"/>
      <c r="B15" s="25" t="s">
        <v>20</v>
      </c>
      <c r="C15" s="26">
        <v>1007</v>
      </c>
      <c r="D15" s="26">
        <v>3107729.63</v>
      </c>
      <c r="E15" s="26">
        <v>77</v>
      </c>
      <c r="F15" s="26">
        <v>243938.91</v>
      </c>
      <c r="G15" s="26">
        <v>1433</v>
      </c>
      <c r="H15" s="26">
        <v>3931661.56</v>
      </c>
      <c r="I15" s="26">
        <v>688</v>
      </c>
      <c r="J15" s="26">
        <v>1492218.53</v>
      </c>
      <c r="K15" s="26">
        <v>692</v>
      </c>
      <c r="L15" s="26">
        <v>3379834.64</v>
      </c>
      <c r="M15" s="26">
        <v>194</v>
      </c>
      <c r="N15" s="26">
        <v>784094.3899999999</v>
      </c>
      <c r="O15" s="26">
        <v>30</v>
      </c>
      <c r="P15" s="26">
        <v>155347.29999999999</v>
      </c>
      <c r="Q15" s="26">
        <v>92</v>
      </c>
      <c r="R15" s="26">
        <v>186060.07</v>
      </c>
      <c r="S15" s="67"/>
      <c r="T15" s="68"/>
      <c r="U15" s="26">
        <v>26</v>
      </c>
      <c r="V15" s="26">
        <v>154241.04</v>
      </c>
      <c r="W15" s="52">
        <f t="shared" si="0"/>
        <v>4239</v>
      </c>
      <c r="X15" s="52">
        <f t="shared" si="0"/>
        <v>13435126.07</v>
      </c>
      <c r="Y15" s="53">
        <f>S17-W15</f>
        <v>-2691</v>
      </c>
      <c r="Z15" s="53">
        <f>T17-X15</f>
        <v>-7059493.7199999997</v>
      </c>
      <c r="AA15" s="54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</row>
    <row r="16" spans="1:96" s="57" customFormat="1" ht="32.25" customHeight="1" thickBot="1" x14ac:dyDescent="0.3">
      <c r="A16" s="96"/>
      <c r="B16" s="58" t="s">
        <v>21</v>
      </c>
      <c r="C16" s="69">
        <v>51</v>
      </c>
      <c r="D16" s="69">
        <v>237006.7</v>
      </c>
      <c r="E16" s="69">
        <v>4</v>
      </c>
      <c r="F16" s="69">
        <v>36153.370000000003</v>
      </c>
      <c r="G16" s="69">
        <v>49</v>
      </c>
      <c r="H16" s="69">
        <v>271127.18</v>
      </c>
      <c r="I16" s="69">
        <v>15</v>
      </c>
      <c r="J16" s="69">
        <v>51666.11</v>
      </c>
      <c r="K16" s="69">
        <v>25</v>
      </c>
      <c r="L16" s="69">
        <v>113750.81</v>
      </c>
      <c r="M16" s="69">
        <v>13</v>
      </c>
      <c r="N16" s="69">
        <v>66317.399999999994</v>
      </c>
      <c r="O16" s="69">
        <v>0</v>
      </c>
      <c r="P16" s="69">
        <v>0</v>
      </c>
      <c r="Q16" s="69">
        <v>2</v>
      </c>
      <c r="R16" s="69">
        <v>1588.22</v>
      </c>
      <c r="S16" s="69">
        <v>3</v>
      </c>
      <c r="T16" s="69">
        <v>13131.580000000002</v>
      </c>
      <c r="U16" s="70"/>
      <c r="V16" s="70"/>
      <c r="W16" s="33">
        <f t="shared" si="0"/>
        <v>162</v>
      </c>
      <c r="X16" s="33">
        <f t="shared" si="0"/>
        <v>790741.36999999988</v>
      </c>
      <c r="Y16" s="59">
        <f>U17-W16</f>
        <v>756</v>
      </c>
      <c r="Z16" s="59">
        <f>V17-X16</f>
        <v>4321156.76</v>
      </c>
      <c r="AA16" s="54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</row>
    <row r="17" spans="1:96" s="34" customFormat="1" ht="16.5" thickTop="1" x14ac:dyDescent="0.25">
      <c r="A17" s="34" t="s">
        <v>0</v>
      </c>
      <c r="B17" s="60" t="s">
        <v>15</v>
      </c>
      <c r="C17" s="34">
        <f t="shared" ref="C17:X17" si="1">SUM(C7:C16)</f>
        <v>38603</v>
      </c>
      <c r="D17" s="34">
        <f t="shared" si="1"/>
        <v>164658886.46999997</v>
      </c>
      <c r="E17" s="34">
        <f t="shared" si="1"/>
        <v>4945</v>
      </c>
      <c r="F17" s="34">
        <f t="shared" si="1"/>
        <v>23319864.100000001</v>
      </c>
      <c r="G17" s="34">
        <f t="shared" si="1"/>
        <v>52157</v>
      </c>
      <c r="H17" s="34">
        <f t="shared" si="1"/>
        <v>207037276.55000004</v>
      </c>
      <c r="I17" s="34">
        <f t="shared" si="1"/>
        <v>29568</v>
      </c>
      <c r="J17" s="34">
        <f t="shared" si="1"/>
        <v>93853525.269999996</v>
      </c>
      <c r="K17" s="34">
        <f t="shared" si="1"/>
        <v>29717</v>
      </c>
      <c r="L17" s="34">
        <f t="shared" si="1"/>
        <v>158449315.84999999</v>
      </c>
      <c r="M17" s="34">
        <f t="shared" si="1"/>
        <v>10037</v>
      </c>
      <c r="N17" s="34">
        <f t="shared" si="1"/>
        <v>56090553.479999997</v>
      </c>
      <c r="O17" s="34">
        <f t="shared" si="1"/>
        <v>1786</v>
      </c>
      <c r="P17" s="34">
        <f t="shared" si="1"/>
        <v>14171457.680000002</v>
      </c>
      <c r="Q17" s="34">
        <f t="shared" si="1"/>
        <v>3905</v>
      </c>
      <c r="R17" s="34">
        <f t="shared" si="1"/>
        <v>10663841.77</v>
      </c>
      <c r="S17" s="34">
        <f t="shared" si="1"/>
        <v>1548</v>
      </c>
      <c r="T17" s="34">
        <f t="shared" si="1"/>
        <v>6375632.3500000006</v>
      </c>
      <c r="U17" s="34">
        <f t="shared" si="1"/>
        <v>918</v>
      </c>
      <c r="V17" s="34">
        <f t="shared" si="1"/>
        <v>5111898.13</v>
      </c>
      <c r="W17" s="34">
        <f t="shared" si="1"/>
        <v>173184</v>
      </c>
      <c r="X17" s="34">
        <f t="shared" si="1"/>
        <v>739732251.6500001</v>
      </c>
      <c r="AA17" s="61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</row>
    <row r="18" spans="1:96" s="34" customFormat="1" x14ac:dyDescent="0.25">
      <c r="Y18" s="63"/>
      <c r="Z18" s="63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</row>
    <row r="19" spans="1:96" s="34" customFormat="1" ht="22.5" customHeight="1" x14ac:dyDescent="0.25">
      <c r="A19" s="97"/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  <c r="X19" s="97"/>
      <c r="Y19" s="97"/>
      <c r="Z19" s="97"/>
      <c r="AA19" s="61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</row>
    <row r="20" spans="1:96" x14ac:dyDescent="0.25">
      <c r="A20" s="64"/>
      <c r="C20" s="57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57"/>
      <c r="Z20" s="57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II-ро тримесечие 2023 г.</vt:lpstr>
      <vt:lpstr>УПФ - I-во полугодие 2023 г.</vt:lpstr>
      <vt:lpstr>'УПФ - II-ро тримесечие 2023 г.'!Print_Area</vt:lpstr>
      <vt:lpstr>'УПФ - I-во полугодие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2023-05-25T12:17:26Z</cp:lastPrinted>
  <dcterms:created xsi:type="dcterms:W3CDTF">2004-05-22T18:25:26Z</dcterms:created>
  <dcterms:modified xsi:type="dcterms:W3CDTF">2023-08-23T10:20:10Z</dcterms:modified>
</cp:coreProperties>
</file>