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Analizi\000\Prehvarleni\2023-06\за сайта Q2\"/>
    </mc:Choice>
  </mc:AlternateContent>
  <bookViews>
    <workbookView xWindow="0" yWindow="0" windowWidth="21600" windowHeight="9630" tabRatio="602"/>
  </bookViews>
  <sheets>
    <sheet name="ППФ - II-ро тримесечие 2023 г." sheetId="6" r:id="rId1"/>
    <sheet name="ППФ - I-во полугодие 2023 г." sheetId="10" r:id="rId2"/>
  </sheets>
  <definedNames>
    <definedName name="_xlnm.Print_Area" localSheetId="0">'ППФ - II-ро тримесечие 2023 г.'!$A$1:$AA$44</definedName>
    <definedName name="_xlnm.Print_Area" localSheetId="1">'ППФ - I-во полугодие 2023 г.'!$A$1:$AA$44</definedName>
  </definedNames>
  <calcPr calcId="162913"/>
</workbook>
</file>

<file path=xl/calcChain.xml><?xml version="1.0" encoding="utf-8"?>
<calcChain xmlns="http://schemas.openxmlformats.org/spreadsheetml/2006/main">
  <c r="X16" i="10" l="1"/>
  <c r="W16" i="10"/>
  <c r="X15" i="10"/>
  <c r="W15" i="10"/>
  <c r="X14" i="10"/>
  <c r="W14" i="10"/>
  <c r="X13" i="10"/>
  <c r="W13" i="10"/>
  <c r="X12" i="10"/>
  <c r="W12" i="10"/>
  <c r="X11" i="10"/>
  <c r="W11" i="10"/>
  <c r="X10" i="10"/>
  <c r="W10" i="10"/>
  <c r="X9" i="10"/>
  <c r="W9" i="10"/>
  <c r="X8" i="10"/>
  <c r="W8" i="10"/>
  <c r="X7" i="10"/>
  <c r="W7" i="10"/>
  <c r="Y15" i="10" l="1"/>
  <c r="Z9" i="10"/>
  <c r="Y10" i="10"/>
  <c r="Y9" i="10"/>
  <c r="Z11" i="10"/>
  <c r="C17" i="10"/>
  <c r="Y7" i="10" s="1"/>
  <c r="D17" i="10"/>
  <c r="Z7" i="10" s="1"/>
  <c r="E17" i="10"/>
  <c r="Y8" i="10" s="1"/>
  <c r="F17" i="10"/>
  <c r="Z8" i="10" s="1"/>
  <c r="G17" i="10"/>
  <c r="H17" i="10"/>
  <c r="I17" i="10"/>
  <c r="J17" i="10"/>
  <c r="Z10" i="10" s="1"/>
  <c r="K17" i="10"/>
  <c r="Y11" i="10" s="1"/>
  <c r="L17" i="10"/>
  <c r="M17" i="10"/>
  <c r="Y12" i="10" s="1"/>
  <c r="N17" i="10"/>
  <c r="Z12" i="10" s="1"/>
  <c r="O17" i="10"/>
  <c r="Y13" i="10" s="1"/>
  <c r="P17" i="10"/>
  <c r="Z13" i="10" s="1"/>
  <c r="Q17" i="10"/>
  <c r="Y14" i="10" s="1"/>
  <c r="R17" i="10"/>
  <c r="Z14" i="10" s="1"/>
  <c r="S17" i="10"/>
  <c r="T17" i="10"/>
  <c r="Z15" i="10" s="1"/>
  <c r="U17" i="10"/>
  <c r="Y16" i="10" s="1"/>
  <c r="V17" i="10"/>
  <c r="Z16" i="10" s="1"/>
  <c r="W17" i="10"/>
  <c r="X17" i="10" l="1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Y16" i="6" l="1"/>
  <c r="Z16" i="6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Z13" i="6" l="1"/>
  <c r="W17" i="6"/>
  <c r="Z9" i="6"/>
  <c r="Z11" i="6"/>
  <c r="Y12" i="6"/>
  <c r="Y14" i="6"/>
  <c r="X17" i="6"/>
  <c r="Y8" i="6"/>
  <c r="Y7" i="6"/>
  <c r="Y9" i="6"/>
  <c r="Y13" i="6"/>
  <c r="Y11" i="6"/>
</calcChain>
</file>

<file path=xl/sharedStrings.xml><?xml version="1.0" encoding="utf-8"?>
<sst xmlns="http://schemas.openxmlformats.org/spreadsheetml/2006/main" count="105" uniqueCount="23">
  <si>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</si>
  <si>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</si>
  <si>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</si>
  <si>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</si>
  <si>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</si>
  <si>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</si>
  <si>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</si>
  <si>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>УПФ "Пенсионноосигурителен институт"</t>
  </si>
  <si>
    <t>и за размера на прехвърлените средства</t>
  </si>
  <si>
    <t xml:space="preserve">ППФ "Доверие" </t>
  </si>
  <si>
    <t xml:space="preserve">ППФ "Съгласие" </t>
  </si>
  <si>
    <t xml:space="preserve">ППФ "ДСК-Родина" </t>
  </si>
  <si>
    <t xml:space="preserve">ЗППФ "Алианц България" </t>
  </si>
  <si>
    <t xml:space="preserve">"ППФ ОББ" </t>
  </si>
  <si>
    <t>ППФ "ЦКБ - Сила"</t>
  </si>
  <si>
    <t xml:space="preserve">"ППФ - Бъдеще" </t>
  </si>
  <si>
    <t xml:space="preserve"> ППФ "Топлина" </t>
  </si>
  <si>
    <t xml:space="preserve">ППФ "ПОИ" </t>
  </si>
  <si>
    <t>ППФ "ДаллБогг: Живот и Здраве"</t>
  </si>
  <si>
    <t>ППФ "Топлина"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</si>
  <si>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 01.01.2023 г. - 30.06.2023 г. 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</si>
  <si>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>, подали заявление през периода  01.04.2023 г. - 30.06.2023 г.</t>
    </r>
  </si>
  <si>
    <t>и за размера на прехвърлените средства на 15.08.2023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</si>
</sst>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lightUp">
        <bgColor theme="6" tint="0.79998168889431442"/>
      </patternFill>
    </fill>
    <fill>
      <patternFill patternType="lightUp">
        <bgColor indexed="2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3" fillId="0" borderId="0"/>
  </cellStyleXfs>
  <cellXfs count="7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3" xfId="0" applyNumberFormat="1" applyFont="1" applyBorder="1" applyAlignment="1"/>
    <xf numFmtId="3" fontId="12" fillId="0" borderId="0" xfId="0" applyNumberFormat="1" applyFont="1" applyFill="1"/>
    <xf numFmtId="3" fontId="1" fillId="2" borderId="1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0" fontId="1" fillId="0" borderId="4" xfId="1" applyFont="1" applyBorder="1" applyAlignment="1">
      <alignment vertical="center"/>
    </xf>
    <xf numFmtId="3" fontId="2" fillId="0" borderId="0" xfId="1" applyNumberFormat="1" applyFont="1" applyFill="1"/>
    <xf numFmtId="3" fontId="14" fillId="2" borderId="1" xfId="0" applyNumberFormat="1" applyFont="1" applyFill="1" applyBorder="1" applyAlignment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3" fontId="7" fillId="0" borderId="3" xfId="1" applyNumberFormat="1" applyFont="1" applyBorder="1" applyAlignment="1"/>
    <xf numFmtId="0" fontId="1" fillId="0" borderId="1" xfId="1" applyFont="1" applyBorder="1" applyAlignment="1">
      <alignment horizontal="center" vertical="center" wrapText="1"/>
    </xf>
    <xf numFmtId="0" fontId="1" fillId="0" borderId="15" xfId="1" applyFont="1" applyBorder="1" applyAlignment="1">
      <alignment vertical="center" wrapText="1"/>
    </xf>
    <xf numFmtId="3" fontId="1" fillId="3" borderId="1" xfId="1" applyNumberFormat="1" applyFont="1" applyFill="1" applyBorder="1" applyAlignment="1"/>
    <xf numFmtId="0" fontId="1" fillId="0" borderId="0" xfId="0" applyFont="1" applyFill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II-ро тримесечие 2023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2023 г.'!$X$15</c:f>
              <c:numCache>
                <c:formatCode>#,##0</c:formatCode>
                <c:ptCount val="1"/>
                <c:pt idx="0">
                  <c:v>810647.70999999985</c:v>
                </c:pt>
              </c:numCache>
            </c:numRef>
          </c:cat>
          <c:val>
            <c:numRef>
              <c:f>'ППФ - II-ро тримесечие 2023 г.'!$Z$7</c:f>
              <c:numCache>
                <c:formatCode>#,##0</c:formatCode>
                <c:ptCount val="1"/>
                <c:pt idx="0">
                  <c:v>2061824.6100000003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'ППФ - II-ро тримесечие 2023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2023 г.'!$X$15</c:f>
              <c:numCache>
                <c:formatCode>#,##0</c:formatCode>
                <c:ptCount val="1"/>
                <c:pt idx="0">
                  <c:v>810647.70999999985</c:v>
                </c:pt>
              </c:numCache>
            </c:numRef>
          </c:cat>
          <c:val>
            <c:numRef>
              <c:f>'ППФ - II-ро тримесечие 2023 г.'!$Z$8</c:f>
              <c:numCache>
                <c:formatCode>#,##0</c:formatCode>
                <c:ptCount val="1"/>
                <c:pt idx="0">
                  <c:v>-2519621.58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'ППФ - II-ро тримесечие 2023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II-ро тримесечие 2023 г.'!$X$15</c:f>
              <c:numCache>
                <c:formatCode>#,##0</c:formatCode>
                <c:ptCount val="1"/>
                <c:pt idx="0">
                  <c:v>810647.70999999985</c:v>
                </c:pt>
              </c:numCache>
            </c:numRef>
          </c:cat>
          <c:val>
            <c:numRef>
              <c:f>'ППФ - II-ро тримесечие 2023 г.'!$Z$9</c:f>
              <c:numCache>
                <c:formatCode>#,##0</c:formatCode>
                <c:ptCount val="1"/>
                <c:pt idx="0">
                  <c:v>2720743.8500000006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'ППФ - II-ро тримесечие 2023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2023 г.'!$X$15</c:f>
              <c:numCache>
                <c:formatCode>#,##0</c:formatCode>
                <c:ptCount val="1"/>
                <c:pt idx="0">
                  <c:v>810647.70999999985</c:v>
                </c:pt>
              </c:numCache>
            </c:numRef>
          </c:cat>
          <c:val>
            <c:numRef>
              <c:f>'ППФ - II-ро тримесечие 2023 г.'!$Z$10</c:f>
              <c:numCache>
                <c:formatCode>#,##0</c:formatCode>
                <c:ptCount val="1"/>
                <c:pt idx="0">
                  <c:v>-514137.69000000041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'ППФ - II-ро тримесечие 2023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2023 г.'!$X$15</c:f>
              <c:numCache>
                <c:formatCode>#,##0</c:formatCode>
                <c:ptCount val="1"/>
                <c:pt idx="0">
                  <c:v>810647.70999999985</c:v>
                </c:pt>
              </c:numCache>
            </c:numRef>
          </c:cat>
          <c:val>
            <c:numRef>
              <c:f>'ППФ - II-ро тримесечие 2023 г.'!$Z$11</c:f>
              <c:numCache>
                <c:formatCode>#,##0</c:formatCode>
                <c:ptCount val="1"/>
                <c:pt idx="0">
                  <c:v>548220.50999999931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'ППФ - II-ро тримесечие 2023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2023 г.'!$X$15</c:f>
              <c:numCache>
                <c:formatCode>#,##0</c:formatCode>
                <c:ptCount val="1"/>
                <c:pt idx="0">
                  <c:v>810647.70999999985</c:v>
                </c:pt>
              </c:numCache>
            </c:numRef>
          </c:cat>
          <c:val>
            <c:numRef>
              <c:f>'ППФ - II-ро тримесечие 2023 г.'!$Z$12</c:f>
              <c:numCache>
                <c:formatCode>#,##0</c:formatCode>
                <c:ptCount val="1"/>
                <c:pt idx="0">
                  <c:v>-1028661.9099999999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'ППФ - II-ро тримесечие 2023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2023 г.'!$X$15</c:f>
              <c:numCache>
                <c:formatCode>#,##0</c:formatCode>
                <c:ptCount val="1"/>
                <c:pt idx="0">
                  <c:v>810647.70999999985</c:v>
                </c:pt>
              </c:numCache>
            </c:numRef>
          </c:cat>
          <c:val>
            <c:numRef>
              <c:f>'ППФ - II-ро тримесечие 2023 г.'!$Z$13</c:f>
              <c:numCache>
                <c:formatCode>#,##0</c:formatCode>
                <c:ptCount val="1"/>
                <c:pt idx="0">
                  <c:v>-38173.649999999674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'ППФ - II-ро тримесечие 2023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2023 г.'!$X$15</c:f>
              <c:numCache>
                <c:formatCode>#,##0</c:formatCode>
                <c:ptCount val="1"/>
                <c:pt idx="0">
                  <c:v>810647.70999999985</c:v>
                </c:pt>
              </c:numCache>
            </c:numRef>
          </c:cat>
          <c:val>
            <c:numRef>
              <c:f>'ППФ - II-ро тримесечие 2023 г.'!$Z$14</c:f>
              <c:numCache>
                <c:formatCode>#,##0</c:formatCode>
                <c:ptCount val="1"/>
                <c:pt idx="0">
                  <c:v>-1351123.0899999999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'ППФ - II-ро тримесечие 2023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2023 г.'!$X$15</c:f>
              <c:numCache>
                <c:formatCode>#,##0</c:formatCode>
                <c:ptCount val="1"/>
                <c:pt idx="0">
                  <c:v>810647.70999999985</c:v>
                </c:pt>
              </c:numCache>
            </c:numRef>
          </c:cat>
          <c:val>
            <c:numRef>
              <c:f>'ППФ - II-ро тримесечие 2023 г.'!$Z$15</c:f>
              <c:numCache>
                <c:formatCode>#,##0</c:formatCode>
                <c:ptCount val="1"/>
                <c:pt idx="0">
                  <c:v>-519756.18999999983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'ППФ - II-ро тримесечие 2023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II-ро тримесечие 2023 г.'!$X$15</c:f>
              <c:numCache>
                <c:formatCode>#,##0</c:formatCode>
                <c:ptCount val="1"/>
                <c:pt idx="0">
                  <c:v>810647.70999999985</c:v>
                </c:pt>
              </c:numCache>
            </c:numRef>
          </c:cat>
          <c:val>
            <c:numRef>
              <c:f>'ППФ - II-ро тримесечие 2023 г.'!$Z$16</c:f>
              <c:numCache>
                <c:formatCode>#,##0</c:formatCode>
                <c:ptCount val="1"/>
                <c:pt idx="0">
                  <c:v>640685.14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II-ро тримесечие 2023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2023 г.'!$Y$16</c:f>
              <c:numCache>
                <c:formatCode>#,##0</c:formatCode>
                <c:ptCount val="1"/>
                <c:pt idx="0">
                  <c:v>66</c:v>
                </c:pt>
              </c:numCache>
            </c:numRef>
          </c:cat>
          <c:val>
            <c:numRef>
              <c:f>'ППФ - II-ро тримесечие 2023 г.'!$Y$7</c:f>
              <c:numCache>
                <c:formatCode>#,##0</c:formatCode>
                <c:ptCount val="1"/>
                <c:pt idx="0">
                  <c:v>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'ППФ - II-ро тримесечие 2023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'ППФ - II-ро тримесечие 2023 г.'!$Y$16</c:f>
              <c:numCache>
                <c:formatCode>#,##0</c:formatCode>
                <c:ptCount val="1"/>
                <c:pt idx="0">
                  <c:v>66</c:v>
                </c:pt>
              </c:numCache>
            </c:numRef>
          </c:cat>
          <c:val>
            <c:numRef>
              <c:f>'ППФ - II-ро тримесечие 2023 г.'!$Y$8</c:f>
              <c:numCache>
                <c:formatCode>#,##0</c:formatCode>
                <c:ptCount val="1"/>
                <c:pt idx="0">
                  <c:v>-468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'ППФ - II-ро тримесечие 2023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2023 г.'!$Y$16</c:f>
              <c:numCache>
                <c:formatCode>#,##0</c:formatCode>
                <c:ptCount val="1"/>
                <c:pt idx="0">
                  <c:v>66</c:v>
                </c:pt>
              </c:numCache>
            </c:numRef>
          </c:cat>
          <c:val>
            <c:numRef>
              <c:f>'ППФ - II-ро тримесечие 2023 г.'!$Y$9</c:f>
              <c:numCache>
                <c:formatCode>#,##0</c:formatCode>
                <c:ptCount val="1"/>
                <c:pt idx="0">
                  <c:v>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'ППФ - II-ро тримесечие 2023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2023 г.'!$Y$16</c:f>
              <c:numCache>
                <c:formatCode>#,##0</c:formatCode>
                <c:ptCount val="1"/>
                <c:pt idx="0">
                  <c:v>66</c:v>
                </c:pt>
              </c:numCache>
            </c:numRef>
          </c:cat>
          <c:val>
            <c:numRef>
              <c:f>'ППФ - II-ро тримесечие 2023 г.'!$Y$10</c:f>
              <c:numCache>
                <c:formatCode>#,##0</c:formatCode>
                <c:ptCount val="1"/>
                <c:pt idx="0">
                  <c:v>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'ППФ - II-ро тримесечие 2023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2023 г.'!$Y$16</c:f>
              <c:numCache>
                <c:formatCode>#,##0</c:formatCode>
                <c:ptCount val="1"/>
                <c:pt idx="0">
                  <c:v>66</c:v>
                </c:pt>
              </c:numCache>
            </c:numRef>
          </c:cat>
          <c:val>
            <c:numRef>
              <c:f>'ППФ - II-ро тримесечие 2023 г.'!$Y$11</c:f>
              <c:numCache>
                <c:formatCode>#,##0</c:formatCode>
                <c:ptCount val="1"/>
                <c:pt idx="0">
                  <c:v>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'ППФ - II-ро тримесечие 2023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2023 г.'!$Y$16</c:f>
              <c:numCache>
                <c:formatCode>#,##0</c:formatCode>
                <c:ptCount val="1"/>
                <c:pt idx="0">
                  <c:v>66</c:v>
                </c:pt>
              </c:numCache>
            </c:numRef>
          </c:cat>
          <c:val>
            <c:numRef>
              <c:f>'ППФ - II-ро тримесечие 2023 г.'!$Y$12</c:f>
              <c:numCache>
                <c:formatCode>#,##0</c:formatCode>
                <c:ptCount val="1"/>
                <c:pt idx="0">
                  <c:v>-270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'ППФ - II-ро тримесечие 2023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2023 г.'!$Y$16</c:f>
              <c:numCache>
                <c:formatCode>#,##0</c:formatCode>
                <c:ptCount val="1"/>
                <c:pt idx="0">
                  <c:v>66</c:v>
                </c:pt>
              </c:numCache>
            </c:numRef>
          </c:cat>
          <c:val>
            <c:numRef>
              <c:f>'ППФ - II-ро тримесечие 2023 г.'!$Y$13</c:f>
              <c:numCache>
                <c:formatCode>#,##0</c:formatCode>
                <c:ptCount val="1"/>
                <c:pt idx="0">
                  <c:v>-209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'ППФ - II-ро тримесечие 2023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2023 г.'!$Y$16</c:f>
              <c:numCache>
                <c:formatCode>#,##0</c:formatCode>
                <c:ptCount val="1"/>
                <c:pt idx="0">
                  <c:v>66</c:v>
                </c:pt>
              </c:numCache>
            </c:numRef>
          </c:cat>
          <c:val>
            <c:numRef>
              <c:f>'ППФ - II-ро тримесечие 2023 г.'!$Y$14</c:f>
              <c:numCache>
                <c:formatCode>#,##0</c:formatCode>
                <c:ptCount val="1"/>
                <c:pt idx="0">
                  <c:v>-347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'ППФ - II-ро тримесечие 2023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'ППФ - II-ро тримесечие 2023 г.'!$Y$16</c:f>
              <c:numCache>
                <c:formatCode>#,##0</c:formatCode>
                <c:ptCount val="1"/>
                <c:pt idx="0">
                  <c:v>66</c:v>
                </c:pt>
              </c:numCache>
            </c:numRef>
          </c:cat>
          <c:val>
            <c:numRef>
              <c:f>'ППФ - II-ро тримесечие 2023 г.'!$Y$15</c:f>
              <c:numCache>
                <c:formatCode>#,##0</c:formatCode>
                <c:ptCount val="1"/>
                <c:pt idx="0">
                  <c:v>-158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'ППФ - II-ро тримесечие 2023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'ППФ - II-ро тримесечие 2023 г.'!$Y$16</c:f>
              <c:numCache>
                <c:formatCode>#,##0</c:formatCode>
                <c:ptCount val="1"/>
                <c:pt idx="0">
                  <c:v>66</c:v>
                </c:pt>
              </c:numCache>
            </c:numRef>
          </c:cat>
          <c:val>
            <c:numRef>
              <c:f>'ППФ - II-ро тримесечие 2023 г.'!$Y$16</c:f>
              <c:numCache>
                <c:formatCode>#,##0</c:formatCode>
                <c:ptCount val="1"/>
                <c:pt idx="0">
                  <c:v>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4593764744760779E-3"/>
          <c:y val="0.82189530257104737"/>
          <c:w val="0.99632699707476646"/>
          <c:h val="0.157333182862519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полугодие 2023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7.7929297877480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E56-40B2-8B62-33E29E63E84F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2023 г.'!$Z$7</c:f>
              <c:numCache>
                <c:formatCode>#,##0</c:formatCode>
                <c:ptCount val="1"/>
                <c:pt idx="0">
                  <c:v>3206458.2300000004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56-40B2-8B62-33E29E63E84F}"/>
            </c:ext>
          </c:extLst>
        </c:ser>
        <c:ser>
          <c:idx val="1"/>
          <c:order val="1"/>
          <c:tx>
            <c:strRef>
              <c:f>'ППФ - I-во полугодие 2023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2023 г.'!$Z$8</c:f>
              <c:numCache>
                <c:formatCode>#,##0</c:formatCode>
                <c:ptCount val="1"/>
                <c:pt idx="0">
                  <c:v>-5320416.8600000013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56-40B2-8B62-33E29E63E84F}"/>
            </c:ext>
          </c:extLst>
        </c:ser>
        <c:ser>
          <c:idx val="2"/>
          <c:order val="2"/>
          <c:tx>
            <c:strRef>
              <c:f>'ППФ - I-во полугодие 2023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898672620855841E-3"/>
                  <c:y val="4.377132062165093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E56-40B2-8B62-33E29E63E84F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2023 г.'!$Z$9</c:f>
              <c:numCache>
                <c:formatCode>#,##0</c:formatCode>
                <c:ptCount val="1"/>
                <c:pt idx="0">
                  <c:v>6449256.2699999996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E56-40B2-8B62-33E29E63E84F}"/>
            </c:ext>
          </c:extLst>
        </c:ser>
        <c:ser>
          <c:idx val="3"/>
          <c:order val="3"/>
          <c:tx>
            <c:strRef>
              <c:f>'ППФ - I-во полугодие 2023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2023 г.'!$Z$10</c:f>
              <c:numCache>
                <c:formatCode>#,##0</c:formatCode>
                <c:ptCount val="1"/>
                <c:pt idx="0">
                  <c:v>-812369.5700000003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E56-40B2-8B62-33E29E63E84F}"/>
            </c:ext>
          </c:extLst>
        </c:ser>
        <c:ser>
          <c:idx val="4"/>
          <c:order val="4"/>
          <c:tx>
            <c:strRef>
              <c:f>'ППФ - I-во полугодие 2023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2023 г.'!$Z$11</c:f>
              <c:numCache>
                <c:formatCode>#,##0</c:formatCode>
                <c:ptCount val="1"/>
                <c:pt idx="0">
                  <c:v>1768003.9699999997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E56-40B2-8B62-33E29E63E84F}"/>
            </c:ext>
          </c:extLst>
        </c:ser>
        <c:ser>
          <c:idx val="5"/>
          <c:order val="5"/>
          <c:tx>
            <c:strRef>
              <c:f>'ППФ - I-во полугодие 2023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2023 г.'!$Z$12</c:f>
              <c:numCache>
                <c:formatCode>#,##0</c:formatCode>
                <c:ptCount val="1"/>
                <c:pt idx="0">
                  <c:v>-1920238.5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E56-40B2-8B62-33E29E63E84F}"/>
            </c:ext>
          </c:extLst>
        </c:ser>
        <c:ser>
          <c:idx val="7"/>
          <c:order val="6"/>
          <c:tx>
            <c:strRef>
              <c:f>'ППФ - I-во полугодие 2023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0925345725674756E-16"/>
                  <c:y val="-1.29882163129132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2023 г.'!$Z$13</c:f>
              <c:numCache>
                <c:formatCode>#,##0</c:formatCode>
                <c:ptCount val="1"/>
                <c:pt idx="0">
                  <c:v>-1671486.7100000004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E56-40B2-8B62-33E29E63E84F}"/>
            </c:ext>
          </c:extLst>
        </c:ser>
        <c:ser>
          <c:idx val="8"/>
          <c:order val="7"/>
          <c:tx>
            <c:strRef>
              <c:f>'ППФ - I-во полугодие 2023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2023 г.'!$Z$14</c:f>
              <c:numCache>
                <c:formatCode>#,##0</c:formatCode>
                <c:ptCount val="1"/>
                <c:pt idx="0">
                  <c:v>-2270256.3200000003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E56-40B2-8B62-33E29E63E84F}"/>
            </c:ext>
          </c:extLst>
        </c:ser>
        <c:ser>
          <c:idx val="9"/>
          <c:order val="8"/>
          <c:tx>
            <c:strRef>
              <c:f>'ППФ - I-во полугодие 2023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0925345725674756E-16"/>
                  <c:y val="-1.039057305033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4E56-40B2-8B62-33E29E63E84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2023 г.'!$Z$15</c:f>
              <c:numCache>
                <c:formatCode>#,##0</c:formatCode>
                <c:ptCount val="1"/>
                <c:pt idx="0">
                  <c:v>-1161139.44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E56-40B2-8B62-33E29E63E84F}"/>
            </c:ext>
          </c:extLst>
        </c:ser>
        <c:ser>
          <c:idx val="6"/>
          <c:order val="9"/>
          <c:tx>
            <c:strRef>
              <c:f>'ППФ - I-во полугодие 2023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'ППФ - I-во полугодие 2023 г.'!$Z$16</c:f>
              <c:numCache>
                <c:formatCode>#,##0</c:formatCode>
                <c:ptCount val="1"/>
                <c:pt idx="0">
                  <c:v>1732188.9300000002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E56-40B2-8B62-33E29E63E84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097339929006721E-2"/>
          <c:y val="0.81709741550695825"/>
          <c:w val="0.9589500190664656"/>
          <c:h val="0.1590457256461234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полугодие 2023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2023 г.'!$Y$7</c:f>
              <c:numCache>
                <c:formatCode>#,##0</c:formatCode>
                <c:ptCount val="1"/>
                <c:pt idx="0">
                  <c:v>827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A6-4989-B210-7F85D27C330C}"/>
            </c:ext>
          </c:extLst>
        </c:ser>
        <c:ser>
          <c:idx val="1"/>
          <c:order val="1"/>
          <c:tx>
            <c:strRef>
              <c:f>'ППФ - I-во полугодие 2023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2023 г.'!$Y$8</c:f>
              <c:numCache>
                <c:formatCode>#,##0</c:formatCode>
                <c:ptCount val="1"/>
                <c:pt idx="0">
                  <c:v>-999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A6-4989-B210-7F85D27C330C}"/>
            </c:ext>
          </c:extLst>
        </c:ser>
        <c:ser>
          <c:idx val="2"/>
          <c:order val="2"/>
          <c:tx>
            <c:strRef>
              <c:f>'ППФ - I-во полугодие 2023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212119484340371E-3"/>
                  <c:y val="1.11618274278215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5A6-4989-B210-7F85D27C330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2023 г.'!$Y$9</c:f>
              <c:numCache>
                <c:formatCode>#,##0</c:formatCode>
                <c:ptCount val="1"/>
                <c:pt idx="0">
                  <c:v>1824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A6-4989-B210-7F85D27C330C}"/>
            </c:ext>
          </c:extLst>
        </c:ser>
        <c:ser>
          <c:idx val="3"/>
          <c:order val="3"/>
          <c:tx>
            <c:strRef>
              <c:f>'ППФ - I-во полугодие 2023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45A6-4989-B210-7F85D27C330C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2023 г.'!$Y$10</c:f>
              <c:numCache>
                <c:formatCode>#,##0</c:formatCode>
                <c:ptCount val="1"/>
                <c:pt idx="0">
                  <c:v>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5A6-4989-B210-7F85D27C330C}"/>
            </c:ext>
          </c:extLst>
        </c:ser>
        <c:ser>
          <c:idx val="4"/>
          <c:order val="4"/>
          <c:tx>
            <c:strRef>
              <c:f>'ППФ - I-во полугодие 2023 г.'!$B$11</c:f>
              <c:strCache>
                <c:ptCount val="1"/>
                <c:pt idx="0">
                  <c:v>"ППФ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2023 г.'!$Y$11</c:f>
              <c:numCache>
                <c:formatCode>#,##0</c:formatCode>
                <c:ptCount val="1"/>
                <c:pt idx="0">
                  <c:v>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5A6-4989-B210-7F85D27C330C}"/>
            </c:ext>
          </c:extLst>
        </c:ser>
        <c:ser>
          <c:idx val="5"/>
          <c:order val="5"/>
          <c:tx>
            <c:strRef>
              <c:f>'ППФ - I-во полугодие 2023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2023 г.'!$Y$12</c:f>
              <c:numCache>
                <c:formatCode>#,##0</c:formatCode>
                <c:ptCount val="1"/>
                <c:pt idx="0">
                  <c:v>-572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5A6-4989-B210-7F85D27C330C}"/>
            </c:ext>
          </c:extLst>
        </c:ser>
        <c:ser>
          <c:idx val="7"/>
          <c:order val="6"/>
          <c:tx>
            <c:strRef>
              <c:f>'ППФ - I-во полугодие 2023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45A6-4989-B210-7F85D27C330C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2023 г.'!$Y$13</c:f>
              <c:numCache>
                <c:formatCode>#,##0</c:formatCode>
                <c:ptCount val="1"/>
                <c:pt idx="0">
                  <c:v>-557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5A6-4989-B210-7F85D27C330C}"/>
            </c:ext>
          </c:extLst>
        </c:ser>
        <c:ser>
          <c:idx val="8"/>
          <c:order val="7"/>
          <c:tx>
            <c:strRef>
              <c:f>'ППФ - I-во полугодие 2023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2023 г.'!$Y$14</c:f>
              <c:numCache>
                <c:formatCode>#,##0</c:formatCode>
                <c:ptCount val="1"/>
                <c:pt idx="0">
                  <c:v>-744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A6-4989-B210-7F85D27C330C}"/>
            </c:ext>
          </c:extLst>
        </c:ser>
        <c:ser>
          <c:idx val="9"/>
          <c:order val="8"/>
          <c:tx>
            <c:strRef>
              <c:f>'ППФ - I-во полугодие 2023 г.'!$B$15</c:f>
              <c:strCache>
                <c:ptCount val="1"/>
                <c:pt idx="0">
                  <c:v>ППФ "ПОИ"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2023 г.'!$Y$15</c:f>
              <c:numCache>
                <c:formatCode>#,##0</c:formatCode>
                <c:ptCount val="1"/>
                <c:pt idx="0">
                  <c:v>-335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5A6-4989-B210-7F85D27C330C}"/>
            </c:ext>
          </c:extLst>
        </c:ser>
        <c:ser>
          <c:idx val="6"/>
          <c:order val="9"/>
          <c:tx>
            <c:strRef>
              <c:f>'ППФ - I-во полугодие 2023 г.'!$B$16</c:f>
              <c:strCache>
                <c:ptCount val="1"/>
                <c:pt idx="0">
                  <c:v>ППФ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'ППФ - I-во полугодие 2023 г.'!$Y$16</c:f>
              <c:numCache>
                <c:formatCode>#,##0</c:formatCode>
                <c:ptCount val="1"/>
                <c:pt idx="0">
                  <c:v>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5A6-4989-B210-7F85D27C330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1.5245766421790615E-2"/>
          <c:y val="0.81150950890824358"/>
          <c:w val="0.96440704702883351"/>
          <c:h val="0.1884904801828941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348343</xdr:colOff>
      <xdr:row>18</xdr:row>
      <xdr:rowOff>180976</xdr:rowOff>
    </xdr:from>
    <xdr:to>
      <xdr:col>26</xdr:col>
      <xdr:colOff>81642</xdr:colOff>
      <xdr:row>42</xdr:row>
      <xdr:rowOff>82551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40821</xdr:colOff>
      <xdr:row>18</xdr:row>
      <xdr:rowOff>170542</xdr:rowOff>
    </xdr:from>
    <xdr:to>
      <xdr:col>12</xdr:col>
      <xdr:colOff>299356</xdr:colOff>
      <xdr:row>42</xdr:row>
      <xdr:rowOff>81642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19</xdr:row>
      <xdr:rowOff>28575</xdr:rowOff>
    </xdr:from>
    <xdr:to>
      <xdr:col>26</xdr:col>
      <xdr:colOff>0</xdr:colOff>
      <xdr:row>43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19050</xdr:rowOff>
    </xdr:from>
    <xdr:to>
      <xdr:col>11</xdr:col>
      <xdr:colOff>816428</xdr:colOff>
      <xdr:row>43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29.42578125" style="2" customWidth="1"/>
    <col min="3" max="3" width="9.28515625" style="2" customWidth="1"/>
    <col min="4" max="4" width="13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4.14062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3.42578125" style="2" customWidth="1"/>
    <col min="19" max="19" width="9.28515625" style="2" customWidth="1"/>
    <col min="20" max="22" width="11.85546875" style="2" customWidth="1"/>
    <col min="23" max="23" width="9.42578125" style="3" customWidth="1"/>
    <col min="24" max="24" width="14" style="3" customWidth="1"/>
    <col min="25" max="25" width="10.5703125" style="2" customWidth="1"/>
    <col min="26" max="26" width="13.85546875" style="2" customWidth="1"/>
    <col min="27" max="27" width="3.140625" style="2" customWidth="1"/>
    <col min="28" max="16384" width="9.140625" style="2"/>
  </cols>
  <sheetData>
    <row r="1" spans="1:96" ht="18.75" x14ac:dyDescent="0.3">
      <c r="A1" s="52" t="s">
        <v>21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</row>
    <row r="2" spans="1:96" ht="18.75" x14ac:dyDescent="0.3">
      <c r="A2" s="52" t="s">
        <v>22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46" t="s">
        <v>4</v>
      </c>
      <c r="B4" s="46"/>
      <c r="C4" s="54" t="s">
        <v>5</v>
      </c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46"/>
      <c r="B5" s="46"/>
      <c r="C5" s="46" t="s">
        <v>9</v>
      </c>
      <c r="D5" s="46"/>
      <c r="E5" s="46" t="s">
        <v>10</v>
      </c>
      <c r="F5" s="46"/>
      <c r="G5" s="46" t="s">
        <v>11</v>
      </c>
      <c r="H5" s="46"/>
      <c r="I5" s="46" t="s">
        <v>12</v>
      </c>
      <c r="J5" s="46"/>
      <c r="K5" s="46" t="s">
        <v>13</v>
      </c>
      <c r="L5" s="46"/>
      <c r="M5" s="46" t="s">
        <v>14</v>
      </c>
      <c r="N5" s="46"/>
      <c r="O5" s="46" t="s">
        <v>15</v>
      </c>
      <c r="P5" s="46"/>
      <c r="Q5" s="46" t="s">
        <v>16</v>
      </c>
      <c r="R5" s="46"/>
      <c r="S5" s="47" t="s">
        <v>17</v>
      </c>
      <c r="T5" s="48"/>
      <c r="U5" s="47" t="s">
        <v>18</v>
      </c>
      <c r="V5" s="48"/>
      <c r="W5" s="55" t="s">
        <v>0</v>
      </c>
      <c r="X5" s="55"/>
      <c r="Y5" s="53" t="s">
        <v>6</v>
      </c>
      <c r="Z5" s="53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46"/>
      <c r="B6" s="46"/>
      <c r="C6" s="27" t="s">
        <v>2</v>
      </c>
      <c r="D6" s="27" t="s">
        <v>3</v>
      </c>
      <c r="E6" s="27" t="s">
        <v>2</v>
      </c>
      <c r="F6" s="27" t="s">
        <v>3</v>
      </c>
      <c r="G6" s="27" t="s">
        <v>2</v>
      </c>
      <c r="H6" s="27" t="s">
        <v>3</v>
      </c>
      <c r="I6" s="27" t="s">
        <v>2</v>
      </c>
      <c r="J6" s="27" t="s">
        <v>3</v>
      </c>
      <c r="K6" s="27" t="s">
        <v>2</v>
      </c>
      <c r="L6" s="27" t="s">
        <v>3</v>
      </c>
      <c r="M6" s="27" t="s">
        <v>2</v>
      </c>
      <c r="N6" s="27" t="s">
        <v>3</v>
      </c>
      <c r="O6" s="27" t="s">
        <v>2</v>
      </c>
      <c r="P6" s="27" t="s">
        <v>3</v>
      </c>
      <c r="Q6" s="27" t="s">
        <v>2</v>
      </c>
      <c r="R6" s="27" t="s">
        <v>3</v>
      </c>
      <c r="S6" s="27" t="s">
        <v>2</v>
      </c>
      <c r="T6" s="27" t="s">
        <v>3</v>
      </c>
      <c r="U6" s="42" t="s">
        <v>2</v>
      </c>
      <c r="V6" s="42" t="s">
        <v>3</v>
      </c>
      <c r="W6" s="28" t="s">
        <v>2</v>
      </c>
      <c r="X6" s="28" t="s">
        <v>3</v>
      </c>
      <c r="Y6" s="29" t="s">
        <v>2</v>
      </c>
      <c r="Z6" s="29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49" t="s">
        <v>1</v>
      </c>
      <c r="B7" s="30" t="s">
        <v>9</v>
      </c>
      <c r="C7" s="44"/>
      <c r="D7" s="44"/>
      <c r="E7" s="31">
        <v>66</v>
      </c>
      <c r="F7" s="31">
        <v>380905.58</v>
      </c>
      <c r="G7" s="31">
        <v>488</v>
      </c>
      <c r="H7" s="31">
        <v>2071489.64</v>
      </c>
      <c r="I7" s="31">
        <v>307</v>
      </c>
      <c r="J7" s="31">
        <v>1172989.77</v>
      </c>
      <c r="K7" s="31">
        <v>158</v>
      </c>
      <c r="L7" s="31">
        <v>951003.55</v>
      </c>
      <c r="M7" s="31">
        <v>80</v>
      </c>
      <c r="N7" s="31">
        <v>369557.34</v>
      </c>
      <c r="O7" s="31">
        <v>21</v>
      </c>
      <c r="P7" s="31">
        <v>219230.39</v>
      </c>
      <c r="Q7" s="31">
        <v>32</v>
      </c>
      <c r="R7" s="31">
        <v>78371.12</v>
      </c>
      <c r="S7" s="31">
        <v>7</v>
      </c>
      <c r="T7" s="31">
        <v>15440.96</v>
      </c>
      <c r="U7" s="31">
        <v>17</v>
      </c>
      <c r="V7" s="31">
        <v>103965.7</v>
      </c>
      <c r="W7" s="39">
        <f>C7+E7+G7+I7+K7+M7+O7+Q7+S7+U7</f>
        <v>1176</v>
      </c>
      <c r="X7" s="39">
        <f>D7+F7+H7+J7+L7+N7+P7+R7+T7+V7</f>
        <v>5362954.05</v>
      </c>
      <c r="Y7" s="40">
        <f>C17-W7</f>
        <v>409</v>
      </c>
      <c r="Z7" s="40">
        <f>D17-X7</f>
        <v>2061824.6100000003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50"/>
      <c r="B8" s="30" t="s">
        <v>10</v>
      </c>
      <c r="C8" s="31">
        <v>211</v>
      </c>
      <c r="D8" s="31">
        <v>1071053.73</v>
      </c>
      <c r="E8" s="44"/>
      <c r="F8" s="44"/>
      <c r="G8" s="31">
        <v>223</v>
      </c>
      <c r="H8" s="31">
        <v>1247340.0900000001</v>
      </c>
      <c r="I8" s="31">
        <v>174</v>
      </c>
      <c r="J8" s="31">
        <v>814302.17</v>
      </c>
      <c r="K8" s="31">
        <v>65</v>
      </c>
      <c r="L8" s="31">
        <v>331277.27</v>
      </c>
      <c r="M8" s="31">
        <v>16</v>
      </c>
      <c r="N8" s="31">
        <v>89000.71</v>
      </c>
      <c r="O8" s="31">
        <v>14</v>
      </c>
      <c r="P8" s="31">
        <v>162558.5</v>
      </c>
      <c r="Q8" s="31">
        <v>15</v>
      </c>
      <c r="R8" s="31">
        <v>67868.86</v>
      </c>
      <c r="S8" s="31">
        <v>3</v>
      </c>
      <c r="T8" s="31">
        <v>7166.72</v>
      </c>
      <c r="U8" s="31">
        <v>3</v>
      </c>
      <c r="V8" s="31">
        <v>15170.9</v>
      </c>
      <c r="W8" s="39">
        <f t="shared" ref="W8:W14" si="0">C8+E8+G8+I8+K8+M8+O8+Q8+S8+U8</f>
        <v>724</v>
      </c>
      <c r="X8" s="39">
        <f t="shared" ref="X8:X14" si="1">D8+F8+H8+J8+L8+N8+P8+R8+T8+V8</f>
        <v>3805738.95</v>
      </c>
      <c r="Y8" s="40">
        <f>E17-W8</f>
        <v>-468</v>
      </c>
      <c r="Z8" s="40">
        <f>F17-X8</f>
        <v>-2519621.58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50"/>
      <c r="B9" s="30" t="s">
        <v>11</v>
      </c>
      <c r="C9" s="31">
        <v>427</v>
      </c>
      <c r="D9" s="31">
        <v>2096202.52</v>
      </c>
      <c r="E9" s="31">
        <v>70</v>
      </c>
      <c r="F9" s="31">
        <v>351859.87</v>
      </c>
      <c r="G9" s="44"/>
      <c r="H9" s="44"/>
      <c r="I9" s="31">
        <v>251</v>
      </c>
      <c r="J9" s="31">
        <v>980084.08</v>
      </c>
      <c r="K9" s="31">
        <v>110</v>
      </c>
      <c r="L9" s="31">
        <v>534013.6</v>
      </c>
      <c r="M9" s="31">
        <v>58</v>
      </c>
      <c r="N9" s="31">
        <v>311595.14</v>
      </c>
      <c r="O9" s="31">
        <v>16</v>
      </c>
      <c r="P9" s="31">
        <v>194595.64</v>
      </c>
      <c r="Q9" s="31">
        <v>24</v>
      </c>
      <c r="R9" s="31">
        <v>55519.72</v>
      </c>
      <c r="S9" s="31">
        <v>15</v>
      </c>
      <c r="T9" s="31">
        <v>84884.31</v>
      </c>
      <c r="U9" s="31">
        <v>18</v>
      </c>
      <c r="V9" s="31">
        <v>81612.28</v>
      </c>
      <c r="W9" s="39">
        <f t="shared" si="0"/>
        <v>989</v>
      </c>
      <c r="X9" s="39">
        <f t="shared" si="1"/>
        <v>4690367.1599999992</v>
      </c>
      <c r="Y9" s="40">
        <f>G17-W9</f>
        <v>701</v>
      </c>
      <c r="Z9" s="40">
        <f>H17-X9</f>
        <v>2720743.8500000006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50"/>
      <c r="B10" s="33" t="s">
        <v>12</v>
      </c>
      <c r="C10" s="31">
        <v>365</v>
      </c>
      <c r="D10" s="31">
        <v>1802495.49</v>
      </c>
      <c r="E10" s="31">
        <v>42</v>
      </c>
      <c r="F10" s="31">
        <v>189741.85</v>
      </c>
      <c r="G10" s="31">
        <v>324</v>
      </c>
      <c r="H10" s="31">
        <v>1585435.23</v>
      </c>
      <c r="I10" s="44"/>
      <c r="J10" s="44"/>
      <c r="K10" s="31">
        <v>79</v>
      </c>
      <c r="L10" s="31">
        <v>553156.97</v>
      </c>
      <c r="M10" s="31">
        <v>51</v>
      </c>
      <c r="N10" s="31">
        <v>289528.44</v>
      </c>
      <c r="O10" s="31">
        <v>60</v>
      </c>
      <c r="P10" s="31">
        <v>701994.82</v>
      </c>
      <c r="Q10" s="31">
        <v>28</v>
      </c>
      <c r="R10" s="31">
        <v>81696.22</v>
      </c>
      <c r="S10" s="31">
        <v>8</v>
      </c>
      <c r="T10" s="31">
        <v>33664.85</v>
      </c>
      <c r="U10" s="31">
        <v>2</v>
      </c>
      <c r="V10" s="31">
        <v>6160.87</v>
      </c>
      <c r="W10" s="39">
        <f t="shared" si="0"/>
        <v>959</v>
      </c>
      <c r="X10" s="39">
        <f t="shared" si="1"/>
        <v>5243874.74</v>
      </c>
      <c r="Y10" s="40">
        <f>I17-W10</f>
        <v>237</v>
      </c>
      <c r="Z10" s="40">
        <f>J17-X10</f>
        <v>-514137.69000000041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50"/>
      <c r="B11" s="34" t="s">
        <v>13</v>
      </c>
      <c r="C11" s="31">
        <v>169</v>
      </c>
      <c r="D11" s="31">
        <v>838129.23</v>
      </c>
      <c r="E11" s="31">
        <v>15</v>
      </c>
      <c r="F11" s="31">
        <v>62211.39</v>
      </c>
      <c r="G11" s="31">
        <v>165</v>
      </c>
      <c r="H11" s="31">
        <v>780168.78</v>
      </c>
      <c r="I11" s="31">
        <v>109</v>
      </c>
      <c r="J11" s="31">
        <v>505296.83</v>
      </c>
      <c r="K11" s="44"/>
      <c r="L11" s="44"/>
      <c r="M11" s="31">
        <v>20</v>
      </c>
      <c r="N11" s="31">
        <v>112223.61</v>
      </c>
      <c r="O11" s="31">
        <v>6</v>
      </c>
      <c r="P11" s="31">
        <v>38301.120000000003</v>
      </c>
      <c r="Q11" s="31">
        <v>8</v>
      </c>
      <c r="R11" s="31">
        <v>17436.03</v>
      </c>
      <c r="S11" s="31">
        <v>3</v>
      </c>
      <c r="T11" s="31">
        <v>44139.29</v>
      </c>
      <c r="U11" s="31">
        <v>2</v>
      </c>
      <c r="V11" s="31">
        <v>24638.43</v>
      </c>
      <c r="W11" s="39">
        <f t="shared" si="0"/>
        <v>497</v>
      </c>
      <c r="X11" s="39">
        <f t="shared" si="1"/>
        <v>2422544.71</v>
      </c>
      <c r="Y11" s="40">
        <f>K17-W11</f>
        <v>39</v>
      </c>
      <c r="Z11" s="40">
        <f>L17-X11</f>
        <v>548220.50999999931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50"/>
      <c r="B12" s="30" t="s">
        <v>14</v>
      </c>
      <c r="C12" s="31">
        <v>146</v>
      </c>
      <c r="D12" s="31">
        <v>640422.44999999995</v>
      </c>
      <c r="E12" s="31">
        <v>18</v>
      </c>
      <c r="F12" s="31">
        <v>146440.35</v>
      </c>
      <c r="G12" s="31">
        <v>190</v>
      </c>
      <c r="H12" s="31">
        <v>714562.54</v>
      </c>
      <c r="I12" s="31">
        <v>113</v>
      </c>
      <c r="J12" s="31">
        <v>422156.49</v>
      </c>
      <c r="K12" s="31">
        <v>48</v>
      </c>
      <c r="L12" s="31">
        <v>238632.24</v>
      </c>
      <c r="M12" s="44"/>
      <c r="N12" s="44"/>
      <c r="O12" s="31">
        <v>24</v>
      </c>
      <c r="P12" s="31">
        <v>321307.56</v>
      </c>
      <c r="Q12" s="31">
        <v>8</v>
      </c>
      <c r="R12" s="31">
        <v>7115.85</v>
      </c>
      <c r="S12" s="31">
        <v>1</v>
      </c>
      <c r="T12" s="31">
        <v>45.17</v>
      </c>
      <c r="U12" s="31">
        <v>6</v>
      </c>
      <c r="V12" s="31">
        <v>26657.27</v>
      </c>
      <c r="W12" s="39">
        <f t="shared" si="0"/>
        <v>554</v>
      </c>
      <c r="X12" s="39">
        <f t="shared" si="1"/>
        <v>2517339.92</v>
      </c>
      <c r="Y12" s="40">
        <f>M17-W12</f>
        <v>-270</v>
      </c>
      <c r="Z12" s="40">
        <f>N17-X12</f>
        <v>-1028661.9099999999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50"/>
      <c r="B13" s="33" t="s">
        <v>15</v>
      </c>
      <c r="C13" s="31">
        <v>82</v>
      </c>
      <c r="D13" s="31">
        <v>255419.34</v>
      </c>
      <c r="E13" s="31">
        <v>20</v>
      </c>
      <c r="F13" s="31">
        <v>49025.21</v>
      </c>
      <c r="G13" s="31">
        <v>114</v>
      </c>
      <c r="H13" s="31">
        <v>476729.54</v>
      </c>
      <c r="I13" s="31">
        <v>62</v>
      </c>
      <c r="J13" s="31">
        <v>174130.66</v>
      </c>
      <c r="K13" s="31">
        <v>29</v>
      </c>
      <c r="L13" s="31">
        <v>134695.51</v>
      </c>
      <c r="M13" s="31">
        <v>18</v>
      </c>
      <c r="N13" s="31">
        <v>185711.23</v>
      </c>
      <c r="O13" s="44"/>
      <c r="P13" s="44"/>
      <c r="Q13" s="31">
        <v>1</v>
      </c>
      <c r="R13" s="31">
        <v>143.74</v>
      </c>
      <c r="S13" s="31">
        <v>9</v>
      </c>
      <c r="T13" s="31">
        <v>88326.23</v>
      </c>
      <c r="U13" s="31">
        <v>24</v>
      </c>
      <c r="V13" s="31">
        <v>381051.42</v>
      </c>
      <c r="W13" s="39">
        <f t="shared" si="0"/>
        <v>359</v>
      </c>
      <c r="X13" s="39">
        <f t="shared" si="1"/>
        <v>1745232.88</v>
      </c>
      <c r="Y13" s="40">
        <f>O17-W13</f>
        <v>-209</v>
      </c>
      <c r="Z13" s="40">
        <f>P17-X13</f>
        <v>-38173.649999999674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50"/>
      <c r="B14" s="36" t="s">
        <v>19</v>
      </c>
      <c r="C14" s="31">
        <v>124</v>
      </c>
      <c r="D14" s="31">
        <v>511702.48</v>
      </c>
      <c r="E14" s="31">
        <v>13</v>
      </c>
      <c r="F14" s="31">
        <v>65302.720000000001</v>
      </c>
      <c r="G14" s="31">
        <v>126</v>
      </c>
      <c r="H14" s="31">
        <v>333042.33</v>
      </c>
      <c r="I14" s="31">
        <v>130</v>
      </c>
      <c r="J14" s="31">
        <v>406001.8</v>
      </c>
      <c r="K14" s="31">
        <v>28</v>
      </c>
      <c r="L14" s="31">
        <v>138446.9</v>
      </c>
      <c r="M14" s="31">
        <v>29</v>
      </c>
      <c r="N14" s="31">
        <v>112145.43</v>
      </c>
      <c r="O14" s="31">
        <v>6</v>
      </c>
      <c r="P14" s="31">
        <v>44845.99</v>
      </c>
      <c r="Q14" s="44"/>
      <c r="R14" s="44"/>
      <c r="S14" s="31">
        <v>6</v>
      </c>
      <c r="T14" s="31">
        <v>17223.990000000002</v>
      </c>
      <c r="U14" s="31">
        <v>4</v>
      </c>
      <c r="V14" s="31">
        <v>33675.4</v>
      </c>
      <c r="W14" s="39">
        <f t="shared" si="0"/>
        <v>466</v>
      </c>
      <c r="X14" s="39">
        <f t="shared" si="1"/>
        <v>1662387.0399999998</v>
      </c>
      <c r="Y14" s="40">
        <f>Q17-W14</f>
        <v>-347</v>
      </c>
      <c r="Z14" s="40">
        <f>R17-X14</f>
        <v>-1351123.0899999999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50"/>
      <c r="B15" s="30" t="s">
        <v>17</v>
      </c>
      <c r="C15" s="32">
        <v>59</v>
      </c>
      <c r="D15" s="35">
        <v>207296.97</v>
      </c>
      <c r="E15" s="32">
        <v>10</v>
      </c>
      <c r="F15" s="35">
        <v>37423.29</v>
      </c>
      <c r="G15" s="32">
        <v>58</v>
      </c>
      <c r="H15" s="35">
        <v>191376.51</v>
      </c>
      <c r="I15" s="32">
        <v>48</v>
      </c>
      <c r="J15" s="35">
        <v>246684.33</v>
      </c>
      <c r="K15" s="32">
        <v>18</v>
      </c>
      <c r="L15" s="35">
        <v>83752.38</v>
      </c>
      <c r="M15" s="32">
        <v>11</v>
      </c>
      <c r="N15" s="35">
        <v>17593.38</v>
      </c>
      <c r="O15" s="32">
        <v>3</v>
      </c>
      <c r="P15" s="35">
        <v>24225.21</v>
      </c>
      <c r="Q15" s="32">
        <v>2</v>
      </c>
      <c r="R15" s="35">
        <v>2191.1999999999998</v>
      </c>
      <c r="S15" s="44"/>
      <c r="T15" s="44"/>
      <c r="U15" s="31">
        <v>1</v>
      </c>
      <c r="V15" s="31">
        <v>104.44</v>
      </c>
      <c r="W15" s="39">
        <f t="shared" ref="W15:W16" si="2">C15+E15+G15+I15+K15+M15+O15+Q15+S15+U15</f>
        <v>210</v>
      </c>
      <c r="X15" s="39">
        <f t="shared" ref="X15:X16" si="3">D15+F15+H15+J15+L15+N15+P15+R15+T15+V15</f>
        <v>810647.70999999985</v>
      </c>
      <c r="Y15" s="40">
        <f>S17-W15</f>
        <v>-158</v>
      </c>
      <c r="Z15" s="40">
        <f>T17-X15</f>
        <v>-519756.18999999983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51"/>
      <c r="B16" s="43" t="s">
        <v>18</v>
      </c>
      <c r="C16" s="32">
        <v>2</v>
      </c>
      <c r="D16" s="35">
        <v>2056.4499999999998</v>
      </c>
      <c r="E16" s="32">
        <v>2</v>
      </c>
      <c r="F16" s="35">
        <v>3207.11</v>
      </c>
      <c r="G16" s="32">
        <v>2</v>
      </c>
      <c r="H16" s="35">
        <v>10966.35</v>
      </c>
      <c r="I16" s="32">
        <v>2</v>
      </c>
      <c r="J16" s="35">
        <v>8090.92</v>
      </c>
      <c r="K16" s="32">
        <v>1</v>
      </c>
      <c r="L16" s="35">
        <v>5786.8</v>
      </c>
      <c r="M16" s="32">
        <v>1</v>
      </c>
      <c r="N16" s="35">
        <v>1322.73</v>
      </c>
      <c r="O16" s="32">
        <v>0</v>
      </c>
      <c r="P16" s="35">
        <v>0</v>
      </c>
      <c r="Q16" s="32">
        <v>1</v>
      </c>
      <c r="R16" s="35">
        <v>921.21</v>
      </c>
      <c r="S16" s="35">
        <v>0</v>
      </c>
      <c r="T16" s="35">
        <v>0</v>
      </c>
      <c r="U16" s="44"/>
      <c r="V16" s="44"/>
      <c r="W16" s="41">
        <f t="shared" si="2"/>
        <v>11</v>
      </c>
      <c r="X16" s="41">
        <f t="shared" si="3"/>
        <v>32351.57</v>
      </c>
      <c r="Y16" s="41">
        <f>U17-W16</f>
        <v>66</v>
      </c>
      <c r="Z16" s="41">
        <f>V17-X16</f>
        <v>640685.14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37" t="s">
        <v>0</v>
      </c>
      <c r="B17" s="37"/>
      <c r="C17" s="37">
        <f t="shared" ref="C17:X17" si="4">SUM(C7:C16)</f>
        <v>1585</v>
      </c>
      <c r="D17" s="37">
        <f t="shared" si="4"/>
        <v>7424778.6600000001</v>
      </c>
      <c r="E17" s="37">
        <f t="shared" si="4"/>
        <v>256</v>
      </c>
      <c r="F17" s="37">
        <f t="shared" si="4"/>
        <v>1286117.3700000001</v>
      </c>
      <c r="G17" s="37">
        <f t="shared" si="4"/>
        <v>1690</v>
      </c>
      <c r="H17" s="37">
        <f t="shared" si="4"/>
        <v>7411111.0099999998</v>
      </c>
      <c r="I17" s="37">
        <f t="shared" si="4"/>
        <v>1196</v>
      </c>
      <c r="J17" s="37">
        <f t="shared" si="4"/>
        <v>4729737.05</v>
      </c>
      <c r="K17" s="37">
        <f t="shared" si="4"/>
        <v>536</v>
      </c>
      <c r="L17" s="37">
        <f t="shared" si="4"/>
        <v>2970765.2199999993</v>
      </c>
      <c r="M17" s="37">
        <f t="shared" si="4"/>
        <v>284</v>
      </c>
      <c r="N17" s="37">
        <f t="shared" si="4"/>
        <v>1488678.01</v>
      </c>
      <c r="O17" s="37">
        <f t="shared" si="4"/>
        <v>150</v>
      </c>
      <c r="P17" s="37">
        <f t="shared" si="4"/>
        <v>1707059.2300000002</v>
      </c>
      <c r="Q17" s="37">
        <f t="shared" si="4"/>
        <v>119</v>
      </c>
      <c r="R17" s="37">
        <f t="shared" si="4"/>
        <v>311263.94999999995</v>
      </c>
      <c r="S17" s="37">
        <f t="shared" si="4"/>
        <v>52</v>
      </c>
      <c r="T17" s="37">
        <f t="shared" si="4"/>
        <v>290891.52000000002</v>
      </c>
      <c r="U17" s="37">
        <f t="shared" si="4"/>
        <v>77</v>
      </c>
      <c r="V17" s="37">
        <f t="shared" si="4"/>
        <v>673036.71</v>
      </c>
      <c r="W17" s="37">
        <f t="shared" si="4"/>
        <v>5945</v>
      </c>
      <c r="X17" s="37">
        <f t="shared" si="4"/>
        <v>28293438.73</v>
      </c>
      <c r="Y17" s="37"/>
      <c r="Z17" s="37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:Z1"/>
    <mergeCell ref="A2:Z2"/>
    <mergeCell ref="Y5:Z5"/>
    <mergeCell ref="C4:Z4"/>
    <mergeCell ref="W5:X5"/>
    <mergeCell ref="O5:P5"/>
    <mergeCell ref="G5:H5"/>
    <mergeCell ref="I5:J5"/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7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CR44"/>
  <sheetViews>
    <sheetView showGridLines="0" zoomScale="70" zoomScaleNormal="70" workbookViewId="0">
      <selection sqref="A1:Z1"/>
    </sheetView>
  </sheetViews>
  <sheetFormatPr defaultRowHeight="15.75" x14ac:dyDescent="0.25"/>
  <cols>
    <col min="1" max="1" width="6.85546875" style="2" customWidth="1"/>
    <col min="2" max="2" width="27.7109375" style="2" customWidth="1"/>
    <col min="3" max="3" width="8.28515625" style="2" customWidth="1"/>
    <col min="4" max="4" width="14.5703125" style="2" bestFit="1" customWidth="1"/>
    <col min="5" max="5" width="8.85546875" style="2" bestFit="1" customWidth="1"/>
    <col min="6" max="6" width="12.7109375" style="2" customWidth="1"/>
    <col min="7" max="7" width="8.28515625" style="2" customWidth="1"/>
    <col min="8" max="8" width="14.5703125" style="2" bestFit="1" customWidth="1"/>
    <col min="9" max="9" width="8.140625" style="2" customWidth="1"/>
    <col min="10" max="10" width="14.5703125" style="2" bestFit="1" customWidth="1"/>
    <col min="11" max="11" width="8.140625" style="2" customWidth="1"/>
    <col min="12" max="12" width="13.85546875" style="2" customWidth="1"/>
    <col min="13" max="13" width="8.140625" style="2" customWidth="1"/>
    <col min="14" max="14" width="12.7109375" style="2" customWidth="1"/>
    <col min="15" max="15" width="8.140625" style="2" customWidth="1"/>
    <col min="16" max="16" width="12.7109375" style="2" customWidth="1"/>
    <col min="17" max="17" width="8.140625" style="2" customWidth="1"/>
    <col min="18" max="18" width="14.42578125" style="2" bestFit="1" customWidth="1"/>
    <col min="19" max="19" width="8.140625" style="2" customWidth="1"/>
    <col min="20" max="20" width="11.42578125" style="2" customWidth="1"/>
    <col min="21" max="21" width="9.140625" style="2" customWidth="1"/>
    <col min="22" max="22" width="11.42578125" style="2" customWidth="1"/>
    <col min="23" max="23" width="9.28515625" style="3" customWidth="1"/>
    <col min="24" max="24" width="16.42578125" style="3" bestFit="1" customWidth="1"/>
    <col min="25" max="25" width="10.42578125" style="2" customWidth="1"/>
    <col min="26" max="26" width="16" style="2" bestFit="1" customWidth="1"/>
    <col min="27" max="27" width="3.28515625" style="2" customWidth="1"/>
    <col min="28" max="16384" width="9.140625" style="2"/>
  </cols>
  <sheetData>
    <row r="1" spans="1:96" ht="18.75" x14ac:dyDescent="0.3">
      <c r="A1" s="52" t="s">
        <v>20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</row>
    <row r="2" spans="1:96" ht="18.75" x14ac:dyDescent="0.3">
      <c r="A2" s="52" t="s">
        <v>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56" t="s">
        <v>4</v>
      </c>
      <c r="B4" s="57"/>
      <c r="C4" s="62" t="s">
        <v>5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4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58"/>
      <c r="B5" s="59"/>
      <c r="C5" s="46" t="s">
        <v>9</v>
      </c>
      <c r="D5" s="46"/>
      <c r="E5" s="46" t="s">
        <v>10</v>
      </c>
      <c r="F5" s="46"/>
      <c r="G5" s="46" t="s">
        <v>11</v>
      </c>
      <c r="H5" s="46"/>
      <c r="I5" s="46" t="s">
        <v>12</v>
      </c>
      <c r="J5" s="46"/>
      <c r="K5" s="46" t="s">
        <v>13</v>
      </c>
      <c r="L5" s="46"/>
      <c r="M5" s="46" t="s">
        <v>14</v>
      </c>
      <c r="N5" s="46"/>
      <c r="O5" s="46" t="s">
        <v>15</v>
      </c>
      <c r="P5" s="46"/>
      <c r="Q5" s="46" t="s">
        <v>16</v>
      </c>
      <c r="R5" s="46"/>
      <c r="S5" s="47" t="s">
        <v>17</v>
      </c>
      <c r="T5" s="48"/>
      <c r="U5" s="47" t="s">
        <v>18</v>
      </c>
      <c r="V5" s="48"/>
      <c r="W5" s="68" t="s">
        <v>0</v>
      </c>
      <c r="X5" s="69"/>
      <c r="Y5" s="65" t="s">
        <v>6</v>
      </c>
      <c r="Z5" s="6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60"/>
      <c r="B6" s="61"/>
      <c r="C6" s="24" t="s">
        <v>2</v>
      </c>
      <c r="D6" s="24" t="s">
        <v>3</v>
      </c>
      <c r="E6" s="24" t="s">
        <v>2</v>
      </c>
      <c r="F6" s="24" t="s">
        <v>3</v>
      </c>
      <c r="G6" s="24" t="s">
        <v>2</v>
      </c>
      <c r="H6" s="24" t="s">
        <v>3</v>
      </c>
      <c r="I6" s="24" t="s">
        <v>2</v>
      </c>
      <c r="J6" s="24" t="s">
        <v>3</v>
      </c>
      <c r="K6" s="24" t="s">
        <v>2</v>
      </c>
      <c r="L6" s="24" t="s">
        <v>3</v>
      </c>
      <c r="M6" s="24" t="s">
        <v>2</v>
      </c>
      <c r="N6" s="24" t="s">
        <v>3</v>
      </c>
      <c r="O6" s="24" t="s">
        <v>2</v>
      </c>
      <c r="P6" s="24" t="s">
        <v>3</v>
      </c>
      <c r="Q6" s="24" t="s">
        <v>2</v>
      </c>
      <c r="R6" s="24" t="s">
        <v>3</v>
      </c>
      <c r="S6" s="24" t="s">
        <v>2</v>
      </c>
      <c r="T6" s="24" t="s">
        <v>3</v>
      </c>
      <c r="U6" s="24" t="s">
        <v>2</v>
      </c>
      <c r="V6" s="24" t="s">
        <v>3</v>
      </c>
      <c r="W6" s="26" t="s">
        <v>2</v>
      </c>
      <c r="X6" s="26" t="s">
        <v>3</v>
      </c>
      <c r="Y6" s="25" t="s">
        <v>2</v>
      </c>
      <c r="Z6" s="25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49" t="s">
        <v>1</v>
      </c>
      <c r="B7" s="30" t="s">
        <v>9</v>
      </c>
      <c r="C7" s="38"/>
      <c r="D7" s="22"/>
      <c r="E7" s="19">
        <v>123</v>
      </c>
      <c r="F7" s="19">
        <v>587562.53</v>
      </c>
      <c r="G7" s="19">
        <v>1063</v>
      </c>
      <c r="H7" s="19">
        <v>4719648.74</v>
      </c>
      <c r="I7" s="19">
        <v>593</v>
      </c>
      <c r="J7" s="19">
        <v>2596374.44</v>
      </c>
      <c r="K7" s="19">
        <v>331</v>
      </c>
      <c r="L7" s="19">
        <v>2055939.44</v>
      </c>
      <c r="M7" s="19">
        <v>184</v>
      </c>
      <c r="N7" s="19">
        <v>946750.8</v>
      </c>
      <c r="O7" s="19">
        <v>31</v>
      </c>
      <c r="P7" s="19">
        <v>266267.49</v>
      </c>
      <c r="Q7" s="19">
        <v>76</v>
      </c>
      <c r="R7" s="19">
        <v>270271.27</v>
      </c>
      <c r="S7" s="19">
        <v>25</v>
      </c>
      <c r="T7" s="19">
        <v>76671.87</v>
      </c>
      <c r="U7" s="19">
        <v>25</v>
      </c>
      <c r="V7" s="19">
        <v>149149.32</v>
      </c>
      <c r="W7" s="39">
        <f>C7+E7+G7+I7+K7+M7+O7+Q7+S7+U7</f>
        <v>2451</v>
      </c>
      <c r="X7" s="39">
        <f>D7+F7+H7+J7+L7+N7+P7+R7+T7+V7</f>
        <v>11668635.9</v>
      </c>
      <c r="Y7" s="40">
        <f>C17-W7</f>
        <v>827</v>
      </c>
      <c r="Z7" s="40">
        <f>D17-X7</f>
        <v>3206458.2300000004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50"/>
      <c r="B8" s="30" t="s">
        <v>10</v>
      </c>
      <c r="C8" s="19">
        <v>428</v>
      </c>
      <c r="D8" s="19">
        <v>2099129.34</v>
      </c>
      <c r="E8" s="22"/>
      <c r="F8" s="22"/>
      <c r="G8" s="19">
        <v>534</v>
      </c>
      <c r="H8" s="19">
        <v>2710526.87</v>
      </c>
      <c r="I8" s="19">
        <v>327</v>
      </c>
      <c r="J8" s="19">
        <v>1486688.85</v>
      </c>
      <c r="K8" s="19">
        <v>136</v>
      </c>
      <c r="L8" s="19">
        <v>745327.49</v>
      </c>
      <c r="M8" s="19">
        <v>40</v>
      </c>
      <c r="N8" s="19">
        <v>352252.37</v>
      </c>
      <c r="O8" s="19">
        <v>17</v>
      </c>
      <c r="P8" s="19">
        <v>164139.35999999999</v>
      </c>
      <c r="Q8" s="19">
        <v>27</v>
      </c>
      <c r="R8" s="19">
        <v>128480.82</v>
      </c>
      <c r="S8" s="19">
        <v>7</v>
      </c>
      <c r="T8" s="19">
        <v>18710.27</v>
      </c>
      <c r="U8" s="19">
        <v>5</v>
      </c>
      <c r="V8" s="19">
        <v>17733.71</v>
      </c>
      <c r="W8" s="39">
        <f t="shared" ref="W8:X16" si="0">C8+E8+G8+I8+K8+M8+O8+Q8+S8+U8</f>
        <v>1521</v>
      </c>
      <c r="X8" s="39">
        <f t="shared" si="0"/>
        <v>7722989.080000001</v>
      </c>
      <c r="Y8" s="40">
        <f>E17-W8</f>
        <v>-999</v>
      </c>
      <c r="Z8" s="40">
        <f>F17-X8</f>
        <v>-5320416.8600000013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50"/>
      <c r="B9" s="30" t="s">
        <v>11</v>
      </c>
      <c r="C9" s="19">
        <v>870</v>
      </c>
      <c r="D9" s="19">
        <v>4319648.88</v>
      </c>
      <c r="E9" s="19">
        <v>150</v>
      </c>
      <c r="F9" s="19">
        <v>713704.29</v>
      </c>
      <c r="G9" s="22"/>
      <c r="H9" s="22"/>
      <c r="I9" s="19">
        <v>507</v>
      </c>
      <c r="J9" s="19">
        <v>2153729.77</v>
      </c>
      <c r="K9" s="19">
        <v>213</v>
      </c>
      <c r="L9" s="19">
        <v>1061997.5499999998</v>
      </c>
      <c r="M9" s="19">
        <v>120</v>
      </c>
      <c r="N9" s="19">
        <v>709264.54</v>
      </c>
      <c r="O9" s="19">
        <v>19</v>
      </c>
      <c r="P9" s="19">
        <v>232333.29</v>
      </c>
      <c r="Q9" s="19">
        <v>61</v>
      </c>
      <c r="R9" s="19">
        <v>200368.27</v>
      </c>
      <c r="S9" s="19">
        <v>25</v>
      </c>
      <c r="T9" s="19">
        <v>103806.55</v>
      </c>
      <c r="U9" s="19">
        <v>37</v>
      </c>
      <c r="V9" s="19">
        <v>207789.75</v>
      </c>
      <c r="W9" s="39">
        <f t="shared" si="0"/>
        <v>2002</v>
      </c>
      <c r="X9" s="39">
        <f t="shared" si="0"/>
        <v>9702642.8899999987</v>
      </c>
      <c r="Y9" s="40">
        <f>G17-W9</f>
        <v>1824</v>
      </c>
      <c r="Z9" s="40">
        <f>H17-X9</f>
        <v>6449256.2699999996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50"/>
      <c r="B10" s="33" t="s">
        <v>12</v>
      </c>
      <c r="C10" s="19">
        <v>740</v>
      </c>
      <c r="D10" s="19">
        <v>3425914.6</v>
      </c>
      <c r="E10" s="19">
        <v>96</v>
      </c>
      <c r="F10" s="19">
        <v>428992.83999999997</v>
      </c>
      <c r="G10" s="19">
        <v>744</v>
      </c>
      <c r="H10" s="19">
        <v>3425358.11</v>
      </c>
      <c r="I10" s="22"/>
      <c r="J10" s="22"/>
      <c r="K10" s="19">
        <v>190</v>
      </c>
      <c r="L10" s="19">
        <v>1261489.76</v>
      </c>
      <c r="M10" s="19">
        <v>120</v>
      </c>
      <c r="N10" s="19">
        <v>753125.59000000008</v>
      </c>
      <c r="O10" s="19">
        <v>89</v>
      </c>
      <c r="P10" s="19">
        <v>927282.8899999999</v>
      </c>
      <c r="Q10" s="19">
        <v>53</v>
      </c>
      <c r="R10" s="19">
        <v>159903.34</v>
      </c>
      <c r="S10" s="19">
        <v>22</v>
      </c>
      <c r="T10" s="19">
        <v>142821.51</v>
      </c>
      <c r="U10" s="19">
        <v>18</v>
      </c>
      <c r="V10" s="19">
        <v>100723.18</v>
      </c>
      <c r="W10" s="39">
        <f t="shared" si="0"/>
        <v>2072</v>
      </c>
      <c r="X10" s="39">
        <f t="shared" si="0"/>
        <v>10625611.82</v>
      </c>
      <c r="Y10" s="40">
        <f>I17-W10</f>
        <v>272</v>
      </c>
      <c r="Z10" s="40">
        <f>J17-X10</f>
        <v>-812369.5700000003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50"/>
      <c r="B11" s="34" t="s">
        <v>13</v>
      </c>
      <c r="C11" s="19">
        <v>338</v>
      </c>
      <c r="D11" s="19">
        <v>1492185.46</v>
      </c>
      <c r="E11" s="19">
        <v>34</v>
      </c>
      <c r="F11" s="19">
        <v>111106.44</v>
      </c>
      <c r="G11" s="19">
        <v>359</v>
      </c>
      <c r="H11" s="19">
        <v>1523773.72</v>
      </c>
      <c r="I11" s="19">
        <v>211</v>
      </c>
      <c r="J11" s="19">
        <v>1063255.8500000001</v>
      </c>
      <c r="K11" s="22"/>
      <c r="L11" s="22"/>
      <c r="M11" s="19">
        <v>57</v>
      </c>
      <c r="N11" s="19">
        <v>279917.90000000002</v>
      </c>
      <c r="O11" s="19">
        <v>9</v>
      </c>
      <c r="P11" s="19">
        <v>47723.51</v>
      </c>
      <c r="Q11" s="19">
        <v>21</v>
      </c>
      <c r="R11" s="19">
        <v>41997.81</v>
      </c>
      <c r="S11" s="19">
        <v>8</v>
      </c>
      <c r="T11" s="19">
        <v>64472.41</v>
      </c>
      <c r="U11" s="19">
        <v>5</v>
      </c>
      <c r="V11" s="19">
        <v>52689.630000000005</v>
      </c>
      <c r="W11" s="39">
        <f t="shared" si="0"/>
        <v>1042</v>
      </c>
      <c r="X11" s="39">
        <f t="shared" si="0"/>
        <v>4677122.7299999995</v>
      </c>
      <c r="Y11" s="40">
        <f>K17-W11</f>
        <v>119</v>
      </c>
      <c r="Z11" s="40">
        <f>L17-X11</f>
        <v>1768003.9699999997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50"/>
      <c r="B12" s="30" t="s">
        <v>14</v>
      </c>
      <c r="C12" s="19">
        <v>311</v>
      </c>
      <c r="D12" s="19">
        <v>1444834.2799999998</v>
      </c>
      <c r="E12" s="19">
        <v>31</v>
      </c>
      <c r="F12" s="19">
        <v>223272.97</v>
      </c>
      <c r="G12" s="19">
        <v>436</v>
      </c>
      <c r="H12" s="19">
        <v>1736483.54</v>
      </c>
      <c r="I12" s="19">
        <v>237</v>
      </c>
      <c r="J12" s="19">
        <v>1044317.29</v>
      </c>
      <c r="K12" s="19">
        <v>115</v>
      </c>
      <c r="L12" s="19">
        <v>580869.76</v>
      </c>
      <c r="M12" s="22"/>
      <c r="N12" s="22"/>
      <c r="O12" s="19">
        <v>30</v>
      </c>
      <c r="P12" s="19">
        <v>372760.01</v>
      </c>
      <c r="Q12" s="19">
        <v>20</v>
      </c>
      <c r="R12" s="19">
        <v>22696.6</v>
      </c>
      <c r="S12" s="19">
        <v>5</v>
      </c>
      <c r="T12" s="19">
        <v>8083.7</v>
      </c>
      <c r="U12" s="19">
        <v>12</v>
      </c>
      <c r="V12" s="19">
        <v>68435.23</v>
      </c>
      <c r="W12" s="39">
        <f t="shared" si="0"/>
        <v>1197</v>
      </c>
      <c r="X12" s="39">
        <f t="shared" si="0"/>
        <v>5501753.3799999999</v>
      </c>
      <c r="Y12" s="40">
        <f>M17-W12</f>
        <v>-572</v>
      </c>
      <c r="Z12" s="40">
        <f>N17-X12</f>
        <v>-1920238.5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50"/>
      <c r="B13" s="33" t="s">
        <v>15</v>
      </c>
      <c r="C13" s="19">
        <v>193</v>
      </c>
      <c r="D13" s="19">
        <v>708739.3</v>
      </c>
      <c r="E13" s="19">
        <v>32</v>
      </c>
      <c r="F13" s="19">
        <v>133011.97</v>
      </c>
      <c r="G13" s="19">
        <v>232</v>
      </c>
      <c r="H13" s="19">
        <v>810405.2</v>
      </c>
      <c r="I13" s="19">
        <v>132</v>
      </c>
      <c r="J13" s="19">
        <v>455685.18000000005</v>
      </c>
      <c r="K13" s="19">
        <v>58</v>
      </c>
      <c r="L13" s="19">
        <v>226367.55</v>
      </c>
      <c r="M13" s="19">
        <v>34</v>
      </c>
      <c r="N13" s="19">
        <v>258582.08000000002</v>
      </c>
      <c r="O13" s="22"/>
      <c r="P13" s="22"/>
      <c r="Q13" s="19">
        <v>5</v>
      </c>
      <c r="R13" s="19">
        <v>14114.89</v>
      </c>
      <c r="S13" s="19">
        <v>18</v>
      </c>
      <c r="T13" s="19">
        <v>197066.18</v>
      </c>
      <c r="U13" s="19">
        <v>60</v>
      </c>
      <c r="V13" s="19">
        <v>965526.34000000008</v>
      </c>
      <c r="W13" s="39">
        <f t="shared" si="0"/>
        <v>764</v>
      </c>
      <c r="X13" s="39">
        <f t="shared" si="0"/>
        <v>3769498.6900000004</v>
      </c>
      <c r="Y13" s="40">
        <f>O17-W13</f>
        <v>-557</v>
      </c>
      <c r="Z13" s="40">
        <f>P17-X13</f>
        <v>-1671486.7100000004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50"/>
      <c r="B14" s="36" t="s">
        <v>19</v>
      </c>
      <c r="C14" s="19">
        <v>262</v>
      </c>
      <c r="D14" s="19">
        <v>906028.19</v>
      </c>
      <c r="E14" s="19">
        <v>34</v>
      </c>
      <c r="F14" s="19">
        <v>146390.58000000002</v>
      </c>
      <c r="G14" s="19">
        <v>306</v>
      </c>
      <c r="H14" s="19">
        <v>736008.44</v>
      </c>
      <c r="I14" s="19">
        <v>240</v>
      </c>
      <c r="J14" s="19">
        <v>627510.77</v>
      </c>
      <c r="K14" s="19">
        <v>79</v>
      </c>
      <c r="L14" s="19">
        <v>257229.11</v>
      </c>
      <c r="M14" s="19">
        <v>51</v>
      </c>
      <c r="N14" s="19">
        <v>230997.12</v>
      </c>
      <c r="O14" s="19">
        <v>8</v>
      </c>
      <c r="P14" s="19">
        <v>54053.77</v>
      </c>
      <c r="Q14" s="22"/>
      <c r="R14" s="22"/>
      <c r="S14" s="19">
        <v>29</v>
      </c>
      <c r="T14" s="19">
        <v>122437.95000000001</v>
      </c>
      <c r="U14" s="19">
        <v>5</v>
      </c>
      <c r="V14" s="19">
        <v>35315.340000000004</v>
      </c>
      <c r="W14" s="39">
        <f t="shared" si="0"/>
        <v>1014</v>
      </c>
      <c r="X14" s="39">
        <f t="shared" si="0"/>
        <v>3115971.27</v>
      </c>
      <c r="Y14" s="40">
        <f>Q17-W14</f>
        <v>-744</v>
      </c>
      <c r="Z14" s="40">
        <f>R17-X14</f>
        <v>-2270256.3200000003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50"/>
      <c r="B15" s="30" t="s">
        <v>17</v>
      </c>
      <c r="C15" s="19">
        <v>134</v>
      </c>
      <c r="D15" s="19">
        <v>476557.63</v>
      </c>
      <c r="E15" s="19">
        <v>20</v>
      </c>
      <c r="F15" s="19">
        <v>55323.490000000005</v>
      </c>
      <c r="G15" s="19">
        <v>150</v>
      </c>
      <c r="H15" s="19">
        <v>478728.19</v>
      </c>
      <c r="I15" s="19">
        <v>95</v>
      </c>
      <c r="J15" s="19">
        <v>377589.18</v>
      </c>
      <c r="K15" s="19">
        <v>38</v>
      </c>
      <c r="L15" s="19">
        <v>250119.24</v>
      </c>
      <c r="M15" s="19">
        <v>18</v>
      </c>
      <c r="N15" s="19">
        <v>49301.75</v>
      </c>
      <c r="O15" s="19">
        <v>4</v>
      </c>
      <c r="P15" s="19">
        <v>33451.660000000003</v>
      </c>
      <c r="Q15" s="19">
        <v>6</v>
      </c>
      <c r="R15" s="19">
        <v>6960.74</v>
      </c>
      <c r="S15" s="22"/>
      <c r="T15" s="22"/>
      <c r="U15" s="19">
        <v>9</v>
      </c>
      <c r="V15" s="19">
        <v>167178</v>
      </c>
      <c r="W15" s="39">
        <f t="shared" si="0"/>
        <v>474</v>
      </c>
      <c r="X15" s="39">
        <f t="shared" si="0"/>
        <v>1895209.88</v>
      </c>
      <c r="Y15" s="40">
        <f>S17-W15</f>
        <v>-335</v>
      </c>
      <c r="Z15" s="40">
        <f>T17-X15</f>
        <v>-1161139.44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51"/>
      <c r="B16" s="43" t="s">
        <v>18</v>
      </c>
      <c r="C16" s="20">
        <v>2</v>
      </c>
      <c r="D16" s="20">
        <v>2056.4499999999998</v>
      </c>
      <c r="E16" s="20">
        <v>2</v>
      </c>
      <c r="F16" s="20">
        <v>3207.11</v>
      </c>
      <c r="G16" s="20">
        <v>2</v>
      </c>
      <c r="H16" s="20">
        <v>10966.35</v>
      </c>
      <c r="I16" s="20">
        <v>2</v>
      </c>
      <c r="J16" s="20">
        <v>8090.92</v>
      </c>
      <c r="K16" s="20">
        <v>1</v>
      </c>
      <c r="L16" s="20">
        <v>5786.8</v>
      </c>
      <c r="M16" s="20">
        <v>1</v>
      </c>
      <c r="N16" s="20">
        <v>1322.73</v>
      </c>
      <c r="O16" s="20">
        <v>0</v>
      </c>
      <c r="P16" s="20">
        <v>0</v>
      </c>
      <c r="Q16" s="20">
        <v>1</v>
      </c>
      <c r="R16" s="20">
        <v>921.21</v>
      </c>
      <c r="S16" s="20">
        <v>0</v>
      </c>
      <c r="T16" s="20">
        <v>0</v>
      </c>
      <c r="U16" s="23"/>
      <c r="V16" s="23"/>
      <c r="W16" s="41">
        <f t="shared" si="0"/>
        <v>11</v>
      </c>
      <c r="X16" s="41">
        <f t="shared" si="0"/>
        <v>32351.57</v>
      </c>
      <c r="Y16" s="41">
        <f>U17-W16</f>
        <v>165</v>
      </c>
      <c r="Z16" s="41">
        <f>V17-X16</f>
        <v>1732188.9300000002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11" t="s">
        <v>0</v>
      </c>
      <c r="B17" s="21" t="s">
        <v>7</v>
      </c>
      <c r="C17" s="37">
        <f t="shared" ref="C17:X17" si="1">SUM(C7:C16)</f>
        <v>3278</v>
      </c>
      <c r="D17" s="37">
        <f t="shared" si="1"/>
        <v>14875094.130000001</v>
      </c>
      <c r="E17" s="37">
        <f t="shared" si="1"/>
        <v>522</v>
      </c>
      <c r="F17" s="37">
        <f t="shared" si="1"/>
        <v>2402572.2200000002</v>
      </c>
      <c r="G17" s="37">
        <f t="shared" si="1"/>
        <v>3826</v>
      </c>
      <c r="H17" s="37">
        <f t="shared" si="1"/>
        <v>16151899.159999998</v>
      </c>
      <c r="I17" s="37">
        <f t="shared" si="1"/>
        <v>2344</v>
      </c>
      <c r="J17" s="37">
        <f t="shared" si="1"/>
        <v>9813242.25</v>
      </c>
      <c r="K17" s="37">
        <f t="shared" si="1"/>
        <v>1161</v>
      </c>
      <c r="L17" s="37">
        <f t="shared" si="1"/>
        <v>6445126.6999999993</v>
      </c>
      <c r="M17" s="37">
        <f t="shared" si="1"/>
        <v>625</v>
      </c>
      <c r="N17" s="37">
        <f t="shared" si="1"/>
        <v>3581514.88</v>
      </c>
      <c r="O17" s="37">
        <f t="shared" si="1"/>
        <v>207</v>
      </c>
      <c r="P17" s="37">
        <f t="shared" si="1"/>
        <v>2098011.98</v>
      </c>
      <c r="Q17" s="37">
        <f t="shared" si="1"/>
        <v>270</v>
      </c>
      <c r="R17" s="37">
        <f t="shared" si="1"/>
        <v>845714.95</v>
      </c>
      <c r="S17" s="37">
        <f t="shared" si="1"/>
        <v>139</v>
      </c>
      <c r="T17" s="37">
        <f t="shared" si="1"/>
        <v>734070.44</v>
      </c>
      <c r="U17" s="37">
        <f t="shared" si="1"/>
        <v>176</v>
      </c>
      <c r="V17" s="37">
        <f t="shared" si="1"/>
        <v>1764540.5000000002</v>
      </c>
      <c r="W17" s="37">
        <f t="shared" si="1"/>
        <v>12548</v>
      </c>
      <c r="X17" s="37">
        <f t="shared" si="1"/>
        <v>58711787.210000001</v>
      </c>
      <c r="Y17" s="37"/>
      <c r="Z17" s="37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67"/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3.5" customHeight="1" x14ac:dyDescent="0.25"/>
  </sheetData>
  <mergeCells count="18">
    <mergeCell ref="A7:A16"/>
    <mergeCell ref="A19:Z19"/>
    <mergeCell ref="O5:P5"/>
    <mergeCell ref="Q5:R5"/>
    <mergeCell ref="S5:T5"/>
    <mergeCell ref="W5:X5"/>
    <mergeCell ref="U5:V5"/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Y5:Z5"/>
  </mergeCells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48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ППФ - II-ро тримесечие 2023 г.</vt:lpstr>
      <vt:lpstr>ППФ - I-во полугодие 2023 г.</vt:lpstr>
      <vt:lpstr>'ППФ - II-ро тримесечие 2023 г.'!Print_Area</vt:lpstr>
      <vt:lpstr>'ППФ - I-во полугодие 2023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Valentina Lilova</cp:lastModifiedBy>
  <cp:lastPrinted>2023-05-25T12:19:34Z</cp:lastPrinted>
  <dcterms:created xsi:type="dcterms:W3CDTF">2004-05-22T18:25:26Z</dcterms:created>
  <dcterms:modified xsi:type="dcterms:W3CDTF">2023-08-22T10:28:59Z</dcterms:modified>
</cp:coreProperties>
</file>