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English 2023 Q2\"/>
    </mc:Choice>
  </mc:AlternateContent>
  <bookViews>
    <workbookView xWindow="0" yWindow="0" windowWidth="28800" windowHeight="1170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externalReferences>
    <externalReference r:id="rId19"/>
  </externalReferences>
  <definedNames>
    <definedName name="_xlnm.Print_Area" localSheetId="1">'Table № 1.1-V'!$A$1:$G$16</definedName>
    <definedName name="_xlnm.Print_Area" localSheetId="0">'Table № 1-V'!$A$1:$G$15</definedName>
    <definedName name="_xlnm.Print_Area" localSheetId="3">'Table № 2-V'!$A$1:$F$18</definedName>
    <definedName name="_xlnm.Print_Area" localSheetId="6">'Table № 3.1-V'!$A$1:$I$19</definedName>
    <definedName name="_xlnm.Print_Area" localSheetId="7">'Table № 4-V'!$A$1:$M$18</definedName>
    <definedName name="_xlnm.Print_Area" localSheetId="9">'Table № 5-V'!$A$1:$G$16</definedName>
    <definedName name="_xlnm.Print_Area" localSheetId="10">'Table № 6-V'!$A$1:$M$14</definedName>
  </definedNames>
  <calcPr calcId="162913"/>
  <fileRecoveryPr repairLoad="1"/>
</workbook>
</file>

<file path=xl/calcChain.xml><?xml version="1.0" encoding="utf-8"?>
<calcChain xmlns="http://schemas.openxmlformats.org/spreadsheetml/2006/main">
  <c r="H16" i="20" l="1"/>
  <c r="G16" i="20"/>
  <c r="F16" i="20"/>
  <c r="E16" i="20"/>
  <c r="D16" i="20"/>
  <c r="C16" i="20"/>
  <c r="H15" i="20"/>
  <c r="G15" i="20"/>
  <c r="F15" i="20"/>
  <c r="E15" i="20"/>
  <c r="D15" i="20"/>
  <c r="C15" i="20"/>
  <c r="H14" i="20"/>
  <c r="G14" i="20"/>
  <c r="F14" i="20"/>
  <c r="E14" i="20"/>
  <c r="D14" i="20"/>
  <c r="C14" i="20"/>
  <c r="H13" i="20"/>
  <c r="G13" i="20"/>
  <c r="F13" i="20"/>
  <c r="E13" i="20"/>
  <c r="D13" i="20"/>
  <c r="C13" i="20"/>
  <c r="H12" i="20"/>
  <c r="G12" i="20"/>
  <c r="F12" i="20"/>
  <c r="E12" i="20"/>
  <c r="D12" i="20"/>
  <c r="C12" i="20"/>
  <c r="H11" i="20"/>
  <c r="G11" i="20"/>
  <c r="F11" i="20"/>
  <c r="E11" i="20"/>
  <c r="D11" i="20"/>
  <c r="C11" i="20"/>
  <c r="H10" i="20"/>
  <c r="G10" i="20"/>
  <c r="F10" i="20"/>
  <c r="E10" i="20"/>
  <c r="D10" i="20"/>
  <c r="C10" i="20"/>
  <c r="H9" i="20"/>
  <c r="G9" i="20"/>
  <c r="F9" i="20"/>
  <c r="E9" i="20"/>
  <c r="D9" i="20"/>
  <c r="C9" i="20"/>
  <c r="H8" i="20"/>
  <c r="G8" i="20"/>
  <c r="F8" i="20"/>
  <c r="E8" i="20"/>
  <c r="D8" i="20"/>
  <c r="C8" i="20"/>
  <c r="H7" i="20"/>
  <c r="G7" i="20"/>
  <c r="F7" i="20"/>
  <c r="E7" i="20"/>
  <c r="D7" i="20"/>
  <c r="C7" i="20"/>
  <c r="H6" i="20"/>
  <c r="G6" i="20"/>
  <c r="F6" i="20"/>
  <c r="E6" i="20"/>
  <c r="D6" i="20"/>
  <c r="C6" i="20"/>
  <c r="M18" i="19"/>
  <c r="M15" i="19" s="1"/>
  <c r="L18" i="19"/>
  <c r="L15" i="19" s="1"/>
  <c r="K18" i="19"/>
  <c r="J18" i="19"/>
  <c r="I18" i="19"/>
  <c r="H18" i="19"/>
  <c r="G18" i="19"/>
  <c r="F18" i="19"/>
  <c r="E18" i="19"/>
  <c r="D18" i="19"/>
  <c r="C18" i="19"/>
  <c r="M17" i="19"/>
  <c r="L17" i="19"/>
  <c r="K17" i="19"/>
  <c r="J17" i="19"/>
  <c r="I17" i="19"/>
  <c r="H17" i="19"/>
  <c r="H15" i="19" s="1"/>
  <c r="G17" i="19"/>
  <c r="F17" i="19"/>
  <c r="E17" i="19"/>
  <c r="D17" i="19"/>
  <c r="C17" i="19"/>
  <c r="C15" i="19" s="1"/>
  <c r="M16" i="19"/>
  <c r="L16" i="19"/>
  <c r="K16" i="19"/>
  <c r="I16" i="19"/>
  <c r="H16" i="19"/>
  <c r="G16" i="19"/>
  <c r="E16" i="19"/>
  <c r="E15" i="19" s="1"/>
  <c r="D16" i="19"/>
  <c r="D15" i="19" s="1"/>
  <c r="C16" i="19"/>
  <c r="I15" i="19"/>
  <c r="M14" i="19"/>
  <c r="L14" i="19"/>
  <c r="K14" i="19"/>
  <c r="J14" i="19"/>
  <c r="I14" i="19"/>
  <c r="H14" i="19"/>
  <c r="G14" i="19"/>
  <c r="F14" i="19"/>
  <c r="E14" i="19"/>
  <c r="D14" i="19"/>
  <c r="C14" i="19"/>
  <c r="M13" i="19"/>
  <c r="L13" i="19"/>
  <c r="K13" i="19"/>
  <c r="J13" i="19"/>
  <c r="I13" i="19"/>
  <c r="H13" i="19"/>
  <c r="G13" i="19"/>
  <c r="F13" i="19"/>
  <c r="E13" i="19"/>
  <c r="D13" i="19"/>
  <c r="C13" i="19"/>
  <c r="M12" i="19"/>
  <c r="L12" i="19"/>
  <c r="K12" i="19"/>
  <c r="J12" i="19"/>
  <c r="I12" i="19"/>
  <c r="H12" i="19"/>
  <c r="G12" i="19"/>
  <c r="E12" i="19"/>
  <c r="D12" i="19"/>
  <c r="L11" i="19"/>
  <c r="K11" i="19"/>
  <c r="J11" i="19"/>
  <c r="H11" i="19"/>
  <c r="G11" i="19"/>
  <c r="F11" i="19"/>
  <c r="E11" i="19"/>
  <c r="D11" i="19"/>
  <c r="M10" i="19"/>
  <c r="L10" i="19"/>
  <c r="K10" i="19"/>
  <c r="J10" i="19"/>
  <c r="I10" i="19"/>
  <c r="H10" i="19"/>
  <c r="G10" i="19"/>
  <c r="F10" i="19"/>
  <c r="E10" i="19"/>
  <c r="D10" i="19"/>
  <c r="M9" i="19"/>
  <c r="L9" i="19"/>
  <c r="J9" i="19"/>
  <c r="I9" i="19"/>
  <c r="H9" i="19"/>
  <c r="G9" i="19"/>
  <c r="F9" i="19"/>
  <c r="E9" i="19"/>
  <c r="D9" i="19"/>
  <c r="C9" i="19"/>
  <c r="M8" i="19"/>
  <c r="L8" i="19"/>
  <c r="K8" i="19"/>
  <c r="J8" i="19"/>
  <c r="I8" i="19"/>
  <c r="H8" i="19"/>
  <c r="G8" i="19"/>
  <c r="F8" i="19"/>
  <c r="E8" i="19"/>
  <c r="D8" i="19"/>
  <c r="C8" i="19"/>
  <c r="M7" i="19"/>
  <c r="L7" i="19"/>
  <c r="K7" i="19"/>
  <c r="J7" i="19"/>
  <c r="I7" i="19"/>
  <c r="H7" i="19"/>
  <c r="F7" i="19"/>
  <c r="E7" i="19"/>
  <c r="D7" i="19"/>
  <c r="C7" i="19"/>
  <c r="M6" i="19"/>
  <c r="L6" i="19"/>
  <c r="K6" i="19"/>
  <c r="J6" i="19"/>
  <c r="I6" i="19"/>
  <c r="H6" i="19"/>
  <c r="G6" i="19"/>
  <c r="G5" i="19" s="1"/>
  <c r="F6" i="19"/>
  <c r="E6" i="19"/>
  <c r="D6" i="19"/>
  <c r="C6" i="19"/>
  <c r="J5" i="19"/>
  <c r="F5" i="19"/>
  <c r="K15" i="19" l="1"/>
  <c r="K5" i="19"/>
  <c r="I5" i="19"/>
  <c r="M5" i="19"/>
  <c r="G15" i="19"/>
  <c r="F15" i="19"/>
  <c r="J15" i="19"/>
  <c r="C5" i="19"/>
  <c r="D5" i="19"/>
  <c r="H5" i="19"/>
  <c r="L5" i="19"/>
  <c r="E5" i="19"/>
  <c r="C36" i="35"/>
  <c r="C35" i="35"/>
  <c r="C34" i="35"/>
  <c r="C37" i="35" l="1"/>
  <c r="D34" i="35" s="1"/>
  <c r="D35" i="35" l="1"/>
  <c r="D36" i="35"/>
  <c r="D37" i="35" l="1"/>
</calcChain>
</file>

<file path=xl/sharedStrings.xml><?xml version="1.0" encoding="utf-8"?>
<sst xmlns="http://schemas.openxmlformats.org/spreadsheetml/2006/main" count="273" uniqueCount="104">
  <si>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</si>
  <si>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</si>
  <si>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</si>
  <si>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</si>
  <si>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</si>
  <si>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</si>
  <si>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</si>
  <si>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</si>
  <si>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</si>
  <si>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</si>
  <si>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</si>
  <si>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</si>
  <si>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</si>
  <si>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</si>
  <si>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</si>
  <si>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</si>
  <si>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</si>
  <si>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</si>
  <si>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</si>
  <si>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</si>
  <si>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</si>
  <si>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</si>
  <si>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</si>
  <si>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</si>
  <si>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</si>
  <si>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</si>
  <si>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</si>
  <si>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</si>
  <si>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</si>
  <si>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</si>
  <si>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</si>
  <si>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</si>
  <si>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</si>
  <si>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</si>
  <si>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</si>
  <si>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</si>
  <si>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</si>
  <si>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</si>
  <si>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</si>
  <si>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</si>
  <si>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</si>
  <si>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</si>
  <si>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</si>
  <si>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</si>
  <si>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</si>
  <si>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</si>
  <si>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</si>
  <si>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</si>
  <si>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</si>
  <si>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</si>
  <si>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</si>
  <si>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</si>
  <si>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</si>
  <si>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</si>
  <si>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</si>
  <si>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</si>
  <si>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</si>
  <si>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</si>
  <si>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</si>
  <si>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</si>
  <si>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</si>
  <si>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</si>
  <si>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</si>
  <si>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</si>
  <si>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</si>
  <si>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</si>
  <si>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</si>
  <si>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</si>
  <si>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</si>
  <si>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</si>
  <si>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</si>
  <si>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</si>
  <si>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</si>
  <si>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</si>
  <si>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</si>
  <si>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</si>
  <si>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</si>
  <si>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</si>
  <si>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</si>
  <si>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</si>
  <si>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</si>
  <si>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</si>
  <si>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</si>
  <si>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</si>
  <si>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</si>
  <si>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</si>
  <si>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</si>
  <si>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</si>
  <si>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</si>
  <si>
    <t>"VPF DALLBOGG: LIFE AND HEALTH"</t>
  </si>
  <si>
    <t>Number of VPF's members* by type of contract as of 30.06.2023</t>
  </si>
  <si>
    <t>First half of the year</t>
  </si>
  <si>
    <t>First half of the year, arithmetic average</t>
  </si>
  <si>
    <t>First half of the year, weighted average</t>
  </si>
  <si>
    <t>VPFs' investment portfolio and balance assets as of 30.06.2023</t>
  </si>
  <si>
    <t>Structure of VPFs' investment portfolio and balance assets as of  30.06.2023</t>
  </si>
  <si>
    <t>Total number of pensioners at VPFs as of  30.06.2023</t>
  </si>
  <si>
    <t>Amounts credited and paid out to fund members and pensioners 01.01.2023 - 30.06.2023</t>
  </si>
  <si>
    <t>Pension fund members by employers' contracts as of 30.06.2023</t>
  </si>
  <si>
    <t>Accrued account amounts of the member by employers' contracts as of 30.06.2023 (in thousands BGN)</t>
  </si>
  <si>
    <t>Gross contributions proceeds by employers' contracts in first half of 2023 (in thousands BGN)</t>
  </si>
  <si>
    <t>VPFs contribution structure in first half of 2023</t>
  </si>
  <si>
    <t>Year</t>
  </si>
  <si>
    <t>Year, weighted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</si>
</sst>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  <numFmt numFmtId="174" formatCode="#,##0.00_ ;\-#,##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6" fillId="0" borderId="0"/>
  </cellStyleXfs>
  <cellXfs count="25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3" fillId="0" borderId="0" xfId="6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0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4" fontId="5" fillId="0" borderId="2" xfId="6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1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Border="1" applyAlignment="1">
      <alignment horizontal="right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13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73" fontId="21" fillId="0" borderId="0" xfId="6" applyNumberFormat="1" applyFont="1" applyFill="1" applyAlignment="1">
      <alignment horizontal="center" vertical="center" wrapText="1"/>
    </xf>
    <xf numFmtId="10" fontId="21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21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3" fontId="7" fillId="0" borderId="0" xfId="0" applyNumberFormat="1" applyFont="1" applyFill="1" applyBorder="1" applyAlignment="1">
      <alignment horizontal="center" vertical="center" wrapText="1"/>
    </xf>
    <xf numFmtId="167" fontId="2" fillId="0" borderId="6" xfId="1" applyFont="1" applyFill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167" fontId="2" fillId="0" borderId="2" xfId="1" applyFont="1" applyFill="1" applyBorder="1" applyAlignment="1">
      <alignment horizontal="left" wrapText="1"/>
    </xf>
    <xf numFmtId="0" fontId="2" fillId="0" borderId="0" xfId="3" applyFont="1" applyBorder="1" applyAlignment="1">
      <alignment horizontal="center" wrapText="1"/>
    </xf>
    <xf numFmtId="4" fontId="2" fillId="0" borderId="2" xfId="6" applyNumberFormat="1" applyFont="1" applyFill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vertical="center" wrapText="1"/>
    </xf>
    <xf numFmtId="3" fontId="2" fillId="0" borderId="2" xfId="4" applyNumberFormat="1" applyFont="1" applyBorder="1" applyAlignment="1">
      <alignment horizontal="right" vertical="center" wrapText="1"/>
    </xf>
    <xf numFmtId="2" fontId="7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/>
    </xf>
    <xf numFmtId="171" fontId="13" fillId="0" borderId="2" xfId="0" applyNumberFormat="1" applyFont="1" applyFill="1" applyBorder="1" applyAlignment="1">
      <alignment horizontal="right" vertical="center" wrapText="1"/>
    </xf>
    <xf numFmtId="174" fontId="2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7"/>
    <cellStyle name="Normal_ППФ0603" xfId="5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VPFs</a:t>
            </a:r>
            <a:r>
              <a:rPr lang="en-US" sz="1200" b="1" i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' market share by number of fund members as of  30.06.2023</a:t>
            </a:r>
            <a:endParaRPr lang="bg-BG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199851687059697"/>
          <c:y val="3.927986906710311E-2"/>
        </c:manualLayout>
      </c:layout>
      <c:overlay val="0"/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tx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tx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9.2948128424992477E-2"/>
                  <c:y val="0.158625720066497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20393029291806"/>
                      <c:h val="0.113475177304964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layout>
                <c:manualLayout>
                  <c:x val="-0.24895956136739861"/>
                  <c:y val="7.76505964577669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1.1-V'!$H$6:$H$15</c:f>
              <c:numCache>
                <c:formatCode>#,##0.00</c:formatCode>
                <c:ptCount val="10"/>
                <c:pt idx="0">
                  <c:v>22.07</c:v>
                </c:pt>
                <c:pt idx="1">
                  <c:v>7.84</c:v>
                </c:pt>
                <c:pt idx="2">
                  <c:v>18.28</c:v>
                </c:pt>
                <c:pt idx="3">
                  <c:v>32.75</c:v>
                </c:pt>
                <c:pt idx="4">
                  <c:v>7.1</c:v>
                </c:pt>
                <c:pt idx="5">
                  <c:v>8.64</c:v>
                </c:pt>
                <c:pt idx="6">
                  <c:v>1.1299999999999999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tx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tx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0.113902179076903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3997033741194"/>
                      <c:h val="0.13394435351882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2.1-V'!$H$6:$H$15</c:f>
              <c:numCache>
                <c:formatCode>#,##0.00</c:formatCode>
                <c:ptCount val="10"/>
                <c:pt idx="0">
                  <c:v>12.46</c:v>
                </c:pt>
                <c:pt idx="1">
                  <c:v>7.54</c:v>
                </c:pt>
                <c:pt idx="2">
                  <c:v>11.02</c:v>
                </c:pt>
                <c:pt idx="3">
                  <c:v>43.92</c:v>
                </c:pt>
                <c:pt idx="4">
                  <c:v>14.39</c:v>
                </c:pt>
                <c:pt idx="5">
                  <c:v>8.4499999999999993</c:v>
                </c:pt>
                <c:pt idx="6">
                  <c:v>1.06</c:v>
                </c:pt>
                <c:pt idx="7">
                  <c:v>0.93</c:v>
                </c:pt>
                <c:pt idx="8">
                  <c:v>7.0000000000000007E-2</c:v>
                </c:pt>
                <c:pt idx="9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30.06.2023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-3.3421871904067833E-2"/>
                  <c:y val="0.138819474976795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51596652804E-2"/>
                  <c:y val="-2.94332751553263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5.9141810996479728E-2"/>
                  <c:y val="-6.377073424197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4.1-V'!$M$6:$M$7,'Table № 4.1-V'!$M$9,'Table № 4.1-V'!$M$13:$M$14)</c:f>
              <c:numCache>
                <c:formatCode>#\ ##0.00_ ;\-#\ ##0.00\ </c:formatCode>
                <c:ptCount val="5"/>
                <c:pt idx="0">
                  <c:v>50.03</c:v>
                </c:pt>
                <c:pt idx="1">
                  <c:v>5.91</c:v>
                </c:pt>
                <c:pt idx="2">
                  <c:v>41.34</c:v>
                </c:pt>
                <c:pt idx="3">
                  <c:v>1.1299999999999999</c:v>
                </c:pt>
                <c:pt idx="4">
                  <c:v>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30.06.2023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0.71166954675652028</c:v>
                </c:pt>
                <c:pt idx="1">
                  <c:v>6.8649795507059828E-3</c:v>
                </c:pt>
                <c:pt idx="2">
                  <c:v>0.28146416157894527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hristova/Documents/STATISTIKA/STATISTIKA_Q2_2023/DPF_2023_Q2_B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№ 1-Д"/>
      <sheetName val="Таблица № 1.1-Д"/>
      <sheetName val="Таблица № 1.2-Д"/>
      <sheetName val="Таблица № 2-Д"/>
      <sheetName val="Таблица № 2.1-Д"/>
      <sheetName val="Таблица № 3 -Д"/>
      <sheetName val="Таблица № 3.1-Д"/>
      <sheetName val="Таблица № 4-Д"/>
      <sheetName val="Таблица № 4.1-Д"/>
      <sheetName val="Таблица № 5-Д"/>
      <sheetName val="Таблица №6-Д"/>
      <sheetName val="Таблица № 6.1-Д"/>
      <sheetName val="Таблица № 6.2-Д"/>
      <sheetName val="Таблица № 6.3-Д"/>
      <sheetName val="Графика № 1-Д"/>
      <sheetName val="Графика № 2-Д"/>
      <sheetName val="Графика № 3-Д"/>
      <sheetName val="Графика №4-Д"/>
    </sheetNames>
    <sheetDataSet>
      <sheetData sheetId="0">
        <row r="5">
          <cell r="C5">
            <v>142266</v>
          </cell>
          <cell r="D5">
            <v>142690</v>
          </cell>
          <cell r="E5">
            <v>142544</v>
          </cell>
          <cell r="F5">
            <v>142456</v>
          </cell>
          <cell r="G5">
            <v>142405</v>
          </cell>
          <cell r="H5">
            <v>142064</v>
          </cell>
        </row>
        <row r="6">
          <cell r="C6">
            <v>48461</v>
          </cell>
          <cell r="D6">
            <v>50030</v>
          </cell>
          <cell r="E6">
            <v>50479</v>
          </cell>
          <cell r="F6">
            <v>50531</v>
          </cell>
          <cell r="G6">
            <v>50530</v>
          </cell>
          <cell r="H6">
            <v>50499</v>
          </cell>
        </row>
        <row r="7">
          <cell r="C7">
            <v>119212</v>
          </cell>
          <cell r="D7">
            <v>119016</v>
          </cell>
          <cell r="E7">
            <v>118838</v>
          </cell>
          <cell r="F7">
            <v>118602</v>
          </cell>
          <cell r="G7">
            <v>118117</v>
          </cell>
          <cell r="H7">
            <v>117709</v>
          </cell>
        </row>
        <row r="8">
          <cell r="C8">
            <v>211125</v>
          </cell>
          <cell r="D8">
            <v>211162</v>
          </cell>
          <cell r="E8">
            <v>211109</v>
          </cell>
          <cell r="F8">
            <v>210982</v>
          </cell>
          <cell r="G8">
            <v>210932</v>
          </cell>
          <cell r="H8">
            <v>210857</v>
          </cell>
        </row>
        <row r="9">
          <cell r="C9">
            <v>45332</v>
          </cell>
          <cell r="D9">
            <v>45541</v>
          </cell>
          <cell r="E9">
            <v>45640</v>
          </cell>
          <cell r="F9">
            <v>45670</v>
          </cell>
          <cell r="G9">
            <v>45719</v>
          </cell>
          <cell r="H9">
            <v>45709</v>
          </cell>
        </row>
        <row r="10">
          <cell r="C10">
            <v>55754</v>
          </cell>
          <cell r="D10">
            <v>55783</v>
          </cell>
          <cell r="E10">
            <v>55743</v>
          </cell>
          <cell r="F10">
            <v>55762</v>
          </cell>
          <cell r="G10">
            <v>55684</v>
          </cell>
          <cell r="H10">
            <v>55632</v>
          </cell>
        </row>
        <row r="11">
          <cell r="C11">
            <v>7178</v>
          </cell>
          <cell r="D11">
            <v>7192</v>
          </cell>
          <cell r="E11">
            <v>7215</v>
          </cell>
          <cell r="F11">
            <v>7229</v>
          </cell>
          <cell r="G11">
            <v>7251</v>
          </cell>
          <cell r="H11">
            <v>7256</v>
          </cell>
        </row>
        <row r="12">
          <cell r="C12">
            <v>10876</v>
          </cell>
          <cell r="D12">
            <v>10888</v>
          </cell>
          <cell r="E12">
            <v>10883</v>
          </cell>
          <cell r="F12">
            <v>10881</v>
          </cell>
          <cell r="G12">
            <v>10875</v>
          </cell>
          <cell r="H12">
            <v>10874</v>
          </cell>
        </row>
        <row r="13">
          <cell r="C13">
            <v>430</v>
          </cell>
          <cell r="D13">
            <v>435</v>
          </cell>
          <cell r="E13">
            <v>443</v>
          </cell>
          <cell r="F13">
            <v>444</v>
          </cell>
          <cell r="G13">
            <v>444</v>
          </cell>
          <cell r="H13">
            <v>443</v>
          </cell>
        </row>
        <row r="14">
          <cell r="C14">
            <v>2479</v>
          </cell>
          <cell r="D14">
            <v>2530</v>
          </cell>
          <cell r="E14">
            <v>2584</v>
          </cell>
          <cell r="F14">
            <v>2666</v>
          </cell>
          <cell r="G14">
            <v>2722</v>
          </cell>
          <cell r="H14">
            <v>2760</v>
          </cell>
        </row>
        <row r="15">
          <cell r="C15">
            <v>643113</v>
          </cell>
          <cell r="D15">
            <v>645267</v>
          </cell>
          <cell r="E15">
            <v>645478</v>
          </cell>
          <cell r="F15">
            <v>645223</v>
          </cell>
          <cell r="G15">
            <v>644679</v>
          </cell>
          <cell r="H15">
            <v>643803</v>
          </cell>
        </row>
      </sheetData>
      <sheetData sheetId="1"/>
      <sheetData sheetId="2"/>
      <sheetData sheetId="3">
        <row r="6">
          <cell r="C6">
            <v>164202</v>
          </cell>
          <cell r="D6">
            <v>163837</v>
          </cell>
          <cell r="E6">
            <v>165264</v>
          </cell>
          <cell r="F6">
            <v>166657</v>
          </cell>
          <cell r="G6">
            <v>166479</v>
          </cell>
          <cell r="H6">
            <v>169309</v>
          </cell>
        </row>
        <row r="7">
          <cell r="C7">
            <v>97888</v>
          </cell>
          <cell r="D7">
            <v>99137</v>
          </cell>
          <cell r="E7">
            <v>98604</v>
          </cell>
          <cell r="F7">
            <v>98837</v>
          </cell>
          <cell r="G7">
            <v>99206</v>
          </cell>
          <cell r="H7">
            <v>102509</v>
          </cell>
        </row>
        <row r="8">
          <cell r="C8">
            <v>146649</v>
          </cell>
          <cell r="D8">
            <v>144964</v>
          </cell>
          <cell r="E8">
            <v>147385</v>
          </cell>
          <cell r="F8">
            <v>148605</v>
          </cell>
          <cell r="G8">
            <v>148283</v>
          </cell>
          <cell r="H8">
            <v>149848</v>
          </cell>
        </row>
        <row r="9">
          <cell r="C9">
            <v>585051</v>
          </cell>
          <cell r="D9">
            <v>578881</v>
          </cell>
          <cell r="E9">
            <v>587480</v>
          </cell>
          <cell r="F9">
            <v>589620</v>
          </cell>
          <cell r="G9">
            <v>589027</v>
          </cell>
          <cell r="H9">
            <v>596935</v>
          </cell>
        </row>
        <row r="10">
          <cell r="C10">
            <v>187695</v>
          </cell>
          <cell r="D10">
            <v>186492</v>
          </cell>
          <cell r="E10">
            <v>190280</v>
          </cell>
          <cell r="F10">
            <v>192047</v>
          </cell>
          <cell r="G10">
            <v>192747</v>
          </cell>
          <cell r="H10">
            <v>195569</v>
          </cell>
        </row>
        <row r="11">
          <cell r="C11">
            <v>109549</v>
          </cell>
          <cell r="D11">
            <v>110549</v>
          </cell>
          <cell r="E11">
            <v>107572</v>
          </cell>
          <cell r="F11">
            <v>108098</v>
          </cell>
          <cell r="G11">
            <v>112941</v>
          </cell>
          <cell r="H11">
            <v>114815</v>
          </cell>
        </row>
        <row r="12">
          <cell r="C12">
            <v>13649</v>
          </cell>
          <cell r="D12">
            <v>13720</v>
          </cell>
          <cell r="E12">
            <v>13772</v>
          </cell>
          <cell r="F12">
            <v>13905</v>
          </cell>
          <cell r="G12">
            <v>14298</v>
          </cell>
          <cell r="H12">
            <v>14402</v>
          </cell>
        </row>
        <row r="13">
          <cell r="C13">
            <v>12530</v>
          </cell>
          <cell r="D13">
            <v>12485</v>
          </cell>
          <cell r="E13">
            <v>12415</v>
          </cell>
          <cell r="F13">
            <v>12459</v>
          </cell>
          <cell r="G13">
            <v>12553</v>
          </cell>
          <cell r="H13">
            <v>12605</v>
          </cell>
        </row>
        <row r="14">
          <cell r="C14">
            <v>915</v>
          </cell>
          <cell r="D14">
            <v>911</v>
          </cell>
          <cell r="E14">
            <v>925</v>
          </cell>
          <cell r="F14">
            <v>931</v>
          </cell>
          <cell r="G14">
            <v>947</v>
          </cell>
          <cell r="H14">
            <v>947</v>
          </cell>
        </row>
        <row r="15">
          <cell r="C15">
            <v>1587</v>
          </cell>
          <cell r="D15">
            <v>1703</v>
          </cell>
          <cell r="E15">
            <v>1828</v>
          </cell>
          <cell r="F15">
            <v>1922</v>
          </cell>
          <cell r="G15">
            <v>2064</v>
          </cell>
          <cell r="H15">
            <v>2246</v>
          </cell>
        </row>
        <row r="16">
          <cell r="C16">
            <v>1319715</v>
          </cell>
          <cell r="D16">
            <v>1312679</v>
          </cell>
          <cell r="E16">
            <v>1325525</v>
          </cell>
          <cell r="F16">
            <v>1333081</v>
          </cell>
          <cell r="G16">
            <v>1338545</v>
          </cell>
          <cell r="H16">
            <v>1359185</v>
          </cell>
        </row>
      </sheetData>
      <sheetData sheetId="4"/>
      <sheetData sheetId="5"/>
      <sheetData sheetId="6"/>
      <sheetData sheetId="7">
        <row r="4">
          <cell r="C4">
            <v>157789</v>
          </cell>
          <cell r="D4">
            <v>93218</v>
          </cell>
          <cell r="E4">
            <v>144750</v>
          </cell>
          <cell r="F4">
            <v>561732</v>
          </cell>
          <cell r="G4">
            <v>176203</v>
          </cell>
          <cell r="H4">
            <v>106572</v>
          </cell>
          <cell r="I4">
            <v>13952</v>
          </cell>
          <cell r="J4">
            <v>12193</v>
          </cell>
          <cell r="K4">
            <v>825</v>
          </cell>
          <cell r="L4">
            <v>1922</v>
          </cell>
          <cell r="M4">
            <v>1269156</v>
          </cell>
        </row>
        <row r="5">
          <cell r="C5">
            <v>70417</v>
          </cell>
          <cell r="D5">
            <v>2966</v>
          </cell>
          <cell r="E5">
            <v>101199</v>
          </cell>
          <cell r="F5">
            <v>330057</v>
          </cell>
          <cell r="G5">
            <v>103735</v>
          </cell>
          <cell r="H5">
            <v>23194</v>
          </cell>
          <cell r="I5">
            <v>0</v>
          </cell>
          <cell r="J5">
            <v>2106</v>
          </cell>
          <cell r="K5">
            <v>342</v>
          </cell>
          <cell r="L5">
            <v>952</v>
          </cell>
          <cell r="M5">
            <v>634968</v>
          </cell>
        </row>
        <row r="6">
          <cell r="C6">
            <v>19074</v>
          </cell>
          <cell r="D6">
            <v>11592</v>
          </cell>
          <cell r="E6">
            <v>2791</v>
          </cell>
          <cell r="F6">
            <v>15016</v>
          </cell>
          <cell r="H6">
            <v>14729</v>
          </cell>
          <cell r="I6">
            <v>2722</v>
          </cell>
          <cell r="J6">
            <v>1391</v>
          </cell>
          <cell r="K6">
            <v>23</v>
          </cell>
          <cell r="L6">
            <v>0</v>
          </cell>
          <cell r="M6">
            <v>74992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C8">
            <v>61245</v>
          </cell>
          <cell r="D8">
            <v>76037</v>
          </cell>
          <cell r="E8">
            <v>40760</v>
          </cell>
          <cell r="F8">
            <v>197113</v>
          </cell>
          <cell r="G8">
            <v>64814</v>
          </cell>
          <cell r="H8">
            <v>64514</v>
          </cell>
          <cell r="I8">
            <v>10909</v>
          </cell>
          <cell r="J8">
            <v>7856</v>
          </cell>
          <cell r="L8">
            <v>970</v>
          </cell>
          <cell r="M8">
            <v>524608</v>
          </cell>
        </row>
        <row r="9">
          <cell r="D9">
            <v>11390</v>
          </cell>
          <cell r="E9">
            <v>1444</v>
          </cell>
          <cell r="F9">
            <v>1066</v>
          </cell>
          <cell r="G9">
            <v>5218</v>
          </cell>
          <cell r="H9">
            <v>2575</v>
          </cell>
          <cell r="I9">
            <v>1316</v>
          </cell>
          <cell r="J9">
            <v>10</v>
          </cell>
          <cell r="K9">
            <v>8</v>
          </cell>
          <cell r="L9">
            <v>0</v>
          </cell>
          <cell r="M9">
            <v>25865</v>
          </cell>
        </row>
        <row r="10">
          <cell r="D10">
            <v>20890</v>
          </cell>
          <cell r="E10">
            <v>24028</v>
          </cell>
          <cell r="F10">
            <v>80695</v>
          </cell>
          <cell r="G10">
            <v>38084</v>
          </cell>
          <cell r="H10">
            <v>24214</v>
          </cell>
          <cell r="J10">
            <v>3520</v>
          </cell>
          <cell r="K10">
            <v>212</v>
          </cell>
          <cell r="L10">
            <v>445</v>
          </cell>
        </row>
        <row r="11">
          <cell r="D11">
            <v>43757</v>
          </cell>
          <cell r="E11">
            <v>15288</v>
          </cell>
          <cell r="G11">
            <v>21512</v>
          </cell>
          <cell r="H11">
            <v>37725</v>
          </cell>
          <cell r="I11">
            <v>4023</v>
          </cell>
          <cell r="J11">
            <v>4326</v>
          </cell>
          <cell r="K11">
            <v>170</v>
          </cell>
          <cell r="L11">
            <v>525</v>
          </cell>
          <cell r="M11">
            <v>267194</v>
          </cell>
        </row>
        <row r="12">
          <cell r="C12">
            <v>2461</v>
          </cell>
          <cell r="D12">
            <v>0</v>
          </cell>
          <cell r="E12">
            <v>0</v>
          </cell>
          <cell r="F12">
            <v>11829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70</v>
          </cell>
          <cell r="L12">
            <v>0</v>
          </cell>
          <cell r="M12">
            <v>14360</v>
          </cell>
        </row>
        <row r="13">
          <cell r="C13">
            <v>4592</v>
          </cell>
          <cell r="D13">
            <v>2623</v>
          </cell>
          <cell r="E13">
            <v>0</v>
          </cell>
          <cell r="F13">
            <v>7717</v>
          </cell>
          <cell r="G13">
            <v>0</v>
          </cell>
          <cell r="H13">
            <v>4135</v>
          </cell>
          <cell r="I13">
            <v>321</v>
          </cell>
          <cell r="J13">
            <v>840</v>
          </cell>
          <cell r="K13">
            <v>0</v>
          </cell>
          <cell r="L13">
            <v>0</v>
          </cell>
          <cell r="M13">
            <v>20228</v>
          </cell>
        </row>
        <row r="14">
          <cell r="C14">
            <v>169921</v>
          </cell>
          <cell r="D14">
            <v>102746</v>
          </cell>
          <cell r="E14">
            <v>150198</v>
          </cell>
          <cell r="F14">
            <v>598954</v>
          </cell>
          <cell r="G14">
            <v>195905</v>
          </cell>
          <cell r="H14">
            <v>115076</v>
          </cell>
          <cell r="I14">
            <v>14487</v>
          </cell>
          <cell r="J14">
            <v>12620</v>
          </cell>
          <cell r="K14">
            <v>951</v>
          </cell>
          <cell r="L14">
            <v>2264</v>
          </cell>
          <cell r="M14">
            <v>1363122</v>
          </cell>
        </row>
        <row r="15">
          <cell r="C15">
            <v>157789</v>
          </cell>
          <cell r="D15">
            <v>93218</v>
          </cell>
          <cell r="E15">
            <v>144750</v>
          </cell>
          <cell r="G15">
            <v>176203</v>
          </cell>
          <cell r="H15">
            <v>106572</v>
          </cell>
          <cell r="I15">
            <v>13952</v>
          </cell>
          <cell r="K15">
            <v>825</v>
          </cell>
          <cell r="L15">
            <v>1922</v>
          </cell>
          <cell r="M15">
            <v>1269156</v>
          </cell>
        </row>
        <row r="16">
          <cell r="C16">
            <v>11968</v>
          </cell>
          <cell r="D16">
            <v>1905</v>
          </cell>
          <cell r="E16">
            <v>5088</v>
          </cell>
          <cell r="F16">
            <v>32623</v>
          </cell>
          <cell r="G16">
            <v>19077</v>
          </cell>
          <cell r="H16">
            <v>1987</v>
          </cell>
          <cell r="I16">
            <v>231</v>
          </cell>
          <cell r="J16">
            <v>411</v>
          </cell>
          <cell r="K16">
            <v>125</v>
          </cell>
          <cell r="L16">
            <v>342</v>
          </cell>
          <cell r="M16">
            <v>73757</v>
          </cell>
        </row>
        <row r="17">
          <cell r="C17">
            <v>164</v>
          </cell>
          <cell r="D17">
            <v>7623</v>
          </cell>
          <cell r="E17">
            <v>360</v>
          </cell>
          <cell r="F17">
            <v>4599</v>
          </cell>
          <cell r="G17">
            <v>625</v>
          </cell>
          <cell r="H17">
            <v>6517</v>
          </cell>
          <cell r="I17">
            <v>304</v>
          </cell>
          <cell r="J17">
            <v>16</v>
          </cell>
          <cell r="K17">
            <v>1</v>
          </cell>
          <cell r="L17">
            <v>0</v>
          </cell>
          <cell r="M17">
            <v>20209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8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1.1406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21" t="s">
        <v>13</v>
      </c>
      <c r="B1" s="221"/>
      <c r="C1" s="221"/>
      <c r="D1" s="221"/>
      <c r="E1" s="221"/>
      <c r="F1" s="221"/>
      <c r="G1" s="221"/>
      <c r="H1" s="221"/>
      <c r="I1" s="136"/>
      <c r="J1" s="136"/>
      <c r="K1" s="136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16" t="s">
        <v>12</v>
      </c>
      <c r="B3" s="5">
        <v>2022</v>
      </c>
      <c r="C3" s="218">
        <v>2023</v>
      </c>
      <c r="D3" s="219"/>
      <c r="E3" s="219"/>
      <c r="F3" s="219"/>
      <c r="G3" s="219"/>
      <c r="H3" s="220"/>
    </row>
    <row r="4" spans="1:11" s="1" customFormat="1" ht="21" customHeight="1">
      <c r="A4" s="217"/>
      <c r="B4" s="5">
        <v>12</v>
      </c>
      <c r="C4" s="154">
        <v>1</v>
      </c>
      <c r="D4" s="154">
        <v>2</v>
      </c>
      <c r="E4" s="155">
        <v>3</v>
      </c>
      <c r="F4" s="154">
        <v>4</v>
      </c>
      <c r="G4" s="154">
        <v>5</v>
      </c>
      <c r="H4" s="154">
        <v>6</v>
      </c>
    </row>
    <row r="5" spans="1:11" s="6" customFormat="1" ht="21" customHeight="1">
      <c r="A5" s="133" t="s">
        <v>14</v>
      </c>
      <c r="B5" s="167">
        <v>142267</v>
      </c>
      <c r="C5" s="163">
        <v>142266</v>
      </c>
      <c r="D5" s="163">
        <v>142690</v>
      </c>
      <c r="E5" s="163">
        <v>142544</v>
      </c>
      <c r="F5" s="163">
        <v>142456</v>
      </c>
      <c r="G5" s="163">
        <v>142405</v>
      </c>
      <c r="H5" s="163">
        <v>142064</v>
      </c>
    </row>
    <row r="6" spans="1:11" s="6" customFormat="1" ht="21" customHeight="1">
      <c r="A6" s="134" t="s">
        <v>15</v>
      </c>
      <c r="B6" s="167">
        <v>48554</v>
      </c>
      <c r="C6" s="163">
        <v>48461</v>
      </c>
      <c r="D6" s="163">
        <v>50030</v>
      </c>
      <c r="E6" s="163">
        <v>50479</v>
      </c>
      <c r="F6" s="163">
        <v>50531</v>
      </c>
      <c r="G6" s="163">
        <v>50530</v>
      </c>
      <c r="H6" s="163">
        <v>50499</v>
      </c>
    </row>
    <row r="7" spans="1:11" s="6" customFormat="1" ht="21" customHeight="1">
      <c r="A7" s="134" t="s">
        <v>16</v>
      </c>
      <c r="B7" s="167">
        <v>119538</v>
      </c>
      <c r="C7" s="163">
        <v>119212</v>
      </c>
      <c r="D7" s="163">
        <v>119016</v>
      </c>
      <c r="E7" s="163">
        <v>118838</v>
      </c>
      <c r="F7" s="163">
        <v>118602</v>
      </c>
      <c r="G7" s="163">
        <v>118117</v>
      </c>
      <c r="H7" s="163">
        <v>117709</v>
      </c>
    </row>
    <row r="8" spans="1:11" s="6" customFormat="1" ht="21" customHeight="1">
      <c r="A8" s="134" t="s">
        <v>17</v>
      </c>
      <c r="B8" s="167">
        <v>211245</v>
      </c>
      <c r="C8" s="163">
        <v>211125</v>
      </c>
      <c r="D8" s="163">
        <v>211162</v>
      </c>
      <c r="E8" s="163">
        <v>211109</v>
      </c>
      <c r="F8" s="163">
        <v>210982</v>
      </c>
      <c r="G8" s="163">
        <v>210932</v>
      </c>
      <c r="H8" s="163">
        <v>210857</v>
      </c>
    </row>
    <row r="9" spans="1:11" s="6" customFormat="1" ht="21" customHeight="1">
      <c r="A9" s="161" t="s">
        <v>85</v>
      </c>
      <c r="B9" s="167">
        <v>45341</v>
      </c>
      <c r="C9" s="163">
        <v>45332</v>
      </c>
      <c r="D9" s="163">
        <v>45541</v>
      </c>
      <c r="E9" s="163">
        <v>45640</v>
      </c>
      <c r="F9" s="163">
        <v>45670</v>
      </c>
      <c r="G9" s="163">
        <v>45719</v>
      </c>
      <c r="H9" s="163">
        <v>45709</v>
      </c>
    </row>
    <row r="10" spans="1:11" s="6" customFormat="1" ht="21" customHeight="1">
      <c r="A10" s="134" t="s">
        <v>18</v>
      </c>
      <c r="B10" s="167">
        <v>55785</v>
      </c>
      <c r="C10" s="163">
        <v>55754</v>
      </c>
      <c r="D10" s="163">
        <v>55783</v>
      </c>
      <c r="E10" s="163">
        <v>55743</v>
      </c>
      <c r="F10" s="163">
        <v>55762</v>
      </c>
      <c r="G10" s="163">
        <v>55684</v>
      </c>
      <c r="H10" s="163">
        <v>55632</v>
      </c>
    </row>
    <row r="11" spans="1:11" s="6" customFormat="1" ht="21" customHeight="1">
      <c r="A11" s="135" t="s">
        <v>19</v>
      </c>
      <c r="B11" s="159">
        <v>7157</v>
      </c>
      <c r="C11" s="163">
        <v>7178</v>
      </c>
      <c r="D11" s="163">
        <v>7192</v>
      </c>
      <c r="E11" s="163">
        <v>7215</v>
      </c>
      <c r="F11" s="163">
        <v>7229</v>
      </c>
      <c r="G11" s="163">
        <v>7251</v>
      </c>
      <c r="H11" s="163">
        <v>7256</v>
      </c>
    </row>
    <row r="12" spans="1:11" s="6" customFormat="1" ht="21" customHeight="1">
      <c r="A12" s="134" t="s">
        <v>20</v>
      </c>
      <c r="B12" s="167">
        <v>10864</v>
      </c>
      <c r="C12" s="163">
        <v>10876</v>
      </c>
      <c r="D12" s="163">
        <v>10888</v>
      </c>
      <c r="E12" s="163">
        <v>10883</v>
      </c>
      <c r="F12" s="163">
        <v>10881</v>
      </c>
      <c r="G12" s="163">
        <v>10875</v>
      </c>
      <c r="H12" s="163">
        <v>10874</v>
      </c>
    </row>
    <row r="13" spans="1:11" s="6" customFormat="1" ht="31.5">
      <c r="A13" s="7" t="s">
        <v>24</v>
      </c>
      <c r="B13" s="163">
        <v>430</v>
      </c>
      <c r="C13" s="163">
        <v>430</v>
      </c>
      <c r="D13" s="163">
        <v>435</v>
      </c>
      <c r="E13" s="163">
        <v>443</v>
      </c>
      <c r="F13" s="163">
        <v>444</v>
      </c>
      <c r="G13" s="163">
        <v>444</v>
      </c>
      <c r="H13" s="163">
        <v>443</v>
      </c>
    </row>
    <row r="14" spans="1:11" s="6" customFormat="1" ht="21" customHeight="1">
      <c r="A14" s="203" t="s">
        <v>89</v>
      </c>
      <c r="B14" s="163">
        <v>2401</v>
      </c>
      <c r="C14" s="163">
        <v>2479</v>
      </c>
      <c r="D14" s="163">
        <v>2530</v>
      </c>
      <c r="E14" s="163">
        <v>2584</v>
      </c>
      <c r="F14" s="163">
        <v>2666</v>
      </c>
      <c r="G14" s="163">
        <v>2722</v>
      </c>
      <c r="H14" s="163">
        <v>2760</v>
      </c>
    </row>
    <row r="15" spans="1:11" s="6" customFormat="1" ht="21" customHeight="1">
      <c r="A15" s="135" t="s">
        <v>21</v>
      </c>
      <c r="B15" s="167">
        <v>643582</v>
      </c>
      <c r="C15" s="163">
        <v>643113</v>
      </c>
      <c r="D15" s="163">
        <v>645267</v>
      </c>
      <c r="E15" s="163">
        <v>645478</v>
      </c>
      <c r="F15" s="163">
        <v>645223</v>
      </c>
      <c r="G15" s="163">
        <v>644679</v>
      </c>
      <c r="H15" s="163">
        <v>643803</v>
      </c>
    </row>
    <row r="17" spans="1:1">
      <c r="A17" s="37"/>
    </row>
    <row r="18" spans="1:1">
      <c r="A18" s="162"/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4"/>
  <sheetViews>
    <sheetView showGridLines="0" zoomScaleNormal="75" workbookViewId="0">
      <selection sqref="A1:H1"/>
    </sheetView>
  </sheetViews>
  <sheetFormatPr defaultRowHeight="14.25" customHeight="1"/>
  <cols>
    <col min="1" max="1" width="41.1406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24" t="s">
        <v>52</v>
      </c>
      <c r="B1" s="224"/>
      <c r="C1" s="224"/>
      <c r="D1" s="224"/>
      <c r="E1" s="224"/>
      <c r="F1" s="224"/>
      <c r="G1" s="224"/>
      <c r="H1" s="224"/>
      <c r="I1" s="138"/>
      <c r="J1" s="138"/>
      <c r="K1" s="138"/>
    </row>
    <row r="2" spans="1:11" ht="12" customHeight="1">
      <c r="A2" s="11"/>
      <c r="B2" s="35"/>
      <c r="C2" s="35"/>
      <c r="D2" s="35"/>
      <c r="E2" s="35"/>
      <c r="F2" s="35"/>
      <c r="G2" s="35"/>
    </row>
    <row r="3" spans="1:11" ht="15.75">
      <c r="A3" s="13"/>
      <c r="B3" s="13"/>
      <c r="C3" s="14"/>
      <c r="D3" s="14"/>
      <c r="E3" s="14"/>
      <c r="F3" s="14"/>
      <c r="G3" s="14"/>
      <c r="H3" s="204" t="s">
        <v>39</v>
      </c>
    </row>
    <row r="4" spans="1:11" s="15" customFormat="1" ht="21" customHeight="1">
      <c r="A4" s="216" t="s">
        <v>12</v>
      </c>
      <c r="B4" s="5">
        <v>2022</v>
      </c>
      <c r="C4" s="218">
        <v>2023</v>
      </c>
      <c r="D4" s="219"/>
      <c r="E4" s="219"/>
      <c r="F4" s="219"/>
      <c r="G4" s="219"/>
      <c r="H4" s="220"/>
    </row>
    <row r="5" spans="1:11" s="15" customFormat="1" ht="21" customHeight="1">
      <c r="A5" s="217"/>
      <c r="B5" s="5">
        <v>12</v>
      </c>
      <c r="C5" s="154">
        <v>1</v>
      </c>
      <c r="D5" s="154">
        <v>2</v>
      </c>
      <c r="E5" s="156">
        <v>3</v>
      </c>
      <c r="F5" s="153">
        <v>4</v>
      </c>
      <c r="G5" s="153">
        <v>5</v>
      </c>
      <c r="H5" s="177">
        <v>6</v>
      </c>
    </row>
    <row r="6" spans="1:11" ht="21" customHeight="1">
      <c r="A6" s="133" t="s">
        <v>14</v>
      </c>
      <c r="B6" s="164">
        <v>1121.7358909655788</v>
      </c>
      <c r="C6" s="164">
        <f>'[1]Таблица № 2-Д'!C6*1000/'[1]Таблица № 1-Д'!C5</f>
        <v>1154.1900383788116</v>
      </c>
      <c r="D6" s="164">
        <f>'[1]Таблица № 2-Д'!D6*1000/'[1]Таблица № 1-Д'!D5</f>
        <v>1148.2023968042611</v>
      </c>
      <c r="E6" s="164">
        <f>'[1]Таблица № 2-Д'!E6*1000/'[1]Таблица № 1-Д'!E5</f>
        <v>1159.3893815243014</v>
      </c>
      <c r="F6" s="164">
        <f>'[1]Таблица № 2-Д'!F6*1000/'[1]Таблица № 1-Д'!F5</f>
        <v>1169.8840343685067</v>
      </c>
      <c r="G6" s="164">
        <f>'[1]Таблица № 2-Д'!G6*1000/'[1]Таблица № 1-Д'!G5</f>
        <v>1169.053052912468</v>
      </c>
      <c r="H6" s="164">
        <f>'[1]Таблица № 2-Д'!H6*1000/'[1]Таблица № 1-Д'!H5</f>
        <v>1191.7797612343732</v>
      </c>
    </row>
    <row r="7" spans="1:11" ht="21" customHeight="1">
      <c r="A7" s="134" t="s">
        <v>15</v>
      </c>
      <c r="B7" s="164">
        <v>2056.0406969559667</v>
      </c>
      <c r="C7" s="164">
        <f>'[1]Таблица № 2-Д'!C7*1000/'[1]Таблица № 1-Д'!C6</f>
        <v>2019.9335548172758</v>
      </c>
      <c r="D7" s="164">
        <f>'[1]Таблица № 2-Д'!D7*1000/'[1]Таблица № 1-Д'!D6</f>
        <v>1981.5510693583849</v>
      </c>
      <c r="E7" s="164">
        <f>'[1]Таблица № 2-Д'!E7*1000/'[1]Таблица № 1-Д'!E6</f>
        <v>1953.3667465678798</v>
      </c>
      <c r="F7" s="164">
        <f>'[1]Таблица № 2-Д'!F7*1000/'[1]Таблица № 1-Д'!F6</f>
        <v>1955.9676238348736</v>
      </c>
      <c r="G7" s="164">
        <f>'[1]Таблица № 2-Д'!G7*1000/'[1]Таблица № 1-Д'!G6</f>
        <v>1963.308925390857</v>
      </c>
      <c r="H7" s="164">
        <f>'[1]Таблица № 2-Д'!H7*1000/'[1]Таблица № 1-Д'!H6</f>
        <v>2029.9213845818729</v>
      </c>
    </row>
    <row r="8" spans="1:11" ht="21" customHeight="1">
      <c r="A8" s="134" t="s">
        <v>16</v>
      </c>
      <c r="B8" s="164">
        <v>1193.1017751677291</v>
      </c>
      <c r="C8" s="164">
        <f>'[1]Таблица № 2-Д'!C8*1000/'[1]Таблица № 1-Д'!C7</f>
        <v>1230.1530047310673</v>
      </c>
      <c r="D8" s="164">
        <f>'[1]Таблица № 2-Д'!D8*1000/'[1]Таблица № 1-Д'!D7</f>
        <v>1218.0211064058615</v>
      </c>
      <c r="E8" s="164">
        <f>'[1]Таблица № 2-Д'!E8*1000/'[1]Таблица № 1-Д'!E7</f>
        <v>1240.2177754590282</v>
      </c>
      <c r="F8" s="164">
        <f>'[1]Таблица № 2-Д'!F8*1000/'[1]Таблица № 1-Д'!F7</f>
        <v>1252.9721252592706</v>
      </c>
      <c r="G8" s="164">
        <f>'[1]Таблица № 2-Д'!G8*1000/'[1]Таблица № 1-Д'!G7</f>
        <v>1255.3908412844892</v>
      </c>
      <c r="H8" s="164">
        <f>'[1]Таблица № 2-Д'!H8*1000/'[1]Таблица № 1-Д'!H7</f>
        <v>1273.0377456269275</v>
      </c>
    </row>
    <row r="9" spans="1:11" ht="21" customHeight="1">
      <c r="A9" s="134" t="s">
        <v>17</v>
      </c>
      <c r="B9" s="164">
        <v>2691.7654855736232</v>
      </c>
      <c r="C9" s="164">
        <f>'[1]Таблица № 2-Д'!C9*1000/'[1]Таблица № 1-Д'!C8</f>
        <v>2771.1119005328596</v>
      </c>
      <c r="D9" s="164">
        <f>'[1]Таблица № 2-Д'!D9*1000/'[1]Таблица № 1-Д'!D8</f>
        <v>2741.4070713480646</v>
      </c>
      <c r="E9" s="164">
        <f>'[1]Таблица № 2-Д'!E9*1000/'[1]Таблица № 1-Д'!E8</f>
        <v>2782.8278282782826</v>
      </c>
      <c r="F9" s="164">
        <f>'[1]Таблица № 2-Д'!F9*1000/'[1]Таблица № 1-Д'!F8</f>
        <v>2794.6459887573346</v>
      </c>
      <c r="G9" s="164">
        <f>'[1]Таблица № 2-Д'!G9*1000/'[1]Таблица № 1-Д'!G8</f>
        <v>2792.4971080727437</v>
      </c>
      <c r="H9" s="164">
        <f>'[1]Таблица № 2-Д'!H9*1000/'[1]Таблица № 1-Д'!H8</f>
        <v>2830.9944654434048</v>
      </c>
    </row>
    <row r="10" spans="1:11" ht="21" customHeight="1">
      <c r="A10" s="161" t="s">
        <v>85</v>
      </c>
      <c r="B10" s="164">
        <v>4021.5037162832755</v>
      </c>
      <c r="C10" s="164">
        <f>'[1]Таблица № 2-Д'!C10*1000/'[1]Таблица № 1-Д'!C9</f>
        <v>4140.4526603723643</v>
      </c>
      <c r="D10" s="164">
        <f>'[1]Таблица № 2-Д'!D10*1000/'[1]Таблица № 1-Д'!D9</f>
        <v>4095.0352429678751</v>
      </c>
      <c r="E10" s="164">
        <f>'[1]Таблица № 2-Д'!E10*1000/'[1]Таблица № 1-Д'!E9</f>
        <v>4169.1498685363713</v>
      </c>
      <c r="F10" s="164">
        <f>'[1]Таблица № 2-Д'!F10*1000/'[1]Таблица № 1-Д'!F9</f>
        <v>4205.1018173855919</v>
      </c>
      <c r="G10" s="164">
        <f>'[1]Таблица № 2-Д'!G10*1000/'[1]Таблица № 1-Д'!G9</f>
        <v>4215.9058597082176</v>
      </c>
      <c r="H10" s="164">
        <f>'[1]Таблица № 2-Д'!H10*1000/'[1]Таблица № 1-Д'!H9</f>
        <v>4278.5665842613053</v>
      </c>
    </row>
    <row r="11" spans="1:11" ht="21" customHeight="1">
      <c r="A11" s="134" t="s">
        <v>18</v>
      </c>
      <c r="B11" s="164">
        <v>1948.9289235457561</v>
      </c>
      <c r="C11" s="164">
        <f>'[1]Таблица № 2-Д'!C11*1000/'[1]Таблица № 1-Д'!C10</f>
        <v>1964.8635075510276</v>
      </c>
      <c r="D11" s="164">
        <f>'[1]Таблица № 2-Д'!D11*1000/'[1]Таблица № 1-Д'!D10</f>
        <v>1981.7686391911514</v>
      </c>
      <c r="E11" s="164">
        <f>'[1]Таблица № 2-Д'!E11*1000/'[1]Таблица № 1-Д'!E10</f>
        <v>1929.7849057280735</v>
      </c>
      <c r="F11" s="164">
        <f>'[1]Таблица № 2-Д'!F11*1000/'[1]Таблица № 1-Д'!F10</f>
        <v>1938.5603098884544</v>
      </c>
      <c r="G11" s="164">
        <f>'[1]Таблица № 2-Д'!G11*1000/'[1]Таблица № 1-Д'!G10</f>
        <v>2028.2486890309603</v>
      </c>
      <c r="H11" s="164">
        <f>'[1]Таблица № 2-Д'!H11*1000/'[1]Таблица № 1-Д'!H10</f>
        <v>2063.8301696865115</v>
      </c>
    </row>
    <row r="12" spans="1:11" ht="21" customHeight="1">
      <c r="A12" s="135" t="s">
        <v>19</v>
      </c>
      <c r="B12" s="164">
        <v>1832.7511527176191</v>
      </c>
      <c r="C12" s="164">
        <f>'[1]Таблица № 2-Д'!C12*1000/'[1]Таблица № 1-Д'!C11</f>
        <v>1901.504597380886</v>
      </c>
      <c r="D12" s="164">
        <f>'[1]Таблица № 2-Д'!D12*1000/'[1]Таблица № 1-Д'!D11</f>
        <v>1907.6751946607342</v>
      </c>
      <c r="E12" s="164">
        <f>'[1]Таблица № 2-Д'!E12*1000/'[1]Таблица № 1-Д'!E11</f>
        <v>1908.8011088011087</v>
      </c>
      <c r="F12" s="164">
        <f>'[1]Таблица № 2-Д'!F12*1000/'[1]Таблица № 1-Д'!F11</f>
        <v>1923.5025591368101</v>
      </c>
      <c r="G12" s="164">
        <f>'[1]Таблица № 2-Д'!G12*1000/'[1]Таблица № 1-Д'!G11</f>
        <v>1971.8659495242036</v>
      </c>
      <c r="H12" s="164">
        <f>'[1]Таблица № 2-Д'!H12*1000/'[1]Таблица № 1-Д'!H11</f>
        <v>1984.8401323042999</v>
      </c>
    </row>
    <row r="13" spans="1:11" ht="21" customHeight="1">
      <c r="A13" s="134" t="s">
        <v>20</v>
      </c>
      <c r="B13" s="164">
        <v>1141.4764359351989</v>
      </c>
      <c r="C13" s="164">
        <f>'[1]Таблица № 2-Д'!C13*1000/'[1]Таблица № 1-Д'!C12</f>
        <v>1152.0779698418537</v>
      </c>
      <c r="D13" s="164">
        <f>'[1]Таблица № 2-Д'!D13*1000/'[1]Таблица № 1-Д'!D12</f>
        <v>1146.6752387950037</v>
      </c>
      <c r="E13" s="164">
        <f>'[1]Таблица № 2-Д'!E13*1000/'[1]Таблица № 1-Д'!E12</f>
        <v>1140.7700082697786</v>
      </c>
      <c r="F13" s="164">
        <f>'[1]Таблица № 2-Д'!F13*1000/'[1]Таблица № 1-Д'!F12</f>
        <v>1145.023435346016</v>
      </c>
      <c r="G13" s="164">
        <f>'[1]Таблица № 2-Д'!G13*1000/'[1]Таблица № 1-Д'!G12</f>
        <v>1154.2988505747126</v>
      </c>
      <c r="H13" s="164">
        <f>'[1]Таблица № 2-Д'!H13*1000/'[1]Таблица № 1-Д'!H12</f>
        <v>1159.1870516829133</v>
      </c>
    </row>
    <row r="14" spans="1:11" ht="31.5">
      <c r="A14" s="7" t="s">
        <v>24</v>
      </c>
      <c r="B14" s="164">
        <v>2118.6046511627906</v>
      </c>
      <c r="C14" s="164">
        <f>'[1]Таблица № 2-Д'!C14*1000/'[1]Таблица № 1-Д'!C13</f>
        <v>2127.9069767441861</v>
      </c>
      <c r="D14" s="164">
        <f>'[1]Таблица № 2-Д'!D14*1000/'[1]Таблица № 1-Д'!D13</f>
        <v>2094.2528735632186</v>
      </c>
      <c r="E14" s="164">
        <f>'[1]Таблица № 2-Д'!E14*1000/'[1]Таблица № 1-Д'!E13</f>
        <v>2088.0361173814899</v>
      </c>
      <c r="F14" s="164">
        <f>'[1]Таблица № 2-Д'!F14*1000/'[1]Таблица № 1-Д'!F13</f>
        <v>2096.8468468468468</v>
      </c>
      <c r="G14" s="164">
        <f>'[1]Таблица № 2-Д'!G14*1000/'[1]Таблица № 1-Д'!G13</f>
        <v>2132.8828828828828</v>
      </c>
      <c r="H14" s="164">
        <f>'[1]Таблица № 2-Д'!H14*1000/'[1]Таблица № 1-Д'!H13</f>
        <v>2137.6975169300226</v>
      </c>
    </row>
    <row r="15" spans="1:11" ht="21" customHeight="1">
      <c r="A15" s="203" t="s">
        <v>89</v>
      </c>
      <c r="B15" s="164">
        <v>586.42232403165349</v>
      </c>
      <c r="C15" s="164">
        <f>'[1]Таблица № 2-Д'!C15*1000/'[1]Таблица № 1-Д'!C14</f>
        <v>640.17749092375959</v>
      </c>
      <c r="D15" s="164">
        <f>'[1]Таблица № 2-Д'!D15*1000/'[1]Таблица № 1-Д'!D14</f>
        <v>673.12252964426875</v>
      </c>
      <c r="E15" s="164">
        <f>'[1]Таблица № 2-Д'!E15*1000/'[1]Таблица № 1-Д'!E14</f>
        <v>707.43034055727549</v>
      </c>
      <c r="F15" s="164">
        <f>'[1]Таблица № 2-Д'!F15*1000/'[1]Таблица № 1-Д'!F14</f>
        <v>720.93023255813955</v>
      </c>
      <c r="G15" s="164">
        <f>'[1]Таблица № 2-Д'!G15*1000/'[1]Таблица № 1-Д'!G14</f>
        <v>758.2659808963997</v>
      </c>
      <c r="H15" s="164">
        <f>'[1]Таблица № 2-Д'!H15*1000/'[1]Таблица № 1-Д'!H14</f>
        <v>813.768115942029</v>
      </c>
    </row>
    <row r="16" spans="1:11" ht="21" customHeight="1">
      <c r="A16" s="144" t="s">
        <v>53</v>
      </c>
      <c r="B16" s="164">
        <v>2003.7151443017362</v>
      </c>
      <c r="C16" s="164">
        <f>'[1]Таблица № 2-Д'!C16*1000/'[1]Таблица № 1-Д'!C15</f>
        <v>2052.0732748366149</v>
      </c>
      <c r="D16" s="164">
        <f>'[1]Таблица № 2-Д'!D16*1000/'[1]Таблица № 1-Д'!D15</f>
        <v>2034.319126811072</v>
      </c>
      <c r="E16" s="164">
        <f>'[1]Таблица № 2-Д'!E16*1000/'[1]Таблица № 1-Д'!E15</f>
        <v>2053.5556595267385</v>
      </c>
      <c r="F16" s="164">
        <f>'[1]Таблица № 2-Д'!F16*1000/'[1]Таблица № 1-Д'!F15</f>
        <v>2066.0779296460291</v>
      </c>
      <c r="G16" s="164">
        <f>'[1]Таблица № 2-Д'!G16*1000/'[1]Таблица № 1-Д'!G15</f>
        <v>2076.2968857369328</v>
      </c>
      <c r="H16" s="164">
        <f>'[1]Таблица № 2-Д'!H16*1000/'[1]Таблица № 1-Д'!H15</f>
        <v>2111.1815260258186</v>
      </c>
    </row>
    <row r="23" spans="2:2" ht="14.25" customHeight="1">
      <c r="B23" s="11"/>
    </row>
    <row r="24" spans="2:2" ht="14.25" customHeight="1">
      <c r="B24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8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49" customWidth="1"/>
    <col min="2" max="2" width="34.7109375" style="50" customWidth="1"/>
    <col min="3" max="3" width="11.42578125" style="49" customWidth="1"/>
    <col min="4" max="4" width="12.7109375" style="49" customWidth="1"/>
    <col min="5" max="5" width="12" style="49" customWidth="1"/>
    <col min="6" max="6" width="15.5703125" style="49" customWidth="1"/>
    <col min="7" max="7" width="13" style="49" customWidth="1"/>
    <col min="8" max="8" width="12.140625" style="49" customWidth="1"/>
    <col min="9" max="9" width="11.7109375" style="49" customWidth="1"/>
    <col min="10" max="10" width="12.140625" style="49" customWidth="1"/>
    <col min="11" max="11" width="16.140625" style="49" customWidth="1"/>
    <col min="12" max="12" width="12" style="49" customWidth="1"/>
    <col min="13" max="13" width="13.140625" style="49" customWidth="1"/>
    <col min="14" max="14" width="11.42578125" style="49" customWidth="1"/>
    <col min="15" max="16384" width="10.28515625" style="49"/>
  </cols>
  <sheetData>
    <row r="1" spans="1:14">
      <c r="B1" s="247" t="s">
        <v>96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14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>
      <c r="I3" s="249"/>
      <c r="J3" s="249"/>
      <c r="K3" s="249"/>
      <c r="L3" s="249"/>
      <c r="M3" s="250"/>
    </row>
    <row r="4" spans="1:14" ht="54" customHeight="1">
      <c r="A4" s="51"/>
      <c r="B4" s="139" t="s">
        <v>54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85</v>
      </c>
      <c r="H4" s="106" t="s">
        <v>18</v>
      </c>
      <c r="I4" s="106" t="s">
        <v>19</v>
      </c>
      <c r="J4" s="106" t="s">
        <v>20</v>
      </c>
      <c r="K4" s="105" t="s">
        <v>31</v>
      </c>
      <c r="L4" s="105" t="s">
        <v>89</v>
      </c>
      <c r="M4" s="124" t="s">
        <v>30</v>
      </c>
    </row>
    <row r="5" spans="1:14">
      <c r="A5" s="145" t="s">
        <v>55</v>
      </c>
      <c r="B5" s="52" t="s">
        <v>56</v>
      </c>
      <c r="C5" s="130">
        <v>677</v>
      </c>
      <c r="D5" s="130">
        <v>27</v>
      </c>
      <c r="E5" s="130">
        <v>23</v>
      </c>
      <c r="F5" s="130">
        <v>88</v>
      </c>
      <c r="G5" s="130">
        <v>6</v>
      </c>
      <c r="H5" s="130">
        <v>52</v>
      </c>
      <c r="I5" s="160">
        <v>0</v>
      </c>
      <c r="J5" s="160">
        <v>0</v>
      </c>
      <c r="K5" s="160">
        <v>0</v>
      </c>
      <c r="L5" s="160">
        <v>0</v>
      </c>
      <c r="M5" s="175">
        <v>873</v>
      </c>
      <c r="N5" s="53"/>
    </row>
    <row r="6" spans="1:14" s="25" customFormat="1">
      <c r="A6" s="145">
        <v>1</v>
      </c>
      <c r="B6" s="52" t="s">
        <v>57</v>
      </c>
      <c r="C6" s="130">
        <v>428</v>
      </c>
      <c r="D6" s="130">
        <v>26</v>
      </c>
      <c r="E6" s="130">
        <v>22</v>
      </c>
      <c r="F6" s="130">
        <v>88</v>
      </c>
      <c r="G6" s="130">
        <v>6</v>
      </c>
      <c r="H6" s="130">
        <v>52</v>
      </c>
      <c r="I6" s="160">
        <v>0</v>
      </c>
      <c r="J6" s="160">
        <v>0</v>
      </c>
      <c r="K6" s="160">
        <v>0</v>
      </c>
      <c r="L6" s="160">
        <v>0</v>
      </c>
      <c r="M6" s="175">
        <v>622</v>
      </c>
      <c r="N6" s="90"/>
    </row>
    <row r="7" spans="1:14">
      <c r="A7" s="146" t="s">
        <v>1</v>
      </c>
      <c r="B7" s="52" t="s">
        <v>58</v>
      </c>
      <c r="C7" s="130">
        <v>376</v>
      </c>
      <c r="D7" s="130">
        <v>2</v>
      </c>
      <c r="E7" s="160">
        <v>4</v>
      </c>
      <c r="F7" s="160">
        <v>13</v>
      </c>
      <c r="G7" s="160">
        <v>0</v>
      </c>
      <c r="H7" s="130">
        <v>9</v>
      </c>
      <c r="I7" s="160">
        <v>0</v>
      </c>
      <c r="J7" s="160">
        <v>0</v>
      </c>
      <c r="K7" s="160">
        <v>0</v>
      </c>
      <c r="L7" s="160">
        <v>0</v>
      </c>
      <c r="M7" s="175">
        <v>404</v>
      </c>
      <c r="N7" s="91"/>
    </row>
    <row r="8" spans="1:14">
      <c r="A8" s="146" t="s">
        <v>2</v>
      </c>
      <c r="B8" s="52" t="s">
        <v>59</v>
      </c>
      <c r="C8" s="130">
        <v>52</v>
      </c>
      <c r="D8" s="130">
        <v>24</v>
      </c>
      <c r="E8" s="130">
        <v>18</v>
      </c>
      <c r="F8" s="130">
        <v>75</v>
      </c>
      <c r="G8" s="130">
        <v>6</v>
      </c>
      <c r="H8" s="130">
        <v>43</v>
      </c>
      <c r="I8" s="160">
        <v>0</v>
      </c>
      <c r="J8" s="160">
        <v>0</v>
      </c>
      <c r="K8" s="160">
        <v>0</v>
      </c>
      <c r="L8" s="160">
        <v>0</v>
      </c>
      <c r="M8" s="175">
        <v>218</v>
      </c>
      <c r="N8" s="91"/>
    </row>
    <row r="9" spans="1:14" s="25" customFormat="1">
      <c r="A9" s="145">
        <v>2</v>
      </c>
      <c r="B9" s="52" t="s">
        <v>60</v>
      </c>
      <c r="C9" s="130">
        <v>6</v>
      </c>
      <c r="D9" s="160">
        <v>0</v>
      </c>
      <c r="E9" s="160">
        <v>0</v>
      </c>
      <c r="F9" s="160">
        <v>0</v>
      </c>
      <c r="G9" s="160">
        <v>0</v>
      </c>
      <c r="H9" s="160">
        <v>0</v>
      </c>
      <c r="I9" s="160">
        <v>0</v>
      </c>
      <c r="J9" s="160">
        <v>0</v>
      </c>
      <c r="K9" s="160">
        <v>0</v>
      </c>
      <c r="L9" s="160">
        <v>0</v>
      </c>
      <c r="M9" s="175">
        <v>6</v>
      </c>
      <c r="N9" s="90"/>
    </row>
    <row r="10" spans="1:14">
      <c r="A10" s="146" t="s">
        <v>3</v>
      </c>
      <c r="B10" s="52" t="s">
        <v>58</v>
      </c>
      <c r="C10" s="130">
        <v>6</v>
      </c>
      <c r="D10" s="160">
        <v>0</v>
      </c>
      <c r="E10" s="160">
        <v>0</v>
      </c>
      <c r="F10" s="160">
        <v>0</v>
      </c>
      <c r="G10" s="160">
        <v>0</v>
      </c>
      <c r="H10" s="160">
        <v>0</v>
      </c>
      <c r="I10" s="160">
        <v>0</v>
      </c>
      <c r="J10" s="160">
        <v>0</v>
      </c>
      <c r="K10" s="160">
        <v>0</v>
      </c>
      <c r="L10" s="160">
        <v>0</v>
      </c>
      <c r="M10" s="175">
        <v>6</v>
      </c>
      <c r="N10" s="91"/>
    </row>
    <row r="11" spans="1:14">
      <c r="A11" s="146" t="s">
        <v>4</v>
      </c>
      <c r="B11" s="52" t="s">
        <v>59</v>
      </c>
      <c r="C11" s="176">
        <v>0</v>
      </c>
      <c r="D11" s="160">
        <v>0</v>
      </c>
      <c r="E11" s="160">
        <v>0</v>
      </c>
      <c r="F11" s="160">
        <v>0</v>
      </c>
      <c r="G11" s="160">
        <v>0</v>
      </c>
      <c r="H11" s="160">
        <v>0</v>
      </c>
      <c r="I11" s="160">
        <v>0</v>
      </c>
      <c r="J11" s="160">
        <v>0</v>
      </c>
      <c r="K11" s="160">
        <v>0</v>
      </c>
      <c r="L11" s="160">
        <v>0</v>
      </c>
      <c r="M11" s="160">
        <v>0</v>
      </c>
      <c r="N11" s="91"/>
    </row>
    <row r="12" spans="1:14" s="25" customFormat="1">
      <c r="A12" s="145">
        <v>3</v>
      </c>
      <c r="B12" s="52" t="s">
        <v>61</v>
      </c>
      <c r="C12" s="130">
        <v>244</v>
      </c>
      <c r="D12" s="176">
        <v>1</v>
      </c>
      <c r="E12" s="176">
        <v>1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160">
        <v>0</v>
      </c>
      <c r="L12" s="160">
        <v>0</v>
      </c>
      <c r="M12" s="175">
        <v>246</v>
      </c>
      <c r="N12" s="90"/>
    </row>
    <row r="13" spans="1:14">
      <c r="A13" s="146" t="s">
        <v>5</v>
      </c>
      <c r="B13" s="52" t="s">
        <v>58</v>
      </c>
      <c r="C13" s="130">
        <v>244</v>
      </c>
      <c r="D13" s="160">
        <v>0</v>
      </c>
      <c r="E13" s="160">
        <v>0</v>
      </c>
      <c r="F13" s="160">
        <v>0</v>
      </c>
      <c r="G13" s="160">
        <v>0</v>
      </c>
      <c r="H13" s="160">
        <v>0</v>
      </c>
      <c r="I13" s="160">
        <v>0</v>
      </c>
      <c r="J13" s="160">
        <v>0</v>
      </c>
      <c r="K13" s="160">
        <v>0</v>
      </c>
      <c r="L13" s="160">
        <v>0</v>
      </c>
      <c r="M13" s="175">
        <v>244</v>
      </c>
      <c r="N13" s="75"/>
    </row>
    <row r="14" spans="1:14">
      <c r="A14" s="146" t="s">
        <v>6</v>
      </c>
      <c r="B14" s="52" t="s">
        <v>59</v>
      </c>
      <c r="C14" s="160">
        <v>0</v>
      </c>
      <c r="D14" s="176">
        <v>1</v>
      </c>
      <c r="E14" s="160">
        <v>1</v>
      </c>
      <c r="F14" s="160">
        <v>0</v>
      </c>
      <c r="G14" s="160">
        <v>0</v>
      </c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75">
        <v>2</v>
      </c>
      <c r="N14" s="75"/>
    </row>
    <row r="15" spans="1:14"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14"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76"/>
    </row>
    <row r="17" spans="3:12">
      <c r="C17" s="116"/>
      <c r="D17" s="192"/>
      <c r="E17" s="116"/>
      <c r="F17" s="116"/>
      <c r="G17" s="192"/>
      <c r="H17" s="192"/>
      <c r="I17" s="192"/>
      <c r="J17" s="192"/>
      <c r="K17" s="192"/>
      <c r="L17" s="192"/>
    </row>
    <row r="18" spans="3:12">
      <c r="C18" s="115"/>
      <c r="D18" s="115"/>
      <c r="E18" s="115"/>
      <c r="F18" s="115"/>
      <c r="G18" s="115"/>
      <c r="H18" s="115"/>
      <c r="I18" s="115"/>
      <c r="J18" s="192"/>
      <c r="K18" s="192"/>
      <c r="L18" s="192"/>
    </row>
    <row r="19" spans="3:12">
      <c r="C19" s="116"/>
      <c r="D19" s="192"/>
      <c r="E19" s="116"/>
      <c r="F19" s="116"/>
      <c r="G19" s="192"/>
      <c r="H19" s="192"/>
      <c r="I19" s="192"/>
      <c r="J19" s="192"/>
      <c r="K19" s="192"/>
      <c r="L19" s="192"/>
    </row>
    <row r="20" spans="3:12">
      <c r="C20" s="115"/>
      <c r="D20" s="115"/>
      <c r="E20" s="115"/>
      <c r="F20" s="115"/>
      <c r="G20" s="115"/>
      <c r="H20" s="115"/>
      <c r="I20" s="115"/>
      <c r="J20" s="192"/>
      <c r="K20" s="192"/>
      <c r="L20" s="192"/>
    </row>
    <row r="21" spans="3:12">
      <c r="C21" s="116"/>
      <c r="D21" s="192"/>
      <c r="E21" s="116"/>
      <c r="F21" s="116"/>
      <c r="G21" s="192"/>
      <c r="H21" s="192"/>
      <c r="I21" s="192"/>
      <c r="J21" s="192"/>
      <c r="K21" s="192"/>
      <c r="L21" s="192"/>
    </row>
    <row r="22" spans="3:12">
      <c r="C22" s="115"/>
      <c r="D22" s="115"/>
      <c r="E22" s="115"/>
      <c r="F22" s="115"/>
      <c r="G22" s="115"/>
      <c r="H22" s="115"/>
      <c r="I22" s="115"/>
      <c r="J22" s="192"/>
      <c r="K22" s="192"/>
      <c r="L22" s="192"/>
    </row>
    <row r="23" spans="3:12">
      <c r="C23" s="116"/>
      <c r="D23" s="192"/>
      <c r="E23" s="116"/>
      <c r="F23" s="116"/>
      <c r="G23" s="192"/>
      <c r="H23" s="192"/>
      <c r="I23" s="192"/>
      <c r="J23" s="192"/>
      <c r="K23" s="192"/>
      <c r="L23" s="192"/>
    </row>
    <row r="33" spans="2:5">
      <c r="B33" s="193"/>
    </row>
    <row r="34" spans="2:5" s="196" customFormat="1">
      <c r="B34" s="185" t="s">
        <v>76</v>
      </c>
      <c r="C34" s="189">
        <f>M6/M$5</f>
        <v>0.71248568155784653</v>
      </c>
      <c r="D34" s="190">
        <f>C34-(C$37-1)*C34</f>
        <v>0.71166954675652028</v>
      </c>
      <c r="E34" s="190"/>
    </row>
    <row r="35" spans="2:5" s="196" customFormat="1">
      <c r="B35" s="185" t="s">
        <v>77</v>
      </c>
      <c r="C35" s="189">
        <f>M9/M$5</f>
        <v>6.8728522336769758E-3</v>
      </c>
      <c r="D35" s="190">
        <f t="shared" ref="D35:D36" si="0">C35-(C$37-1)*C35</f>
        <v>6.8649795507059828E-3</v>
      </c>
      <c r="E35" s="190"/>
    </row>
    <row r="36" spans="2:5" s="196" customFormat="1">
      <c r="B36" s="185" t="s">
        <v>78</v>
      </c>
      <c r="C36" s="189">
        <f>M12/M$5</f>
        <v>0.28178694158075601</v>
      </c>
      <c r="D36" s="190">
        <f t="shared" si="0"/>
        <v>0.28146416157894527</v>
      </c>
      <c r="E36" s="190"/>
    </row>
    <row r="37" spans="2:5" s="196" customFormat="1">
      <c r="B37" s="166"/>
      <c r="C37" s="189">
        <f>SUM(C34:C36)</f>
        <v>1.0011454753722795</v>
      </c>
      <c r="D37" s="190">
        <f>SUM(D34:D36)</f>
        <v>0.99999868788617152</v>
      </c>
      <c r="E37" s="190"/>
    </row>
    <row r="38" spans="2:5" s="196" customFormat="1">
      <c r="B38" s="166"/>
    </row>
  </sheetData>
  <mergeCells count="2">
    <mergeCell ref="B1:M1"/>
    <mergeCell ref="I3:M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5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50" customWidth="1"/>
    <col min="2" max="2" width="12.140625" style="49" customWidth="1"/>
    <col min="3" max="3" width="13.5703125" style="49" customWidth="1"/>
    <col min="4" max="4" width="12.28515625" style="49" customWidth="1"/>
    <col min="5" max="5" width="16.140625" style="49" customWidth="1"/>
    <col min="6" max="6" width="12.7109375" style="49" customWidth="1"/>
    <col min="7" max="7" width="12.28515625" style="49" customWidth="1"/>
    <col min="8" max="8" width="10.7109375" style="49" customWidth="1"/>
    <col min="9" max="9" width="11.85546875" style="49" customWidth="1"/>
    <col min="10" max="10" width="15.7109375" style="49" customWidth="1"/>
    <col min="11" max="11" width="11.5703125" style="49" customWidth="1"/>
    <col min="12" max="12" width="12.28515625" style="49" customWidth="1"/>
    <col min="13" max="16384" width="10.28515625" style="49"/>
  </cols>
  <sheetData>
    <row r="1" spans="1:13">
      <c r="A1" s="251" t="s">
        <v>97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3">
      <c r="A2" s="49"/>
    </row>
    <row r="3" spans="1:13">
      <c r="J3" s="228" t="s">
        <v>34</v>
      </c>
      <c r="K3" s="228"/>
      <c r="L3" s="228"/>
    </row>
    <row r="4" spans="1:13" ht="57.75" customHeight="1">
      <c r="A4" s="139" t="s">
        <v>64</v>
      </c>
      <c r="B4" s="105" t="s">
        <v>14</v>
      </c>
      <c r="C4" s="105" t="s">
        <v>15</v>
      </c>
      <c r="D4" s="105" t="s">
        <v>16</v>
      </c>
      <c r="E4" s="105" t="s">
        <v>17</v>
      </c>
      <c r="F4" s="106" t="s">
        <v>85</v>
      </c>
      <c r="G4" s="105" t="s">
        <v>18</v>
      </c>
      <c r="H4" s="106" t="s">
        <v>19</v>
      </c>
      <c r="I4" s="106" t="s">
        <v>20</v>
      </c>
      <c r="J4" s="105" t="s">
        <v>31</v>
      </c>
      <c r="K4" s="105" t="s">
        <v>89</v>
      </c>
      <c r="L4" s="124" t="s">
        <v>30</v>
      </c>
    </row>
    <row r="5" spans="1:13">
      <c r="A5" s="182" t="s">
        <v>62</v>
      </c>
      <c r="B5" s="188">
        <v>108</v>
      </c>
      <c r="C5" s="188">
        <v>61</v>
      </c>
      <c r="D5" s="188">
        <v>26</v>
      </c>
      <c r="E5" s="188">
        <v>413</v>
      </c>
      <c r="F5" s="188">
        <v>10</v>
      </c>
      <c r="G5" s="188">
        <v>43</v>
      </c>
      <c r="H5" s="160">
        <v>0</v>
      </c>
      <c r="I5" s="160">
        <v>0</v>
      </c>
      <c r="J5" s="160">
        <v>0</v>
      </c>
      <c r="K5" s="160">
        <v>0</v>
      </c>
      <c r="L5" s="158">
        <v>661</v>
      </c>
      <c r="M5" s="53"/>
    </row>
    <row r="6" spans="1:13" ht="31.5">
      <c r="A6" s="182" t="s">
        <v>63</v>
      </c>
      <c r="B6" s="188">
        <v>3331</v>
      </c>
      <c r="C6" s="188">
        <v>2690</v>
      </c>
      <c r="D6" s="188">
        <v>5027</v>
      </c>
      <c r="E6" s="188">
        <v>15495</v>
      </c>
      <c r="F6" s="188">
        <v>1504</v>
      </c>
      <c r="G6" s="188">
        <v>2263</v>
      </c>
      <c r="H6" s="188">
        <v>165</v>
      </c>
      <c r="I6" s="188">
        <v>332</v>
      </c>
      <c r="J6" s="160">
        <v>8</v>
      </c>
      <c r="K6" s="188">
        <v>107</v>
      </c>
      <c r="L6" s="158">
        <v>30922</v>
      </c>
      <c r="M6" s="53"/>
    </row>
    <row r="7" spans="1:13">
      <c r="A7" s="182" t="s">
        <v>79</v>
      </c>
      <c r="B7" s="188">
        <v>844</v>
      </c>
      <c r="C7" s="188">
        <v>469</v>
      </c>
      <c r="D7" s="188">
        <v>3651</v>
      </c>
      <c r="E7" s="188">
        <v>3738</v>
      </c>
      <c r="F7" s="188">
        <v>1649</v>
      </c>
      <c r="G7" s="188">
        <v>614</v>
      </c>
      <c r="H7" s="160">
        <v>1</v>
      </c>
      <c r="I7" s="160">
        <v>3</v>
      </c>
      <c r="J7" s="188">
        <v>44</v>
      </c>
      <c r="K7" s="160">
        <v>0</v>
      </c>
      <c r="L7" s="158">
        <v>11013</v>
      </c>
      <c r="M7" s="53"/>
    </row>
    <row r="8" spans="1:13">
      <c r="A8" s="182" t="s">
        <v>86</v>
      </c>
      <c r="B8" s="188">
        <v>349</v>
      </c>
      <c r="C8" s="188">
        <v>198</v>
      </c>
      <c r="D8" s="188">
        <v>495</v>
      </c>
      <c r="E8" s="188">
        <v>3097</v>
      </c>
      <c r="F8" s="188">
        <v>149</v>
      </c>
      <c r="G8" s="188">
        <v>149</v>
      </c>
      <c r="H8" s="188">
        <v>19</v>
      </c>
      <c r="I8" s="188">
        <v>11</v>
      </c>
      <c r="J8" s="160">
        <v>0</v>
      </c>
      <c r="K8" s="160">
        <v>0</v>
      </c>
      <c r="L8" s="158">
        <v>4467</v>
      </c>
      <c r="M8" s="53"/>
    </row>
    <row r="9" spans="1:13">
      <c r="A9" s="182" t="s">
        <v>87</v>
      </c>
      <c r="B9" s="160">
        <v>0</v>
      </c>
      <c r="C9" s="160">
        <v>0</v>
      </c>
      <c r="D9" s="160">
        <v>0</v>
      </c>
      <c r="E9" s="160">
        <v>0</v>
      </c>
      <c r="F9" s="160">
        <v>0</v>
      </c>
      <c r="G9" s="160">
        <v>0</v>
      </c>
      <c r="H9" s="160">
        <v>0</v>
      </c>
      <c r="I9" s="160">
        <v>0</v>
      </c>
      <c r="J9" s="160">
        <v>0</v>
      </c>
      <c r="K9" s="160">
        <v>0</v>
      </c>
      <c r="L9" s="160">
        <v>0</v>
      </c>
      <c r="M9" s="53"/>
    </row>
    <row r="10" spans="1:13">
      <c r="A10" s="54" t="s">
        <v>30</v>
      </c>
      <c r="B10" s="158">
        <v>4632</v>
      </c>
      <c r="C10" s="158">
        <v>3418</v>
      </c>
      <c r="D10" s="158">
        <v>9199</v>
      </c>
      <c r="E10" s="158">
        <v>22743</v>
      </c>
      <c r="F10" s="158">
        <v>3312</v>
      </c>
      <c r="G10" s="158">
        <v>3069</v>
      </c>
      <c r="H10" s="158">
        <v>185</v>
      </c>
      <c r="I10" s="158">
        <v>346</v>
      </c>
      <c r="J10" s="158">
        <v>52</v>
      </c>
      <c r="K10" s="158">
        <v>107</v>
      </c>
      <c r="L10" s="158">
        <v>47063</v>
      </c>
      <c r="M10" s="53"/>
    </row>
    <row r="12" spans="1:13">
      <c r="B12" s="66"/>
      <c r="C12" s="66"/>
      <c r="D12" s="66"/>
      <c r="E12" s="66"/>
      <c r="F12" s="66"/>
      <c r="G12" s="66"/>
      <c r="H12" s="66"/>
    </row>
    <row r="13" spans="1:13">
      <c r="B13" s="66"/>
      <c r="C13" s="66"/>
      <c r="D13" s="66"/>
      <c r="E13" s="66"/>
      <c r="F13" s="66"/>
      <c r="G13" s="66"/>
      <c r="H13" s="66"/>
    </row>
    <row r="14" spans="1:13">
      <c r="B14" s="66"/>
      <c r="C14" s="66"/>
      <c r="D14" s="66"/>
      <c r="E14" s="66"/>
      <c r="F14" s="66"/>
      <c r="G14" s="66"/>
      <c r="H14" s="66"/>
    </row>
    <row r="15" spans="1:13">
      <c r="B15" s="66"/>
      <c r="C15" s="66"/>
      <c r="D15" s="66"/>
      <c r="E15" s="66"/>
      <c r="F15" s="66"/>
      <c r="G15" s="66"/>
      <c r="H15" s="66"/>
    </row>
  </sheetData>
  <mergeCells count="2">
    <mergeCell ref="A1:L1"/>
    <mergeCell ref="J3:L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9"/>
  <sheetViews>
    <sheetView showGridLines="0" zoomScaleNormal="75" workbookViewId="0">
      <selection sqref="A1:M1"/>
    </sheetView>
  </sheetViews>
  <sheetFormatPr defaultRowHeight="15.75"/>
  <cols>
    <col min="1" max="1" width="3.5703125" style="36" customWidth="1"/>
    <col min="2" max="2" width="52.28515625" style="37" customWidth="1"/>
    <col min="3" max="3" width="11.42578125" style="29" customWidth="1"/>
    <col min="4" max="4" width="13" style="29" customWidth="1"/>
    <col min="5" max="5" width="11" style="29" customWidth="1"/>
    <col min="6" max="6" width="12.140625" style="29" customWidth="1"/>
    <col min="7" max="7" width="11.140625" style="29" customWidth="1"/>
    <col min="8" max="8" width="10.7109375" style="29" customWidth="1"/>
    <col min="9" max="9" width="10" style="29" customWidth="1"/>
    <col min="10" max="10" width="11.7109375" style="29" customWidth="1"/>
    <col min="11" max="11" width="15.7109375" style="29" customWidth="1"/>
    <col min="12" max="12" width="11.5703125" style="29" customWidth="1"/>
    <col min="13" max="13" width="10.42578125" style="29" customWidth="1"/>
    <col min="14" max="14" width="9.7109375" style="29" bestFit="1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22" t="s">
        <v>65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6">
      <c r="A2" s="41"/>
      <c r="B2" s="41"/>
      <c r="C2" s="41"/>
      <c r="D2" s="41"/>
      <c r="E2" s="41"/>
      <c r="F2" s="41"/>
      <c r="G2" s="41"/>
      <c r="H2" s="42"/>
      <c r="I2" s="44"/>
      <c r="J2" s="71"/>
      <c r="K2" s="71"/>
      <c r="L2" s="71"/>
      <c r="M2" s="14"/>
    </row>
    <row r="3" spans="1:16" s="32" customFormat="1" ht="56.25" customHeight="1">
      <c r="A3" s="45" t="s">
        <v>0</v>
      </c>
      <c r="B3" s="139" t="s">
        <v>66</v>
      </c>
      <c r="C3" s="105" t="s">
        <v>14</v>
      </c>
      <c r="D3" s="105" t="s">
        <v>15</v>
      </c>
      <c r="E3" s="105" t="s">
        <v>16</v>
      </c>
      <c r="F3" s="105" t="s">
        <v>17</v>
      </c>
      <c r="G3" s="105" t="s">
        <v>85</v>
      </c>
      <c r="H3" s="105" t="s">
        <v>18</v>
      </c>
      <c r="I3" s="106" t="s">
        <v>19</v>
      </c>
      <c r="J3" s="106" t="s">
        <v>20</v>
      </c>
      <c r="K3" s="105" t="s">
        <v>31</v>
      </c>
      <c r="L3" s="105" t="s">
        <v>89</v>
      </c>
      <c r="M3" s="124" t="s">
        <v>30</v>
      </c>
      <c r="O3" s="33"/>
      <c r="P3" s="33"/>
    </row>
    <row r="4" spans="1:16" s="32" customFormat="1" ht="31.5">
      <c r="A4" s="46">
        <v>1</v>
      </c>
      <c r="B4" s="65" t="s">
        <v>98</v>
      </c>
      <c r="C4" s="163">
        <v>128872</v>
      </c>
      <c r="D4" s="163">
        <v>37009</v>
      </c>
      <c r="E4" s="163">
        <v>16594</v>
      </c>
      <c r="F4" s="163">
        <v>135497</v>
      </c>
      <c r="G4" s="163">
        <v>32431</v>
      </c>
      <c r="H4" s="163">
        <v>44636</v>
      </c>
      <c r="I4" s="163">
        <v>6299</v>
      </c>
      <c r="J4" s="163">
        <v>10767</v>
      </c>
      <c r="K4" s="163">
        <v>241</v>
      </c>
      <c r="L4" s="163">
        <v>1675</v>
      </c>
      <c r="M4" s="163">
        <v>414021</v>
      </c>
      <c r="O4" s="33"/>
      <c r="P4" s="33"/>
    </row>
    <row r="5" spans="1:16" ht="32.25" customHeight="1">
      <c r="A5" s="46">
        <v>2</v>
      </c>
      <c r="B5" s="65" t="s">
        <v>99</v>
      </c>
      <c r="C5" s="191">
        <v>132666</v>
      </c>
      <c r="D5" s="191">
        <v>59196</v>
      </c>
      <c r="E5" s="191">
        <v>20701</v>
      </c>
      <c r="F5" s="191">
        <v>256498</v>
      </c>
      <c r="G5" s="191">
        <v>84510</v>
      </c>
      <c r="H5" s="191">
        <v>87324</v>
      </c>
      <c r="I5" s="191">
        <v>13495</v>
      </c>
      <c r="J5" s="191">
        <v>12353</v>
      </c>
      <c r="K5" s="191">
        <v>392</v>
      </c>
      <c r="L5" s="191">
        <v>413</v>
      </c>
      <c r="M5" s="163">
        <v>667548</v>
      </c>
      <c r="N5" s="34"/>
    </row>
    <row r="6" spans="1:16" s="78" customFormat="1" ht="31.5">
      <c r="A6" s="46">
        <v>3</v>
      </c>
      <c r="B6" s="65" t="s">
        <v>100</v>
      </c>
      <c r="C6" s="191">
        <v>4210</v>
      </c>
      <c r="D6" s="191">
        <v>1991</v>
      </c>
      <c r="E6" s="191">
        <v>187</v>
      </c>
      <c r="F6" s="191">
        <v>6024</v>
      </c>
      <c r="G6" s="191">
        <v>2730</v>
      </c>
      <c r="H6" s="191">
        <v>1083</v>
      </c>
      <c r="I6" s="191">
        <v>679</v>
      </c>
      <c r="J6" s="191">
        <v>470</v>
      </c>
      <c r="K6" s="191">
        <v>6</v>
      </c>
      <c r="L6" s="191">
        <v>1</v>
      </c>
      <c r="M6" s="163">
        <v>17381</v>
      </c>
      <c r="N6" s="87"/>
      <c r="O6" s="79"/>
      <c r="P6" s="79"/>
    </row>
    <row r="7" spans="1:16">
      <c r="A7" s="34"/>
      <c r="B7" s="30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O7" s="29"/>
      <c r="P7" s="29"/>
    </row>
    <row r="8" spans="1:16"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56"/>
      <c r="O8" s="56"/>
    </row>
    <row r="9" spans="1:16">
      <c r="C9" s="72"/>
      <c r="D9" s="72"/>
      <c r="E9" s="72"/>
      <c r="F9" s="72"/>
      <c r="G9" s="72"/>
      <c r="H9" s="72"/>
      <c r="I9" s="72"/>
      <c r="J9" s="72"/>
      <c r="K9" s="72"/>
      <c r="L9" s="72"/>
      <c r="M9" s="117"/>
    </row>
    <row r="10" spans="1:16">
      <c r="M10" s="117"/>
    </row>
    <row r="11" spans="1:16">
      <c r="M11" s="56"/>
    </row>
    <row r="12" spans="1:16">
      <c r="M12" s="56"/>
    </row>
    <row r="13" spans="1:16">
      <c r="M13" s="56"/>
    </row>
    <row r="14" spans="1:16">
      <c r="M14" s="56"/>
    </row>
    <row r="15" spans="1:16">
      <c r="M15" s="56"/>
    </row>
    <row r="16" spans="1:16">
      <c r="M16" s="56"/>
    </row>
    <row r="17" spans="2:13">
      <c r="M17" s="56"/>
    </row>
    <row r="18" spans="2:13">
      <c r="M18" s="56"/>
    </row>
    <row r="29" spans="2:13">
      <c r="B29" s="183"/>
      <c r="C29" s="184"/>
    </row>
    <row r="30" spans="2:13">
      <c r="B30" s="183"/>
      <c r="C30" s="184"/>
    </row>
    <row r="31" spans="2:13">
      <c r="B31" s="183"/>
      <c r="C31" s="184"/>
    </row>
    <row r="32" spans="2:13">
      <c r="B32" s="183"/>
      <c r="C32" s="184"/>
    </row>
    <row r="33" spans="2:4">
      <c r="B33" s="183"/>
      <c r="C33" s="184"/>
      <c r="D33" s="184"/>
    </row>
    <row r="34" spans="2:4">
      <c r="B34" s="183"/>
      <c r="C34" s="184"/>
      <c r="D34" s="184"/>
    </row>
    <row r="35" spans="2:4">
      <c r="B35" s="183"/>
      <c r="C35" s="184"/>
      <c r="D35" s="184"/>
    </row>
    <row r="36" spans="2:4">
      <c r="B36" s="183"/>
      <c r="C36" s="184"/>
      <c r="D36" s="184"/>
    </row>
    <row r="37" spans="2:4">
      <c r="B37" s="183"/>
      <c r="C37" s="184"/>
      <c r="D37" s="184"/>
    </row>
    <row r="38" spans="2:4">
      <c r="B38" s="183"/>
      <c r="C38" s="184"/>
      <c r="D38" s="184"/>
    </row>
    <row r="39" spans="2:4">
      <c r="B39" s="183"/>
      <c r="C39" s="184"/>
      <c r="D39" s="184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140625" style="37" customWidth="1"/>
    <col min="3" max="3" width="18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78" customFormat="1" ht="14.25" customHeight="1">
      <c r="A1" s="222" t="s">
        <v>101</v>
      </c>
      <c r="B1" s="222"/>
      <c r="C1" s="222"/>
      <c r="D1" s="40"/>
      <c r="E1" s="40"/>
      <c r="F1" s="40"/>
      <c r="G1" s="40"/>
      <c r="H1" s="40"/>
      <c r="I1" s="40"/>
      <c r="J1" s="40"/>
      <c r="K1" s="40"/>
      <c r="M1" s="79"/>
      <c r="N1" s="79"/>
    </row>
    <row r="2" spans="1:14" s="78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79"/>
      <c r="N2" s="79"/>
    </row>
    <row r="3" spans="1:14" s="78" customFormat="1" ht="14.25" customHeight="1">
      <c r="A3" s="41"/>
      <c r="B3" s="41"/>
      <c r="C3" s="80" t="s">
        <v>8</v>
      </c>
      <c r="D3" s="42"/>
      <c r="E3" s="42"/>
      <c r="F3" s="42"/>
      <c r="G3" s="42"/>
      <c r="H3" s="42"/>
      <c r="I3" s="43"/>
      <c r="J3" s="71"/>
      <c r="K3" s="81"/>
      <c r="M3" s="79"/>
      <c r="N3" s="79"/>
    </row>
    <row r="4" spans="1:14" s="85" customFormat="1" ht="46.5" customHeight="1">
      <c r="A4" s="82" t="s">
        <v>0</v>
      </c>
      <c r="B4" s="139" t="s">
        <v>67</v>
      </c>
      <c r="C4" s="147" t="s">
        <v>68</v>
      </c>
      <c r="D4" s="83"/>
      <c r="E4" s="84"/>
      <c r="F4" s="84"/>
      <c r="G4" s="83"/>
      <c r="H4" s="83"/>
      <c r="I4" s="83"/>
      <c r="J4" s="83"/>
    </row>
    <row r="5" spans="1:14" s="96" customFormat="1" ht="15.75">
      <c r="A5" s="92" t="s">
        <v>11</v>
      </c>
      <c r="B5" s="93" t="s">
        <v>69</v>
      </c>
      <c r="C5" s="214">
        <v>100</v>
      </c>
      <c r="D5" s="94"/>
      <c r="E5" s="95"/>
      <c r="F5" s="95"/>
      <c r="G5" s="94"/>
      <c r="H5" s="94"/>
      <c r="I5" s="94"/>
      <c r="J5" s="94"/>
    </row>
    <row r="6" spans="1:14" s="85" customFormat="1" ht="15.75">
      <c r="A6" s="46">
        <v>1</v>
      </c>
      <c r="B6" s="148" t="s">
        <v>70</v>
      </c>
      <c r="C6" s="215">
        <v>67.31</v>
      </c>
      <c r="D6" s="118"/>
      <c r="E6" s="86"/>
      <c r="F6" s="86"/>
    </row>
    <row r="7" spans="1:14" s="78" customFormat="1" ht="15.75">
      <c r="A7" s="46">
        <v>2</v>
      </c>
      <c r="B7" s="149" t="s">
        <v>71</v>
      </c>
      <c r="C7" s="215">
        <v>32.46</v>
      </c>
      <c r="D7" s="118"/>
      <c r="E7" s="79"/>
      <c r="F7" s="79"/>
    </row>
    <row r="8" spans="1:14" s="78" customFormat="1" ht="15.75">
      <c r="A8" s="46">
        <v>3</v>
      </c>
      <c r="B8" s="150" t="s">
        <v>72</v>
      </c>
      <c r="C8" s="215">
        <v>0.23</v>
      </c>
      <c r="D8" s="118"/>
      <c r="E8" s="79"/>
      <c r="F8" s="79"/>
    </row>
    <row r="9" spans="1:14" s="70" customFormat="1" ht="15" customHeight="1">
      <c r="A9" s="97" t="s">
        <v>7</v>
      </c>
      <c r="B9" s="98" t="s">
        <v>73</v>
      </c>
      <c r="C9" s="214">
        <v>100</v>
      </c>
      <c r="D9" s="118"/>
      <c r="E9" s="99"/>
      <c r="F9" s="99"/>
      <c r="G9" s="99"/>
      <c r="H9" s="99"/>
      <c r="I9" s="99"/>
      <c r="J9" s="99"/>
      <c r="K9" s="99"/>
    </row>
    <row r="10" spans="1:14" ht="15.75">
      <c r="A10" s="100">
        <v>1</v>
      </c>
      <c r="B10" s="101" t="s">
        <v>74</v>
      </c>
      <c r="C10" s="215">
        <v>68.97</v>
      </c>
      <c r="D10" s="118"/>
      <c r="E10" s="73"/>
      <c r="F10" s="73"/>
      <c r="G10" s="73"/>
      <c r="H10" s="73"/>
      <c r="I10" s="73"/>
      <c r="J10" s="73"/>
      <c r="K10" s="73"/>
      <c r="L10" s="56"/>
      <c r="M10" s="56"/>
    </row>
    <row r="11" spans="1:14" ht="15.75">
      <c r="A11" s="100">
        <v>2</v>
      </c>
      <c r="B11" s="101" t="s">
        <v>75</v>
      </c>
      <c r="C11" s="215">
        <v>31.03</v>
      </c>
      <c r="D11" s="118"/>
      <c r="E11" s="72"/>
      <c r="F11" s="72"/>
      <c r="G11" s="72"/>
      <c r="H11" s="72"/>
      <c r="I11" s="72"/>
      <c r="J11" s="72"/>
      <c r="K11" s="56"/>
    </row>
    <row r="12" spans="1:14" ht="14.25" customHeight="1">
      <c r="C12" s="74"/>
      <c r="K12" s="56"/>
    </row>
    <row r="13" spans="1:14" ht="14.25" customHeight="1">
      <c r="C13" s="74"/>
      <c r="K13" s="56"/>
    </row>
    <row r="14" spans="1:14" ht="14.25" customHeight="1">
      <c r="C14" s="74"/>
      <c r="K14" s="56"/>
    </row>
    <row r="15" spans="1:14" ht="14.25" customHeight="1">
      <c r="K15" s="56"/>
    </row>
    <row r="16" spans="1:14" ht="14.25" customHeight="1">
      <c r="B16" s="29"/>
      <c r="I16" s="56"/>
      <c r="K16" s="30"/>
      <c r="L16" s="30"/>
      <c r="M16" s="29"/>
      <c r="N16" s="29"/>
    </row>
    <row r="17" spans="2:14" ht="14.25" customHeight="1">
      <c r="B17" s="29"/>
      <c r="I17" s="56"/>
      <c r="K17" s="30"/>
      <c r="L17" s="30"/>
      <c r="M17" s="29"/>
      <c r="N17" s="29"/>
    </row>
    <row r="18" spans="2:14" ht="14.25" customHeight="1">
      <c r="B18" s="29"/>
      <c r="I18" s="56"/>
      <c r="K18" s="30"/>
      <c r="L18" s="30"/>
      <c r="M18" s="29"/>
      <c r="N18" s="29"/>
    </row>
    <row r="19" spans="2:14" ht="14.25" customHeight="1">
      <c r="B19" s="29"/>
      <c r="I19" s="56"/>
      <c r="K19" s="30"/>
      <c r="L19" s="30"/>
      <c r="M19" s="29"/>
      <c r="N19" s="29"/>
    </row>
    <row r="20" spans="2:14" ht="14.25" customHeight="1">
      <c r="B20" s="29"/>
      <c r="I20" s="56"/>
      <c r="K20" s="30"/>
      <c r="L20" s="30"/>
      <c r="M20" s="29"/>
      <c r="N20" s="29"/>
    </row>
    <row r="21" spans="2:14" ht="14.25" customHeight="1">
      <c r="B21" s="29"/>
      <c r="K21" s="30"/>
      <c r="L21" s="30"/>
      <c r="M21" s="29"/>
      <c r="N21" s="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6"/>
  <sheetViews>
    <sheetView showGridLines="0" zoomScaleNormal="75" workbookViewId="0">
      <selection sqref="A1:H1"/>
    </sheetView>
  </sheetViews>
  <sheetFormatPr defaultColWidth="10.28515625" defaultRowHeight="15.75"/>
  <cols>
    <col min="1" max="1" width="40.7109375" style="2" customWidth="1"/>
    <col min="2" max="8" width="12.7109375" style="2" customWidth="1"/>
    <col min="9" max="16384" width="10.28515625" style="2"/>
  </cols>
  <sheetData>
    <row r="1" spans="1:11" ht="12" customHeight="1">
      <c r="A1" s="221" t="s">
        <v>23</v>
      </c>
      <c r="B1" s="221"/>
      <c r="C1" s="221"/>
      <c r="D1" s="221"/>
      <c r="E1" s="221"/>
      <c r="F1" s="221"/>
      <c r="G1" s="221"/>
      <c r="H1" s="221"/>
      <c r="I1" s="138"/>
      <c r="J1" s="138"/>
      <c r="K1" s="138"/>
    </row>
    <row r="2" spans="1:11" ht="12" customHeight="1">
      <c r="H2" s="194"/>
      <c r="I2" s="138"/>
      <c r="J2" s="138"/>
      <c r="K2" s="138"/>
    </row>
    <row r="3" spans="1:11">
      <c r="H3" s="9" t="s">
        <v>8</v>
      </c>
    </row>
    <row r="4" spans="1:11" s="1" customFormat="1" ht="21" customHeight="1">
      <c r="A4" s="216" t="s">
        <v>12</v>
      </c>
      <c r="B4" s="5">
        <v>2022</v>
      </c>
      <c r="C4" s="218">
        <v>2023</v>
      </c>
      <c r="D4" s="219"/>
      <c r="E4" s="219"/>
      <c r="F4" s="219"/>
      <c r="G4" s="219"/>
      <c r="H4" s="220"/>
    </row>
    <row r="5" spans="1:11" ht="21" customHeight="1">
      <c r="A5" s="217"/>
      <c r="B5" s="5">
        <v>12</v>
      </c>
      <c r="C5" s="154">
        <v>1</v>
      </c>
      <c r="D5" s="154">
        <v>2</v>
      </c>
      <c r="E5" s="155">
        <v>3</v>
      </c>
      <c r="F5" s="154">
        <v>4</v>
      </c>
      <c r="G5" s="154">
        <v>5</v>
      </c>
      <c r="H5" s="154">
        <v>6</v>
      </c>
    </row>
    <row r="6" spans="1:11" ht="21" customHeight="1">
      <c r="A6" s="133" t="s">
        <v>14</v>
      </c>
      <c r="B6" s="168">
        <v>22.11</v>
      </c>
      <c r="C6" s="207">
        <v>22.12</v>
      </c>
      <c r="D6" s="207">
        <v>22.11</v>
      </c>
      <c r="E6" s="207">
        <v>22.08</v>
      </c>
      <c r="F6" s="207">
        <v>22.08</v>
      </c>
      <c r="G6" s="207">
        <v>22.09</v>
      </c>
      <c r="H6" s="207">
        <v>22.07</v>
      </c>
    </row>
    <row r="7" spans="1:11" ht="21" customHeight="1">
      <c r="A7" s="134" t="s">
        <v>15</v>
      </c>
      <c r="B7" s="168">
        <v>7.54</v>
      </c>
      <c r="C7" s="207">
        <v>7.53</v>
      </c>
      <c r="D7" s="207">
        <v>7.75</v>
      </c>
      <c r="E7" s="207">
        <v>7.82</v>
      </c>
      <c r="F7" s="207">
        <v>7.83</v>
      </c>
      <c r="G7" s="207">
        <v>7.84</v>
      </c>
      <c r="H7" s="207">
        <v>7.84</v>
      </c>
    </row>
    <row r="8" spans="1:11" ht="21" customHeight="1">
      <c r="A8" s="134" t="s">
        <v>16</v>
      </c>
      <c r="B8" s="168">
        <v>18.57</v>
      </c>
      <c r="C8" s="207">
        <v>18.54</v>
      </c>
      <c r="D8" s="207">
        <v>18.440000000000001</v>
      </c>
      <c r="E8" s="207">
        <v>18.41</v>
      </c>
      <c r="F8" s="207">
        <v>18.38</v>
      </c>
      <c r="G8" s="207">
        <v>18.32</v>
      </c>
      <c r="H8" s="207">
        <v>18.28</v>
      </c>
    </row>
    <row r="9" spans="1:11" ht="21" customHeight="1">
      <c r="A9" s="134" t="s">
        <v>17</v>
      </c>
      <c r="B9" s="168">
        <v>32.82</v>
      </c>
      <c r="C9" s="207">
        <v>32.83</v>
      </c>
      <c r="D9" s="207">
        <v>32.729999999999997</v>
      </c>
      <c r="E9" s="207">
        <v>32.700000000000003</v>
      </c>
      <c r="F9" s="207">
        <v>32.700000000000003</v>
      </c>
      <c r="G9" s="207">
        <v>32.72</v>
      </c>
      <c r="H9" s="207">
        <v>32.75</v>
      </c>
    </row>
    <row r="10" spans="1:11" ht="21" customHeight="1">
      <c r="A10" s="161" t="s">
        <v>85</v>
      </c>
      <c r="B10" s="168">
        <v>7.05</v>
      </c>
      <c r="C10" s="207">
        <v>7.05</v>
      </c>
      <c r="D10" s="207">
        <v>7.06</v>
      </c>
      <c r="E10" s="207">
        <v>7.07</v>
      </c>
      <c r="F10" s="207">
        <v>7.08</v>
      </c>
      <c r="G10" s="207">
        <v>7.09</v>
      </c>
      <c r="H10" s="207">
        <v>7.1</v>
      </c>
    </row>
    <row r="11" spans="1:11" ht="21" customHeight="1">
      <c r="A11" s="134" t="s">
        <v>18</v>
      </c>
      <c r="B11" s="168">
        <v>8.67</v>
      </c>
      <c r="C11" s="207">
        <v>8.67</v>
      </c>
      <c r="D11" s="207">
        <v>8.65</v>
      </c>
      <c r="E11" s="207">
        <v>8.64</v>
      </c>
      <c r="F11" s="207">
        <v>8.64</v>
      </c>
      <c r="G11" s="207">
        <v>8.64</v>
      </c>
      <c r="H11" s="207">
        <v>8.64</v>
      </c>
    </row>
    <row r="12" spans="1:11" ht="21" customHeight="1">
      <c r="A12" s="135" t="s">
        <v>19</v>
      </c>
      <c r="B12" s="168">
        <v>1.1100000000000001</v>
      </c>
      <c r="C12" s="207">
        <v>1.1200000000000001</v>
      </c>
      <c r="D12" s="207">
        <v>1.1100000000000001</v>
      </c>
      <c r="E12" s="207">
        <v>1.1200000000000001</v>
      </c>
      <c r="F12" s="207">
        <v>1.1200000000000001</v>
      </c>
      <c r="G12" s="207">
        <v>1.1200000000000001</v>
      </c>
      <c r="H12" s="207">
        <v>1.1299999999999999</v>
      </c>
    </row>
    <row r="13" spans="1:11" ht="21" customHeight="1">
      <c r="A13" s="134" t="s">
        <v>20</v>
      </c>
      <c r="B13" s="168">
        <v>1.69</v>
      </c>
      <c r="C13" s="207">
        <v>1.69</v>
      </c>
      <c r="D13" s="207">
        <v>1.69</v>
      </c>
      <c r="E13" s="207">
        <v>1.69</v>
      </c>
      <c r="F13" s="207">
        <v>1.69</v>
      </c>
      <c r="G13" s="207">
        <v>1.69</v>
      </c>
      <c r="H13" s="207">
        <v>1.69</v>
      </c>
    </row>
    <row r="14" spans="1:11" ht="31.5">
      <c r="A14" s="205" t="s">
        <v>24</v>
      </c>
      <c r="B14" s="151">
        <v>7.0000000000000007E-2</v>
      </c>
      <c r="C14" s="207">
        <v>7.0000000000000007E-2</v>
      </c>
      <c r="D14" s="207">
        <v>7.0000000000000007E-2</v>
      </c>
      <c r="E14" s="207">
        <v>7.0000000000000007E-2</v>
      </c>
      <c r="F14" s="207">
        <v>7.0000000000000007E-2</v>
      </c>
      <c r="G14" s="207">
        <v>7.0000000000000007E-2</v>
      </c>
      <c r="H14" s="207">
        <v>7.0000000000000007E-2</v>
      </c>
    </row>
    <row r="15" spans="1:11" ht="21" customHeight="1">
      <c r="A15" s="203" t="s">
        <v>89</v>
      </c>
      <c r="B15" s="168">
        <v>0.37</v>
      </c>
      <c r="C15" s="207">
        <v>0.38</v>
      </c>
      <c r="D15" s="207">
        <v>0.39</v>
      </c>
      <c r="E15" s="207">
        <v>0.4</v>
      </c>
      <c r="F15" s="207">
        <v>0.41</v>
      </c>
      <c r="G15" s="207">
        <v>0.42</v>
      </c>
      <c r="H15" s="207">
        <v>0.43</v>
      </c>
    </row>
    <row r="16" spans="1:11" ht="21" customHeight="1">
      <c r="A16" s="135" t="s">
        <v>21</v>
      </c>
      <c r="B16" s="168">
        <v>99.999999999999986</v>
      </c>
      <c r="C16" s="207">
        <v>99.999999999999986</v>
      </c>
      <c r="D16" s="207">
        <v>100</v>
      </c>
      <c r="E16" s="207">
        <v>100.00000000000001</v>
      </c>
      <c r="F16" s="207">
        <v>99.999999999999986</v>
      </c>
      <c r="G16" s="207">
        <v>100</v>
      </c>
      <c r="H16" s="207">
        <v>99.999999999999986</v>
      </c>
    </row>
    <row r="18" spans="2:7">
      <c r="B18" s="10"/>
      <c r="C18" s="122"/>
      <c r="D18" s="122"/>
      <c r="E18" s="122"/>
      <c r="F18" s="122"/>
      <c r="G18" s="122"/>
    </row>
    <row r="19" spans="2:7">
      <c r="C19" s="122"/>
      <c r="D19" s="122"/>
      <c r="E19" s="122"/>
      <c r="F19" s="122"/>
      <c r="G19" s="122"/>
    </row>
    <row r="20" spans="2:7">
      <c r="C20" s="122"/>
      <c r="D20" s="122"/>
      <c r="E20" s="122"/>
      <c r="F20" s="122"/>
      <c r="G20" s="122"/>
    </row>
    <row r="21" spans="2:7">
      <c r="C21" s="122"/>
      <c r="D21" s="122"/>
      <c r="E21" s="122"/>
      <c r="F21" s="122"/>
      <c r="G21" s="122"/>
    </row>
    <row r="22" spans="2:7">
      <c r="C22" s="122"/>
      <c r="D22" s="122"/>
      <c r="E22" s="122"/>
      <c r="F22" s="122"/>
      <c r="G22" s="122"/>
    </row>
    <row r="23" spans="2:7">
      <c r="C23" s="122"/>
      <c r="D23" s="122"/>
      <c r="E23" s="122"/>
      <c r="F23" s="122"/>
      <c r="G23" s="122"/>
    </row>
    <row r="24" spans="2:7">
      <c r="C24" s="122"/>
      <c r="D24" s="122"/>
      <c r="E24" s="122"/>
      <c r="F24" s="122"/>
      <c r="G24" s="122"/>
    </row>
    <row r="25" spans="2:7">
      <c r="C25" s="122"/>
      <c r="D25" s="122"/>
      <c r="E25" s="122"/>
      <c r="F25" s="122"/>
      <c r="G25" s="122"/>
    </row>
    <row r="26" spans="2:7">
      <c r="C26" s="122"/>
      <c r="D26" s="122"/>
      <c r="E26" s="122"/>
      <c r="F26" s="122"/>
      <c r="G26" s="122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O17"/>
  <sheetViews>
    <sheetView showGridLines="0" zoomScaleNormal="75" workbookViewId="0">
      <selection sqref="A1:L1"/>
    </sheetView>
  </sheetViews>
  <sheetFormatPr defaultRowHeight="15.75"/>
  <cols>
    <col min="1" max="1" width="56.5703125" style="37" customWidth="1"/>
    <col min="2" max="2" width="11.140625" style="29" customWidth="1"/>
    <col min="3" max="3" width="13" style="29" customWidth="1"/>
    <col min="4" max="4" width="10.5703125" style="29" customWidth="1"/>
    <col min="5" max="5" width="12" style="29" customWidth="1"/>
    <col min="6" max="6" width="11.42578125" style="29" customWidth="1"/>
    <col min="7" max="7" width="10.42578125" style="29" customWidth="1"/>
    <col min="8" max="8" width="10.140625" style="29" customWidth="1"/>
    <col min="9" max="9" width="11.5703125" style="29" customWidth="1"/>
    <col min="10" max="10" width="15.5703125" style="29" customWidth="1"/>
    <col min="11" max="11" width="11.85546875" style="29" customWidth="1"/>
    <col min="12" max="12" width="9.5703125" style="29" customWidth="1"/>
    <col min="13" max="13" width="9.7109375" style="29" bestFit="1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 ht="19.5" customHeight="1">
      <c r="A1" s="222" t="s">
        <v>90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15">
      <c r="A2" s="41"/>
      <c r="B2" s="41"/>
      <c r="C2" s="41"/>
      <c r="D2" s="41"/>
      <c r="E2" s="41"/>
      <c r="F2" s="41"/>
      <c r="G2" s="42"/>
      <c r="H2" s="44"/>
      <c r="I2" s="71"/>
      <c r="J2" s="71"/>
      <c r="K2" s="71"/>
      <c r="L2" s="14"/>
    </row>
    <row r="3" spans="1:15" s="32" customFormat="1" ht="54.75" customHeight="1">
      <c r="A3" s="139" t="s">
        <v>29</v>
      </c>
      <c r="B3" s="105" t="s">
        <v>14</v>
      </c>
      <c r="C3" s="105" t="s">
        <v>15</v>
      </c>
      <c r="D3" s="105" t="s">
        <v>16</v>
      </c>
      <c r="E3" s="105" t="s">
        <v>17</v>
      </c>
      <c r="F3" s="106" t="s">
        <v>85</v>
      </c>
      <c r="G3" s="105" t="s">
        <v>18</v>
      </c>
      <c r="H3" s="106" t="s">
        <v>19</v>
      </c>
      <c r="I3" s="106" t="s">
        <v>20</v>
      </c>
      <c r="J3" s="105" t="s">
        <v>31</v>
      </c>
      <c r="K3" s="105" t="s">
        <v>89</v>
      </c>
      <c r="L3" s="124" t="s">
        <v>30</v>
      </c>
      <c r="N3" s="33"/>
      <c r="O3" s="33"/>
    </row>
    <row r="4" spans="1:15" s="32" customFormat="1">
      <c r="A4" s="54" t="s">
        <v>25</v>
      </c>
      <c r="B4" s="163">
        <v>142064</v>
      </c>
      <c r="C4" s="163">
        <v>50499</v>
      </c>
      <c r="D4" s="163">
        <v>117709</v>
      </c>
      <c r="E4" s="163">
        <v>210857</v>
      </c>
      <c r="F4" s="163">
        <v>45709</v>
      </c>
      <c r="G4" s="163">
        <v>55632</v>
      </c>
      <c r="H4" s="163">
        <v>7256</v>
      </c>
      <c r="I4" s="163">
        <v>10874</v>
      </c>
      <c r="J4" s="163">
        <v>443</v>
      </c>
      <c r="K4" s="163">
        <v>2760</v>
      </c>
      <c r="L4" s="163">
        <v>643803</v>
      </c>
      <c r="N4" s="33"/>
      <c r="O4" s="33"/>
    </row>
    <row r="5" spans="1:15" s="32" customFormat="1" ht="31.5">
      <c r="A5" s="140" t="s">
        <v>26</v>
      </c>
      <c r="B5" s="163">
        <v>56396</v>
      </c>
      <c r="C5" s="163">
        <v>20790</v>
      </c>
      <c r="D5" s="163">
        <v>104341</v>
      </c>
      <c r="E5" s="163">
        <v>99485</v>
      </c>
      <c r="F5" s="163">
        <v>16873</v>
      </c>
      <c r="G5" s="163">
        <v>20120</v>
      </c>
      <c r="H5" s="163">
        <v>1338</v>
      </c>
      <c r="I5" s="163">
        <v>171</v>
      </c>
      <c r="J5" s="163">
        <v>239</v>
      </c>
      <c r="K5" s="163">
        <v>2470</v>
      </c>
      <c r="L5" s="163">
        <v>322223</v>
      </c>
      <c r="N5" s="33"/>
      <c r="O5" s="33"/>
    </row>
    <row r="6" spans="1:15" s="32" customFormat="1">
      <c r="A6" s="140" t="s">
        <v>27</v>
      </c>
      <c r="B6" s="163">
        <v>128872</v>
      </c>
      <c r="C6" s="163">
        <v>37009</v>
      </c>
      <c r="D6" s="163">
        <v>16594</v>
      </c>
      <c r="E6" s="163">
        <v>135497</v>
      </c>
      <c r="F6" s="163">
        <v>32431</v>
      </c>
      <c r="G6" s="163">
        <v>44636</v>
      </c>
      <c r="H6" s="163">
        <v>6299</v>
      </c>
      <c r="I6" s="163">
        <v>10767</v>
      </c>
      <c r="J6" s="163">
        <v>241</v>
      </c>
      <c r="K6" s="163">
        <v>1675</v>
      </c>
      <c r="L6" s="163">
        <v>414021</v>
      </c>
      <c r="N6" s="33"/>
      <c r="O6" s="33"/>
    </row>
    <row r="7" spans="1:15" s="32" customFormat="1" ht="31.5">
      <c r="A7" s="140" t="s">
        <v>28</v>
      </c>
      <c r="B7" s="163">
        <v>116</v>
      </c>
      <c r="C7" s="163">
        <v>16</v>
      </c>
      <c r="D7" s="163">
        <v>9</v>
      </c>
      <c r="E7" s="163">
        <v>422</v>
      </c>
      <c r="F7" s="163">
        <v>406</v>
      </c>
      <c r="G7" s="163">
        <v>26</v>
      </c>
      <c r="H7" s="163">
        <v>5</v>
      </c>
      <c r="I7" s="163">
        <v>3</v>
      </c>
      <c r="J7" s="163">
        <v>2</v>
      </c>
      <c r="K7" s="163">
        <v>1</v>
      </c>
      <c r="L7" s="163">
        <v>1006</v>
      </c>
      <c r="N7" s="33"/>
      <c r="O7" s="33"/>
    </row>
    <row r="8" spans="1:15"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6"/>
    </row>
    <row r="9" spans="1:15">
      <c r="A9" s="37" t="s">
        <v>32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56"/>
    </row>
    <row r="10" spans="1:15">
      <c r="A10" s="37" t="s">
        <v>33</v>
      </c>
      <c r="L10" s="128"/>
    </row>
    <row r="11" spans="1:15">
      <c r="L11" s="56"/>
    </row>
    <row r="12" spans="1:15">
      <c r="B12" s="38"/>
      <c r="C12" s="38"/>
      <c r="D12" s="38"/>
      <c r="E12" s="38"/>
      <c r="F12" s="38"/>
    </row>
    <row r="13" spans="1:15">
      <c r="B13" s="38"/>
      <c r="C13" s="38"/>
      <c r="D13" s="38"/>
      <c r="E13" s="38"/>
      <c r="F13" s="38"/>
    </row>
    <row r="14" spans="1:15">
      <c r="B14" s="38"/>
      <c r="C14" s="38"/>
      <c r="D14" s="38"/>
      <c r="E14" s="38"/>
      <c r="F14" s="38"/>
    </row>
    <row r="15" spans="1:15">
      <c r="L15" s="56"/>
    </row>
    <row r="16" spans="1:15">
      <c r="L16" s="56"/>
    </row>
    <row r="17" spans="12:12">
      <c r="L17" s="56"/>
    </row>
  </sheetData>
  <mergeCells count="1">
    <mergeCell ref="A1:L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8"/>
  <sheetViews>
    <sheetView showGridLines="0" zoomScaleNormal="75" workbookViewId="0">
      <selection sqref="A1:H1"/>
    </sheetView>
  </sheetViews>
  <sheetFormatPr defaultRowHeight="13.5" customHeight="1"/>
  <cols>
    <col min="1" max="1" width="40.140625" style="12" customWidth="1"/>
    <col min="2" max="8" width="12.7109375" style="12" customWidth="1"/>
    <col min="9" max="16384" width="9.140625" style="12"/>
  </cols>
  <sheetData>
    <row r="1" spans="1:11" ht="16.5" customHeight="1">
      <c r="A1" s="224" t="s">
        <v>35</v>
      </c>
      <c r="B1" s="224"/>
      <c r="C1" s="224"/>
      <c r="D1" s="224"/>
      <c r="E1" s="224"/>
      <c r="F1" s="224"/>
      <c r="G1" s="224"/>
      <c r="H1" s="224"/>
      <c r="I1" s="138"/>
      <c r="J1" s="138"/>
      <c r="K1" s="138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57"/>
      <c r="G3" s="223" t="s">
        <v>34</v>
      </c>
      <c r="H3" s="223"/>
    </row>
    <row r="4" spans="1:11" s="15" customFormat="1" ht="21" customHeight="1">
      <c r="A4" s="216" t="s">
        <v>12</v>
      </c>
      <c r="B4" s="5">
        <v>2022</v>
      </c>
      <c r="C4" s="218">
        <v>2023</v>
      </c>
      <c r="D4" s="219"/>
      <c r="E4" s="219"/>
      <c r="F4" s="219"/>
      <c r="G4" s="219"/>
      <c r="H4" s="220"/>
    </row>
    <row r="5" spans="1:11" s="15" customFormat="1" ht="21" customHeight="1">
      <c r="A5" s="217"/>
      <c r="B5" s="5">
        <v>12</v>
      </c>
      <c r="C5" s="154">
        <v>1</v>
      </c>
      <c r="D5" s="154">
        <v>2</v>
      </c>
      <c r="E5" s="154">
        <v>3</v>
      </c>
      <c r="F5" s="154">
        <v>4</v>
      </c>
      <c r="G5" s="154">
        <v>5</v>
      </c>
      <c r="H5" s="177">
        <v>6</v>
      </c>
    </row>
    <row r="6" spans="1:11" ht="21" customHeight="1">
      <c r="A6" s="133" t="s">
        <v>14</v>
      </c>
      <c r="B6" s="169">
        <v>159586</v>
      </c>
      <c r="C6" s="208">
        <v>164202</v>
      </c>
      <c r="D6" s="208">
        <v>163837</v>
      </c>
      <c r="E6" s="208">
        <v>165264</v>
      </c>
      <c r="F6" s="208">
        <v>166657</v>
      </c>
      <c r="G6" s="208">
        <v>166479</v>
      </c>
      <c r="H6" s="208">
        <v>169309</v>
      </c>
    </row>
    <row r="7" spans="1:11" ht="21" customHeight="1">
      <c r="A7" s="134" t="s">
        <v>15</v>
      </c>
      <c r="B7" s="169">
        <v>99829</v>
      </c>
      <c r="C7" s="208">
        <v>97888</v>
      </c>
      <c r="D7" s="208">
        <v>99137</v>
      </c>
      <c r="E7" s="208">
        <v>98604</v>
      </c>
      <c r="F7" s="208">
        <v>98837</v>
      </c>
      <c r="G7" s="208">
        <v>99206</v>
      </c>
      <c r="H7" s="208">
        <v>102509</v>
      </c>
    </row>
    <row r="8" spans="1:11" ht="21" customHeight="1">
      <c r="A8" s="134" t="s">
        <v>16</v>
      </c>
      <c r="B8" s="169">
        <v>142621</v>
      </c>
      <c r="C8" s="208">
        <v>146649</v>
      </c>
      <c r="D8" s="208">
        <v>144964</v>
      </c>
      <c r="E8" s="208">
        <v>147385</v>
      </c>
      <c r="F8" s="208">
        <v>148605</v>
      </c>
      <c r="G8" s="208">
        <v>148283</v>
      </c>
      <c r="H8" s="208">
        <v>149848</v>
      </c>
    </row>
    <row r="9" spans="1:11" ht="21" customHeight="1">
      <c r="A9" s="134" t="s">
        <v>17</v>
      </c>
      <c r="B9" s="169">
        <v>568622</v>
      </c>
      <c r="C9" s="208">
        <v>585051</v>
      </c>
      <c r="D9" s="208">
        <v>578881</v>
      </c>
      <c r="E9" s="208">
        <v>587480</v>
      </c>
      <c r="F9" s="208">
        <v>589620</v>
      </c>
      <c r="G9" s="208">
        <v>589027</v>
      </c>
      <c r="H9" s="208">
        <v>596935</v>
      </c>
    </row>
    <row r="10" spans="1:11" ht="21" customHeight="1">
      <c r="A10" s="161" t="s">
        <v>85</v>
      </c>
      <c r="B10" s="169">
        <v>182339</v>
      </c>
      <c r="C10" s="208">
        <v>187695</v>
      </c>
      <c r="D10" s="208">
        <v>186492</v>
      </c>
      <c r="E10" s="208">
        <v>190280</v>
      </c>
      <c r="F10" s="208">
        <v>192047</v>
      </c>
      <c r="G10" s="208">
        <v>192747</v>
      </c>
      <c r="H10" s="208">
        <v>195569</v>
      </c>
    </row>
    <row r="11" spans="1:11" ht="21" customHeight="1">
      <c r="A11" s="134" t="s">
        <v>18</v>
      </c>
      <c r="B11" s="169">
        <v>108721</v>
      </c>
      <c r="C11" s="208">
        <v>109549</v>
      </c>
      <c r="D11" s="208">
        <v>110549</v>
      </c>
      <c r="E11" s="208">
        <v>107572</v>
      </c>
      <c r="F11" s="208">
        <v>108098</v>
      </c>
      <c r="G11" s="208">
        <v>112941</v>
      </c>
      <c r="H11" s="208">
        <v>114815</v>
      </c>
    </row>
    <row r="12" spans="1:11" ht="21" customHeight="1">
      <c r="A12" s="135" t="s">
        <v>19</v>
      </c>
      <c r="B12" s="159">
        <v>13117</v>
      </c>
      <c r="C12" s="208">
        <v>13649</v>
      </c>
      <c r="D12" s="208">
        <v>13720</v>
      </c>
      <c r="E12" s="208">
        <v>13772</v>
      </c>
      <c r="F12" s="208">
        <v>13905</v>
      </c>
      <c r="G12" s="208">
        <v>14298</v>
      </c>
      <c r="H12" s="208">
        <v>14402</v>
      </c>
    </row>
    <row r="13" spans="1:11" ht="21" customHeight="1">
      <c r="A13" s="134" t="s">
        <v>20</v>
      </c>
      <c r="B13" s="169">
        <v>12401</v>
      </c>
      <c r="C13" s="208">
        <v>12530</v>
      </c>
      <c r="D13" s="208">
        <v>12485</v>
      </c>
      <c r="E13" s="208">
        <v>12415</v>
      </c>
      <c r="F13" s="208">
        <v>12459</v>
      </c>
      <c r="G13" s="208">
        <v>12553</v>
      </c>
      <c r="H13" s="208">
        <v>12605</v>
      </c>
    </row>
    <row r="14" spans="1:11" ht="31.5">
      <c r="A14" s="7" t="s">
        <v>24</v>
      </c>
      <c r="B14" s="163">
        <v>911</v>
      </c>
      <c r="C14" s="208">
        <v>915</v>
      </c>
      <c r="D14" s="208">
        <v>911</v>
      </c>
      <c r="E14" s="208">
        <v>925</v>
      </c>
      <c r="F14" s="208">
        <v>931</v>
      </c>
      <c r="G14" s="208">
        <v>947</v>
      </c>
      <c r="H14" s="208">
        <v>947</v>
      </c>
    </row>
    <row r="15" spans="1:11" ht="21" customHeight="1">
      <c r="A15" s="203" t="s">
        <v>89</v>
      </c>
      <c r="B15" s="163">
        <v>1408</v>
      </c>
      <c r="C15" s="208">
        <v>1587</v>
      </c>
      <c r="D15" s="208">
        <v>1703</v>
      </c>
      <c r="E15" s="208">
        <v>1828</v>
      </c>
      <c r="F15" s="208">
        <v>1922</v>
      </c>
      <c r="G15" s="208">
        <v>2064</v>
      </c>
      <c r="H15" s="208">
        <v>2246</v>
      </c>
    </row>
    <row r="16" spans="1:11" ht="21" customHeight="1">
      <c r="A16" s="135" t="s">
        <v>21</v>
      </c>
      <c r="B16" s="170">
        <v>1289555</v>
      </c>
      <c r="C16" s="209">
        <v>1319715</v>
      </c>
      <c r="D16" s="209">
        <v>1312679</v>
      </c>
      <c r="E16" s="209">
        <v>1325525</v>
      </c>
      <c r="F16" s="209">
        <v>1333081</v>
      </c>
      <c r="G16" s="209">
        <v>1338545</v>
      </c>
      <c r="H16" s="209">
        <v>1359185</v>
      </c>
    </row>
    <row r="17" spans="1:6" ht="13.5" customHeight="1">
      <c r="A17" s="17"/>
      <c r="B17" s="17"/>
      <c r="C17" s="17"/>
      <c r="D17" s="17"/>
      <c r="E17" s="17"/>
      <c r="F17" s="17"/>
    </row>
    <row r="18" spans="1:6" ht="13.5" customHeight="1">
      <c r="A18" s="225"/>
      <c r="B18" s="225"/>
      <c r="C18" s="225"/>
      <c r="D18" s="225"/>
      <c r="E18" s="225"/>
      <c r="F18" s="225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6" spans="1:6" ht="13.5" customHeight="1">
      <c r="A46" s="17"/>
      <c r="B46" s="17"/>
      <c r="C46" s="17"/>
      <c r="D46" s="17"/>
      <c r="E46" s="17"/>
      <c r="F46" s="17"/>
    </row>
    <row r="48" spans="1:6" ht="13.5" customHeight="1"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  <row r="548" spans="1:6" ht="13.5" customHeight="1">
      <c r="A548" s="17"/>
      <c r="B548" s="17"/>
      <c r="C548" s="17"/>
      <c r="D548" s="17"/>
      <c r="E548" s="17"/>
      <c r="F548" s="17"/>
    </row>
  </sheetData>
  <mergeCells count="5">
    <mergeCell ref="G3:H3"/>
    <mergeCell ref="C4:H4"/>
    <mergeCell ref="A1:H1"/>
    <mergeCell ref="A18:F18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9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24" t="s">
        <v>36</v>
      </c>
      <c r="B1" s="224"/>
      <c r="C1" s="224"/>
      <c r="D1" s="224"/>
      <c r="E1" s="224"/>
      <c r="F1" s="224"/>
      <c r="G1" s="224"/>
      <c r="H1" s="224"/>
      <c r="I1" s="138"/>
      <c r="J1" s="138"/>
      <c r="K1" s="138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195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21" customHeight="1">
      <c r="A4" s="216" t="s">
        <v>12</v>
      </c>
      <c r="B4" s="5">
        <v>2022</v>
      </c>
      <c r="C4" s="218">
        <v>2023</v>
      </c>
      <c r="D4" s="219"/>
      <c r="E4" s="219"/>
      <c r="F4" s="219"/>
      <c r="G4" s="219"/>
      <c r="H4" s="220"/>
    </row>
    <row r="5" spans="1:20" s="15" customFormat="1" ht="21" customHeight="1">
      <c r="A5" s="217"/>
      <c r="B5" s="16">
        <v>12</v>
      </c>
      <c r="C5" s="154">
        <v>1</v>
      </c>
      <c r="D5" s="154">
        <v>2</v>
      </c>
      <c r="E5" s="156">
        <v>3</v>
      </c>
      <c r="F5" s="154">
        <v>4</v>
      </c>
      <c r="G5" s="154">
        <v>5</v>
      </c>
      <c r="H5" s="177">
        <v>6</v>
      </c>
    </row>
    <row r="6" spans="1:20" ht="21" customHeight="1">
      <c r="A6" s="133" t="s">
        <v>14</v>
      </c>
      <c r="B6" s="171">
        <v>12.38</v>
      </c>
      <c r="C6" s="164">
        <v>12.44</v>
      </c>
      <c r="D6" s="164">
        <v>12.48</v>
      </c>
      <c r="E6" s="164">
        <v>12.47</v>
      </c>
      <c r="F6" s="207">
        <v>12.5</v>
      </c>
      <c r="G6" s="207">
        <v>12.44</v>
      </c>
      <c r="H6" s="207">
        <v>12.46</v>
      </c>
    </row>
    <row r="7" spans="1:20" ht="21" customHeight="1">
      <c r="A7" s="134" t="s">
        <v>15</v>
      </c>
      <c r="B7" s="171">
        <v>7.74</v>
      </c>
      <c r="C7" s="164">
        <v>7.42</v>
      </c>
      <c r="D7" s="164">
        <v>7.55</v>
      </c>
      <c r="E7" s="164">
        <v>7.44</v>
      </c>
      <c r="F7" s="207">
        <v>7.41</v>
      </c>
      <c r="G7" s="207">
        <v>7.41</v>
      </c>
      <c r="H7" s="207">
        <v>7.54</v>
      </c>
    </row>
    <row r="8" spans="1:20" ht="21" customHeight="1">
      <c r="A8" s="134" t="s">
        <v>16</v>
      </c>
      <c r="B8" s="171">
        <v>11.06</v>
      </c>
      <c r="C8" s="164">
        <v>11.11</v>
      </c>
      <c r="D8" s="164">
        <v>11.04</v>
      </c>
      <c r="E8" s="164">
        <v>11.12</v>
      </c>
      <c r="F8" s="207">
        <v>11.15</v>
      </c>
      <c r="G8" s="207">
        <v>11.08</v>
      </c>
      <c r="H8" s="207">
        <v>11.02</v>
      </c>
    </row>
    <row r="9" spans="1:20" ht="21" customHeight="1">
      <c r="A9" s="134" t="s">
        <v>17</v>
      </c>
      <c r="B9" s="171">
        <v>44.09</v>
      </c>
      <c r="C9" s="164">
        <v>44.33</v>
      </c>
      <c r="D9" s="164">
        <v>44.1</v>
      </c>
      <c r="E9" s="164">
        <v>44.32</v>
      </c>
      <c r="F9" s="207">
        <v>44.23</v>
      </c>
      <c r="G9" s="207">
        <v>44</v>
      </c>
      <c r="H9" s="207">
        <v>43.92</v>
      </c>
    </row>
    <row r="10" spans="1:20" ht="21" customHeight="1">
      <c r="A10" s="161" t="s">
        <v>85</v>
      </c>
      <c r="B10" s="171">
        <v>14.14</v>
      </c>
      <c r="C10" s="164">
        <v>14.22</v>
      </c>
      <c r="D10" s="164">
        <v>14.21</v>
      </c>
      <c r="E10" s="164">
        <v>14.35</v>
      </c>
      <c r="F10" s="207">
        <v>14.41</v>
      </c>
      <c r="G10" s="207">
        <v>14.4</v>
      </c>
      <c r="H10" s="207">
        <v>14.39</v>
      </c>
    </row>
    <row r="11" spans="1:20" ht="21" customHeight="1">
      <c r="A11" s="134" t="s">
        <v>18</v>
      </c>
      <c r="B11" s="171">
        <v>8.43</v>
      </c>
      <c r="C11" s="164">
        <v>8.3000000000000007</v>
      </c>
      <c r="D11" s="164">
        <v>8.42</v>
      </c>
      <c r="E11" s="164">
        <v>8.11</v>
      </c>
      <c r="F11" s="207">
        <v>8.11</v>
      </c>
      <c r="G11" s="207">
        <v>8.44</v>
      </c>
      <c r="H11" s="207">
        <v>8.4499999999999993</v>
      </c>
    </row>
    <row r="12" spans="1:20" ht="21" customHeight="1">
      <c r="A12" s="135" t="s">
        <v>19</v>
      </c>
      <c r="B12" s="171">
        <v>1.02</v>
      </c>
      <c r="C12" s="164">
        <v>1.04</v>
      </c>
      <c r="D12" s="164">
        <v>1.05</v>
      </c>
      <c r="E12" s="164">
        <v>1.04</v>
      </c>
      <c r="F12" s="207">
        <v>1.04</v>
      </c>
      <c r="G12" s="207">
        <v>1.07</v>
      </c>
      <c r="H12" s="207">
        <v>1.06</v>
      </c>
    </row>
    <row r="13" spans="1:20" ht="21" customHeight="1">
      <c r="A13" s="134" t="s">
        <v>20</v>
      </c>
      <c r="B13" s="171">
        <v>0.96</v>
      </c>
      <c r="C13" s="164">
        <v>0.95</v>
      </c>
      <c r="D13" s="164">
        <v>0.95</v>
      </c>
      <c r="E13" s="164">
        <v>0.94</v>
      </c>
      <c r="F13" s="207">
        <v>0.94</v>
      </c>
      <c r="G13" s="207">
        <v>0.94</v>
      </c>
      <c r="H13" s="207">
        <v>0.93</v>
      </c>
    </row>
    <row r="14" spans="1:20" ht="31.5">
      <c r="A14" s="7" t="s">
        <v>24</v>
      </c>
      <c r="B14" s="164">
        <v>7.0000000000000007E-2</v>
      </c>
      <c r="C14" s="164">
        <v>7.0000000000000007E-2</v>
      </c>
      <c r="D14" s="164">
        <v>7.0000000000000007E-2</v>
      </c>
      <c r="E14" s="164">
        <v>7.0000000000000007E-2</v>
      </c>
      <c r="F14" s="207">
        <v>7.0000000000000007E-2</v>
      </c>
      <c r="G14" s="207">
        <v>7.0000000000000007E-2</v>
      </c>
      <c r="H14" s="207">
        <v>7.0000000000000007E-2</v>
      </c>
    </row>
    <row r="15" spans="1:20" ht="21" customHeight="1">
      <c r="A15" s="203" t="s">
        <v>89</v>
      </c>
      <c r="B15" s="164">
        <v>0.11</v>
      </c>
      <c r="C15" s="164">
        <v>0.12</v>
      </c>
      <c r="D15" s="164">
        <v>0.13</v>
      </c>
      <c r="E15" s="164">
        <v>0.14000000000000001</v>
      </c>
      <c r="F15" s="207">
        <v>0.14000000000000001</v>
      </c>
      <c r="G15" s="207">
        <v>0.15</v>
      </c>
      <c r="H15" s="207">
        <v>0.16</v>
      </c>
    </row>
    <row r="16" spans="1:20" ht="21" customHeight="1">
      <c r="A16" s="135" t="s">
        <v>21</v>
      </c>
      <c r="B16" s="172">
        <v>99.999999999999986</v>
      </c>
      <c r="C16" s="164">
        <v>100</v>
      </c>
      <c r="D16" s="164">
        <v>99.999999999999986</v>
      </c>
      <c r="E16" s="164">
        <v>99.999999999999986</v>
      </c>
      <c r="F16" s="164">
        <v>99.999999999999986</v>
      </c>
      <c r="G16" s="164">
        <v>100</v>
      </c>
      <c r="H16" s="164">
        <v>100</v>
      </c>
    </row>
    <row r="17" spans="1:7" ht="13.5" customHeight="1">
      <c r="A17" s="17"/>
      <c r="B17" s="17"/>
      <c r="C17" s="17"/>
      <c r="D17" s="17"/>
      <c r="E17" s="17"/>
      <c r="F17" s="17"/>
      <c r="G17" s="17"/>
    </row>
    <row r="18" spans="1:7" ht="13.5" customHeight="1">
      <c r="A18" s="17"/>
      <c r="B18" s="64"/>
      <c r="C18" s="64"/>
      <c r="D18" s="64"/>
      <c r="E18" s="64"/>
      <c r="F18" s="64"/>
      <c r="G18" s="64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7" spans="1:7" ht="13.5" customHeight="1">
      <c r="A47" s="17"/>
      <c r="B47" s="17"/>
      <c r="C47" s="17"/>
      <c r="D47" s="17"/>
      <c r="E47" s="17"/>
      <c r="F47" s="17"/>
      <c r="G47" s="17"/>
    </row>
    <row r="49" spans="1:7" ht="13.5" customHeight="1"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  <row r="549" spans="1:7" ht="13.5" customHeight="1">
      <c r="A549" s="17"/>
      <c r="B549" s="17"/>
      <c r="C549" s="17"/>
      <c r="D549" s="17"/>
      <c r="E549" s="17"/>
      <c r="F549" s="17"/>
      <c r="G549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1" customWidth="1"/>
    <col min="2" max="3" width="10.7109375" style="198" customWidth="1"/>
    <col min="4" max="8" width="10.7109375" style="23" customWidth="1"/>
    <col min="9" max="9" width="10.28515625" style="21"/>
    <col min="10" max="10" width="10.7109375" style="21" customWidth="1"/>
    <col min="11" max="16384" width="10.28515625" style="21"/>
  </cols>
  <sheetData>
    <row r="1" spans="1:11" ht="15.75">
      <c r="A1" s="226" t="s">
        <v>37</v>
      </c>
      <c r="B1" s="226"/>
      <c r="C1" s="226"/>
      <c r="D1" s="227"/>
      <c r="E1" s="227"/>
      <c r="F1" s="227"/>
      <c r="G1" s="227"/>
      <c r="H1" s="227"/>
      <c r="I1" s="227"/>
      <c r="J1" s="227"/>
      <c r="K1" s="141"/>
    </row>
    <row r="2" spans="1:11" ht="15" customHeight="1">
      <c r="A2" s="19"/>
      <c r="B2" s="197"/>
      <c r="C2" s="206"/>
      <c r="D2" s="20"/>
      <c r="E2" s="20"/>
      <c r="F2" s="20"/>
      <c r="G2" s="20"/>
      <c r="H2" s="20"/>
    </row>
    <row r="3" spans="1:11" ht="14.25" customHeight="1">
      <c r="A3" s="19"/>
      <c r="D3" s="22"/>
      <c r="E3" s="22"/>
      <c r="F3" s="22"/>
      <c r="I3" s="228" t="s">
        <v>34</v>
      </c>
      <c r="J3" s="228"/>
    </row>
    <row r="4" spans="1:11" ht="21" customHeight="1">
      <c r="A4" s="216" t="s">
        <v>22</v>
      </c>
      <c r="B4" s="237">
        <v>2022</v>
      </c>
      <c r="C4" s="238"/>
      <c r="D4" s="231">
        <v>2023</v>
      </c>
      <c r="E4" s="232"/>
      <c r="F4" s="232"/>
      <c r="G4" s="232"/>
      <c r="H4" s="232"/>
      <c r="I4" s="232"/>
      <c r="J4" s="233"/>
    </row>
    <row r="5" spans="1:11" ht="15.75" customHeight="1">
      <c r="A5" s="234"/>
      <c r="B5" s="229" t="s">
        <v>91</v>
      </c>
      <c r="C5" s="229" t="s">
        <v>102</v>
      </c>
      <c r="D5" s="235" t="s">
        <v>38</v>
      </c>
      <c r="E5" s="236"/>
      <c r="F5" s="236"/>
      <c r="G5" s="236"/>
      <c r="H5" s="236"/>
      <c r="I5" s="236"/>
      <c r="J5" s="229" t="s">
        <v>91</v>
      </c>
    </row>
    <row r="6" spans="1:11" ht="15.75">
      <c r="A6" s="217"/>
      <c r="B6" s="230"/>
      <c r="C6" s="230"/>
      <c r="D6" s="153">
        <v>1</v>
      </c>
      <c r="E6" s="153">
        <v>2</v>
      </c>
      <c r="F6" s="156">
        <v>3</v>
      </c>
      <c r="G6" s="156">
        <v>4</v>
      </c>
      <c r="H6" s="156">
        <v>5</v>
      </c>
      <c r="I6" s="177">
        <v>6</v>
      </c>
      <c r="J6" s="230"/>
    </row>
    <row r="7" spans="1:11" ht="21" customHeight="1">
      <c r="A7" s="133" t="s">
        <v>14</v>
      </c>
      <c r="B7" s="173">
        <v>6276</v>
      </c>
      <c r="C7" s="173">
        <v>12710</v>
      </c>
      <c r="D7" s="173">
        <v>775</v>
      </c>
      <c r="E7" s="173">
        <v>864</v>
      </c>
      <c r="F7" s="173">
        <v>1466</v>
      </c>
      <c r="G7" s="173">
        <v>916</v>
      </c>
      <c r="H7" s="173">
        <v>890</v>
      </c>
      <c r="I7" s="173">
        <v>1494</v>
      </c>
      <c r="J7" s="173">
        <v>6405</v>
      </c>
    </row>
    <row r="8" spans="1:11" ht="21" customHeight="1">
      <c r="A8" s="134" t="s">
        <v>15</v>
      </c>
      <c r="B8" s="173">
        <v>2244</v>
      </c>
      <c r="C8" s="173">
        <v>4543</v>
      </c>
      <c r="D8" s="173">
        <v>403</v>
      </c>
      <c r="E8" s="173">
        <v>468</v>
      </c>
      <c r="F8" s="173">
        <v>621</v>
      </c>
      <c r="G8" s="173">
        <v>569</v>
      </c>
      <c r="H8" s="173">
        <v>543</v>
      </c>
      <c r="I8" s="173">
        <v>512</v>
      </c>
      <c r="J8" s="173">
        <v>3116</v>
      </c>
    </row>
    <row r="9" spans="1:11" ht="21" customHeight="1">
      <c r="A9" s="134" t="s">
        <v>16</v>
      </c>
      <c r="B9" s="173">
        <v>14549</v>
      </c>
      <c r="C9" s="173">
        <v>26667</v>
      </c>
      <c r="D9" s="173">
        <v>1617</v>
      </c>
      <c r="E9" s="173">
        <v>1685</v>
      </c>
      <c r="F9" s="173">
        <v>1760</v>
      </c>
      <c r="G9" s="173">
        <v>1515</v>
      </c>
      <c r="H9" s="173">
        <v>1462</v>
      </c>
      <c r="I9" s="173">
        <v>1723</v>
      </c>
      <c r="J9" s="173">
        <v>9762</v>
      </c>
    </row>
    <row r="10" spans="1:11" ht="21" customHeight="1">
      <c r="A10" s="134" t="s">
        <v>17</v>
      </c>
      <c r="B10" s="173">
        <v>37953</v>
      </c>
      <c r="C10" s="173">
        <v>61623</v>
      </c>
      <c r="D10" s="173">
        <v>3983</v>
      </c>
      <c r="E10" s="173">
        <v>3562</v>
      </c>
      <c r="F10" s="173">
        <v>4238</v>
      </c>
      <c r="G10" s="173">
        <v>3015</v>
      </c>
      <c r="H10" s="173">
        <v>3313</v>
      </c>
      <c r="I10" s="173">
        <v>3431</v>
      </c>
      <c r="J10" s="173">
        <v>21542</v>
      </c>
    </row>
    <row r="11" spans="1:11" ht="21" customHeight="1">
      <c r="A11" s="161" t="s">
        <v>85</v>
      </c>
      <c r="B11" s="173">
        <v>7748</v>
      </c>
      <c r="C11" s="173">
        <v>17814</v>
      </c>
      <c r="D11" s="173">
        <v>1283</v>
      </c>
      <c r="E11" s="173">
        <v>1157</v>
      </c>
      <c r="F11" s="173">
        <v>1173</v>
      </c>
      <c r="G11" s="173">
        <v>1135</v>
      </c>
      <c r="H11" s="173">
        <v>1237</v>
      </c>
      <c r="I11" s="173">
        <v>1191</v>
      </c>
      <c r="J11" s="173">
        <v>7176</v>
      </c>
    </row>
    <row r="12" spans="1:11" ht="21" customHeight="1">
      <c r="A12" s="134" t="s">
        <v>18</v>
      </c>
      <c r="B12" s="173">
        <v>3885</v>
      </c>
      <c r="C12" s="173">
        <v>7201</v>
      </c>
      <c r="D12" s="173">
        <v>457</v>
      </c>
      <c r="E12" s="173">
        <v>533</v>
      </c>
      <c r="F12" s="173">
        <v>572</v>
      </c>
      <c r="G12" s="173">
        <v>578</v>
      </c>
      <c r="H12" s="173">
        <v>548</v>
      </c>
      <c r="I12" s="173">
        <v>582</v>
      </c>
      <c r="J12" s="173">
        <v>3270</v>
      </c>
    </row>
    <row r="13" spans="1:11" ht="21" customHeight="1">
      <c r="A13" s="135" t="s">
        <v>19</v>
      </c>
      <c r="B13" s="173">
        <v>389</v>
      </c>
      <c r="C13" s="173">
        <v>1081</v>
      </c>
      <c r="D13" s="173">
        <v>117</v>
      </c>
      <c r="E13" s="173">
        <v>114</v>
      </c>
      <c r="F13" s="173">
        <v>114</v>
      </c>
      <c r="G13" s="173">
        <v>115</v>
      </c>
      <c r="H13" s="173">
        <v>115</v>
      </c>
      <c r="I13" s="173">
        <v>115</v>
      </c>
      <c r="J13" s="173">
        <v>690</v>
      </c>
    </row>
    <row r="14" spans="1:11" ht="21" customHeight="1">
      <c r="A14" s="134" t="s">
        <v>20</v>
      </c>
      <c r="B14" s="173">
        <v>493</v>
      </c>
      <c r="C14" s="173">
        <v>983</v>
      </c>
      <c r="D14" s="173">
        <v>81</v>
      </c>
      <c r="E14" s="173">
        <v>82</v>
      </c>
      <c r="F14" s="173">
        <v>82</v>
      </c>
      <c r="G14" s="173">
        <v>83</v>
      </c>
      <c r="H14" s="173">
        <v>83</v>
      </c>
      <c r="I14" s="173">
        <v>83</v>
      </c>
      <c r="J14" s="173">
        <v>494</v>
      </c>
    </row>
    <row r="15" spans="1:11" ht="31.5">
      <c r="A15" s="7" t="s">
        <v>24</v>
      </c>
      <c r="B15" s="173">
        <v>40</v>
      </c>
      <c r="C15" s="173">
        <v>80</v>
      </c>
      <c r="D15" s="173">
        <v>7</v>
      </c>
      <c r="E15" s="173">
        <v>7</v>
      </c>
      <c r="F15" s="173">
        <v>10</v>
      </c>
      <c r="G15" s="173">
        <v>9</v>
      </c>
      <c r="H15" s="173">
        <v>9</v>
      </c>
      <c r="I15" s="173">
        <v>8</v>
      </c>
      <c r="J15" s="173">
        <v>50</v>
      </c>
    </row>
    <row r="16" spans="1:11" ht="21" customHeight="1">
      <c r="A16" s="203" t="s">
        <v>89</v>
      </c>
      <c r="B16" s="173">
        <v>663</v>
      </c>
      <c r="C16" s="173">
        <v>1538</v>
      </c>
      <c r="D16" s="173">
        <v>136</v>
      </c>
      <c r="E16" s="173">
        <v>139</v>
      </c>
      <c r="F16" s="173">
        <v>140</v>
      </c>
      <c r="G16" s="173">
        <v>144</v>
      </c>
      <c r="H16" s="173">
        <v>146</v>
      </c>
      <c r="I16" s="173">
        <v>148</v>
      </c>
      <c r="J16" s="173">
        <v>853</v>
      </c>
    </row>
    <row r="17" spans="1:10" ht="21" customHeight="1">
      <c r="A17" s="135" t="s">
        <v>21</v>
      </c>
      <c r="B17" s="173">
        <v>74240</v>
      </c>
      <c r="C17" s="173">
        <v>134240</v>
      </c>
      <c r="D17" s="173">
        <v>8859</v>
      </c>
      <c r="E17" s="173">
        <v>8611</v>
      </c>
      <c r="F17" s="173">
        <v>10176</v>
      </c>
      <c r="G17" s="173">
        <v>8079</v>
      </c>
      <c r="H17" s="173">
        <v>8346</v>
      </c>
      <c r="I17" s="173">
        <v>9287</v>
      </c>
      <c r="J17" s="173">
        <v>53358</v>
      </c>
    </row>
    <row r="19" spans="1:10" ht="15" customHeight="1">
      <c r="B19" s="199"/>
      <c r="C19" s="199"/>
      <c r="D19" s="119"/>
      <c r="E19" s="119"/>
      <c r="F19" s="119"/>
      <c r="G19" s="119"/>
      <c r="H19" s="119"/>
    </row>
    <row r="20" spans="1:10" ht="15" customHeight="1">
      <c r="B20" s="199"/>
      <c r="C20" s="199"/>
      <c r="D20" s="120"/>
      <c r="E20" s="121"/>
      <c r="F20" s="121"/>
      <c r="G20" s="121"/>
      <c r="H20" s="121"/>
    </row>
    <row r="21" spans="1:10" ht="15" customHeight="1">
      <c r="D21" s="120"/>
      <c r="E21" s="121"/>
      <c r="F21" s="121"/>
      <c r="G21" s="121"/>
      <c r="H21" s="121"/>
    </row>
    <row r="22" spans="1:10" ht="15" customHeight="1">
      <c r="D22" s="120"/>
      <c r="E22" s="121"/>
      <c r="F22" s="121"/>
      <c r="G22" s="121"/>
      <c r="H22" s="121"/>
    </row>
    <row r="23" spans="1:10" ht="15" customHeight="1">
      <c r="D23" s="120"/>
      <c r="E23" s="121"/>
      <c r="F23" s="121"/>
      <c r="G23" s="121"/>
      <c r="H23" s="121"/>
    </row>
    <row r="24" spans="1:10" ht="15" customHeight="1">
      <c r="D24" s="120"/>
      <c r="E24" s="121"/>
      <c r="F24" s="121"/>
      <c r="G24" s="121"/>
      <c r="H24" s="121"/>
    </row>
    <row r="25" spans="1:10" ht="15" customHeight="1">
      <c r="D25" s="120"/>
      <c r="E25" s="121"/>
      <c r="F25" s="121"/>
      <c r="G25" s="121"/>
      <c r="H25" s="121"/>
    </row>
    <row r="26" spans="1:10" ht="15" customHeight="1">
      <c r="D26" s="120"/>
      <c r="E26" s="121"/>
      <c r="F26" s="121"/>
      <c r="G26" s="121"/>
      <c r="H26" s="121"/>
    </row>
    <row r="27" spans="1:10" ht="15" customHeight="1">
      <c r="D27" s="120"/>
      <c r="E27" s="121"/>
      <c r="F27" s="121"/>
      <c r="G27" s="121"/>
      <c r="H27" s="121"/>
    </row>
    <row r="28" spans="1:10" ht="15" customHeight="1">
      <c r="D28" s="55"/>
      <c r="E28" s="56"/>
      <c r="F28" s="56"/>
      <c r="G28" s="56"/>
      <c r="H28" s="56"/>
    </row>
    <row r="29" spans="1:10" ht="15" customHeight="1">
      <c r="D29" s="55"/>
      <c r="E29" s="56"/>
      <c r="F29" s="56"/>
      <c r="G29" s="56"/>
      <c r="H29" s="56"/>
    </row>
    <row r="30" spans="1:10" ht="15" customHeight="1">
      <c r="D30" s="55"/>
      <c r="E30" s="56"/>
      <c r="F30" s="56"/>
      <c r="G30" s="56"/>
      <c r="H30" s="56"/>
    </row>
    <row r="31" spans="1:10" ht="15" customHeight="1">
      <c r="D31" s="55"/>
      <c r="E31" s="56"/>
      <c r="F31" s="56"/>
      <c r="G31" s="56"/>
      <c r="H31" s="56"/>
    </row>
    <row r="32" spans="1:10" ht="15" customHeight="1">
      <c r="D32" s="55"/>
      <c r="E32" s="56"/>
      <c r="F32" s="56"/>
      <c r="G32" s="56"/>
      <c r="H32" s="56"/>
    </row>
    <row r="33" spans="4:8" ht="15" customHeight="1">
      <c r="D33" s="55"/>
      <c r="E33" s="56"/>
      <c r="F33" s="56"/>
      <c r="G33" s="56"/>
      <c r="H33" s="56"/>
    </row>
    <row r="34" spans="4:8" ht="15" customHeight="1">
      <c r="D34" s="55"/>
      <c r="E34" s="56"/>
      <c r="F34" s="56"/>
      <c r="G34" s="56"/>
      <c r="H34" s="56"/>
    </row>
    <row r="35" spans="4:8" ht="15" customHeight="1">
      <c r="D35" s="55"/>
      <c r="E35" s="56"/>
      <c r="F35" s="56"/>
      <c r="G35" s="56"/>
      <c r="H35" s="56"/>
    </row>
    <row r="36" spans="4:8" ht="15" customHeight="1">
      <c r="D36" s="55"/>
      <c r="E36" s="56"/>
      <c r="F36" s="56"/>
      <c r="G36" s="56"/>
      <c r="H36" s="56"/>
    </row>
    <row r="37" spans="4:8" ht="15" customHeight="1">
      <c r="D37" s="55"/>
      <c r="E37" s="56"/>
      <c r="F37" s="56"/>
      <c r="G37" s="56"/>
      <c r="H37" s="56"/>
    </row>
    <row r="38" spans="4:8" ht="15" customHeight="1">
      <c r="D38" s="55"/>
      <c r="E38" s="56"/>
      <c r="F38" s="56"/>
      <c r="G38" s="56"/>
      <c r="H38" s="56"/>
    </row>
    <row r="39" spans="4:8" ht="15" customHeight="1">
      <c r="D39" s="55"/>
      <c r="E39" s="56"/>
      <c r="F39" s="56"/>
      <c r="G39" s="56"/>
      <c r="H39" s="56"/>
    </row>
    <row r="40" spans="4:8" ht="15" customHeight="1">
      <c r="D40" s="55"/>
      <c r="E40" s="56"/>
      <c r="F40" s="56"/>
      <c r="G40" s="56"/>
      <c r="H40" s="56"/>
    </row>
    <row r="41" spans="4:8" ht="15" customHeight="1">
      <c r="D41" s="55"/>
      <c r="E41" s="56"/>
      <c r="F41" s="56"/>
      <c r="G41" s="56"/>
      <c r="H41" s="56"/>
    </row>
    <row r="42" spans="4:8" ht="15" customHeight="1">
      <c r="D42" s="55"/>
      <c r="E42" s="56"/>
      <c r="F42" s="56"/>
      <c r="G42" s="56"/>
      <c r="H42" s="56"/>
    </row>
    <row r="43" spans="4:8" ht="15" customHeight="1">
      <c r="D43" s="55"/>
      <c r="E43" s="56"/>
      <c r="F43" s="56"/>
      <c r="G43" s="56"/>
      <c r="H43" s="56"/>
    </row>
  </sheetData>
  <mergeCells count="9">
    <mergeCell ref="A1:J1"/>
    <mergeCell ref="I3:J3"/>
    <mergeCell ref="J5:J6"/>
    <mergeCell ref="D4:J4"/>
    <mergeCell ref="A4:A6"/>
    <mergeCell ref="B5:B6"/>
    <mergeCell ref="D5:I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7"/>
  <sheetViews>
    <sheetView showGridLines="0" zoomScaleNormal="75" workbookViewId="0">
      <selection sqref="A1:K1"/>
    </sheetView>
  </sheetViews>
  <sheetFormatPr defaultColWidth="10.28515625" defaultRowHeight="15.75" customHeight="1"/>
  <cols>
    <col min="1" max="1" width="42" style="27" customWidth="1"/>
    <col min="2" max="3" width="10.7109375" style="198" customWidth="1"/>
    <col min="4" max="9" width="10.7109375" style="23" customWidth="1"/>
    <col min="10" max="10" width="14.5703125" style="23" customWidth="1"/>
    <col min="11" max="11" width="14.140625" style="21" customWidth="1"/>
    <col min="12" max="12" width="13.85546875" style="21" bestFit="1" customWidth="1"/>
    <col min="13" max="16384" width="10.28515625" style="21"/>
  </cols>
  <sheetData>
    <row r="1" spans="1:12" ht="15.75" customHeight="1">
      <c r="A1" s="226" t="s">
        <v>88</v>
      </c>
      <c r="B1" s="226"/>
      <c r="C1" s="226"/>
      <c r="D1" s="227"/>
      <c r="E1" s="227"/>
      <c r="F1" s="227"/>
      <c r="G1" s="227"/>
      <c r="H1" s="227"/>
      <c r="I1" s="227"/>
      <c r="J1" s="227"/>
      <c r="K1" s="227"/>
      <c r="L1" s="142"/>
    </row>
    <row r="2" spans="1:12" ht="13.5" customHeight="1">
      <c r="A2" s="19"/>
      <c r="B2" s="197"/>
      <c r="C2" s="206"/>
      <c r="D2" s="22"/>
      <c r="E2" s="22"/>
      <c r="F2" s="22"/>
      <c r="G2" s="22"/>
      <c r="H2" s="22"/>
      <c r="I2" s="22"/>
      <c r="J2" s="22"/>
    </row>
    <row r="3" spans="1:12">
      <c r="A3" s="24"/>
      <c r="B3" s="200"/>
      <c r="C3" s="200"/>
      <c r="D3" s="26"/>
      <c r="E3" s="26"/>
      <c r="F3" s="26"/>
      <c r="G3" s="26"/>
      <c r="H3" s="26"/>
      <c r="K3" s="178" t="s">
        <v>39</v>
      </c>
    </row>
    <row r="4" spans="1:12" ht="21" customHeight="1">
      <c r="A4" s="216" t="s">
        <v>22</v>
      </c>
      <c r="B4" s="237">
        <v>2022</v>
      </c>
      <c r="C4" s="238"/>
      <c r="D4" s="231">
        <v>2023</v>
      </c>
      <c r="E4" s="232"/>
      <c r="F4" s="232"/>
      <c r="G4" s="232"/>
      <c r="H4" s="232"/>
      <c r="I4" s="232"/>
      <c r="J4" s="232"/>
      <c r="K4" s="233"/>
    </row>
    <row r="5" spans="1:12" ht="15.75" customHeight="1">
      <c r="A5" s="234"/>
      <c r="B5" s="229" t="s">
        <v>91</v>
      </c>
      <c r="C5" s="229" t="s">
        <v>103</v>
      </c>
      <c r="D5" s="235" t="s">
        <v>38</v>
      </c>
      <c r="E5" s="236"/>
      <c r="F5" s="236"/>
      <c r="G5" s="236"/>
      <c r="H5" s="236"/>
      <c r="I5" s="236"/>
      <c r="J5" s="240" t="s">
        <v>92</v>
      </c>
      <c r="K5" s="240" t="s">
        <v>93</v>
      </c>
    </row>
    <row r="6" spans="1:12" ht="31.5" customHeight="1">
      <c r="A6" s="217"/>
      <c r="B6" s="230"/>
      <c r="C6" s="230"/>
      <c r="D6" s="153">
        <v>1</v>
      </c>
      <c r="E6" s="153">
        <v>2</v>
      </c>
      <c r="F6" s="156">
        <v>3</v>
      </c>
      <c r="G6" s="156">
        <v>4</v>
      </c>
      <c r="H6" s="156">
        <v>5</v>
      </c>
      <c r="I6" s="156">
        <v>6</v>
      </c>
      <c r="J6" s="241"/>
      <c r="K6" s="241"/>
    </row>
    <row r="7" spans="1:12" ht="21" customHeight="1">
      <c r="A7" s="133" t="s">
        <v>14</v>
      </c>
      <c r="B7" s="174">
        <v>78.208333333333329</v>
      </c>
      <c r="C7" s="165">
        <v>79.47</v>
      </c>
      <c r="D7" s="165">
        <v>65.459999999999994</v>
      </c>
      <c r="E7" s="165">
        <v>63.6</v>
      </c>
      <c r="F7" s="165">
        <v>96.41</v>
      </c>
      <c r="G7" s="165">
        <v>68.23</v>
      </c>
      <c r="H7" s="165">
        <v>65.52</v>
      </c>
      <c r="I7" s="165">
        <v>98.75</v>
      </c>
      <c r="J7" s="165">
        <v>76.328333333333333</v>
      </c>
      <c r="K7" s="210">
        <v>77.38</v>
      </c>
    </row>
    <row r="8" spans="1:12" ht="21" customHeight="1">
      <c r="A8" s="134" t="s">
        <v>15</v>
      </c>
      <c r="B8" s="174">
        <v>67.836666666666659</v>
      </c>
      <c r="C8" s="165">
        <v>68.03</v>
      </c>
      <c r="D8" s="165">
        <v>81.28</v>
      </c>
      <c r="E8" s="165">
        <v>30.91</v>
      </c>
      <c r="F8" s="165">
        <v>46.77</v>
      </c>
      <c r="G8" s="165">
        <v>36.450000000000003</v>
      </c>
      <c r="H8" s="165">
        <v>33.270000000000003</v>
      </c>
      <c r="I8" s="165">
        <v>30.4</v>
      </c>
      <c r="J8" s="165">
        <v>43.180000000000007</v>
      </c>
      <c r="K8" s="210">
        <v>38.49</v>
      </c>
    </row>
    <row r="9" spans="1:12" ht="21" customHeight="1">
      <c r="A9" s="134" t="s">
        <v>16</v>
      </c>
      <c r="B9" s="174">
        <v>37.923333333333339</v>
      </c>
      <c r="C9" s="165">
        <v>34.99</v>
      </c>
      <c r="D9" s="165">
        <v>27.91</v>
      </c>
      <c r="E9" s="165">
        <v>27.5</v>
      </c>
      <c r="F9" s="165">
        <v>26.14</v>
      </c>
      <c r="G9" s="165">
        <v>24.82</v>
      </c>
      <c r="H9" s="165">
        <v>23.9</v>
      </c>
      <c r="I9" s="165">
        <v>27.05</v>
      </c>
      <c r="J9" s="165">
        <v>26.220000000000002</v>
      </c>
      <c r="K9" s="210">
        <v>26.22</v>
      </c>
    </row>
    <row r="10" spans="1:12" ht="21" customHeight="1">
      <c r="A10" s="134" t="s">
        <v>17</v>
      </c>
      <c r="B10" s="174">
        <v>284.92666666666668</v>
      </c>
      <c r="C10" s="165">
        <v>241.7</v>
      </c>
      <c r="D10" s="165">
        <v>198.73</v>
      </c>
      <c r="E10" s="165">
        <v>158.13</v>
      </c>
      <c r="F10" s="165">
        <v>202.97</v>
      </c>
      <c r="G10" s="165">
        <v>120.89</v>
      </c>
      <c r="H10" s="165">
        <v>155.18</v>
      </c>
      <c r="I10" s="165">
        <v>184.36</v>
      </c>
      <c r="J10" s="165">
        <v>170.04333333333335</v>
      </c>
      <c r="K10" s="210">
        <v>170.11</v>
      </c>
    </row>
    <row r="11" spans="1:12" ht="21" customHeight="1">
      <c r="A11" s="161" t="s">
        <v>85</v>
      </c>
      <c r="B11" s="174">
        <v>126.96</v>
      </c>
      <c r="C11" s="165">
        <v>145.87</v>
      </c>
      <c r="D11" s="165">
        <v>136.72</v>
      </c>
      <c r="E11" s="165">
        <v>132.16999999999999</v>
      </c>
      <c r="F11" s="165">
        <v>144.16</v>
      </c>
      <c r="G11" s="165">
        <v>125.2</v>
      </c>
      <c r="H11" s="165">
        <v>157.33000000000001</v>
      </c>
      <c r="I11" s="165">
        <v>135.6</v>
      </c>
      <c r="J11" s="165">
        <v>138.53</v>
      </c>
      <c r="K11" s="210">
        <v>138.57</v>
      </c>
    </row>
    <row r="12" spans="1:12" ht="21" customHeight="1">
      <c r="A12" s="134" t="s">
        <v>18</v>
      </c>
      <c r="B12" s="174">
        <v>89.021666666666661</v>
      </c>
      <c r="C12" s="165">
        <v>87.7</v>
      </c>
      <c r="D12" s="165">
        <v>88.86</v>
      </c>
      <c r="E12" s="165">
        <v>82.3</v>
      </c>
      <c r="F12" s="165">
        <v>88.64</v>
      </c>
      <c r="G12" s="165">
        <v>88.35</v>
      </c>
      <c r="H12" s="165">
        <v>85.33</v>
      </c>
      <c r="I12" s="165">
        <v>89.79</v>
      </c>
      <c r="J12" s="165">
        <v>87.211666666666659</v>
      </c>
      <c r="K12" s="210">
        <v>87.16</v>
      </c>
    </row>
    <row r="13" spans="1:12" ht="21" customHeight="1">
      <c r="A13" s="135" t="s">
        <v>19</v>
      </c>
      <c r="B13" s="174">
        <v>56.699999999999996</v>
      </c>
      <c r="C13" s="165">
        <v>34.869999999999997</v>
      </c>
      <c r="D13" s="165">
        <v>35.840000000000003</v>
      </c>
      <c r="E13" s="165">
        <v>35.119999999999997</v>
      </c>
      <c r="F13" s="165">
        <v>35.119999999999997</v>
      </c>
      <c r="G13" s="165">
        <v>35.119999999999997</v>
      </c>
      <c r="H13" s="165">
        <v>35.119999999999997</v>
      </c>
      <c r="I13" s="165">
        <v>35.5</v>
      </c>
      <c r="J13" s="165">
        <v>35.303333333333335</v>
      </c>
      <c r="K13" s="210">
        <v>35.299999999999997</v>
      </c>
    </row>
    <row r="14" spans="1:12" ht="21" customHeight="1">
      <c r="A14" s="134" t="s">
        <v>20</v>
      </c>
      <c r="B14" s="174">
        <v>38.881666666666668</v>
      </c>
      <c r="C14" s="165">
        <v>39.380000000000003</v>
      </c>
      <c r="D14" s="165">
        <v>38.46</v>
      </c>
      <c r="E14" s="165">
        <v>38.409999999999997</v>
      </c>
      <c r="F14" s="165">
        <v>38.76</v>
      </c>
      <c r="G14" s="165">
        <v>38.770000000000003</v>
      </c>
      <c r="H14" s="165">
        <v>38.93</v>
      </c>
      <c r="I14" s="165">
        <v>39.17</v>
      </c>
      <c r="J14" s="165">
        <v>38.75</v>
      </c>
      <c r="K14" s="210">
        <v>38.75</v>
      </c>
    </row>
    <row r="15" spans="1:12" ht="31.5">
      <c r="A15" s="7" t="s">
        <v>24</v>
      </c>
      <c r="B15" s="186">
        <v>124.00166666666667</v>
      </c>
      <c r="C15" s="165">
        <v>119.36</v>
      </c>
      <c r="D15" s="165">
        <v>116.76</v>
      </c>
      <c r="E15" s="165">
        <v>115.48</v>
      </c>
      <c r="F15" s="165">
        <v>149.38999999999999</v>
      </c>
      <c r="G15" s="165">
        <v>121.13</v>
      </c>
      <c r="H15" s="165">
        <v>124.45</v>
      </c>
      <c r="I15" s="165">
        <v>133.63999999999999</v>
      </c>
      <c r="J15" s="165">
        <v>126.80833333333334</v>
      </c>
      <c r="K15" s="210">
        <v>126.98</v>
      </c>
    </row>
    <row r="16" spans="1:12" ht="21" customHeight="1">
      <c r="A16" s="203" t="s">
        <v>89</v>
      </c>
      <c r="B16" s="186">
        <v>143.26666666666668</v>
      </c>
      <c r="C16" s="165">
        <v>80.8</v>
      </c>
      <c r="D16" s="165">
        <v>67.06</v>
      </c>
      <c r="E16" s="165">
        <v>66.760000000000005</v>
      </c>
      <c r="F16" s="165">
        <v>66.94</v>
      </c>
      <c r="G16" s="165">
        <v>66.61</v>
      </c>
      <c r="H16" s="165">
        <v>66.53</v>
      </c>
      <c r="I16" s="165">
        <v>66.790000000000006</v>
      </c>
      <c r="J16" s="165">
        <v>66.781666666666666</v>
      </c>
      <c r="K16" s="210">
        <v>66.78</v>
      </c>
    </row>
    <row r="17" spans="1:11" ht="21" customHeight="1">
      <c r="A17" s="135" t="s">
        <v>21</v>
      </c>
      <c r="B17" s="174">
        <v>104.77266666666667</v>
      </c>
      <c r="C17" s="165">
        <v>80.59</v>
      </c>
      <c r="D17" s="186">
        <v>85.708000000000013</v>
      </c>
      <c r="E17" s="186">
        <v>75.037999999999982</v>
      </c>
      <c r="F17" s="186">
        <v>89.53</v>
      </c>
      <c r="G17" s="186">
        <v>72.556999999999988</v>
      </c>
      <c r="H17" s="186">
        <v>78.556000000000012</v>
      </c>
      <c r="I17" s="186">
        <v>84.10499999999999</v>
      </c>
      <c r="J17" s="165">
        <v>80.915666666666667</v>
      </c>
      <c r="K17" s="210">
        <v>67.38</v>
      </c>
    </row>
    <row r="19" spans="1:11" ht="31.5" customHeight="1">
      <c r="A19" s="239" t="s">
        <v>40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</row>
    <row r="20" spans="1:11" ht="15.75" customHeight="1">
      <c r="A20" s="59"/>
      <c r="B20" s="60"/>
      <c r="C20" s="60"/>
      <c r="D20" s="60"/>
      <c r="E20" s="60"/>
      <c r="F20" s="60"/>
      <c r="G20" s="60"/>
      <c r="H20" s="60"/>
      <c r="I20" s="60"/>
      <c r="J20" s="60"/>
    </row>
    <row r="21" spans="1:11" ht="15.75" customHeight="1">
      <c r="A21" s="59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15.75" customHeight="1">
      <c r="A22" s="59"/>
      <c r="B22" s="60"/>
      <c r="C22" s="60"/>
      <c r="D22" s="123"/>
      <c r="E22" s="60"/>
      <c r="F22" s="60"/>
      <c r="G22" s="60"/>
      <c r="H22" s="60"/>
      <c r="I22" s="60"/>
      <c r="J22" s="60"/>
    </row>
    <row r="23" spans="1:11" ht="15.75" customHeight="1">
      <c r="A23" s="59"/>
      <c r="B23" s="60"/>
      <c r="C23" s="60"/>
      <c r="D23" s="60"/>
      <c r="E23" s="60"/>
      <c r="F23" s="60"/>
      <c r="G23" s="60"/>
      <c r="H23" s="60"/>
      <c r="I23" s="60"/>
      <c r="J23" s="60"/>
    </row>
    <row r="24" spans="1:11" ht="15.75" customHeight="1">
      <c r="A24" s="59"/>
      <c r="B24" s="60"/>
      <c r="C24" s="60"/>
      <c r="D24" s="60"/>
      <c r="E24" s="60"/>
      <c r="F24" s="60"/>
      <c r="G24" s="60"/>
      <c r="H24" s="60"/>
      <c r="I24" s="60"/>
      <c r="J24" s="60"/>
    </row>
    <row r="25" spans="1:11" ht="15.75" customHeight="1">
      <c r="A25" s="59"/>
      <c r="B25" s="60"/>
      <c r="C25" s="60"/>
      <c r="D25" s="60"/>
      <c r="E25" s="60"/>
      <c r="F25" s="60"/>
      <c r="G25" s="60"/>
      <c r="H25" s="60"/>
      <c r="I25" s="60"/>
      <c r="J25" s="60"/>
    </row>
    <row r="26" spans="1:11" ht="15.75" customHeight="1">
      <c r="A26" s="59"/>
      <c r="B26" s="60"/>
      <c r="C26" s="60"/>
      <c r="D26" s="60"/>
      <c r="E26" s="60"/>
      <c r="F26" s="60"/>
      <c r="G26" s="60"/>
      <c r="H26" s="60"/>
      <c r="I26" s="60"/>
      <c r="J26" s="60"/>
    </row>
    <row r="27" spans="1:11" ht="15.75" customHeight="1">
      <c r="A27" s="59"/>
      <c r="B27" s="60"/>
      <c r="C27" s="60"/>
      <c r="D27" s="60"/>
      <c r="E27" s="60"/>
      <c r="F27" s="60"/>
      <c r="G27" s="60"/>
      <c r="H27" s="60"/>
      <c r="I27" s="60"/>
      <c r="J27" s="60"/>
    </row>
    <row r="28" spans="1:11" ht="15.75" customHeight="1">
      <c r="A28" s="61"/>
      <c r="B28" s="201"/>
      <c r="C28" s="201"/>
      <c r="D28" s="58"/>
      <c r="E28" s="58"/>
      <c r="F28" s="58"/>
      <c r="G28" s="58"/>
      <c r="H28" s="58"/>
      <c r="I28" s="58"/>
      <c r="J28" s="58"/>
    </row>
    <row r="29" spans="1:11" ht="15.75" customHeight="1">
      <c r="A29" s="57"/>
      <c r="B29" s="62"/>
      <c r="C29" s="62"/>
      <c r="D29" s="58"/>
      <c r="E29" s="63"/>
      <c r="F29" s="63"/>
      <c r="G29" s="63"/>
      <c r="H29" s="63"/>
      <c r="I29" s="63"/>
      <c r="J29" s="63"/>
    </row>
    <row r="30" spans="1:11" ht="15.75" customHeight="1">
      <c r="A30" s="57"/>
      <c r="B30" s="62"/>
      <c r="C30" s="62"/>
      <c r="D30" s="58"/>
      <c r="E30" s="63"/>
      <c r="F30" s="63"/>
      <c r="G30" s="63"/>
      <c r="H30" s="63"/>
      <c r="I30" s="63"/>
      <c r="J30" s="63"/>
    </row>
    <row r="31" spans="1:11" ht="15.75" customHeight="1">
      <c r="A31" s="57"/>
      <c r="B31" s="62"/>
      <c r="C31" s="62"/>
      <c r="D31" s="58"/>
      <c r="E31" s="63"/>
      <c r="F31" s="63"/>
      <c r="G31" s="63"/>
      <c r="H31" s="63"/>
      <c r="I31" s="63"/>
      <c r="J31" s="63"/>
    </row>
    <row r="32" spans="1:11" ht="15.75" customHeight="1">
      <c r="A32" s="57"/>
      <c r="B32" s="62"/>
      <c r="C32" s="62"/>
      <c r="D32" s="58"/>
      <c r="E32" s="63"/>
      <c r="F32" s="63"/>
      <c r="G32" s="63"/>
      <c r="H32" s="63"/>
      <c r="I32" s="63"/>
      <c r="J32" s="63"/>
    </row>
    <row r="33" spans="1:10" ht="15.75" customHeight="1">
      <c r="A33" s="57"/>
      <c r="B33" s="62"/>
      <c r="C33" s="62"/>
      <c r="D33" s="58"/>
      <c r="E33" s="63"/>
      <c r="F33" s="63"/>
      <c r="G33" s="63"/>
      <c r="H33" s="63"/>
      <c r="I33" s="63"/>
      <c r="J33" s="63"/>
    </row>
    <row r="34" spans="1:10" ht="15.75" customHeight="1">
      <c r="A34" s="57"/>
      <c r="B34" s="62"/>
      <c r="C34" s="62"/>
      <c r="D34" s="58"/>
      <c r="E34" s="63"/>
      <c r="F34" s="63"/>
      <c r="G34" s="63"/>
      <c r="H34" s="63"/>
      <c r="I34" s="63"/>
      <c r="J34" s="63"/>
    </row>
    <row r="35" spans="1:10" ht="15.75" customHeight="1">
      <c r="A35" s="57"/>
      <c r="B35" s="62"/>
      <c r="C35" s="62"/>
      <c r="D35" s="58"/>
      <c r="E35" s="63"/>
      <c r="F35" s="63"/>
      <c r="G35" s="63"/>
      <c r="H35" s="63"/>
      <c r="I35" s="63"/>
      <c r="J35" s="63"/>
    </row>
    <row r="36" spans="1:10" ht="15.75" customHeight="1">
      <c r="A36" s="57"/>
      <c r="B36" s="62"/>
      <c r="C36" s="62"/>
      <c r="D36" s="58"/>
      <c r="E36" s="63"/>
      <c r="F36" s="63"/>
      <c r="G36" s="63"/>
      <c r="H36" s="63"/>
      <c r="I36" s="63"/>
      <c r="J36" s="63"/>
    </row>
    <row r="37" spans="1:10" ht="15.75" customHeight="1">
      <c r="A37" s="57"/>
      <c r="B37" s="62"/>
      <c r="C37" s="62"/>
      <c r="D37" s="58"/>
      <c r="E37" s="63"/>
      <c r="F37" s="63"/>
      <c r="G37" s="63"/>
      <c r="H37" s="63"/>
      <c r="I37" s="63"/>
      <c r="J37" s="63"/>
    </row>
  </sheetData>
  <mergeCells count="10">
    <mergeCell ref="A1:K1"/>
    <mergeCell ref="A19:K19"/>
    <mergeCell ref="K5:K6"/>
    <mergeCell ref="D4:K4"/>
    <mergeCell ref="A4:A6"/>
    <mergeCell ref="B5:B6"/>
    <mergeCell ref="D5:I5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7"/>
  <sheetViews>
    <sheetView showGridLines="0" zoomScaleNormal="75" workbookViewId="0">
      <selection sqref="A1:M1"/>
    </sheetView>
  </sheetViews>
  <sheetFormatPr defaultRowHeight="15.75"/>
  <cols>
    <col min="1" max="1" width="5.85546875" style="36" customWidth="1"/>
    <col min="2" max="2" width="45.140625" style="37" customWidth="1"/>
    <col min="3" max="3" width="11.5703125" style="29" customWidth="1"/>
    <col min="4" max="4" width="12.7109375" style="29" customWidth="1"/>
    <col min="5" max="5" width="11.42578125" style="29" customWidth="1"/>
    <col min="6" max="6" width="15.5703125" style="29" customWidth="1"/>
    <col min="7" max="7" width="11.42578125" style="29" customWidth="1"/>
    <col min="8" max="8" width="11.28515625" style="29" bestFit="1" customWidth="1"/>
    <col min="9" max="9" width="10.140625" style="29" customWidth="1"/>
    <col min="10" max="10" width="10.85546875" style="29" customWidth="1"/>
    <col min="11" max="11" width="15.42578125" style="29" customWidth="1"/>
    <col min="12" max="12" width="11.7109375" style="29" customWidth="1"/>
    <col min="13" max="13" width="13.140625" style="29" bestFit="1" customWidth="1"/>
    <col min="14" max="14" width="10.42578125" style="29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42" t="s">
        <v>94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6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02"/>
      <c r="M2" s="40"/>
    </row>
    <row r="3" spans="1:16" ht="15.75" customHeight="1">
      <c r="A3" s="41"/>
      <c r="B3" s="41"/>
      <c r="C3" s="41"/>
      <c r="D3" s="41"/>
      <c r="E3" s="41"/>
      <c r="F3" s="41"/>
      <c r="G3" s="41"/>
      <c r="H3" s="42"/>
      <c r="I3" s="44"/>
      <c r="J3" s="228" t="s">
        <v>34</v>
      </c>
      <c r="K3" s="228"/>
      <c r="L3" s="228"/>
      <c r="M3" s="228"/>
      <c r="N3" s="137"/>
      <c r="O3" s="137"/>
    </row>
    <row r="4" spans="1:16" s="32" customFormat="1" ht="54.75" customHeight="1">
      <c r="A4" s="45" t="s">
        <v>0</v>
      </c>
      <c r="B4" s="143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85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89</v>
      </c>
      <c r="M4" s="124" t="s">
        <v>30</v>
      </c>
      <c r="O4" s="33"/>
      <c r="P4" s="33"/>
    </row>
    <row r="5" spans="1:16" s="70" customFormat="1">
      <c r="A5" s="67" t="s">
        <v>9</v>
      </c>
      <c r="B5" s="68" t="s">
        <v>42</v>
      </c>
      <c r="C5" s="187">
        <v>157789</v>
      </c>
      <c r="D5" s="187">
        <v>93218</v>
      </c>
      <c r="E5" s="187">
        <v>144750</v>
      </c>
      <c r="F5" s="187">
        <v>561732</v>
      </c>
      <c r="G5" s="187">
        <v>176203</v>
      </c>
      <c r="H5" s="187">
        <v>106572</v>
      </c>
      <c r="I5" s="187">
        <v>13952</v>
      </c>
      <c r="J5" s="187">
        <v>12193</v>
      </c>
      <c r="K5" s="187">
        <v>825</v>
      </c>
      <c r="L5" s="187">
        <v>1922</v>
      </c>
      <c r="M5" s="187">
        <v>1269156</v>
      </c>
      <c r="N5" s="102"/>
      <c r="O5" s="69"/>
      <c r="P5" s="69"/>
    </row>
    <row r="6" spans="1:16" s="32" customFormat="1" ht="45.75" customHeight="1">
      <c r="A6" s="108">
        <v>1</v>
      </c>
      <c r="B6" s="179" t="s">
        <v>80</v>
      </c>
      <c r="C6" s="160">
        <v>70417</v>
      </c>
      <c r="D6" s="160">
        <v>2966</v>
      </c>
      <c r="E6" s="160">
        <v>101199</v>
      </c>
      <c r="F6" s="160">
        <v>330057</v>
      </c>
      <c r="G6" s="160">
        <v>103735</v>
      </c>
      <c r="H6" s="160">
        <v>23194</v>
      </c>
      <c r="I6" s="160">
        <v>0</v>
      </c>
      <c r="J6" s="160">
        <v>2106</v>
      </c>
      <c r="K6" s="160">
        <v>342</v>
      </c>
      <c r="L6" s="160">
        <v>952</v>
      </c>
      <c r="M6" s="160">
        <v>634968</v>
      </c>
      <c r="N6" s="103"/>
      <c r="O6" s="33"/>
      <c r="P6" s="33"/>
    </row>
    <row r="7" spans="1:16">
      <c r="A7" s="47">
        <v>2</v>
      </c>
      <c r="B7" s="65" t="s">
        <v>44</v>
      </c>
      <c r="C7" s="160">
        <v>19074</v>
      </c>
      <c r="D7" s="160">
        <v>11592</v>
      </c>
      <c r="E7" s="160">
        <v>2791</v>
      </c>
      <c r="F7" s="160">
        <v>15016</v>
      </c>
      <c r="G7" s="160">
        <v>7654</v>
      </c>
      <c r="H7" s="160">
        <v>14729</v>
      </c>
      <c r="I7" s="160">
        <v>2722</v>
      </c>
      <c r="J7" s="160">
        <v>1391</v>
      </c>
      <c r="K7" s="160">
        <v>23</v>
      </c>
      <c r="L7" s="160">
        <v>0</v>
      </c>
      <c r="M7" s="160">
        <v>74992</v>
      </c>
      <c r="N7" s="104"/>
    </row>
    <row r="8" spans="1:16">
      <c r="A8" s="46">
        <v>3</v>
      </c>
      <c r="B8" s="65" t="s">
        <v>45</v>
      </c>
      <c r="C8" s="160">
        <v>0</v>
      </c>
      <c r="D8" s="160">
        <v>0</v>
      </c>
      <c r="E8" s="160">
        <v>0</v>
      </c>
      <c r="F8" s="160">
        <v>0</v>
      </c>
      <c r="G8" s="160">
        <v>0</v>
      </c>
      <c r="H8" s="160">
        <v>0</v>
      </c>
      <c r="I8" s="160">
        <v>0</v>
      </c>
      <c r="J8" s="160">
        <v>0</v>
      </c>
      <c r="K8" s="160">
        <v>0</v>
      </c>
      <c r="L8" s="160">
        <v>0</v>
      </c>
      <c r="M8" s="160">
        <v>0</v>
      </c>
      <c r="N8" s="104"/>
    </row>
    <row r="9" spans="1:16">
      <c r="A9" s="46">
        <v>4</v>
      </c>
      <c r="B9" s="181" t="s">
        <v>81</v>
      </c>
      <c r="C9" s="160">
        <v>61245</v>
      </c>
      <c r="D9" s="160">
        <v>76037</v>
      </c>
      <c r="E9" s="160">
        <v>40760</v>
      </c>
      <c r="F9" s="160">
        <v>197113</v>
      </c>
      <c r="G9" s="160">
        <v>64814</v>
      </c>
      <c r="H9" s="160">
        <v>64514</v>
      </c>
      <c r="I9" s="160">
        <v>10909</v>
      </c>
      <c r="J9" s="160">
        <v>7856</v>
      </c>
      <c r="K9" s="160">
        <v>390</v>
      </c>
      <c r="L9" s="160">
        <v>970</v>
      </c>
      <c r="M9" s="160">
        <v>524608</v>
      </c>
      <c r="N9" s="104"/>
    </row>
    <row r="10" spans="1:16" ht="31.5">
      <c r="A10" s="180">
        <v>4.0999999999999996</v>
      </c>
      <c r="B10" s="181" t="s">
        <v>82</v>
      </c>
      <c r="C10" s="160">
        <v>2838</v>
      </c>
      <c r="D10" s="160">
        <v>11390</v>
      </c>
      <c r="E10" s="160">
        <v>1444</v>
      </c>
      <c r="F10" s="160">
        <v>1066</v>
      </c>
      <c r="G10" s="160">
        <v>5218</v>
      </c>
      <c r="H10" s="160">
        <v>2575</v>
      </c>
      <c r="I10" s="160">
        <v>1316</v>
      </c>
      <c r="J10" s="160">
        <v>10</v>
      </c>
      <c r="K10" s="160">
        <v>8</v>
      </c>
      <c r="L10" s="160">
        <v>0</v>
      </c>
      <c r="M10" s="160">
        <v>25865</v>
      </c>
      <c r="N10" s="104"/>
    </row>
    <row r="11" spans="1:16" ht="31.5">
      <c r="A11" s="180">
        <v>4.2</v>
      </c>
      <c r="B11" s="181" t="s">
        <v>84</v>
      </c>
      <c r="C11" s="160">
        <v>33891</v>
      </c>
      <c r="D11" s="160">
        <v>20890</v>
      </c>
      <c r="E11" s="160">
        <v>24028</v>
      </c>
      <c r="F11" s="160">
        <v>80695</v>
      </c>
      <c r="G11" s="160">
        <v>38084</v>
      </c>
      <c r="H11" s="160">
        <v>24214</v>
      </c>
      <c r="I11" s="160">
        <v>5570</v>
      </c>
      <c r="J11" s="160">
        <v>3520</v>
      </c>
      <c r="K11" s="160">
        <v>212</v>
      </c>
      <c r="L11" s="160">
        <v>445</v>
      </c>
      <c r="M11" s="160">
        <v>231549</v>
      </c>
      <c r="N11" s="104"/>
    </row>
    <row r="12" spans="1:16" ht="15.75" customHeight="1">
      <c r="A12" s="180">
        <v>4.3</v>
      </c>
      <c r="B12" s="181" t="s">
        <v>83</v>
      </c>
      <c r="C12" s="160">
        <v>24516</v>
      </c>
      <c r="D12" s="160">
        <v>43757</v>
      </c>
      <c r="E12" s="160">
        <v>15288</v>
      </c>
      <c r="F12" s="160">
        <v>115352</v>
      </c>
      <c r="G12" s="160">
        <v>21512</v>
      </c>
      <c r="H12" s="160">
        <v>37725</v>
      </c>
      <c r="I12" s="160">
        <v>4023</v>
      </c>
      <c r="J12" s="160">
        <v>4326</v>
      </c>
      <c r="K12" s="160">
        <v>170</v>
      </c>
      <c r="L12" s="160">
        <v>525</v>
      </c>
      <c r="M12" s="160">
        <v>267194</v>
      </c>
      <c r="N12" s="104"/>
    </row>
    <row r="13" spans="1:16">
      <c r="A13" s="46">
        <v>5</v>
      </c>
      <c r="B13" s="65" t="s">
        <v>46</v>
      </c>
      <c r="C13" s="160">
        <v>2461</v>
      </c>
      <c r="D13" s="160">
        <v>0</v>
      </c>
      <c r="E13" s="160">
        <v>0</v>
      </c>
      <c r="F13" s="160">
        <v>11829</v>
      </c>
      <c r="G13" s="160">
        <v>0</v>
      </c>
      <c r="H13" s="160">
        <v>0</v>
      </c>
      <c r="I13" s="160">
        <v>0</v>
      </c>
      <c r="J13" s="160">
        <v>0</v>
      </c>
      <c r="K13" s="160">
        <v>70</v>
      </c>
      <c r="L13" s="160">
        <v>0</v>
      </c>
      <c r="M13" s="160">
        <v>14360</v>
      </c>
      <c r="N13" s="104"/>
    </row>
    <row r="14" spans="1:16">
      <c r="A14" s="46">
        <v>6</v>
      </c>
      <c r="B14" s="65" t="s">
        <v>47</v>
      </c>
      <c r="C14" s="160">
        <v>4592</v>
      </c>
      <c r="D14" s="160">
        <v>2623</v>
      </c>
      <c r="E14" s="160">
        <v>0</v>
      </c>
      <c r="F14" s="160">
        <v>7717</v>
      </c>
      <c r="G14" s="160">
        <v>0</v>
      </c>
      <c r="H14" s="160">
        <v>4135</v>
      </c>
      <c r="I14" s="160">
        <v>321</v>
      </c>
      <c r="J14" s="160">
        <v>840</v>
      </c>
      <c r="K14" s="160">
        <v>0</v>
      </c>
      <c r="L14" s="160">
        <v>0</v>
      </c>
      <c r="M14" s="160">
        <v>20228</v>
      </c>
      <c r="N14" s="104"/>
    </row>
    <row r="15" spans="1:16" s="70" customFormat="1">
      <c r="A15" s="67" t="s">
        <v>7</v>
      </c>
      <c r="B15" s="68" t="s">
        <v>48</v>
      </c>
      <c r="C15" s="187">
        <v>169921</v>
      </c>
      <c r="D15" s="187">
        <v>102746</v>
      </c>
      <c r="E15" s="187">
        <v>150198</v>
      </c>
      <c r="F15" s="187">
        <v>598954</v>
      </c>
      <c r="G15" s="187">
        <v>195905</v>
      </c>
      <c r="H15" s="187">
        <v>115076</v>
      </c>
      <c r="I15" s="187">
        <v>14487</v>
      </c>
      <c r="J15" s="187">
        <v>12620</v>
      </c>
      <c r="K15" s="187">
        <v>951</v>
      </c>
      <c r="L15" s="187">
        <v>2264</v>
      </c>
      <c r="M15" s="187">
        <v>1363122</v>
      </c>
      <c r="N15" s="102"/>
      <c r="O15" s="69"/>
      <c r="P15" s="69"/>
    </row>
    <row r="16" spans="1:16">
      <c r="A16" s="88">
        <v>1</v>
      </c>
      <c r="B16" s="89" t="s">
        <v>49</v>
      </c>
      <c r="C16" s="160">
        <v>157789</v>
      </c>
      <c r="D16" s="160">
        <v>93218</v>
      </c>
      <c r="E16" s="160">
        <v>144750</v>
      </c>
      <c r="F16" s="160">
        <v>561732</v>
      </c>
      <c r="G16" s="160">
        <v>176203</v>
      </c>
      <c r="H16" s="160">
        <v>106572</v>
      </c>
      <c r="I16" s="160">
        <v>13952</v>
      </c>
      <c r="J16" s="160">
        <v>12193</v>
      </c>
      <c r="K16" s="160">
        <v>825</v>
      </c>
      <c r="L16" s="160">
        <v>1922</v>
      </c>
      <c r="M16" s="160">
        <v>1269156</v>
      </c>
      <c r="N16" s="104"/>
    </row>
    <row r="17" spans="1:23">
      <c r="A17" s="88">
        <v>2</v>
      </c>
      <c r="B17" s="48" t="s">
        <v>50</v>
      </c>
      <c r="C17" s="211">
        <v>11968</v>
      </c>
      <c r="D17" s="211">
        <v>1905</v>
      </c>
      <c r="E17" s="211">
        <v>5088</v>
      </c>
      <c r="F17" s="211">
        <v>32623</v>
      </c>
      <c r="G17" s="211">
        <v>19077</v>
      </c>
      <c r="H17" s="211">
        <v>1987</v>
      </c>
      <c r="I17" s="211">
        <v>231</v>
      </c>
      <c r="J17" s="211">
        <v>411</v>
      </c>
      <c r="K17" s="211">
        <v>125</v>
      </c>
      <c r="L17" s="211">
        <v>342</v>
      </c>
      <c r="M17" s="160">
        <v>73757</v>
      </c>
      <c r="N17" s="34"/>
    </row>
    <row r="18" spans="1:23">
      <c r="A18" s="88">
        <v>3</v>
      </c>
      <c r="B18" s="48" t="s">
        <v>51</v>
      </c>
      <c r="C18" s="211">
        <v>164</v>
      </c>
      <c r="D18" s="211">
        <v>7623</v>
      </c>
      <c r="E18" s="211">
        <v>360</v>
      </c>
      <c r="F18" s="211">
        <v>4599</v>
      </c>
      <c r="G18" s="211">
        <v>625</v>
      </c>
      <c r="H18" s="211">
        <v>6517</v>
      </c>
      <c r="I18" s="211">
        <v>304</v>
      </c>
      <c r="J18" s="211">
        <v>16</v>
      </c>
      <c r="K18" s="160">
        <v>1</v>
      </c>
      <c r="L18" s="160">
        <v>0</v>
      </c>
      <c r="M18" s="160">
        <v>20209</v>
      </c>
      <c r="N18" s="34"/>
    </row>
    <row r="19" spans="1:23">
      <c r="C19" s="110"/>
      <c r="D19" s="110"/>
      <c r="E19" s="110"/>
      <c r="F19" s="110"/>
      <c r="G19" s="110"/>
      <c r="H19" s="110"/>
      <c r="I19" s="110"/>
      <c r="J19" s="22"/>
      <c r="K19" s="22"/>
      <c r="L19" s="22"/>
      <c r="M19" s="110"/>
      <c r="O19" s="110"/>
      <c r="P19" s="29"/>
      <c r="Q19" s="110"/>
      <c r="S19" s="110"/>
      <c r="U19" s="110"/>
      <c r="W19" s="109"/>
    </row>
    <row r="20" spans="1:23">
      <c r="C20" s="132"/>
      <c r="D20" s="132"/>
      <c r="E20" s="132"/>
      <c r="F20" s="132"/>
      <c r="G20" s="132"/>
      <c r="H20" s="132"/>
      <c r="I20" s="132"/>
      <c r="J20" s="131"/>
      <c r="K20" s="131"/>
      <c r="L20" s="131"/>
      <c r="M20" s="110"/>
      <c r="O20" s="110"/>
      <c r="P20" s="29"/>
      <c r="Q20" s="110"/>
      <c r="S20" s="110"/>
      <c r="U20" s="110"/>
      <c r="W20" s="110"/>
    </row>
    <row r="21" spans="1:23">
      <c r="C21" s="111"/>
      <c r="D21" s="111"/>
      <c r="E21" s="111"/>
      <c r="F21" s="111"/>
      <c r="G21" s="111"/>
      <c r="H21" s="111"/>
      <c r="I21" s="111"/>
      <c r="J21" s="22"/>
      <c r="K21" s="22"/>
      <c r="L21" s="22"/>
      <c r="M21" s="111"/>
      <c r="O21" s="111"/>
      <c r="P21" s="29"/>
      <c r="Q21" s="111"/>
      <c r="S21" s="111"/>
      <c r="U21" s="110"/>
      <c r="W21" s="110"/>
    </row>
    <row r="22" spans="1:23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Q22" s="22"/>
      <c r="S22" s="22"/>
      <c r="W22" s="22"/>
    </row>
    <row r="23" spans="1:23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5" spans="1:23">
      <c r="M25" s="109"/>
    </row>
    <row r="26" spans="1:23">
      <c r="M26" s="110"/>
    </row>
    <row r="27" spans="1:23">
      <c r="M27" s="111"/>
    </row>
  </sheetData>
  <mergeCells count="2">
    <mergeCell ref="A1:M1"/>
    <mergeCell ref="J3:M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4"/>
  <sheetViews>
    <sheetView showGridLines="0" zoomScaleNormal="75" workbookViewId="0">
      <selection sqref="A1:M1"/>
    </sheetView>
  </sheetViews>
  <sheetFormatPr defaultRowHeight="15.75"/>
  <cols>
    <col min="1" max="1" width="5.7109375" style="36" customWidth="1"/>
    <col min="2" max="2" width="47.42578125" style="37" customWidth="1"/>
    <col min="3" max="3" width="11.28515625" style="29" customWidth="1"/>
    <col min="4" max="4" width="13.28515625" style="29" customWidth="1"/>
    <col min="5" max="5" width="11.28515625" style="29" customWidth="1"/>
    <col min="6" max="6" width="13.28515625" style="29" customWidth="1"/>
    <col min="7" max="7" width="10.85546875" style="29" customWidth="1"/>
    <col min="8" max="8" width="11.28515625" style="29" customWidth="1"/>
    <col min="9" max="9" width="10.85546875" style="29" customWidth="1"/>
    <col min="10" max="10" width="11.85546875" style="29" customWidth="1"/>
    <col min="11" max="11" width="15.85546875" style="29" customWidth="1"/>
    <col min="12" max="12" width="11.42578125" style="29" customWidth="1"/>
    <col min="13" max="13" width="11.5703125" style="29" customWidth="1"/>
    <col min="14" max="16384" width="9.140625" style="29"/>
  </cols>
  <sheetData>
    <row r="1" spans="1:16">
      <c r="A1" s="244" t="s">
        <v>95</v>
      </c>
      <c r="B1" s="244"/>
      <c r="C1" s="244"/>
      <c r="D1" s="244"/>
      <c r="E1" s="244"/>
      <c r="F1" s="244"/>
      <c r="G1" s="244"/>
      <c r="H1" s="244"/>
      <c r="I1" s="245"/>
      <c r="J1" s="245"/>
      <c r="K1" s="245"/>
      <c r="L1" s="245"/>
      <c r="M1" s="246"/>
    </row>
    <row r="2" spans="1:16" ht="10.5" customHeight="1">
      <c r="A2" s="28"/>
      <c r="B2" s="28"/>
      <c r="C2" s="28"/>
      <c r="D2" s="28"/>
      <c r="E2" s="28"/>
      <c r="F2" s="28"/>
      <c r="G2" s="28"/>
      <c r="H2" s="28"/>
      <c r="I2" s="18"/>
      <c r="J2" s="18"/>
      <c r="K2" s="18"/>
      <c r="L2" s="18"/>
    </row>
    <row r="3" spans="1:16">
      <c r="A3" s="31"/>
      <c r="B3" s="31"/>
      <c r="C3" s="31"/>
      <c r="D3" s="31"/>
      <c r="E3" s="31"/>
      <c r="F3" s="31"/>
      <c r="G3" s="31"/>
      <c r="H3" s="31"/>
      <c r="I3" s="31"/>
      <c r="J3" s="31"/>
      <c r="K3" s="129"/>
      <c r="L3" s="129"/>
      <c r="M3" s="9" t="s">
        <v>8</v>
      </c>
    </row>
    <row r="4" spans="1:16" s="32" customFormat="1" ht="57" customHeight="1">
      <c r="A4" s="45" t="s">
        <v>0</v>
      </c>
      <c r="B4" s="143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85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89</v>
      </c>
      <c r="M4" s="124" t="s">
        <v>30</v>
      </c>
    </row>
    <row r="5" spans="1:16" s="70" customFormat="1">
      <c r="A5" s="67" t="s">
        <v>9</v>
      </c>
      <c r="B5" s="68" t="s">
        <v>42</v>
      </c>
      <c r="C5" s="212">
        <f>C6+C7+C8+C9+C13+C14</f>
        <v>100</v>
      </c>
      <c r="D5" s="212">
        <f t="shared" ref="D5:M5" si="0">D6+D7+D8+D9+D13+D14</f>
        <v>100</v>
      </c>
      <c r="E5" s="212">
        <f t="shared" si="0"/>
        <v>100</v>
      </c>
      <c r="F5" s="212">
        <f t="shared" si="0"/>
        <v>100.00000000000001</v>
      </c>
      <c r="G5" s="212">
        <f t="shared" si="0"/>
        <v>100.00200000000001</v>
      </c>
      <c r="H5" s="212">
        <f t="shared" si="0"/>
        <v>100</v>
      </c>
      <c r="I5" s="212">
        <f t="shared" si="0"/>
        <v>100</v>
      </c>
      <c r="J5" s="212">
        <f t="shared" si="0"/>
        <v>100.00000000000001</v>
      </c>
      <c r="K5" s="212">
        <f t="shared" si="0"/>
        <v>100.00000000000001</v>
      </c>
      <c r="L5" s="212">
        <f t="shared" si="0"/>
        <v>100</v>
      </c>
      <c r="M5" s="212">
        <f t="shared" si="0"/>
        <v>100</v>
      </c>
    </row>
    <row r="6" spans="1:16" s="32" customFormat="1" ht="45.75" customHeight="1">
      <c r="A6" s="108">
        <v>1</v>
      </c>
      <c r="B6" s="107" t="s">
        <v>43</v>
      </c>
      <c r="C6" s="213">
        <f>ROUND('[1]Таблица № 4-Д'!C5/'[1]Таблица № 4-Д'!C$4*100,2)</f>
        <v>44.63</v>
      </c>
      <c r="D6" s="213">
        <f>ROUND('[1]Таблица № 4-Д'!D5/'[1]Таблица № 4-Д'!D$4*100,2)</f>
        <v>3.18</v>
      </c>
      <c r="E6" s="213">
        <f>ROUND('[1]Таблица № 4-Д'!E5/'[1]Таблица № 4-Д'!E$4*100,2)</f>
        <v>69.91</v>
      </c>
      <c r="F6" s="213">
        <f>ROUND('[1]Таблица № 4-Д'!F5/'[1]Таблица № 4-Д'!F$4*100,2)</f>
        <v>58.76</v>
      </c>
      <c r="G6" s="213">
        <f>ROUND('[1]Таблица № 4-Д'!G5/'[1]Таблица № 4-Д'!G$4*100,3)</f>
        <v>58.872</v>
      </c>
      <c r="H6" s="213">
        <f>ROUND('[1]Таблица № 4-Д'!H5/'[1]Таблица № 4-Д'!H$4*100,2)</f>
        <v>21.76</v>
      </c>
      <c r="I6" s="160">
        <f>ROUND('[1]Таблица № 4-Д'!I5/'[1]Таблица № 4-Д'!I$4*100,2)</f>
        <v>0</v>
      </c>
      <c r="J6" s="213">
        <f>ROUND('[1]Таблица № 4-Д'!J5/'[1]Таблица № 4-Д'!J$4*100,2)</f>
        <v>17.27</v>
      </c>
      <c r="K6" s="213">
        <f>ROUND('[1]Таблица № 4-Д'!K5/'[1]Таблица № 4-Д'!K$4*100,2)</f>
        <v>41.45</v>
      </c>
      <c r="L6" s="213">
        <f>ROUND('[1]Таблица № 4-Д'!L5/'[1]Таблица № 4-Д'!L$4*100,2)</f>
        <v>49.53</v>
      </c>
      <c r="M6" s="213">
        <f>ROUND('[1]Таблица № 4-Д'!M5/'[1]Таблица № 4-Д'!M$4*100,2)</f>
        <v>50.03</v>
      </c>
      <c r="N6" s="103"/>
      <c r="O6" s="33"/>
      <c r="P6" s="33"/>
    </row>
    <row r="7" spans="1:16">
      <c r="A7" s="47">
        <v>2</v>
      </c>
      <c r="B7" s="65" t="s">
        <v>44</v>
      </c>
      <c r="C7" s="213">
        <f>ROUND('[1]Таблица № 4-Д'!C6/'[1]Таблица № 4-Д'!C$4*100,2)</f>
        <v>12.09</v>
      </c>
      <c r="D7" s="213">
        <f>ROUND('[1]Таблица № 4-Д'!D6/'[1]Таблица № 4-Д'!D$4*100,2)</f>
        <v>12.44</v>
      </c>
      <c r="E7" s="213">
        <f>ROUND('[1]Таблица № 4-Д'!E6/'[1]Таблица № 4-Д'!E$4*100,2)</f>
        <v>1.93</v>
      </c>
      <c r="F7" s="213">
        <f>ROUND('[1]Таблица № 4-Д'!F6/'[1]Таблица № 4-Д'!F$4*100,2)</f>
        <v>2.67</v>
      </c>
      <c r="G7" s="213">
        <v>4.3499999999999996</v>
      </c>
      <c r="H7" s="213">
        <f>ROUND('[1]Таблица № 4-Д'!H6/'[1]Таблица № 4-Д'!H$4*100,2)</f>
        <v>13.82</v>
      </c>
      <c r="I7" s="213">
        <f>ROUND('[1]Таблица № 4-Д'!I6/'[1]Таблица № 4-Д'!I$4*100,2)</f>
        <v>19.510000000000002</v>
      </c>
      <c r="J7" s="213">
        <f>ROUND('[1]Таблица № 4-Д'!J6/'[1]Таблица № 4-Д'!J$4*100,2)</f>
        <v>11.41</v>
      </c>
      <c r="K7" s="213">
        <f>ROUND('[1]Таблица № 4-Д'!K6/'[1]Таблица № 4-Д'!K$4*100,2)</f>
        <v>2.79</v>
      </c>
      <c r="L7" s="213">
        <f>ROUND('[1]Таблица № 4-Д'!L6/'[1]Таблица № 4-Д'!L$4*100,2)</f>
        <v>0</v>
      </c>
      <c r="M7" s="213">
        <f>ROUND('[1]Таблица № 4-Д'!M6/'[1]Таблица № 4-Д'!M$4*100,2)</f>
        <v>5.91</v>
      </c>
      <c r="N7" s="104"/>
      <c r="O7" s="30"/>
      <c r="P7" s="30"/>
    </row>
    <row r="8" spans="1:16">
      <c r="A8" s="46">
        <v>3</v>
      </c>
      <c r="B8" s="65" t="s">
        <v>45</v>
      </c>
      <c r="C8" s="160">
        <f>ROUND('[1]Таблица № 4-Д'!C7/'[1]Таблица № 4-Д'!C$4*100,2)</f>
        <v>0</v>
      </c>
      <c r="D8" s="160">
        <f>ROUND('[1]Таблица № 4-Д'!D7/'[1]Таблица № 4-Д'!D$4*100,2)</f>
        <v>0</v>
      </c>
      <c r="E8" s="160">
        <f>ROUND('[1]Таблица № 4-Д'!E7/'[1]Таблица № 4-Д'!E$4*100,2)</f>
        <v>0</v>
      </c>
      <c r="F8" s="160">
        <f>ROUND('[1]Таблица № 4-Д'!F7/'[1]Таблица № 4-Д'!F$4*100,2)</f>
        <v>0</v>
      </c>
      <c r="G8" s="160">
        <f>ROUND('[1]Таблица № 4-Д'!G7/'[1]Таблица № 4-Д'!G$4*100,2)</f>
        <v>0</v>
      </c>
      <c r="H8" s="160">
        <f>ROUND('[1]Таблица № 4-Д'!H7/'[1]Таблица № 4-Д'!H$4*100,2)</f>
        <v>0</v>
      </c>
      <c r="I8" s="160">
        <f>ROUND('[1]Таблица № 4-Д'!I7/'[1]Таблица № 4-Д'!I$4*100,2)</f>
        <v>0</v>
      </c>
      <c r="J8" s="160">
        <f>ROUND('[1]Таблица № 4-Д'!J7/'[1]Таблица № 4-Д'!J$4*100,2)</f>
        <v>0</v>
      </c>
      <c r="K8" s="160">
        <f>ROUND('[1]Таблица № 4-Д'!K7/'[1]Таблица № 4-Д'!K$4*100,2)</f>
        <v>0</v>
      </c>
      <c r="L8" s="160">
        <f>ROUND('[1]Таблица № 4-Д'!L7/'[1]Таблица № 4-Д'!L$4*100,2)</f>
        <v>0</v>
      </c>
      <c r="M8" s="160">
        <f>ROUND('[1]Таблица № 4-Д'!M7/'[1]Таблица № 4-Д'!M$4*100,2)</f>
        <v>0</v>
      </c>
      <c r="N8" s="104"/>
      <c r="O8" s="30"/>
      <c r="P8" s="30"/>
    </row>
    <row r="9" spans="1:16">
      <c r="A9" s="46">
        <v>4</v>
      </c>
      <c r="B9" s="181" t="s">
        <v>81</v>
      </c>
      <c r="C9" s="213">
        <f>ROUND('[1]Таблица № 4-Д'!C8/'[1]Таблица № 4-Д'!C$4*100,2)</f>
        <v>38.81</v>
      </c>
      <c r="D9" s="213">
        <f>ROUND('[1]Таблица № 4-Д'!D8/'[1]Таблица № 4-Д'!D$4*100,2)</f>
        <v>81.569999999999993</v>
      </c>
      <c r="E9" s="213">
        <f>ROUND('[1]Таблица № 4-Д'!E8/'[1]Таблица № 4-Д'!E$4*100,2)</f>
        <v>28.16</v>
      </c>
      <c r="F9" s="213">
        <f>ROUND('[1]Таблица № 4-Д'!F8/'[1]Таблица № 4-Д'!F$4*100,2)</f>
        <v>35.090000000000003</v>
      </c>
      <c r="G9" s="213">
        <f>ROUND('[1]Таблица № 4-Д'!G8/'[1]Таблица № 4-Д'!G$4*100,2)</f>
        <v>36.78</v>
      </c>
      <c r="H9" s="213">
        <f>ROUND('[1]Таблица № 4-Д'!H8/'[1]Таблица № 4-Д'!H$4*100,2)</f>
        <v>60.54</v>
      </c>
      <c r="I9" s="213">
        <f>ROUND('[1]Таблица № 4-Д'!I8/'[1]Таблица № 4-Д'!I$4*100,2)</f>
        <v>78.19</v>
      </c>
      <c r="J9" s="213">
        <f>ROUND('[1]Таблица № 4-Д'!J8/'[1]Таблица № 4-Д'!J$4*100,2)</f>
        <v>64.430000000000007</v>
      </c>
      <c r="K9" s="213">
        <v>47.28</v>
      </c>
      <c r="L9" s="213">
        <f>ROUND('[1]Таблица № 4-Д'!L8/'[1]Таблица № 4-Д'!L$4*100,2)</f>
        <v>50.47</v>
      </c>
      <c r="M9" s="213">
        <f>ROUND('[1]Таблица № 4-Д'!M8/'[1]Таблица № 4-Д'!M$4*100,2)</f>
        <v>41.34</v>
      </c>
      <c r="N9" s="104"/>
      <c r="O9" s="30"/>
      <c r="P9" s="30"/>
    </row>
    <row r="10" spans="1:16" ht="31.5">
      <c r="A10" s="180">
        <v>4.0999999999999996</v>
      </c>
      <c r="B10" s="181" t="s">
        <v>82</v>
      </c>
      <c r="C10" s="213">
        <v>1.8</v>
      </c>
      <c r="D10" s="213">
        <f>ROUND('[1]Таблица № 4-Д'!D9/'[1]Таблица № 4-Д'!D$4*100,2)</f>
        <v>12.22</v>
      </c>
      <c r="E10" s="213">
        <f>ROUND('[1]Таблица № 4-Д'!E9/'[1]Таблица № 4-Д'!E$4*100,2)</f>
        <v>1</v>
      </c>
      <c r="F10" s="213">
        <f>ROUND('[1]Таблица № 4-Д'!F9/'[1]Таблица № 4-Д'!F$4*100,2)</f>
        <v>0.19</v>
      </c>
      <c r="G10" s="213">
        <f>ROUND('[1]Таблица № 4-Д'!G9/'[1]Таблица № 4-Д'!G$4*100,2)</f>
        <v>2.96</v>
      </c>
      <c r="H10" s="213">
        <f>ROUND('[1]Таблица № 4-Д'!H9/'[1]Таблица № 4-Д'!H$4*100,2)</f>
        <v>2.42</v>
      </c>
      <c r="I10" s="213">
        <f>ROUND('[1]Таблица № 4-Д'!I9/'[1]Таблица № 4-Д'!I$4*100,2)</f>
        <v>9.43</v>
      </c>
      <c r="J10" s="213">
        <f>ROUND('[1]Таблица № 4-Д'!J9/'[1]Таблица № 4-Д'!J$4*100,2)</f>
        <v>0.08</v>
      </c>
      <c r="K10" s="213">
        <f>ROUND('[1]Таблица № 4-Д'!K9/'[1]Таблица № 4-Д'!K$4*100,2)</f>
        <v>0.97</v>
      </c>
      <c r="L10" s="213">
        <f>ROUND('[1]Таблица № 4-Д'!L9/'[1]Таблица № 4-Д'!L$4*100,2)</f>
        <v>0</v>
      </c>
      <c r="M10" s="213">
        <f>ROUND('[1]Таблица № 4-Д'!M9/'[1]Таблица № 4-Д'!M$4*100,2)</f>
        <v>2.04</v>
      </c>
      <c r="N10" s="104"/>
      <c r="O10" s="30"/>
      <c r="P10" s="30"/>
    </row>
    <row r="11" spans="1:16" ht="31.5">
      <c r="A11" s="180">
        <v>4.2</v>
      </c>
      <c r="B11" s="181" t="s">
        <v>84</v>
      </c>
      <c r="C11" s="213">
        <v>21.48</v>
      </c>
      <c r="D11" s="213">
        <f>ROUND('[1]Таблица № 4-Д'!D10/'[1]Таблица № 4-Д'!D$4*100,2)</f>
        <v>22.41</v>
      </c>
      <c r="E11" s="213">
        <f>ROUND('[1]Таблица № 4-Д'!E10/'[1]Таблица № 4-Д'!E$4*100,2)</f>
        <v>16.600000000000001</v>
      </c>
      <c r="F11" s="213">
        <f>ROUND('[1]Таблица № 4-Д'!F10/'[1]Таблица № 4-Д'!F$4*100,2)</f>
        <v>14.37</v>
      </c>
      <c r="G11" s="213">
        <f>ROUND('[1]Таблица № 4-Д'!G10/'[1]Таблица № 4-Д'!G$4*100,2)</f>
        <v>21.61</v>
      </c>
      <c r="H11" s="213">
        <f>ROUND('[1]Таблица № 4-Д'!H10/'[1]Таблица № 4-Д'!H$4*100,2)</f>
        <v>22.72</v>
      </c>
      <c r="I11" s="213">
        <v>39.93</v>
      </c>
      <c r="J11" s="213">
        <f>ROUND('[1]Таблица № 4-Д'!J10/'[1]Таблица № 4-Д'!J$4*100,2)</f>
        <v>28.87</v>
      </c>
      <c r="K11" s="213">
        <f>ROUND('[1]Таблица № 4-Д'!K10/'[1]Таблица № 4-Д'!K$4*100,2)</f>
        <v>25.7</v>
      </c>
      <c r="L11" s="213">
        <f>ROUND('[1]Таблица № 4-Д'!L10/'[1]Таблица № 4-Д'!L$4*100,2)</f>
        <v>23.15</v>
      </c>
      <c r="M11" s="213">
        <v>18.25</v>
      </c>
      <c r="N11" s="104"/>
      <c r="O11" s="30"/>
      <c r="P11" s="30"/>
    </row>
    <row r="12" spans="1:16" ht="15.75" customHeight="1">
      <c r="A12" s="180">
        <v>4.3</v>
      </c>
      <c r="B12" s="181" t="s">
        <v>83</v>
      </c>
      <c r="C12" s="213">
        <v>15.53</v>
      </c>
      <c r="D12" s="213">
        <f>ROUND('[1]Таблица № 4-Д'!D11/'[1]Таблица № 4-Д'!D$4*100,2)</f>
        <v>46.94</v>
      </c>
      <c r="E12" s="213">
        <f>ROUND('[1]Таблица № 4-Д'!E11/'[1]Таблица № 4-Д'!E$4*100,2)</f>
        <v>10.56</v>
      </c>
      <c r="F12" s="213">
        <v>20.53</v>
      </c>
      <c r="G12" s="213">
        <f>ROUND('[1]Таблица № 4-Д'!G11/'[1]Таблица № 4-Д'!G$4*100,2)</f>
        <v>12.21</v>
      </c>
      <c r="H12" s="213">
        <f>ROUND('[1]Таблица № 4-Д'!H11/'[1]Таблица № 4-Д'!H$4*100,2)</f>
        <v>35.4</v>
      </c>
      <c r="I12" s="213">
        <f>ROUND('[1]Таблица № 4-Д'!I11/'[1]Таблица № 4-Д'!I$4*100,2)</f>
        <v>28.83</v>
      </c>
      <c r="J12" s="213">
        <f>ROUND('[1]Таблица № 4-Д'!J11/'[1]Таблица № 4-Д'!J$4*100,2)</f>
        <v>35.479999999999997</v>
      </c>
      <c r="K12" s="213">
        <f>ROUND('[1]Таблица № 4-Д'!K11/'[1]Таблица № 4-Д'!K$4*100,2)</f>
        <v>20.61</v>
      </c>
      <c r="L12" s="213">
        <f>ROUND('[1]Таблица № 4-Д'!L11/'[1]Таблица № 4-Д'!L$4*100,2)</f>
        <v>27.32</v>
      </c>
      <c r="M12" s="213">
        <f>ROUND('[1]Таблица № 4-Д'!M11/'[1]Таблица № 4-Д'!M$4*100,2)</f>
        <v>21.05</v>
      </c>
      <c r="N12" s="104"/>
      <c r="O12" s="30"/>
      <c r="P12" s="30"/>
    </row>
    <row r="13" spans="1:16">
      <c r="A13" s="46">
        <v>5</v>
      </c>
      <c r="B13" s="65" t="s">
        <v>46</v>
      </c>
      <c r="C13" s="213">
        <f>ROUND('[1]Таблица № 4-Д'!C12/'[1]Таблица № 4-Д'!C$4*100,2)</f>
        <v>1.56</v>
      </c>
      <c r="D13" s="160">
        <f>ROUND('[1]Таблица № 4-Д'!D12/'[1]Таблица № 4-Д'!D$4*100,2)</f>
        <v>0</v>
      </c>
      <c r="E13" s="160">
        <f>ROUND('[1]Таблица № 4-Д'!E12/'[1]Таблица № 4-Д'!E$4*100,2)</f>
        <v>0</v>
      </c>
      <c r="F13" s="213">
        <f>ROUND('[1]Таблица № 4-Д'!F12/'[1]Таблица № 4-Д'!F$4*100,2)</f>
        <v>2.11</v>
      </c>
      <c r="G13" s="160">
        <f>ROUND('[1]Таблица № 4-Д'!G12/'[1]Таблица № 4-Д'!G$4*100,2)</f>
        <v>0</v>
      </c>
      <c r="H13" s="160">
        <f>ROUND('[1]Таблица № 4-Д'!H12/'[1]Таблица № 4-Д'!H$4*100,2)</f>
        <v>0</v>
      </c>
      <c r="I13" s="160">
        <f>ROUND('[1]Таблица № 4-Д'!I12/'[1]Таблица № 4-Д'!I$4*100,2)</f>
        <v>0</v>
      </c>
      <c r="J13" s="160">
        <f>ROUND('[1]Таблица № 4-Д'!J12/'[1]Таблица № 4-Д'!J$4*100,2)</f>
        <v>0</v>
      </c>
      <c r="K13" s="213">
        <f>ROUND('[1]Таблица № 4-Д'!K12/'[1]Таблица № 4-Д'!K$4*100,2)</f>
        <v>8.48</v>
      </c>
      <c r="L13" s="160">
        <f>ROUND('[1]Таблица № 4-Д'!L12/'[1]Таблица № 4-Д'!L$4*100,2)</f>
        <v>0</v>
      </c>
      <c r="M13" s="213">
        <f>ROUND('[1]Таблица № 4-Д'!M12/'[1]Таблица № 4-Д'!M$4*100,2)</f>
        <v>1.1299999999999999</v>
      </c>
      <c r="N13" s="104"/>
      <c r="O13" s="30"/>
      <c r="P13" s="30"/>
    </row>
    <row r="14" spans="1:16">
      <c r="A14" s="46">
        <v>6</v>
      </c>
      <c r="B14" s="65" t="s">
        <v>47</v>
      </c>
      <c r="C14" s="213">
        <f>ROUND('[1]Таблица № 4-Д'!C13/'[1]Таблица № 4-Д'!C$4*100,2)</f>
        <v>2.91</v>
      </c>
      <c r="D14" s="213">
        <f>ROUND('[1]Таблица № 4-Д'!D13/'[1]Таблица № 4-Д'!D$4*100,2)</f>
        <v>2.81</v>
      </c>
      <c r="E14" s="160">
        <f>ROUND('[1]Таблица № 4-Д'!E13/'[1]Таблица № 4-Д'!E$4*100,2)</f>
        <v>0</v>
      </c>
      <c r="F14" s="213">
        <f>ROUND('[1]Таблица № 4-Д'!F13/'[1]Таблица № 4-Д'!F$4*100,2)</f>
        <v>1.37</v>
      </c>
      <c r="G14" s="160">
        <f>ROUND('[1]Таблица № 4-Д'!G13/'[1]Таблица № 4-Д'!G$4*100,2)</f>
        <v>0</v>
      </c>
      <c r="H14" s="213">
        <f>ROUND('[1]Таблица № 4-Д'!H13/'[1]Таблица № 4-Д'!H$4*100,2)</f>
        <v>3.88</v>
      </c>
      <c r="I14" s="213">
        <f>ROUND('[1]Таблица № 4-Д'!I13/'[1]Таблица № 4-Д'!I$4*100,2)</f>
        <v>2.2999999999999998</v>
      </c>
      <c r="J14" s="213">
        <f>ROUND('[1]Таблица № 4-Д'!J13/'[1]Таблица № 4-Д'!J$4*100,2)</f>
        <v>6.89</v>
      </c>
      <c r="K14" s="160">
        <f>ROUND('[1]Таблица № 4-Д'!K13/'[1]Таблица № 4-Д'!K$4*100,2)</f>
        <v>0</v>
      </c>
      <c r="L14" s="160">
        <f>ROUND('[1]Таблица № 4-Д'!L13/'[1]Таблица № 4-Д'!L$4*100,2)</f>
        <v>0</v>
      </c>
      <c r="M14" s="213">
        <f>ROUND('[1]Таблица № 4-Д'!M13/'[1]Таблица № 4-Д'!M$4*100,2)</f>
        <v>1.59</v>
      </c>
      <c r="N14" s="104"/>
      <c r="O14" s="30"/>
      <c r="P14" s="30"/>
    </row>
    <row r="15" spans="1:16" s="70" customFormat="1">
      <c r="A15" s="67" t="s">
        <v>7</v>
      </c>
      <c r="B15" s="68" t="s">
        <v>48</v>
      </c>
      <c r="C15" s="212">
        <f>C16+C17+C18</f>
        <v>100</v>
      </c>
      <c r="D15" s="212">
        <f t="shared" ref="D15:M15" si="1">D16+D17+D18</f>
        <v>100</v>
      </c>
      <c r="E15" s="212">
        <f t="shared" si="1"/>
        <v>100</v>
      </c>
      <c r="F15" s="212">
        <f t="shared" si="1"/>
        <v>100</v>
      </c>
      <c r="G15" s="212">
        <f t="shared" si="1"/>
        <v>99.999999999999986</v>
      </c>
      <c r="H15" s="212">
        <f t="shared" si="1"/>
        <v>100</v>
      </c>
      <c r="I15" s="212">
        <f t="shared" si="1"/>
        <v>100</v>
      </c>
      <c r="J15" s="212">
        <f t="shared" si="1"/>
        <v>100</v>
      </c>
      <c r="K15" s="212">
        <f t="shared" si="1"/>
        <v>100</v>
      </c>
      <c r="L15" s="212">
        <f t="shared" si="1"/>
        <v>100</v>
      </c>
      <c r="M15" s="212">
        <f t="shared" si="1"/>
        <v>100</v>
      </c>
      <c r="N15" s="102"/>
      <c r="O15" s="69"/>
      <c r="P15" s="69"/>
    </row>
    <row r="16" spans="1:16">
      <c r="A16" s="88">
        <v>1</v>
      </c>
      <c r="B16" s="89" t="s">
        <v>49</v>
      </c>
      <c r="C16" s="213">
        <f>ROUND('[1]Таблица № 4-Д'!C15/'[1]Таблица № 4-Д'!C$14*100,2)</f>
        <v>92.86</v>
      </c>
      <c r="D16" s="213">
        <f>ROUND('[1]Таблица № 4-Д'!D15/'[1]Таблица № 4-Д'!D$14*100,2)</f>
        <v>90.73</v>
      </c>
      <c r="E16" s="213">
        <f>ROUND('[1]Таблица № 4-Д'!E15/'[1]Таблица № 4-Д'!E$14*100,2)</f>
        <v>96.37</v>
      </c>
      <c r="F16" s="213">
        <v>93.78</v>
      </c>
      <c r="G16" s="213">
        <f>ROUND('[1]Таблица № 4-Д'!G15/'[1]Таблица № 4-Д'!G$14*100,2)</f>
        <v>89.94</v>
      </c>
      <c r="H16" s="213">
        <f>ROUND('[1]Таблица № 4-Д'!H15/'[1]Таблица № 4-Д'!H$14*100,2)</f>
        <v>92.61</v>
      </c>
      <c r="I16" s="213">
        <f>ROUND('[1]Таблица № 4-Д'!I15/'[1]Таблица № 4-Д'!I$14*100,2)</f>
        <v>96.31</v>
      </c>
      <c r="J16" s="213">
        <v>96.61</v>
      </c>
      <c r="K16" s="213">
        <f>ROUND('[1]Таблица № 4-Д'!K15/'[1]Таблица № 4-Д'!K$14*100,2)</f>
        <v>86.75</v>
      </c>
      <c r="L16" s="213">
        <f>ROUND('[1]Таблица № 4-Д'!L15/'[1]Таблица № 4-Д'!L$14*100,2)</f>
        <v>84.89</v>
      </c>
      <c r="M16" s="213">
        <f>ROUND('[1]Таблица № 4-Д'!M15/'[1]Таблица № 4-Д'!M$14*100,2)</f>
        <v>93.11</v>
      </c>
      <c r="N16" s="104"/>
      <c r="O16" s="30"/>
      <c r="P16" s="30"/>
    </row>
    <row r="17" spans="1:16">
      <c r="A17" s="88">
        <v>2</v>
      </c>
      <c r="B17" s="48" t="s">
        <v>50</v>
      </c>
      <c r="C17" s="213">
        <f>ROUND('[1]Таблица № 4-Д'!C16/'[1]Таблица № 4-Д'!C$14*100,2)</f>
        <v>7.04</v>
      </c>
      <c r="D17" s="213">
        <f>ROUND('[1]Таблица № 4-Д'!D16/'[1]Таблица № 4-Д'!D$14*100,2)</f>
        <v>1.85</v>
      </c>
      <c r="E17" s="213">
        <f>ROUND('[1]Таблица № 4-Д'!E16/'[1]Таблица № 4-Д'!E$14*100,2)</f>
        <v>3.39</v>
      </c>
      <c r="F17" s="213">
        <f>ROUND('[1]Таблица № 4-Д'!F16/'[1]Таблица № 4-Д'!F$14*100,2)</f>
        <v>5.45</v>
      </c>
      <c r="G17" s="213">
        <f>ROUND('[1]Таблица № 4-Д'!G16/'[1]Таблица № 4-Д'!G$14*100,2)</f>
        <v>9.74</v>
      </c>
      <c r="H17" s="213">
        <f>ROUND('[1]Таблица № 4-Д'!H16/'[1]Таблица № 4-Д'!H$14*100,2)</f>
        <v>1.73</v>
      </c>
      <c r="I17" s="213">
        <f>ROUND('[1]Таблица № 4-Д'!I16/'[1]Таблица № 4-Д'!I$14*100,2)</f>
        <v>1.59</v>
      </c>
      <c r="J17" s="213">
        <f>ROUND('[1]Таблица № 4-Д'!J16/'[1]Таблица № 4-Д'!J$14*100,2)</f>
        <v>3.26</v>
      </c>
      <c r="K17" s="213">
        <f>ROUND('[1]Таблица № 4-Д'!K16/'[1]Таблица № 4-Д'!K$14*100,2)</f>
        <v>13.14</v>
      </c>
      <c r="L17" s="213">
        <f>ROUND('[1]Таблица № 4-Д'!L16/'[1]Таблица № 4-Д'!L$14*100,2)</f>
        <v>15.11</v>
      </c>
      <c r="M17" s="213">
        <f>ROUND('[1]Таблица № 4-Д'!M16/'[1]Таблица № 4-Д'!M$14*100,2)</f>
        <v>5.41</v>
      </c>
      <c r="N17" s="34"/>
      <c r="O17" s="30"/>
      <c r="P17" s="30"/>
    </row>
    <row r="18" spans="1:16">
      <c r="A18" s="88">
        <v>3</v>
      </c>
      <c r="B18" s="48" t="s">
        <v>51</v>
      </c>
      <c r="C18" s="213">
        <f>ROUND('[1]Таблица № 4-Д'!C17/'[1]Таблица № 4-Д'!C$14*100,2)</f>
        <v>0.1</v>
      </c>
      <c r="D18" s="213">
        <f>ROUND('[1]Таблица № 4-Д'!D17/'[1]Таблица № 4-Д'!D$14*100,2)</f>
        <v>7.42</v>
      </c>
      <c r="E18" s="213">
        <f>ROUND('[1]Таблица № 4-Д'!E17/'[1]Таблица № 4-Д'!E$14*100,2)</f>
        <v>0.24</v>
      </c>
      <c r="F18" s="213">
        <f>ROUND('[1]Таблица № 4-Д'!F17/'[1]Таблица № 4-Д'!F$14*100,2)</f>
        <v>0.77</v>
      </c>
      <c r="G18" s="213">
        <f>ROUND('[1]Таблица № 4-Д'!G17/'[1]Таблица № 4-Д'!G$14*100,2)</f>
        <v>0.32</v>
      </c>
      <c r="H18" s="213">
        <f>ROUND('[1]Таблица № 4-Д'!H17/'[1]Таблица № 4-Д'!H$14*100,2)</f>
        <v>5.66</v>
      </c>
      <c r="I18" s="213">
        <f>ROUND('[1]Таблица № 4-Д'!I17/'[1]Таблица № 4-Д'!I$14*100,2)</f>
        <v>2.1</v>
      </c>
      <c r="J18" s="213">
        <f>ROUND('[1]Таблица № 4-Д'!J17/'[1]Таблица № 4-Д'!J$14*100,2)</f>
        <v>0.13</v>
      </c>
      <c r="K18" s="213">
        <f>ROUND('[1]Таблица № 4-Д'!K17/'[1]Таблица № 4-Д'!K$14*100,2)</f>
        <v>0.11</v>
      </c>
      <c r="L18" s="160">
        <f>ROUND('[1]Таблица № 4-Д'!L17/'[1]Таблица № 4-Д'!L$14*100,2)</f>
        <v>0</v>
      </c>
      <c r="M18" s="213">
        <f>ROUND('[1]Таблица № 4-Д'!M17/'[1]Таблица № 4-Д'!M$14*100,2)</f>
        <v>1.48</v>
      </c>
      <c r="N18" s="34"/>
      <c r="O18" s="30"/>
      <c r="P18" s="30"/>
    </row>
    <row r="19" spans="1:16">
      <c r="A19" s="152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6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</row>
    <row r="21" spans="1:16">
      <c r="A21" s="114" t="s">
        <v>10</v>
      </c>
      <c r="B21" s="114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6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6"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6"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2023-07-27T11:12:38Z</dcterms:modified>
</cp:coreProperties>
</file>