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18" l="1"/>
  <c r="D14" i="18"/>
  <c r="E14" i="18"/>
  <c r="F14" i="18"/>
  <c r="B14" i="18"/>
  <c r="B14" i="13" l="1"/>
  <c r="C14" i="13"/>
  <c r="D14" i="13"/>
  <c r="E14" i="13"/>
  <c r="B8" i="29" l="1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C14" i="19" l="1"/>
  <c r="D14" i="19"/>
  <c r="E14" i="19"/>
  <c r="F14" i="19"/>
  <c r="B14" i="19"/>
  <c r="F15" i="14" l="1"/>
  <c r="E14" i="14"/>
  <c r="F14" i="14"/>
  <c r="F5" i="13"/>
  <c r="F6" i="13"/>
  <c r="F7" i="13"/>
  <c r="F8" i="13"/>
  <c r="F9" i="13"/>
  <c r="F10" i="13"/>
  <c r="F11" i="13"/>
  <c r="F12" i="13"/>
  <c r="F13" i="13"/>
  <c r="F4" i="13"/>
  <c r="F14" i="13" l="1"/>
  <c r="C15" i="27"/>
  <c r="D15" i="27"/>
  <c r="E15" i="27"/>
  <c r="F15" i="27"/>
  <c r="G15" i="27"/>
  <c r="H15" i="27"/>
  <c r="I15" i="27"/>
  <c r="J15" i="27"/>
  <c r="K15" i="27"/>
  <c r="L15" i="27"/>
  <c r="M15" i="27"/>
  <c r="B15" i="27"/>
  <c r="E15" i="26"/>
  <c r="F15" i="26"/>
  <c r="G15" i="26"/>
  <c r="H15" i="26"/>
  <c r="P6" i="31"/>
  <c r="Q6" i="31"/>
  <c r="P7" i="31"/>
  <c r="Q7" i="31"/>
  <c r="P8" i="31"/>
  <c r="Q8" i="31"/>
  <c r="P9" i="31"/>
  <c r="Q9" i="31"/>
  <c r="P10" i="31"/>
  <c r="Q10" i="31"/>
  <c r="P11" i="31"/>
  <c r="Q11" i="31"/>
  <c r="P12" i="31"/>
  <c r="Q12" i="31"/>
  <c r="P13" i="31"/>
  <c r="Q13" i="31"/>
  <c r="P14" i="31"/>
  <c r="Q14" i="31"/>
  <c r="Q5" i="31"/>
  <c r="P5" i="31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AU5" i="29" l="1"/>
  <c r="C15" i="28"/>
  <c r="D15" i="28"/>
  <c r="E15" i="28"/>
  <c r="F15" i="28"/>
  <c r="G15" i="28"/>
  <c r="H15" i="28"/>
  <c r="I15" i="28"/>
  <c r="J15" i="28"/>
  <c r="K15" i="28"/>
  <c r="L15" i="28"/>
  <c r="M15" i="28"/>
  <c r="B15" i="28"/>
  <c r="AU6" i="29" l="1"/>
  <c r="AU7" i="29"/>
  <c r="AU8" i="29" l="1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B8" i="30"/>
  <c r="AQ5" i="29"/>
  <c r="AR5" i="29"/>
  <c r="AQ6" i="29"/>
  <c r="AR6" i="29"/>
  <c r="AQ7" i="29"/>
  <c r="AR7" i="29"/>
  <c r="AS6" i="29"/>
  <c r="AS7" i="29"/>
  <c r="AS5" i="29"/>
  <c r="AT6" i="29"/>
  <c r="AT7" i="29"/>
  <c r="AT5" i="29"/>
  <c r="AS8" i="29" l="1"/>
  <c r="AT8" i="29"/>
  <c r="AQ8" i="29"/>
  <c r="AR8" i="29"/>
  <c r="H16" i="26"/>
  <c r="C15" i="26"/>
  <c r="D15" i="26"/>
  <c r="B15" i="26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B15" i="31"/>
  <c r="F15" i="19" l="1"/>
  <c r="Q15" i="31" l="1"/>
  <c r="P15" i="31"/>
  <c r="V6" i="24" l="1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<sst xmlns="http://schemas.openxmlformats.org/spreadsheetml/2006/main" count="382" uniqueCount="114">
  <si>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</si>
  <si>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</si>
  <si>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</si>
  <si>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</si>
  <si>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</si>
  <si>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</si>
  <si>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</si>
  <si>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</si>
  <si>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</si>
  <si>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</si>
  <si>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</si>
  <si>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</si>
  <si>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</si>
  <si>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</si>
  <si>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</si>
  <si>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</si>
  <si>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</si>
  <si>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</si>
  <si>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</si>
  <si>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</si>
  <si>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</si>
  <si>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</si>
  <si>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</si>
  <si>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</si>
  <si>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</si>
  <si>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</si>
  <si>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</si>
  <si>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</si>
  <si>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</si>
  <si>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</si>
  <si>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</si>
  <si>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</si>
  <si>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</si>
  <si>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</si>
  <si>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</si>
  <si>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</si>
  <si>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</si>
  <si>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</si>
  <si>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</si>
  <si>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</si>
  <si>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</si>
  <si>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</si>
  <si>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</si>
  <si>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</si>
  <si>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</si>
  <si>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</si>
  <si>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</si>
  <si>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</si>
  <si>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</si>
  <si>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</si>
  <si>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</si>
  <si>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</si>
  <si>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</si>
  <si>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</si>
  <si>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</si>
  <si>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</si>
  <si>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</si>
  <si>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</si>
  <si>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</si>
  <si>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</si>
  <si>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</si>
  <si>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</si>
  <si>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</si>
  <si>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</si>
  <si>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</si>
  <si>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</si>
  <si>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</si>
  <si>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</si>
  <si>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</si>
  <si>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</si>
  <si>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</si>
  <si>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</si>
  <si>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</si>
  <si>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</si>
  <si>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</si>
  <si>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</si>
  <si>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</si>
  <si>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</si>
  <si>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</si>
  <si>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</si>
  <si>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</si>
  <si>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</si>
  <si>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</si>
  <si>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</si>
  <si>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</si>
  <si>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</si>
  <si>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</si>
  <si>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</si>
  <si>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</si>
  <si>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</si>
  <si>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</si>
  <si>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</si>
  <si>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</si>
  <si>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</si>
  <si>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</si>
  <si>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</si>
  <si>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</si>
  <si>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</si>
  <si>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I полу-годие 2022</t>
  </si>
  <si>
    <t>I полу-годие 2023</t>
  </si>
  <si>
    <t>30.06.2023</t>
  </si>
  <si>
    <t>Относителен дял на балансовите активи на управляваните от дружествата фондове към 30.06.2023 г.</t>
  </si>
  <si>
    <t>I полугодие 2022</t>
  </si>
  <si>
    <t>I полугодие 2023</t>
  </si>
  <si>
    <t>Приходи на ПОД от такси и удръжки от управляваните фондове (по видове) за първото полугодие на 2023 г.</t>
  </si>
  <si>
    <t>Структура на приходите на ПОД от такси и удръжки от пенсионните фондове (по видове) за първото полугодие на 2023 г.</t>
  </si>
  <si>
    <t>Брой на осигурените лица в пенсионните фондове
 по ПОД към 30.06.2023 г.</t>
  </si>
  <si>
    <t>Брой на новоосигурените лица в пенсионните фондове за първото полугодие на 2023 г.</t>
  </si>
  <si>
    <t xml:space="preserve">Относително разпределение на осигурените лица в пенсионните фондове по ПОД към 30.06.2023 г. </t>
  </si>
  <si>
    <t>Динамика на нетните активи на управляваните от пенсионноосигурителните дружества пенсионни фондове
(по месеци)</t>
  </si>
  <si>
    <t xml:space="preserve">Нетни активи на управляваните от пенсионноосигурителните дружества пенсионни фондове
към 30.06.2023 г.                    </t>
  </si>
  <si>
    <t>Относително разпределение на нетните активи в пенсионните фондове към 30.06.2023 г.</t>
  </si>
  <si>
    <t>31.12.2022</t>
  </si>
  <si>
    <t>Балансови активи на пенсионноосигурителните дружества и на управляваните от тях фондове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</si>
</sst>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0"/>
  </numFmts>
  <fonts count="4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7">
    <xf numFmtId="0" fontId="0" fillId="0" borderId="0"/>
    <xf numFmtId="164" fontId="30" fillId="0" borderId="0" applyFont="0" applyFill="0" applyBorder="0" applyAlignment="0" applyProtection="0"/>
    <xf numFmtId="0" fontId="41" fillId="0" borderId="0"/>
    <xf numFmtId="0" fontId="30" fillId="0" borderId="0"/>
    <xf numFmtId="0" fontId="33" fillId="0" borderId="0"/>
    <xf numFmtId="16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164" fontId="30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0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26">
    <xf numFmtId="0" fontId="0" fillId="0" borderId="0" xfId="0"/>
    <xf numFmtId="0" fontId="34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164" fontId="34" fillId="0" borderId="1" xfId="1" applyFont="1" applyBorder="1" applyAlignment="1">
      <alignment horizontal="left" wrapText="1"/>
    </xf>
    <xf numFmtId="3" fontId="34" fillId="0" borderId="1" xfId="0" applyNumberFormat="1" applyFont="1" applyFill="1" applyBorder="1"/>
    <xf numFmtId="4" fontId="34" fillId="0" borderId="1" xfId="0" applyNumberFormat="1" applyFont="1" applyFill="1" applyBorder="1" applyAlignment="1">
      <alignment horizontal="right"/>
    </xf>
    <xf numFmtId="0" fontId="34" fillId="0" borderId="1" xfId="0" applyFont="1" applyBorder="1" applyAlignment="1">
      <alignment horizontal="left" wrapText="1"/>
    </xf>
    <xf numFmtId="3" fontId="0" fillId="0" borderId="0" xfId="0" applyNumberFormat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/>
    </xf>
    <xf numFmtId="0" fontId="31" fillId="0" borderId="5" xfId="0" applyFont="1" applyFill="1" applyBorder="1" applyAlignment="1">
      <alignment vertical="center" wrapText="1"/>
    </xf>
    <xf numFmtId="0" fontId="34" fillId="0" borderId="0" xfId="0" applyFont="1" applyBorder="1" applyAlignment="1">
      <alignment horizontal="left"/>
    </xf>
    <xf numFmtId="0" fontId="34" fillId="0" borderId="0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 vertical="center"/>
    </xf>
    <xf numFmtId="164" fontId="34" fillId="0" borderId="1" xfId="1" applyFont="1" applyFill="1" applyBorder="1" applyAlignment="1">
      <alignment horizontal="left"/>
    </xf>
    <xf numFmtId="2" fontId="34" fillId="0" borderId="1" xfId="0" applyNumberFormat="1" applyFont="1" applyFill="1" applyBorder="1" applyAlignment="1">
      <alignment horizontal="right"/>
    </xf>
    <xf numFmtId="0" fontId="34" fillId="0" borderId="0" xfId="0" applyFont="1" applyFill="1" applyBorder="1" applyAlignment="1">
      <alignment horizontal="left"/>
    </xf>
    <xf numFmtId="0" fontId="34" fillId="0" borderId="0" xfId="0" applyFont="1"/>
    <xf numFmtId="0" fontId="34" fillId="0" borderId="0" xfId="0" applyFont="1" applyBorder="1"/>
    <xf numFmtId="0" fontId="34" fillId="0" borderId="1" xfId="0" applyFont="1" applyBorder="1" applyAlignment="1">
      <alignment horizontal="center" vertical="center"/>
    </xf>
    <xf numFmtId="164" fontId="34" fillId="0" borderId="1" xfId="1" applyFont="1" applyBorder="1" applyAlignment="1">
      <alignment horizontal="left"/>
    </xf>
    <xf numFmtId="2" fontId="34" fillId="0" borderId="1" xfId="1" applyNumberFormat="1" applyFont="1" applyBorder="1" applyAlignment="1"/>
    <xf numFmtId="2" fontId="34" fillId="0" borderId="0" xfId="0" applyNumberFormat="1" applyFont="1"/>
    <xf numFmtId="0" fontId="36" fillId="0" borderId="0" xfId="0" applyFont="1" applyBorder="1" applyAlignment="1">
      <alignment horizontal="center"/>
    </xf>
    <xf numFmtId="4" fontId="34" fillId="0" borderId="0" xfId="0" applyNumberFormat="1" applyFont="1"/>
    <xf numFmtId="3" fontId="34" fillId="0" borderId="0" xfId="2" applyNumberFormat="1" applyFont="1" applyBorder="1" applyAlignment="1">
      <alignment wrapText="1"/>
    </xf>
    <xf numFmtId="0" fontId="34" fillId="0" borderId="0" xfId="0" applyFont="1" applyBorder="1" applyAlignment="1">
      <alignment horizontal="left" wrapText="1"/>
    </xf>
    <xf numFmtId="164" fontId="34" fillId="0" borderId="1" xfId="1" applyFont="1" applyBorder="1" applyAlignment="1">
      <alignment vertical="center" wrapText="1"/>
    </xf>
    <xf numFmtId="164" fontId="34" fillId="0" borderId="1" xfId="1" applyFont="1" applyFill="1" applyBorder="1" applyAlignment="1">
      <alignment horizontal="left" wrapText="1"/>
    </xf>
    <xf numFmtId="164" fontId="34" fillId="0" borderId="0" xfId="1" applyFont="1" applyFill="1" applyBorder="1" applyAlignment="1">
      <alignment horizontal="center" vertical="center" wrapText="1"/>
    </xf>
    <xf numFmtId="164" fontId="34" fillId="0" borderId="1" xfId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164" fontId="33" fillId="0" borderId="1" xfId="1" applyFont="1" applyFill="1" applyBorder="1" applyAlignment="1">
      <alignment horizontal="left" wrapText="1"/>
    </xf>
    <xf numFmtId="164" fontId="33" fillId="0" borderId="1" xfId="1" applyFont="1" applyBorder="1" applyAlignment="1">
      <alignment horizontal="left" wrapText="1"/>
    </xf>
    <xf numFmtId="0" fontId="33" fillId="0" borderId="1" xfId="0" applyFont="1" applyFill="1" applyBorder="1" applyAlignment="1">
      <alignment wrapText="1"/>
    </xf>
    <xf numFmtId="3" fontId="33" fillId="0" borderId="0" xfId="4" applyNumberFormat="1" applyFont="1" applyFill="1" applyAlignment="1"/>
    <xf numFmtId="0" fontId="33" fillId="0" borderId="0" xfId="4" applyFont="1" applyFill="1" applyAlignment="1"/>
    <xf numFmtId="0" fontId="33" fillId="0" borderId="1" xfId="3" applyFont="1" applyFill="1" applyBorder="1" applyAlignment="1">
      <alignment horizontal="center" vertical="center" wrapText="1"/>
    </xf>
    <xf numFmtId="0" fontId="33" fillId="0" borderId="0" xfId="4" applyFont="1" applyFill="1" applyBorder="1" applyAlignment="1">
      <alignment wrapText="1"/>
    </xf>
    <xf numFmtId="0" fontId="33" fillId="0" borderId="0" xfId="4" applyFont="1" applyFill="1" applyAlignment="1">
      <alignment wrapText="1"/>
    </xf>
    <xf numFmtId="0" fontId="35" fillId="0" borderId="0" xfId="3" applyFont="1" applyFill="1"/>
    <xf numFmtId="0" fontId="31" fillId="0" borderId="0" xfId="4" applyFont="1" applyFill="1" applyBorder="1" applyAlignment="1"/>
    <xf numFmtId="0" fontId="33" fillId="0" borderId="1" xfId="3" applyFont="1" applyFill="1" applyBorder="1" applyAlignment="1">
      <alignment wrapText="1"/>
    </xf>
    <xf numFmtId="0" fontId="33" fillId="0" borderId="1" xfId="4" applyFont="1" applyFill="1" applyBorder="1" applyAlignment="1">
      <alignment wrapText="1"/>
    </xf>
    <xf numFmtId="0" fontId="33" fillId="0" borderId="0" xfId="4" applyFont="1" applyFill="1" applyBorder="1" applyAlignment="1"/>
    <xf numFmtId="0" fontId="33" fillId="0" borderId="0" xfId="4" applyFont="1" applyFill="1" applyAlignment="1">
      <alignment horizontal="center"/>
    </xf>
    <xf numFmtId="4" fontId="33" fillId="0" borderId="0" xfId="4" applyNumberFormat="1" applyFont="1" applyFill="1" applyAlignment="1"/>
    <xf numFmtId="0" fontId="30" fillId="0" borderId="0" xfId="3" applyFill="1"/>
    <xf numFmtId="164" fontId="33" fillId="0" borderId="1" xfId="5" applyFont="1" applyFill="1" applyBorder="1" applyAlignment="1">
      <alignment horizontal="left" wrapText="1"/>
    </xf>
    <xf numFmtId="3" fontId="30" fillId="0" borderId="0" xfId="3" applyNumberFormat="1" applyFill="1"/>
    <xf numFmtId="164" fontId="33" fillId="0" borderId="1" xfId="5" applyFont="1" applyFill="1" applyBorder="1" applyAlignment="1">
      <alignment wrapText="1"/>
    </xf>
    <xf numFmtId="0" fontId="30" fillId="0" borderId="0" xfId="3"/>
    <xf numFmtId="0" fontId="33" fillId="0" borderId="2" xfId="3" applyFont="1" applyBorder="1" applyAlignment="1">
      <alignment horizontal="center" vertical="center" wrapText="1"/>
    </xf>
    <xf numFmtId="164" fontId="33" fillId="0" borderId="1" xfId="5" applyFont="1" applyBorder="1" applyAlignment="1">
      <alignment horizontal="left" wrapText="1"/>
    </xf>
    <xf numFmtId="164" fontId="33" fillId="0" borderId="1" xfId="5" applyFont="1" applyBorder="1" applyAlignment="1">
      <alignment wrapText="1"/>
    </xf>
    <xf numFmtId="0" fontId="33" fillId="0" borderId="4" xfId="3" applyFont="1" applyFill="1" applyBorder="1" applyAlignment="1">
      <alignment horizontal="left" wrapText="1"/>
    </xf>
    <xf numFmtId="0" fontId="33" fillId="0" borderId="1" xfId="3" applyFont="1" applyBorder="1" applyAlignment="1">
      <alignment horizontal="left" wrapText="1"/>
    </xf>
    <xf numFmtId="4" fontId="30" fillId="0" borderId="0" xfId="3" applyNumberFormat="1"/>
    <xf numFmtId="0" fontId="33" fillId="0" borderId="10" xfId="4" applyFont="1" applyBorder="1" applyAlignment="1">
      <alignment horizontal="center" vertical="center" wrapText="1"/>
    </xf>
    <xf numFmtId="4" fontId="33" fillId="0" borderId="1" xfId="3" applyNumberFormat="1" applyFont="1" applyFill="1" applyBorder="1" applyAlignment="1">
      <alignment horizontal="right"/>
    </xf>
    <xf numFmtId="0" fontId="32" fillId="0" borderId="0" xfId="4" applyFont="1" applyFill="1" applyAlignment="1"/>
    <xf numFmtId="0" fontId="32" fillId="0" borderId="0" xfId="4" applyFont="1" applyFill="1" applyAlignment="1">
      <alignment wrapText="1"/>
    </xf>
    <xf numFmtId="0" fontId="33" fillId="0" borderId="1" xfId="3" applyFont="1" applyFill="1" applyBorder="1" applyAlignment="1">
      <alignment horizontal="center" wrapText="1"/>
    </xf>
    <xf numFmtId="0" fontId="31" fillId="0" borderId="1" xfId="3" applyFont="1" applyFill="1" applyBorder="1" applyAlignment="1">
      <alignment wrapText="1"/>
    </xf>
    <xf numFmtId="0" fontId="31" fillId="0" borderId="1" xfId="4" applyFont="1" applyFill="1" applyBorder="1" applyAlignment="1"/>
    <xf numFmtId="0" fontId="32" fillId="0" borderId="0" xfId="4" applyFont="1" applyFill="1" applyBorder="1" applyAlignment="1"/>
    <xf numFmtId="3" fontId="32" fillId="0" borderId="0" xfId="4" applyNumberFormat="1" applyFont="1" applyFill="1" applyAlignment="1"/>
    <xf numFmtId="2" fontId="33" fillId="0" borderId="1" xfId="0" applyNumberFormat="1" applyFont="1" applyFill="1" applyBorder="1" applyAlignment="1">
      <alignment horizontal="right"/>
    </xf>
    <xf numFmtId="164" fontId="33" fillId="0" borderId="6" xfId="1" applyFont="1" applyBorder="1" applyAlignment="1">
      <alignment horizontal="left" vertical="justify" wrapText="1" indent="1"/>
    </xf>
    <xf numFmtId="0" fontId="33" fillId="0" borderId="2" xfId="0" applyFont="1" applyBorder="1" applyAlignment="1">
      <alignment horizontal="center" vertical="center" wrapText="1"/>
    </xf>
    <xf numFmtId="164" fontId="33" fillId="0" borderId="6" xfId="1" applyFont="1" applyBorder="1" applyAlignment="1">
      <alignment horizontal="justify" vertical="center" wrapText="1"/>
    </xf>
    <xf numFmtId="4" fontId="33" fillId="2" borderId="1" xfId="3" applyNumberFormat="1" applyFont="1" applyFill="1" applyBorder="1" applyAlignment="1">
      <alignment horizontal="right"/>
    </xf>
    <xf numFmtId="4" fontId="30" fillId="0" borderId="0" xfId="4" applyNumberFormat="1" applyFont="1" applyFill="1" applyAlignment="1"/>
    <xf numFmtId="164" fontId="33" fillId="0" borderId="1" xfId="1" applyFont="1" applyBorder="1" applyAlignment="1">
      <alignment wrapText="1"/>
    </xf>
    <xf numFmtId="1" fontId="40" fillId="0" borderId="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Border="1" applyAlignment="1">
      <alignment horizontal="center"/>
    </xf>
    <xf numFmtId="164" fontId="33" fillId="0" borderId="6" xfId="1" applyFont="1" applyBorder="1" applyAlignment="1">
      <alignment horizontal="justify" vertical="justify" wrapText="1"/>
    </xf>
    <xf numFmtId="0" fontId="33" fillId="0" borderId="6" xfId="3" applyFont="1" applyBorder="1" applyAlignment="1">
      <alignment horizontal="left" vertical="distributed" wrapText="1"/>
    </xf>
    <xf numFmtId="49" fontId="33" fillId="0" borderId="10" xfId="3" applyNumberFormat="1" applyFont="1" applyFill="1" applyBorder="1" applyAlignment="1">
      <alignment horizontal="center" vertical="center" wrapText="1"/>
    </xf>
    <xf numFmtId="167" fontId="33" fillId="2" borderId="1" xfId="3" applyNumberFormat="1" applyFont="1" applyFill="1" applyBorder="1" applyAlignment="1">
      <alignment horizontal="right"/>
    </xf>
    <xf numFmtId="167" fontId="33" fillId="0" borderId="1" xfId="3" applyNumberFormat="1" applyFont="1" applyFill="1" applyBorder="1" applyAlignment="1">
      <alignment horizontal="right"/>
    </xf>
    <xf numFmtId="3" fontId="40" fillId="0" borderId="1" xfId="0" applyNumberFormat="1" applyFont="1" applyFill="1" applyBorder="1" applyAlignment="1">
      <alignment horizontal="right" wrapText="1"/>
    </xf>
    <xf numFmtId="4" fontId="33" fillId="0" borderId="1" xfId="3" applyNumberFormat="1" applyFont="1" applyFill="1" applyBorder="1" applyAlignment="1">
      <alignment horizontal="right"/>
    </xf>
    <xf numFmtId="164" fontId="38" fillId="0" borderId="9" xfId="1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4" fillId="0" borderId="0" xfId="0" applyNumberFormat="1" applyFont="1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2" fontId="34" fillId="0" borderId="9" xfId="0" applyNumberFormat="1" applyFont="1" applyFill="1" applyBorder="1" applyAlignment="1">
      <alignment wrapText="1" shrinkToFit="1"/>
    </xf>
    <xf numFmtId="2" fontId="34" fillId="0" borderId="0" xfId="0" applyNumberFormat="1" applyFont="1" applyFill="1" applyBorder="1" applyAlignment="1">
      <alignment wrapText="1" shrinkToFit="1"/>
    </xf>
    <xf numFmtId="3" fontId="34" fillId="0" borderId="9" xfId="0" applyNumberFormat="1" applyFont="1" applyBorder="1" applyAlignment="1">
      <alignment wrapText="1"/>
    </xf>
    <xf numFmtId="3" fontId="34" fillId="0" borderId="0" xfId="0" applyNumberFormat="1" applyFont="1" applyBorder="1" applyAlignment="1">
      <alignment wrapText="1"/>
    </xf>
    <xf numFmtId="0" fontId="34" fillId="0" borderId="9" xfId="0" applyFont="1" applyBorder="1" applyAlignment="1">
      <alignment wrapText="1"/>
    </xf>
    <xf numFmtId="0" fontId="34" fillId="0" borderId="0" xfId="0" applyFont="1" applyBorder="1" applyAlignment="1">
      <alignment wrapText="1"/>
    </xf>
    <xf numFmtId="168" fontId="33" fillId="0" borderId="10" xfId="3" applyNumberFormat="1" applyFont="1" applyFill="1" applyBorder="1" applyAlignment="1">
      <alignment horizontal="center" vertical="center" wrapText="1"/>
    </xf>
    <xf numFmtId="0" fontId="33" fillId="0" borderId="10" xfId="3" applyFont="1" applyFill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/>
    </xf>
    <xf numFmtId="3" fontId="33" fillId="0" borderId="1" xfId="0" applyNumberFormat="1" applyFont="1" applyBorder="1"/>
    <xf numFmtId="4" fontId="33" fillId="0" borderId="1" xfId="0" applyNumberFormat="1" applyFont="1" applyBorder="1" applyAlignment="1">
      <alignment horizontal="right"/>
    </xf>
    <xf numFmtId="3" fontId="33" fillId="0" borderId="1" xfId="4" applyNumberFormat="1" applyFont="1" applyFill="1" applyBorder="1" applyAlignment="1"/>
    <xf numFmtId="0" fontId="33" fillId="0" borderId="10" xfId="3" applyFont="1" applyFill="1" applyBorder="1" applyAlignment="1">
      <alignment horizontal="center" vertical="center" wrapText="1"/>
    </xf>
    <xf numFmtId="166" fontId="33" fillId="0" borderId="1" xfId="3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center" vertical="center"/>
    </xf>
    <xf numFmtId="2" fontId="33" fillId="0" borderId="1" xfId="0" applyNumberFormat="1" applyFont="1" applyFill="1" applyBorder="1" applyAlignment="1">
      <alignment horizontal="right"/>
    </xf>
    <xf numFmtId="3" fontId="40" fillId="0" borderId="1" xfId="0" applyNumberFormat="1" applyFont="1" applyFill="1" applyBorder="1" applyAlignment="1">
      <alignment horizontal="right" wrapText="1"/>
    </xf>
    <xf numFmtId="166" fontId="33" fillId="0" borderId="1" xfId="3" applyNumberFormat="1" applyFont="1" applyFill="1" applyBorder="1" applyAlignment="1">
      <alignment horizontal="right"/>
    </xf>
    <xf numFmtId="164" fontId="33" fillId="0" borderId="6" xfId="1" applyFont="1" applyFill="1" applyBorder="1" applyAlignment="1">
      <alignment horizontal="left" vertical="justify" wrapText="1" inden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1" applyFont="1" applyFill="1" applyBorder="1" applyAlignment="1">
      <alignment wrapText="1"/>
    </xf>
    <xf numFmtId="164" fontId="33" fillId="0" borderId="1" xfId="1" applyFont="1" applyFill="1" applyBorder="1" applyAlignment="1">
      <alignment horizontal="center" vertical="center" wrapText="1"/>
    </xf>
    <xf numFmtId="0" fontId="33" fillId="0" borderId="9" xfId="3" applyFont="1" applyFill="1" applyBorder="1" applyAlignment="1">
      <alignment wrapText="1"/>
    </xf>
    <xf numFmtId="0" fontId="35" fillId="0" borderId="9" xfId="3" applyFont="1" applyFill="1" applyBorder="1" applyAlignment="1">
      <alignment wrapText="1"/>
    </xf>
    <xf numFmtId="3" fontId="33" fillId="0" borderId="1" xfId="0" applyNumberFormat="1" applyFont="1" applyFill="1" applyBorder="1" applyAlignment="1">
      <alignment horizontal="right"/>
    </xf>
    <xf numFmtId="167" fontId="33" fillId="0" borderId="1" xfId="3" applyNumberFormat="1" applyFont="1" applyFill="1" applyBorder="1" applyAlignment="1">
      <alignment horizontal="right"/>
    </xf>
    <xf numFmtId="165" fontId="33" fillId="0" borderId="1" xfId="0" applyNumberFormat="1" applyFont="1" applyFill="1" applyBorder="1" applyAlignment="1">
      <alignment horizontal="right"/>
    </xf>
    <xf numFmtId="3" fontId="35" fillId="0" borderId="0" xfId="0" applyNumberFormat="1" applyFont="1" applyBorder="1" applyAlignment="1">
      <alignment horizontal="right"/>
    </xf>
    <xf numFmtId="166" fontId="30" fillId="0" borderId="0" xfId="3" applyNumberFormat="1" applyFill="1"/>
    <xf numFmtId="164" fontId="33" fillId="0" borderId="1" xfId="1" applyFont="1" applyFill="1" applyBorder="1" applyAlignment="1">
      <alignment horizontal="left"/>
    </xf>
    <xf numFmtId="164" fontId="33" fillId="0" borderId="1" xfId="1" applyFont="1" applyBorder="1" applyAlignment="1">
      <alignment horizontal="left"/>
    </xf>
    <xf numFmtId="0" fontId="33" fillId="0" borderId="10" xfId="3" applyFont="1" applyFill="1" applyBorder="1" applyAlignment="1">
      <alignment horizontal="center" vertical="center" wrapText="1"/>
    </xf>
    <xf numFmtId="0" fontId="30" fillId="0" borderId="9" xfId="3" applyFill="1" applyBorder="1" applyAlignment="1">
      <alignment wrapText="1"/>
    </xf>
    <xf numFmtId="0" fontId="34" fillId="0" borderId="11" xfId="0" applyFont="1" applyFill="1" applyBorder="1" applyAlignment="1">
      <alignment horizontal="center" vertical="center"/>
    </xf>
    <xf numFmtId="2" fontId="33" fillId="0" borderId="0" xfId="0" applyNumberFormat="1" applyFont="1" applyFill="1" applyBorder="1" applyAlignment="1">
      <alignment horizontal="right" wrapText="1" shrinkToFit="1"/>
    </xf>
    <xf numFmtId="2" fontId="34" fillId="0" borderId="0" xfId="0" applyNumberFormat="1" applyFont="1" applyBorder="1"/>
    <xf numFmtId="166" fontId="33" fillId="0" borderId="1" xfId="3" applyNumberFormat="1" applyFont="1" applyFill="1" applyBorder="1" applyAlignment="1">
      <alignment horizontal="right" vertical="center"/>
    </xf>
    <xf numFmtId="0" fontId="33" fillId="0" borderId="1" xfId="3" applyFont="1" applyFill="1" applyBorder="1" applyAlignment="1">
      <alignment horizontal="center" vertical="center" wrapText="1"/>
    </xf>
    <xf numFmtId="0" fontId="33" fillId="0" borderId="9" xfId="3" applyFont="1" applyFill="1" applyBorder="1" applyAlignment="1">
      <alignment horizontal="right" wrapText="1"/>
    </xf>
    <xf numFmtId="0" fontId="32" fillId="0" borderId="0" xfId="4" applyFont="1" applyFill="1" applyAlignment="1">
      <alignment vertical="center"/>
    </xf>
    <xf numFmtId="0" fontId="33" fillId="0" borderId="1" xfId="3" applyFont="1" applyFill="1" applyBorder="1" applyAlignment="1">
      <alignment horizontal="center" vertical="center" wrapText="1"/>
    </xf>
    <xf numFmtId="0" fontId="33" fillId="0" borderId="1" xfId="4" applyFont="1" applyFill="1" applyBorder="1" applyAlignment="1"/>
    <xf numFmtId="164" fontId="33" fillId="0" borderId="4" xfId="1" applyFont="1" applyFill="1" applyBorder="1" applyAlignment="1">
      <alignment horizontal="left" wrapText="1"/>
    </xf>
    <xf numFmtId="0" fontId="33" fillId="0" borderId="1" xfId="3" applyFont="1" applyFill="1" applyBorder="1" applyAlignment="1">
      <alignment horizontal="center" vertical="center" wrapText="1"/>
    </xf>
    <xf numFmtId="0" fontId="31" fillId="0" borderId="1" xfId="3" applyFont="1" applyFill="1" applyBorder="1" applyAlignment="1">
      <alignment vertical="center" wrapText="1"/>
    </xf>
    <xf numFmtId="4" fontId="33" fillId="0" borderId="1" xfId="0" applyNumberFormat="1" applyFont="1" applyFill="1" applyBorder="1" applyAlignment="1"/>
    <xf numFmtId="4" fontId="44" fillId="0" borderId="1" xfId="0" applyNumberFormat="1" applyFont="1" applyBorder="1"/>
    <xf numFmtId="4" fontId="44" fillId="0" borderId="1" xfId="0" applyNumberFormat="1" applyFont="1" applyBorder="1" applyAlignment="1">
      <alignment vertical="center"/>
    </xf>
    <xf numFmtId="166" fontId="32" fillId="0" borderId="0" xfId="4" applyNumberFormat="1" applyFont="1" applyFill="1" applyAlignment="1"/>
    <xf numFmtId="0" fontId="33" fillId="0" borderId="10" xfId="3" applyFont="1" applyFill="1" applyBorder="1" applyAlignment="1">
      <alignment horizontal="center" vertical="center" wrapText="1"/>
    </xf>
    <xf numFmtId="0" fontId="33" fillId="0" borderId="10" xfId="3" applyFont="1" applyFill="1" applyBorder="1" applyAlignment="1">
      <alignment horizontal="center" vertical="center" wrapText="1"/>
    </xf>
    <xf numFmtId="169" fontId="30" fillId="0" borderId="0" xfId="3" applyNumberFormat="1"/>
    <xf numFmtId="167" fontId="30" fillId="0" borderId="0" xfId="3" applyNumberFormat="1" applyFill="1"/>
    <xf numFmtId="0" fontId="33" fillId="0" borderId="4" xfId="0" applyFont="1" applyFill="1" applyBorder="1" applyAlignment="1">
      <alignment horizontal="center" vertical="center"/>
    </xf>
    <xf numFmtId="3" fontId="33" fillId="0" borderId="1" xfId="0" applyNumberFormat="1" applyFont="1" applyFill="1" applyBorder="1"/>
    <xf numFmtId="0" fontId="33" fillId="0" borderId="1" xfId="0" applyFont="1" applyBorder="1" applyAlignment="1">
      <alignment horizontal="center" vertical="center"/>
    </xf>
    <xf numFmtId="164" fontId="34" fillId="0" borderId="1" xfId="1" applyFont="1" applyBorder="1" applyAlignment="1">
      <alignment wrapText="1"/>
    </xf>
    <xf numFmtId="3" fontId="33" fillId="0" borderId="0" xfId="4" applyNumberFormat="1" applyFont="1" applyFill="1" applyBorder="1" applyAlignment="1"/>
    <xf numFmtId="2" fontId="31" fillId="0" borderId="0" xfId="4" applyNumberFormat="1" applyFont="1" applyFill="1" applyBorder="1" applyAlignment="1"/>
    <xf numFmtId="2" fontId="30" fillId="0" borderId="0" xfId="3" applyNumberFormat="1" applyFill="1"/>
    <xf numFmtId="0" fontId="31" fillId="0" borderId="0" xfId="3" applyFont="1" applyFill="1" applyAlignment="1">
      <alignment horizontal="center" wrapText="1"/>
    </xf>
    <xf numFmtId="0" fontId="33" fillId="0" borderId="10" xfId="3" applyFont="1" applyFill="1" applyBorder="1" applyAlignment="1">
      <alignment horizontal="center" vertical="center" wrapText="1"/>
    </xf>
    <xf numFmtId="0" fontId="33" fillId="0" borderId="11" xfId="3" applyFont="1" applyFill="1" applyBorder="1" applyAlignment="1">
      <alignment horizontal="center" vertical="center" wrapText="1"/>
    </xf>
    <xf numFmtId="0" fontId="33" fillId="0" borderId="3" xfId="3" applyFont="1" applyFill="1" applyBorder="1" applyAlignment="1">
      <alignment horizontal="left" vertical="distributed" wrapText="1"/>
    </xf>
    <xf numFmtId="0" fontId="33" fillId="0" borderId="12" xfId="3" applyFont="1" applyFill="1" applyBorder="1" applyAlignment="1">
      <alignment horizontal="left" vertical="distributed" wrapText="1"/>
    </xf>
    <xf numFmtId="0" fontId="33" fillId="0" borderId="1" xfId="3" applyFont="1" applyFill="1" applyBorder="1" applyAlignment="1">
      <alignment horizontal="center" vertical="center" wrapText="1"/>
    </xf>
    <xf numFmtId="0" fontId="33" fillId="0" borderId="1" xfId="4" applyFont="1" applyFill="1" applyBorder="1" applyAlignment="1">
      <alignment horizontal="center" vertical="center" wrapText="1"/>
    </xf>
    <xf numFmtId="0" fontId="33" fillId="0" borderId="9" xfId="3" applyFont="1" applyFill="1" applyBorder="1" applyAlignment="1">
      <alignment horizontal="center" wrapText="1"/>
    </xf>
    <xf numFmtId="0" fontId="43" fillId="0" borderId="4" xfId="3" applyFont="1" applyFill="1" applyBorder="1" applyAlignment="1">
      <alignment horizontal="center" vertical="center" wrapText="1"/>
    </xf>
    <xf numFmtId="0" fontId="43" fillId="0" borderId="2" xfId="3" applyFont="1" applyFill="1" applyBorder="1" applyAlignment="1">
      <alignment horizontal="center" vertical="center" wrapText="1"/>
    </xf>
    <xf numFmtId="0" fontId="33" fillId="0" borderId="4" xfId="3" applyFont="1" applyFill="1" applyBorder="1" applyAlignment="1">
      <alignment horizontal="center" vertical="center" wrapText="1"/>
    </xf>
    <xf numFmtId="0" fontId="33" fillId="0" borderId="2" xfId="3" applyFont="1" applyFill="1" applyBorder="1" applyAlignment="1">
      <alignment horizontal="center" vertical="center" wrapText="1"/>
    </xf>
    <xf numFmtId="164" fontId="38" fillId="0" borderId="0" xfId="5" applyFont="1" applyFill="1" applyBorder="1" applyAlignment="1">
      <alignment horizontal="center" vertical="center" wrapText="1"/>
    </xf>
    <xf numFmtId="0" fontId="38" fillId="0" borderId="0" xfId="3" applyFont="1" applyFill="1" applyBorder="1" applyAlignment="1">
      <alignment horizontal="center" vertical="center" wrapText="1"/>
    </xf>
    <xf numFmtId="0" fontId="30" fillId="0" borderId="0" xfId="3" applyFill="1" applyAlignment="1">
      <alignment horizontal="center" vertical="center" wrapText="1"/>
    </xf>
    <xf numFmtId="0" fontId="33" fillId="0" borderId="9" xfId="3" applyFont="1" applyFill="1" applyBorder="1" applyAlignment="1">
      <alignment horizontal="right" wrapText="1"/>
    </xf>
    <xf numFmtId="0" fontId="30" fillId="0" borderId="9" xfId="3" applyFill="1" applyBorder="1" applyAlignment="1">
      <alignment wrapText="1"/>
    </xf>
    <xf numFmtId="0" fontId="33" fillId="0" borderId="13" xfId="3" applyFont="1" applyFill="1" applyBorder="1" applyAlignment="1">
      <alignment horizontal="left" vertical="distributed" wrapText="1"/>
    </xf>
    <xf numFmtId="164" fontId="38" fillId="2" borderId="0" xfId="5" applyFont="1" applyFill="1" applyBorder="1" applyAlignment="1">
      <alignment horizontal="center" vertical="center" wrapText="1"/>
    </xf>
    <xf numFmtId="0" fontId="38" fillId="2" borderId="0" xfId="3" applyFont="1" applyFill="1" applyBorder="1" applyAlignment="1">
      <alignment horizontal="center" vertical="center" wrapText="1"/>
    </xf>
    <xf numFmtId="0" fontId="30" fillId="2" borderId="0" xfId="3" applyFill="1" applyAlignment="1">
      <alignment horizontal="center" vertical="center" wrapText="1"/>
    </xf>
    <xf numFmtId="0" fontId="39" fillId="2" borderId="0" xfId="3" applyFont="1" applyFill="1" applyAlignment="1">
      <alignment horizontal="center" vertical="center" wrapText="1"/>
    </xf>
    <xf numFmtId="164" fontId="33" fillId="0" borderId="9" xfId="5" applyFont="1" applyBorder="1" applyAlignment="1">
      <alignment horizontal="right" vertical="center" wrapText="1"/>
    </xf>
    <xf numFmtId="0" fontId="30" fillId="0" borderId="9" xfId="3" applyBorder="1" applyAlignment="1">
      <alignment horizontal="right" wrapText="1"/>
    </xf>
    <xf numFmtId="0" fontId="33" fillId="0" borderId="8" xfId="3" applyFont="1" applyFill="1" applyBorder="1" applyAlignment="1">
      <alignment horizontal="center" vertical="center" wrapText="1"/>
    </xf>
    <xf numFmtId="0" fontId="33" fillId="0" borderId="3" xfId="3" applyFont="1" applyFill="1" applyBorder="1" applyAlignment="1">
      <alignment horizontal="right" vertical="justify" wrapText="1"/>
    </xf>
    <xf numFmtId="0" fontId="30" fillId="0" borderId="12" xfId="3" applyFill="1" applyBorder="1" applyAlignment="1">
      <alignment horizontal="right" vertical="justify" wrapText="1"/>
    </xf>
    <xf numFmtId="0" fontId="30" fillId="0" borderId="8" xfId="3" applyFill="1" applyBorder="1"/>
    <xf numFmtId="0" fontId="30" fillId="0" borderId="2" xfId="3" applyFill="1" applyBorder="1"/>
    <xf numFmtId="0" fontId="30" fillId="0" borderId="8" xfId="3" applyFill="1" applyBorder="1" applyAlignment="1">
      <alignment horizontal="center" vertical="center" wrapText="1"/>
    </xf>
    <xf numFmtId="0" fontId="30" fillId="0" borderId="8" xfId="3" applyFill="1" applyBorder="1" applyAlignment="1">
      <alignment vertical="center" wrapText="1"/>
    </xf>
    <xf numFmtId="0" fontId="30" fillId="0" borderId="8" xfId="3" applyFill="1" applyBorder="1" applyAlignment="1">
      <alignment wrapText="1"/>
    </xf>
    <xf numFmtId="0" fontId="30" fillId="0" borderId="2" xfId="3" applyFill="1" applyBorder="1" applyAlignment="1">
      <alignment vertical="center" wrapText="1"/>
    </xf>
    <xf numFmtId="0" fontId="33" fillId="0" borderId="0" xfId="3" applyFont="1" applyFill="1" applyBorder="1" applyAlignment="1">
      <alignment horizontal="right" wrapText="1"/>
    </xf>
    <xf numFmtId="0" fontId="30" fillId="0" borderId="1" xfId="3" applyFill="1" applyBorder="1" applyAlignment="1">
      <alignment horizontal="center" vertical="center" wrapText="1"/>
    </xf>
    <xf numFmtId="0" fontId="30" fillId="0" borderId="1" xfId="3" applyFill="1" applyBorder="1" applyAlignment="1">
      <alignment vertical="center" wrapText="1"/>
    </xf>
    <xf numFmtId="164" fontId="31" fillId="2" borderId="0" xfId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wrapText="1"/>
    </xf>
    <xf numFmtId="0" fontId="42" fillId="0" borderId="0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33" fillId="0" borderId="3" xfId="0" applyFont="1" applyFill="1" applyBorder="1" applyAlignment="1">
      <alignment horizontal="right" vertical="distributed" wrapText="1"/>
    </xf>
    <xf numFmtId="0" fontId="34" fillId="0" borderId="12" xfId="0" applyFont="1" applyFill="1" applyBorder="1" applyAlignment="1">
      <alignment horizontal="right" vertical="distributed"/>
    </xf>
    <xf numFmtId="0" fontId="33" fillId="0" borderId="4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left" vertical="distributed" wrapText="1"/>
    </xf>
    <xf numFmtId="0" fontId="34" fillId="0" borderId="12" xfId="0" applyFont="1" applyFill="1" applyBorder="1" applyAlignment="1">
      <alignment horizontal="left" vertical="distributed"/>
    </xf>
    <xf numFmtId="0" fontId="34" fillId="0" borderId="4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10" fontId="31" fillId="0" borderId="0" xfId="1" applyNumberFormat="1" applyFont="1" applyFill="1" applyBorder="1" applyAlignment="1">
      <alignment horizontal="center" vertical="center" wrapText="1"/>
    </xf>
    <xf numFmtId="164" fontId="38" fillId="0" borderId="0" xfId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4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1" fillId="0" borderId="14" xfId="1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3" fillId="0" borderId="3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/>
    </xf>
    <xf numFmtId="0" fontId="33" fillId="0" borderId="4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3" fontId="31" fillId="0" borderId="0" xfId="1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64" fontId="31" fillId="0" borderId="0" xfId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/>
    <xf numFmtId="3" fontId="3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4" fillId="0" borderId="0" xfId="0" applyFont="1" applyBorder="1" applyAlignment="1">
      <alignment horizontal="right" wrapText="1"/>
    </xf>
  </cellXfs>
  <cellStyles count="117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26" xfId="110"/>
    <cellStyle name="Normal 27" xfId="111"/>
    <cellStyle name="Normal 28" xfId="112"/>
    <cellStyle name="Normal 29" xfId="113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30" xfId="114"/>
    <cellStyle name="Normal 31" xfId="115"/>
    <cellStyle name="Normal 32" xfId="116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00FF"/>
      <color rgb="FFFF9900"/>
      <color rgb="FFFF3399"/>
      <color rgb="FF990033"/>
      <color rgb="FF7BC060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2434305295692759"/>
                  <c:y val="-0.139978384605773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-4.7728856530006317E-2"/>
                  <c:y val="-6.12369695245531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#,##0.00</c:formatCode>
                <c:ptCount val="10"/>
                <c:pt idx="0">
                  <c:v>25.22</c:v>
                </c:pt>
                <c:pt idx="1">
                  <c:v>9.2200000000000006</c:v>
                </c:pt>
                <c:pt idx="2">
                  <c:v>19.440000000000001</c:v>
                </c:pt>
                <c:pt idx="3">
                  <c:v>20.350000000000001</c:v>
                </c:pt>
                <c:pt idx="4">
                  <c:v>8.7200000000000006</c:v>
                </c:pt>
                <c:pt idx="5">
                  <c:v>8.0500000000000007</c:v>
                </c:pt>
                <c:pt idx="6">
                  <c:v>4.38</c:v>
                </c:pt>
                <c:pt idx="7">
                  <c:v>2.64</c:v>
                </c:pt>
                <c:pt idx="8">
                  <c:v>1.67</c:v>
                </c:pt>
                <c:pt idx="9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06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0.00</c:formatCode>
                <c:ptCount val="10"/>
                <c:pt idx="0">
                  <c:v>24.73</c:v>
                </c:pt>
                <c:pt idx="1">
                  <c:v>9.3000000000000007</c:v>
                </c:pt>
                <c:pt idx="2">
                  <c:v>19.920000000000002</c:v>
                </c:pt>
                <c:pt idx="3">
                  <c:v>20.93</c:v>
                </c:pt>
                <c:pt idx="4">
                  <c:v>10.94</c:v>
                </c:pt>
                <c:pt idx="5">
                  <c:v>9</c:v>
                </c:pt>
                <c:pt idx="6">
                  <c:v>2.46</c:v>
                </c:pt>
                <c:pt idx="7">
                  <c:v>1.53</c:v>
                </c:pt>
                <c:pt idx="8">
                  <c:v>0.99</c:v>
                </c:pt>
                <c:pt idx="9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30.06.2023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80.290000000000006</c:v>
                </c:pt>
                <c:pt idx="1">
                  <c:v>6.54</c:v>
                </c:pt>
                <c:pt idx="2">
                  <c:v>12.97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30.06.2023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86.52</c:v>
                </c:pt>
                <c:pt idx="1">
                  <c:v>6.95</c:v>
                </c:pt>
                <c:pt idx="2">
                  <c:v>6.45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Normal="10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9.85546875" style="35" customWidth="1"/>
    <col min="23" max="24" width="9.28515625" style="36" customWidth="1"/>
    <col min="25" max="25" width="11" style="36" bestFit="1" customWidth="1"/>
    <col min="26" max="16384" width="10.28515625" style="36"/>
  </cols>
  <sheetData>
    <row r="1" spans="1:58" ht="23.25" customHeight="1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58" ht="22.5" customHeight="1"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55" t="s">
        <v>1</v>
      </c>
      <c r="W2" s="155"/>
    </row>
    <row r="3" spans="1:58" s="39" customFormat="1" ht="70.5" customHeight="1">
      <c r="A3" s="37" t="s">
        <v>2</v>
      </c>
      <c r="B3" s="153" t="s">
        <v>52</v>
      </c>
      <c r="C3" s="154"/>
      <c r="D3" s="153" t="s">
        <v>4</v>
      </c>
      <c r="E3" s="153"/>
      <c r="F3" s="153" t="s">
        <v>71</v>
      </c>
      <c r="G3" s="153"/>
      <c r="H3" s="153" t="s">
        <v>5</v>
      </c>
      <c r="I3" s="153"/>
      <c r="J3" s="153" t="s">
        <v>68</v>
      </c>
      <c r="K3" s="153"/>
      <c r="L3" s="153" t="s">
        <v>72</v>
      </c>
      <c r="M3" s="153"/>
      <c r="N3" s="153" t="s">
        <v>53</v>
      </c>
      <c r="O3" s="153"/>
      <c r="P3" s="158" t="s">
        <v>54</v>
      </c>
      <c r="Q3" s="159"/>
      <c r="R3" s="156" t="s">
        <v>49</v>
      </c>
      <c r="S3" s="157"/>
      <c r="T3" s="153" t="s">
        <v>67</v>
      </c>
      <c r="U3" s="153"/>
      <c r="V3" s="153" t="s">
        <v>7</v>
      </c>
      <c r="W3" s="153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51" t="s">
        <v>66</v>
      </c>
      <c r="B4" s="149" t="s">
        <v>98</v>
      </c>
      <c r="C4" s="149" t="s">
        <v>99</v>
      </c>
      <c r="D4" s="149" t="str">
        <f>B4</f>
        <v>I полу-годие 2022</v>
      </c>
      <c r="E4" s="149" t="str">
        <f>C4</f>
        <v>I полу-годие 2023</v>
      </c>
      <c r="F4" s="149" t="str">
        <f t="shared" ref="F4:U4" si="0">D4</f>
        <v>I полу-годие 2022</v>
      </c>
      <c r="G4" s="149" t="str">
        <f t="shared" si="0"/>
        <v>I полу-годие 2023</v>
      </c>
      <c r="H4" s="149" t="str">
        <f t="shared" si="0"/>
        <v>I полу-годие 2022</v>
      </c>
      <c r="I4" s="149" t="str">
        <f t="shared" si="0"/>
        <v>I полу-годие 2023</v>
      </c>
      <c r="J4" s="149" t="str">
        <f t="shared" si="0"/>
        <v>I полу-годие 2022</v>
      </c>
      <c r="K4" s="149" t="str">
        <f t="shared" si="0"/>
        <v>I полу-годие 2023</v>
      </c>
      <c r="L4" s="149" t="str">
        <f t="shared" si="0"/>
        <v>I полу-годие 2022</v>
      </c>
      <c r="M4" s="149" t="str">
        <f t="shared" si="0"/>
        <v>I полу-годие 2023</v>
      </c>
      <c r="N4" s="149" t="str">
        <f t="shared" si="0"/>
        <v>I полу-годие 2022</v>
      </c>
      <c r="O4" s="149" t="str">
        <f t="shared" si="0"/>
        <v>I полу-годие 2023</v>
      </c>
      <c r="P4" s="149" t="str">
        <f t="shared" si="0"/>
        <v>I полу-годие 2022</v>
      </c>
      <c r="Q4" s="149" t="str">
        <f t="shared" si="0"/>
        <v>I полу-годие 2023</v>
      </c>
      <c r="R4" s="149" t="str">
        <f t="shared" si="0"/>
        <v>I полу-годие 2022</v>
      </c>
      <c r="S4" s="149" t="str">
        <f t="shared" si="0"/>
        <v>I полу-годие 2023</v>
      </c>
      <c r="T4" s="149" t="str">
        <f t="shared" si="0"/>
        <v>I полу-годие 2022</v>
      </c>
      <c r="U4" s="149" t="str">
        <f t="shared" si="0"/>
        <v>I полу-годие 2023</v>
      </c>
      <c r="V4" s="149" t="str">
        <f t="shared" ref="V4" si="1">T4</f>
        <v>I полу-годие 2022</v>
      </c>
      <c r="W4" s="149" t="str">
        <f t="shared" ref="W4" si="2">U4</f>
        <v>I полу-годие 2023</v>
      </c>
    </row>
    <row r="5" spans="1:58" s="39" customFormat="1" ht="24.6" customHeight="1">
      <c r="A5" s="152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29" t="s">
        <v>8</v>
      </c>
      <c r="B6" s="99">
        <v>30267</v>
      </c>
      <c r="C6" s="99">
        <v>37958</v>
      </c>
      <c r="D6" s="99">
        <v>21851</v>
      </c>
      <c r="E6" s="99">
        <v>19730</v>
      </c>
      <c r="F6" s="99">
        <v>23536</v>
      </c>
      <c r="G6" s="99">
        <v>26042</v>
      </c>
      <c r="H6" s="99">
        <v>24866</v>
      </c>
      <c r="I6" s="99">
        <v>27342</v>
      </c>
      <c r="J6" s="99">
        <v>12703</v>
      </c>
      <c r="K6" s="99">
        <v>14039</v>
      </c>
      <c r="L6" s="99">
        <v>21317</v>
      </c>
      <c r="M6" s="99">
        <v>15341</v>
      </c>
      <c r="N6" s="99">
        <v>3632</v>
      </c>
      <c r="O6" s="99">
        <v>4053</v>
      </c>
      <c r="P6" s="99">
        <v>3170</v>
      </c>
      <c r="Q6" s="99">
        <v>2746</v>
      </c>
      <c r="R6" s="99">
        <v>1604</v>
      </c>
      <c r="S6" s="99">
        <v>1630</v>
      </c>
      <c r="T6" s="105">
        <v>409</v>
      </c>
      <c r="U6" s="105">
        <v>1043</v>
      </c>
      <c r="V6" s="99">
        <f>B6+D6+F6+H6+J6+L6+N6+P6+R6+T6</f>
        <v>143355</v>
      </c>
      <c r="W6" s="99">
        <f>C6+E6+G6+I6+K6+M6+O6+Q6+S6+U6</f>
        <v>149924</v>
      </c>
      <c r="X6" s="145"/>
      <c r="Y6" s="146"/>
    </row>
    <row r="7" spans="1:58" s="41" customFormat="1" ht="32.25" customHeight="1">
      <c r="A7" s="42" t="s">
        <v>9</v>
      </c>
      <c r="B7" s="99">
        <v>26134</v>
      </c>
      <c r="C7" s="99">
        <v>30108</v>
      </c>
      <c r="D7" s="99">
        <v>10555</v>
      </c>
      <c r="E7" s="99">
        <v>11056</v>
      </c>
      <c r="F7" s="99">
        <v>20366</v>
      </c>
      <c r="G7" s="99">
        <v>24149</v>
      </c>
      <c r="H7" s="99">
        <v>21262</v>
      </c>
      <c r="I7" s="99">
        <v>26019</v>
      </c>
      <c r="J7" s="99">
        <v>10602</v>
      </c>
      <c r="K7" s="99">
        <v>13174</v>
      </c>
      <c r="L7" s="99">
        <v>9209</v>
      </c>
      <c r="M7" s="99">
        <v>10753</v>
      </c>
      <c r="N7" s="99">
        <v>3264</v>
      </c>
      <c r="O7" s="99">
        <v>3476</v>
      </c>
      <c r="P7" s="99">
        <v>1972</v>
      </c>
      <c r="Q7" s="99">
        <v>2079</v>
      </c>
      <c r="R7" s="99">
        <v>1298</v>
      </c>
      <c r="S7" s="99">
        <v>1433</v>
      </c>
      <c r="T7" s="105">
        <v>115</v>
      </c>
      <c r="U7" s="105">
        <v>341</v>
      </c>
      <c r="V7" s="99">
        <f t="shared" ref="V7:V12" si="3">B7+D7+F7+H7+J7+L7+N7+P7+R7+T7</f>
        <v>104777</v>
      </c>
      <c r="W7" s="99">
        <f t="shared" ref="W7:W12" si="4">C7+E7+G7+I7+K7+M7+O7+Q7+S7+U7</f>
        <v>122588</v>
      </c>
      <c r="X7" s="145"/>
      <c r="Y7" s="146"/>
    </row>
    <row r="8" spans="1:58" s="41" customFormat="1" ht="32.25" customHeight="1">
      <c r="A8" s="42" t="s">
        <v>10</v>
      </c>
      <c r="B8" s="99">
        <v>1067</v>
      </c>
      <c r="C8" s="99">
        <v>3000</v>
      </c>
      <c r="D8" s="99">
        <v>3746</v>
      </c>
      <c r="E8" s="99">
        <v>5512</v>
      </c>
      <c r="F8" s="99">
        <v>239</v>
      </c>
      <c r="G8" s="99">
        <v>456</v>
      </c>
      <c r="H8" s="99">
        <v>138</v>
      </c>
      <c r="I8" s="99">
        <v>353</v>
      </c>
      <c r="J8" s="99">
        <v>188</v>
      </c>
      <c r="K8" s="99">
        <v>303</v>
      </c>
      <c r="L8" s="99">
        <v>8945</v>
      </c>
      <c r="M8" s="99">
        <v>2028</v>
      </c>
      <c r="N8" s="99">
        <v>209</v>
      </c>
      <c r="O8" s="99">
        <v>432</v>
      </c>
      <c r="P8" s="99">
        <v>1032</v>
      </c>
      <c r="Q8" s="99">
        <v>601</v>
      </c>
      <c r="R8" s="99">
        <v>104</v>
      </c>
      <c r="S8" s="99">
        <v>194</v>
      </c>
      <c r="T8" s="105">
        <v>288</v>
      </c>
      <c r="U8" s="105">
        <v>702</v>
      </c>
      <c r="V8" s="99">
        <f t="shared" si="3"/>
        <v>15956</v>
      </c>
      <c r="W8" s="99">
        <f t="shared" si="4"/>
        <v>13581</v>
      </c>
      <c r="X8" s="145"/>
      <c r="Y8" s="146"/>
    </row>
    <row r="9" spans="1:58" s="41" customFormat="1" ht="32.25" customHeight="1">
      <c r="A9" s="129" t="s">
        <v>39</v>
      </c>
      <c r="B9" s="99">
        <v>22697</v>
      </c>
      <c r="C9" s="99">
        <v>21167</v>
      </c>
      <c r="D9" s="99">
        <v>14555</v>
      </c>
      <c r="E9" s="99">
        <v>15899</v>
      </c>
      <c r="F9" s="99">
        <v>14494</v>
      </c>
      <c r="G9" s="99">
        <v>15089</v>
      </c>
      <c r="H9" s="99">
        <v>12527</v>
      </c>
      <c r="I9" s="99">
        <v>13505</v>
      </c>
      <c r="J9" s="99">
        <v>9204</v>
      </c>
      <c r="K9" s="99">
        <v>8851</v>
      </c>
      <c r="L9" s="99">
        <v>17996</v>
      </c>
      <c r="M9" s="99">
        <v>9972</v>
      </c>
      <c r="N9" s="99">
        <v>3633</v>
      </c>
      <c r="O9" s="99">
        <v>2999</v>
      </c>
      <c r="P9" s="99">
        <v>3331</v>
      </c>
      <c r="Q9" s="99">
        <v>2542</v>
      </c>
      <c r="R9" s="99">
        <v>1652</v>
      </c>
      <c r="S9" s="99">
        <v>1405</v>
      </c>
      <c r="T9" s="105">
        <v>3349</v>
      </c>
      <c r="U9" s="105">
        <v>1274</v>
      </c>
      <c r="V9" s="99">
        <f t="shared" si="3"/>
        <v>103438</v>
      </c>
      <c r="W9" s="99">
        <f t="shared" si="4"/>
        <v>92703</v>
      </c>
      <c r="X9" s="145"/>
      <c r="Y9" s="146"/>
    </row>
    <row r="10" spans="1:58" s="41" customFormat="1" ht="32.25" customHeight="1">
      <c r="A10" s="43" t="s">
        <v>40</v>
      </c>
      <c r="B10" s="99">
        <v>3235</v>
      </c>
      <c r="C10" s="99">
        <v>1511</v>
      </c>
      <c r="D10" s="99">
        <v>3286</v>
      </c>
      <c r="E10" s="99">
        <v>4694</v>
      </c>
      <c r="F10" s="99">
        <v>1589</v>
      </c>
      <c r="G10" s="99">
        <v>127</v>
      </c>
      <c r="H10" s="99">
        <v>968</v>
      </c>
      <c r="I10" s="99">
        <v>7</v>
      </c>
      <c r="J10" s="99">
        <v>1085</v>
      </c>
      <c r="K10" s="99">
        <v>55</v>
      </c>
      <c r="L10" s="99">
        <v>9285</v>
      </c>
      <c r="M10" s="99">
        <v>2733</v>
      </c>
      <c r="N10" s="99">
        <v>773</v>
      </c>
      <c r="O10" s="99">
        <v>131</v>
      </c>
      <c r="P10" s="99">
        <v>1163</v>
      </c>
      <c r="Q10" s="99">
        <v>148</v>
      </c>
      <c r="R10" s="99">
        <v>741</v>
      </c>
      <c r="S10" s="99">
        <v>89</v>
      </c>
      <c r="T10" s="105">
        <v>2569</v>
      </c>
      <c r="U10" s="105">
        <v>187</v>
      </c>
      <c r="V10" s="99">
        <f t="shared" si="3"/>
        <v>24694</v>
      </c>
      <c r="W10" s="99">
        <f t="shared" si="4"/>
        <v>9682</v>
      </c>
      <c r="X10" s="145"/>
      <c r="Y10" s="146"/>
    </row>
    <row r="11" spans="1:58" s="44" customFormat="1" ht="32.25" customHeight="1">
      <c r="A11" s="42" t="s">
        <v>41</v>
      </c>
      <c r="B11" s="99">
        <v>7570</v>
      </c>
      <c r="C11" s="99">
        <v>16791</v>
      </c>
      <c r="D11" s="99">
        <v>7296</v>
      </c>
      <c r="E11" s="99">
        <v>3831</v>
      </c>
      <c r="F11" s="99">
        <v>9042</v>
      </c>
      <c r="G11" s="99">
        <v>10953</v>
      </c>
      <c r="H11" s="99">
        <v>12339</v>
      </c>
      <c r="I11" s="99">
        <v>13837</v>
      </c>
      <c r="J11" s="99">
        <v>3499</v>
      </c>
      <c r="K11" s="99">
        <v>5188</v>
      </c>
      <c r="L11" s="99">
        <v>3321</v>
      </c>
      <c r="M11" s="99">
        <v>5369</v>
      </c>
      <c r="N11" s="99">
        <v>-1</v>
      </c>
      <c r="O11" s="99">
        <v>1054</v>
      </c>
      <c r="P11" s="99">
        <v>-161</v>
      </c>
      <c r="Q11" s="99">
        <v>204</v>
      </c>
      <c r="R11" s="99">
        <v>-48</v>
      </c>
      <c r="S11" s="99">
        <v>225</v>
      </c>
      <c r="T11" s="105">
        <v>-2940</v>
      </c>
      <c r="U11" s="105">
        <v>-231</v>
      </c>
      <c r="V11" s="99">
        <f t="shared" si="3"/>
        <v>39917</v>
      </c>
      <c r="W11" s="99">
        <f t="shared" si="4"/>
        <v>57221</v>
      </c>
      <c r="X11" s="145"/>
      <c r="Y11" s="146"/>
    </row>
    <row r="12" spans="1:58" ht="32.25" customHeight="1">
      <c r="A12" s="42" t="s">
        <v>42</v>
      </c>
      <c r="B12" s="99">
        <v>7570</v>
      </c>
      <c r="C12" s="99">
        <v>16791</v>
      </c>
      <c r="D12" s="99">
        <v>7296</v>
      </c>
      <c r="E12" s="99">
        <v>3831</v>
      </c>
      <c r="F12" s="99">
        <v>8138</v>
      </c>
      <c r="G12" s="99">
        <v>9858</v>
      </c>
      <c r="H12" s="99">
        <v>11139</v>
      </c>
      <c r="I12" s="99">
        <v>12787</v>
      </c>
      <c r="J12" s="99">
        <v>3149</v>
      </c>
      <c r="K12" s="99">
        <v>4669</v>
      </c>
      <c r="L12" s="99">
        <v>3319</v>
      </c>
      <c r="M12" s="99">
        <v>5369</v>
      </c>
      <c r="N12" s="99">
        <v>-1</v>
      </c>
      <c r="O12" s="99">
        <v>1054</v>
      </c>
      <c r="P12" s="99">
        <v>-161</v>
      </c>
      <c r="Q12" s="99">
        <v>204</v>
      </c>
      <c r="R12" s="99">
        <v>-48</v>
      </c>
      <c r="S12" s="99">
        <v>202</v>
      </c>
      <c r="T12" s="105">
        <v>-2940</v>
      </c>
      <c r="U12" s="105">
        <v>-231</v>
      </c>
      <c r="V12" s="99">
        <f t="shared" si="3"/>
        <v>37461</v>
      </c>
      <c r="W12" s="99">
        <f t="shared" si="4"/>
        <v>54534</v>
      </c>
      <c r="X12" s="145"/>
      <c r="Y12" s="146"/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</sheetData>
  <mergeCells count="36"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D3:E3"/>
    <mergeCell ref="F3:G3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11" ht="40.5" customHeight="1">
      <c r="A1" s="200" t="s">
        <v>106</v>
      </c>
      <c r="B1" s="201"/>
      <c r="C1" s="201"/>
      <c r="D1" s="201"/>
      <c r="E1" s="201"/>
      <c r="F1" s="202"/>
    </row>
    <row r="2" spans="1:11" ht="16.5" customHeight="1">
      <c r="A2" s="83"/>
      <c r="B2" s="84"/>
      <c r="C2" s="84"/>
      <c r="D2" s="84"/>
      <c r="E2" s="84"/>
      <c r="F2" s="85"/>
    </row>
    <row r="3" spans="1:11" ht="50.25" customHeight="1">
      <c r="A3" s="68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11" ht="35.1" customHeight="1">
      <c r="A4" s="28" t="s">
        <v>16</v>
      </c>
      <c r="B4" s="4">
        <v>1032772</v>
      </c>
      <c r="C4" s="4">
        <v>77229</v>
      </c>
      <c r="D4" s="4">
        <v>142064</v>
      </c>
      <c r="E4" s="80">
        <v>0</v>
      </c>
      <c r="F4" s="4">
        <f>SUM(B4:E4)</f>
        <v>1252065</v>
      </c>
      <c r="G4" s="7"/>
      <c r="J4" s="7"/>
      <c r="K4" s="7"/>
    </row>
    <row r="5" spans="1:11" ht="35.1" customHeight="1">
      <c r="A5" s="28" t="s">
        <v>17</v>
      </c>
      <c r="B5" s="4">
        <v>364929</v>
      </c>
      <c r="C5" s="4">
        <v>42523</v>
      </c>
      <c r="D5" s="4">
        <v>50499</v>
      </c>
      <c r="E5" s="80">
        <v>0</v>
      </c>
      <c r="F5" s="4">
        <f t="shared" ref="F5:F13" si="0">SUM(B5:E5)</f>
        <v>457951</v>
      </c>
      <c r="G5" s="7"/>
      <c r="J5" s="7"/>
      <c r="K5" s="7"/>
    </row>
    <row r="6" spans="1:11" ht="35.1" customHeight="1">
      <c r="A6" s="32" t="s">
        <v>71</v>
      </c>
      <c r="B6" s="4">
        <v>779481</v>
      </c>
      <c r="C6" s="4">
        <v>58136</v>
      </c>
      <c r="D6" s="4">
        <v>117709</v>
      </c>
      <c r="E6" s="4">
        <v>9965</v>
      </c>
      <c r="F6" s="4">
        <f t="shared" si="0"/>
        <v>965291</v>
      </c>
      <c r="G6" s="7"/>
      <c r="J6" s="7"/>
      <c r="K6" s="7"/>
    </row>
    <row r="7" spans="1:11" ht="35.1" customHeight="1">
      <c r="A7" s="28" t="s">
        <v>5</v>
      </c>
      <c r="B7" s="4">
        <v>752063</v>
      </c>
      <c r="C7" s="4">
        <v>47672</v>
      </c>
      <c r="D7" s="4">
        <v>210857</v>
      </c>
      <c r="E7" s="80">
        <v>0</v>
      </c>
      <c r="F7" s="4">
        <f t="shared" si="0"/>
        <v>1010592</v>
      </c>
      <c r="G7" s="7"/>
      <c r="J7" s="7"/>
      <c r="K7" s="7"/>
    </row>
    <row r="8" spans="1:11" ht="35.1" customHeight="1">
      <c r="A8" s="32" t="s">
        <v>77</v>
      </c>
      <c r="B8" s="4">
        <v>365250</v>
      </c>
      <c r="C8" s="4">
        <v>22041</v>
      </c>
      <c r="D8" s="4">
        <v>45709</v>
      </c>
      <c r="E8" s="80">
        <v>0</v>
      </c>
      <c r="F8" s="4">
        <f t="shared" si="0"/>
        <v>433000</v>
      </c>
      <c r="G8" s="7"/>
      <c r="J8" s="7"/>
      <c r="K8" s="7"/>
    </row>
    <row r="9" spans="1:11" ht="35.1" customHeight="1">
      <c r="A9" s="32" t="s">
        <v>82</v>
      </c>
      <c r="B9" s="4">
        <v>313360</v>
      </c>
      <c r="C9" s="4">
        <v>30920</v>
      </c>
      <c r="D9" s="4">
        <v>55632</v>
      </c>
      <c r="E9" s="80">
        <v>0</v>
      </c>
      <c r="F9" s="4">
        <f t="shared" si="0"/>
        <v>399912</v>
      </c>
      <c r="G9" s="7"/>
      <c r="J9" s="7"/>
      <c r="K9" s="7"/>
    </row>
    <row r="10" spans="1:11" ht="35.1" customHeight="1">
      <c r="A10" s="108" t="s">
        <v>73</v>
      </c>
      <c r="B10" s="4">
        <v>195041</v>
      </c>
      <c r="C10" s="4">
        <v>15082</v>
      </c>
      <c r="D10" s="4">
        <v>7256</v>
      </c>
      <c r="E10" s="80">
        <v>0</v>
      </c>
      <c r="F10" s="4">
        <f t="shared" si="0"/>
        <v>217379</v>
      </c>
      <c r="G10" s="7"/>
      <c r="J10" s="7"/>
      <c r="K10" s="7"/>
    </row>
    <row r="11" spans="1:11" ht="35.1" customHeight="1">
      <c r="A11" s="28" t="s">
        <v>6</v>
      </c>
      <c r="B11" s="4">
        <v>99939</v>
      </c>
      <c r="C11" s="4">
        <v>20195</v>
      </c>
      <c r="D11" s="4">
        <v>10874</v>
      </c>
      <c r="E11" s="80">
        <v>0</v>
      </c>
      <c r="F11" s="4">
        <f t="shared" si="0"/>
        <v>131008</v>
      </c>
      <c r="G11" s="7"/>
      <c r="J11" s="7"/>
      <c r="K11" s="7"/>
    </row>
    <row r="12" spans="1:11" ht="35.1" customHeight="1">
      <c r="A12" s="28" t="s">
        <v>36</v>
      </c>
      <c r="B12" s="4">
        <v>73198</v>
      </c>
      <c r="C12" s="4">
        <v>8999</v>
      </c>
      <c r="D12" s="4">
        <v>443</v>
      </c>
      <c r="E12" s="80">
        <v>0</v>
      </c>
      <c r="F12" s="4">
        <f t="shared" si="0"/>
        <v>82640</v>
      </c>
      <c r="G12" s="7"/>
      <c r="J12" s="7"/>
      <c r="K12" s="7"/>
    </row>
    <row r="13" spans="1:11" ht="35.1" customHeight="1">
      <c r="A13" s="28" t="s">
        <v>96</v>
      </c>
      <c r="B13" s="4">
        <v>11021</v>
      </c>
      <c r="C13" s="4">
        <v>1691</v>
      </c>
      <c r="D13" s="4">
        <v>2760</v>
      </c>
      <c r="E13" s="113">
        <v>0</v>
      </c>
      <c r="F13" s="4">
        <f t="shared" si="0"/>
        <v>15472</v>
      </c>
      <c r="G13" s="7"/>
      <c r="J13" s="7"/>
      <c r="K13" s="7"/>
    </row>
    <row r="14" spans="1:11" ht="35.1" customHeight="1">
      <c r="A14" s="3" t="s">
        <v>19</v>
      </c>
      <c r="B14" s="4">
        <f>SUM(B4:B13)</f>
        <v>3987054</v>
      </c>
      <c r="C14" s="4">
        <f t="shared" ref="C14:F14" si="1">SUM(C4:C13)</f>
        <v>324488</v>
      </c>
      <c r="D14" s="4">
        <f t="shared" si="1"/>
        <v>643803</v>
      </c>
      <c r="E14" s="4">
        <f t="shared" si="1"/>
        <v>9965</v>
      </c>
      <c r="F14" s="4">
        <f t="shared" si="1"/>
        <v>4965310</v>
      </c>
      <c r="G14" s="7"/>
    </row>
    <row r="15" spans="1:11">
      <c r="B15" s="7"/>
      <c r="C15" s="7"/>
      <c r="D15" s="7"/>
      <c r="E15" s="7"/>
      <c r="F15" s="7"/>
    </row>
    <row r="16" spans="1:11">
      <c r="B16" s="7"/>
      <c r="C16" s="7"/>
      <c r="D16" s="7"/>
      <c r="E16" s="7"/>
      <c r="F16" s="7"/>
    </row>
  </sheetData>
  <mergeCells count="1">
    <mergeCell ref="A1:F1"/>
  </mergeCells>
  <phoneticPr fontId="37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16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3" ht="52.5" customHeight="1">
      <c r="A1" s="206" t="s">
        <v>108</v>
      </c>
      <c r="B1" s="207"/>
      <c r="C1" s="207"/>
      <c r="D1" s="207"/>
      <c r="E1" s="208"/>
      <c r="F1" s="209"/>
    </row>
    <row r="2" spans="1:23">
      <c r="A2" s="203" t="s">
        <v>20</v>
      </c>
      <c r="B2" s="204"/>
      <c r="C2" s="204"/>
      <c r="D2" s="204"/>
      <c r="E2" s="204"/>
      <c r="F2" s="205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51" customHeight="1">
      <c r="A3" s="68" t="s">
        <v>51</v>
      </c>
      <c r="B3" s="69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0" customHeight="1">
      <c r="A4" s="20" t="s">
        <v>16</v>
      </c>
      <c r="B4" s="21">
        <v>25.9</v>
      </c>
      <c r="C4" s="134">
        <v>23.810000000000002</v>
      </c>
      <c r="D4" s="134">
        <v>22.07</v>
      </c>
      <c r="E4" s="80"/>
      <c r="F4" s="133">
        <v>25.22</v>
      </c>
      <c r="G4" s="22"/>
      <c r="H4" s="18"/>
      <c r="I4" s="123"/>
      <c r="J4" s="123"/>
      <c r="K4" s="18"/>
      <c r="L4" s="123"/>
      <c r="M4" s="123"/>
      <c r="N4" s="123"/>
      <c r="O4" s="123"/>
      <c r="P4" s="18"/>
      <c r="Q4" s="18"/>
      <c r="R4" s="18"/>
      <c r="S4" s="18"/>
      <c r="T4" s="18"/>
      <c r="U4" s="18"/>
    </row>
    <row r="5" spans="1:23" ht="30" customHeight="1">
      <c r="A5" s="20" t="s">
        <v>17</v>
      </c>
      <c r="B5" s="21">
        <v>9.15</v>
      </c>
      <c r="C5" s="134">
        <v>13.1</v>
      </c>
      <c r="D5" s="134">
        <v>7.84</v>
      </c>
      <c r="E5" s="80"/>
      <c r="F5" s="133">
        <v>9.2200000000000006</v>
      </c>
      <c r="G5" s="22"/>
      <c r="H5" s="18"/>
      <c r="I5" s="123"/>
      <c r="J5" s="123"/>
      <c r="K5" s="18"/>
      <c r="L5" s="123"/>
      <c r="M5" s="123"/>
      <c r="N5" s="123"/>
      <c r="O5" s="123"/>
      <c r="P5" s="18"/>
      <c r="Q5" s="18"/>
      <c r="R5" s="18"/>
      <c r="S5" s="18"/>
      <c r="T5" s="18"/>
      <c r="U5" s="18"/>
    </row>
    <row r="6" spans="1:23" ht="30" customHeight="1">
      <c r="A6" s="118" t="s">
        <v>71</v>
      </c>
      <c r="B6" s="21">
        <v>19.55</v>
      </c>
      <c r="C6" s="134">
        <v>17.920000000000002</v>
      </c>
      <c r="D6" s="134">
        <v>18.28</v>
      </c>
      <c r="E6" s="21">
        <v>100</v>
      </c>
      <c r="F6" s="133">
        <v>19.440000000000001</v>
      </c>
      <c r="G6" s="22"/>
      <c r="H6" s="18"/>
      <c r="I6" s="123"/>
      <c r="J6" s="123"/>
      <c r="K6" s="18"/>
      <c r="L6" s="123"/>
      <c r="M6" s="123"/>
      <c r="N6" s="123"/>
      <c r="O6" s="123"/>
      <c r="P6" s="18"/>
      <c r="Q6" s="18"/>
      <c r="R6" s="18"/>
      <c r="S6" s="18"/>
      <c r="T6" s="18"/>
      <c r="U6" s="18"/>
    </row>
    <row r="7" spans="1:23" ht="30" customHeight="1">
      <c r="A7" s="20" t="s">
        <v>5</v>
      </c>
      <c r="B7" s="21">
        <v>18.86</v>
      </c>
      <c r="C7" s="134">
        <v>14.69</v>
      </c>
      <c r="D7" s="134">
        <v>32.75</v>
      </c>
      <c r="E7" s="80"/>
      <c r="F7" s="133">
        <v>20.350000000000001</v>
      </c>
      <c r="G7" s="22"/>
      <c r="H7" s="18"/>
      <c r="I7" s="123"/>
      <c r="J7" s="123"/>
      <c r="K7" s="18"/>
      <c r="L7" s="123"/>
      <c r="M7" s="123"/>
      <c r="N7" s="123"/>
      <c r="O7" s="123"/>
      <c r="P7" s="18"/>
      <c r="Q7" s="18"/>
      <c r="R7" s="18"/>
      <c r="S7" s="18"/>
      <c r="T7" s="18"/>
      <c r="U7" s="18"/>
    </row>
    <row r="8" spans="1:23" ht="30" customHeight="1">
      <c r="A8" s="118" t="s">
        <v>77</v>
      </c>
      <c r="B8" s="21">
        <v>9.16</v>
      </c>
      <c r="C8" s="134">
        <v>6.79</v>
      </c>
      <c r="D8" s="134">
        <v>7.1</v>
      </c>
      <c r="E8" s="80"/>
      <c r="F8" s="133">
        <v>8.7200000000000006</v>
      </c>
      <c r="G8" s="22"/>
      <c r="I8" s="123"/>
      <c r="J8" s="123"/>
      <c r="L8" s="123"/>
      <c r="M8" s="123"/>
      <c r="N8" s="123"/>
      <c r="O8" s="123"/>
    </row>
    <row r="9" spans="1:23" ht="30" customHeight="1">
      <c r="A9" s="118" t="s">
        <v>69</v>
      </c>
      <c r="B9" s="21">
        <v>7.86</v>
      </c>
      <c r="C9" s="134">
        <v>9.5299999999999994</v>
      </c>
      <c r="D9" s="134">
        <v>8.64</v>
      </c>
      <c r="E9" s="80"/>
      <c r="F9" s="133">
        <v>8.0500000000000007</v>
      </c>
      <c r="G9" s="22"/>
      <c r="I9" s="123"/>
      <c r="J9" s="123"/>
      <c r="L9" s="123"/>
      <c r="M9" s="123"/>
      <c r="N9" s="123"/>
      <c r="O9" s="123"/>
    </row>
    <row r="10" spans="1:23" ht="30" customHeight="1">
      <c r="A10" s="73" t="s">
        <v>73</v>
      </c>
      <c r="B10" s="21">
        <v>4.8899999999999997</v>
      </c>
      <c r="C10" s="134">
        <v>4.6500000000000004</v>
      </c>
      <c r="D10" s="134">
        <v>1.1299999999999999</v>
      </c>
      <c r="E10" s="80"/>
      <c r="F10" s="133">
        <v>4.38</v>
      </c>
      <c r="G10" s="22"/>
      <c r="I10" s="123"/>
      <c r="J10" s="123"/>
      <c r="L10" s="123"/>
      <c r="M10" s="123"/>
      <c r="N10" s="123"/>
      <c r="O10" s="123"/>
    </row>
    <row r="11" spans="1:23" ht="30" customHeight="1">
      <c r="A11" s="3" t="s">
        <v>6</v>
      </c>
      <c r="B11" s="21">
        <v>2.5099999999999998</v>
      </c>
      <c r="C11" s="134">
        <v>6.22</v>
      </c>
      <c r="D11" s="134">
        <v>1.69</v>
      </c>
      <c r="E11" s="80"/>
      <c r="F11" s="133">
        <v>2.64</v>
      </c>
      <c r="G11" s="22"/>
      <c r="I11" s="123"/>
      <c r="J11" s="123"/>
      <c r="L11" s="123"/>
      <c r="M11" s="123"/>
      <c r="N11" s="123"/>
      <c r="O11" s="123"/>
    </row>
    <row r="12" spans="1:23" ht="30" customHeight="1">
      <c r="A12" s="28" t="s">
        <v>36</v>
      </c>
      <c r="B12" s="21">
        <v>1.84</v>
      </c>
      <c r="C12" s="135">
        <v>2.77</v>
      </c>
      <c r="D12" s="134">
        <v>7.0000000000000007E-2</v>
      </c>
      <c r="E12" s="80"/>
      <c r="F12" s="133">
        <v>1.67</v>
      </c>
      <c r="G12" s="22"/>
      <c r="I12" s="123"/>
      <c r="J12" s="123"/>
      <c r="L12" s="123"/>
      <c r="M12" s="123"/>
      <c r="N12" s="123"/>
      <c r="O12" s="123"/>
    </row>
    <row r="13" spans="1:23" ht="30" customHeight="1">
      <c r="A13" s="130" t="s">
        <v>67</v>
      </c>
      <c r="B13" s="21">
        <v>0.28000000000000003</v>
      </c>
      <c r="C13" s="134">
        <v>0.52100000000000002</v>
      </c>
      <c r="D13" s="134">
        <v>0.43</v>
      </c>
      <c r="E13" s="113"/>
      <c r="F13" s="133">
        <v>0.31</v>
      </c>
      <c r="G13" s="22"/>
      <c r="I13" s="123"/>
      <c r="J13" s="123"/>
      <c r="L13" s="123"/>
      <c r="M13" s="123"/>
      <c r="N13" s="123"/>
      <c r="O13" s="123"/>
    </row>
    <row r="14" spans="1:23" ht="30" customHeight="1">
      <c r="A14" s="31" t="s">
        <v>23</v>
      </c>
      <c r="B14" s="21">
        <v>100</v>
      </c>
      <c r="C14" s="21">
        <v>100.00100000000002</v>
      </c>
      <c r="D14" s="21">
        <v>99.999999999999986</v>
      </c>
      <c r="E14" s="21">
        <f t="shared" ref="E14:F14" si="0">SUM(E4:E13)</f>
        <v>100</v>
      </c>
      <c r="F14" s="21">
        <f t="shared" si="0"/>
        <v>99.999999999999986</v>
      </c>
      <c r="G14" s="22"/>
      <c r="I14" s="123"/>
      <c r="J14" s="123"/>
      <c r="L14" s="123"/>
      <c r="M14" s="123"/>
      <c r="N14" s="123"/>
      <c r="O14" s="123"/>
    </row>
    <row r="15" spans="1:23" ht="39" customHeight="1">
      <c r="A15" s="6" t="s">
        <v>24</v>
      </c>
      <c r="B15" s="21">
        <v>80.290000000000006</v>
      </c>
      <c r="C15" s="21">
        <v>6.54</v>
      </c>
      <c r="D15" s="21">
        <v>12.97</v>
      </c>
      <c r="E15" s="21">
        <v>0.2</v>
      </c>
      <c r="F15" s="134">
        <f>SUM(B15:E15)</f>
        <v>100.00000000000001</v>
      </c>
      <c r="G15" s="22"/>
    </row>
    <row r="16" spans="1:23">
      <c r="A16" s="23"/>
      <c r="B16" s="24"/>
      <c r="C16" s="24"/>
      <c r="D16" s="24"/>
      <c r="E16" s="24"/>
      <c r="F16" s="9"/>
      <c r="G16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200" t="s">
        <v>107</v>
      </c>
      <c r="B1" s="201"/>
      <c r="C1" s="201"/>
      <c r="D1" s="201"/>
      <c r="E1" s="201"/>
      <c r="F1" s="202"/>
    </row>
    <row r="2" spans="1:8" ht="12.75" customHeight="1">
      <c r="A2" s="83"/>
      <c r="B2" s="84"/>
      <c r="C2" s="84"/>
      <c r="D2" s="84"/>
      <c r="E2" s="84"/>
      <c r="F2" s="85"/>
    </row>
    <row r="3" spans="1:8" ht="50.25" customHeight="1">
      <c r="A3" s="106" t="s">
        <v>55</v>
      </c>
      <c r="B3" s="107" t="s">
        <v>21</v>
      </c>
      <c r="C3" s="107" t="s">
        <v>22</v>
      </c>
      <c r="D3" s="107" t="s">
        <v>15</v>
      </c>
      <c r="E3" s="107" t="s">
        <v>37</v>
      </c>
      <c r="F3" s="109" t="s">
        <v>19</v>
      </c>
    </row>
    <row r="4" spans="1:8" ht="35.1" customHeight="1">
      <c r="A4" s="32" t="s">
        <v>16</v>
      </c>
      <c r="B4" s="112">
        <v>7676</v>
      </c>
      <c r="C4" s="112">
        <v>989</v>
      </c>
      <c r="D4" s="112">
        <v>992</v>
      </c>
      <c r="E4" s="113">
        <v>0</v>
      </c>
      <c r="F4" s="112">
        <v>9657</v>
      </c>
      <c r="H4" s="7"/>
    </row>
    <row r="5" spans="1:8" ht="35.1" customHeight="1">
      <c r="A5" s="32" t="s">
        <v>17</v>
      </c>
      <c r="B5" s="112">
        <v>5114</v>
      </c>
      <c r="C5" s="112">
        <v>957</v>
      </c>
      <c r="D5" s="112">
        <v>2634</v>
      </c>
      <c r="E5" s="113">
        <v>0</v>
      </c>
      <c r="F5" s="112">
        <v>8705</v>
      </c>
      <c r="H5" s="7"/>
    </row>
    <row r="6" spans="1:8" ht="35.1" customHeight="1">
      <c r="A6" s="32" t="s">
        <v>71</v>
      </c>
      <c r="B6" s="112">
        <v>6977</v>
      </c>
      <c r="C6" s="112">
        <v>271</v>
      </c>
      <c r="D6" s="112">
        <v>1297</v>
      </c>
      <c r="E6" s="114">
        <v>59</v>
      </c>
      <c r="F6" s="112">
        <v>8604</v>
      </c>
      <c r="H6" s="7"/>
    </row>
    <row r="7" spans="1:8" ht="35.1" customHeight="1">
      <c r="A7" s="32" t="s">
        <v>5</v>
      </c>
      <c r="B7" s="112">
        <v>6706</v>
      </c>
      <c r="C7" s="112">
        <v>482</v>
      </c>
      <c r="D7" s="112">
        <v>1922</v>
      </c>
      <c r="E7" s="113">
        <v>0</v>
      </c>
      <c r="F7" s="112">
        <v>9110</v>
      </c>
      <c r="H7" s="7"/>
    </row>
    <row r="8" spans="1:8" ht="35.1" customHeight="1">
      <c r="A8" s="32" t="s">
        <v>77</v>
      </c>
      <c r="B8" s="112">
        <v>5995</v>
      </c>
      <c r="C8" s="112">
        <v>309</v>
      </c>
      <c r="D8" s="112">
        <v>898</v>
      </c>
      <c r="E8" s="113">
        <v>0</v>
      </c>
      <c r="F8" s="112">
        <v>7202</v>
      </c>
      <c r="H8" s="7"/>
    </row>
    <row r="9" spans="1:8" ht="35.1" customHeight="1">
      <c r="A9" s="32" t="s">
        <v>82</v>
      </c>
      <c r="B9" s="112">
        <v>6171</v>
      </c>
      <c r="C9" s="112">
        <v>834</v>
      </c>
      <c r="D9" s="112">
        <v>540</v>
      </c>
      <c r="E9" s="113">
        <v>0</v>
      </c>
      <c r="F9" s="112">
        <v>7545</v>
      </c>
      <c r="H9" s="7"/>
    </row>
    <row r="10" spans="1:8" ht="35.1" customHeight="1">
      <c r="A10" s="108" t="s">
        <v>18</v>
      </c>
      <c r="B10" s="112">
        <v>3822</v>
      </c>
      <c r="C10" s="112">
        <v>432</v>
      </c>
      <c r="D10" s="112">
        <v>151</v>
      </c>
      <c r="E10" s="113">
        <v>0</v>
      </c>
      <c r="F10" s="112">
        <v>4405</v>
      </c>
      <c r="H10" s="7"/>
    </row>
    <row r="11" spans="1:8" ht="35.1" customHeight="1">
      <c r="A11" s="32" t="s">
        <v>6</v>
      </c>
      <c r="B11" s="112">
        <v>3925</v>
      </c>
      <c r="C11" s="112">
        <v>642</v>
      </c>
      <c r="D11" s="112">
        <v>101</v>
      </c>
      <c r="E11" s="113">
        <v>0</v>
      </c>
      <c r="F11" s="112">
        <v>4668</v>
      </c>
      <c r="H11" s="7"/>
    </row>
    <row r="12" spans="1:8" ht="35.1" customHeight="1">
      <c r="A12" s="32" t="s">
        <v>36</v>
      </c>
      <c r="B12" s="112">
        <v>4007</v>
      </c>
      <c r="C12" s="112">
        <v>403</v>
      </c>
      <c r="D12" s="112">
        <v>14</v>
      </c>
      <c r="E12" s="113">
        <v>0</v>
      </c>
      <c r="F12" s="112">
        <v>4424</v>
      </c>
      <c r="H12" s="7"/>
    </row>
    <row r="13" spans="1:8" ht="35.1" customHeight="1">
      <c r="A13" s="32" t="s">
        <v>67</v>
      </c>
      <c r="B13" s="112">
        <v>3258</v>
      </c>
      <c r="C13" s="112">
        <v>606</v>
      </c>
      <c r="D13" s="112">
        <v>395</v>
      </c>
      <c r="E13" s="113">
        <v>0</v>
      </c>
      <c r="F13" s="112">
        <v>4259</v>
      </c>
      <c r="H13" s="7"/>
    </row>
    <row r="14" spans="1:8" ht="35.1" customHeight="1">
      <c r="A14" s="32" t="s">
        <v>19</v>
      </c>
      <c r="B14" s="112">
        <v>53651</v>
      </c>
      <c r="C14" s="112">
        <v>5925</v>
      </c>
      <c r="D14" s="112">
        <v>8944</v>
      </c>
      <c r="E14" s="112">
        <v>59</v>
      </c>
      <c r="F14" s="112">
        <v>68579</v>
      </c>
    </row>
  </sheetData>
  <mergeCells count="1">
    <mergeCell ref="A1:F1"/>
  </mergeCells>
  <phoneticPr fontId="37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6"/>
  <sheetViews>
    <sheetView showGridLines="0" zoomScale="90" zoomScaleNormal="90" workbookViewId="0">
      <selection sqref="A1:H1"/>
    </sheetView>
  </sheetViews>
  <sheetFormatPr defaultRowHeight="12.75"/>
  <cols>
    <col min="1" max="1" width="51.5703125" customWidth="1"/>
    <col min="2" max="4" width="11.42578125" customWidth="1"/>
    <col min="5" max="8" width="11.28515625" bestFit="1" customWidth="1"/>
  </cols>
  <sheetData>
    <row r="1" spans="1:8" ht="38.25" customHeight="1">
      <c r="A1" s="215" t="s">
        <v>109</v>
      </c>
      <c r="B1" s="215"/>
      <c r="C1" s="215"/>
      <c r="D1" s="215"/>
      <c r="E1" s="215"/>
      <c r="F1" s="215"/>
      <c r="G1" s="215"/>
      <c r="H1" s="215"/>
    </row>
    <row r="2" spans="1:8" ht="16.5" customHeight="1">
      <c r="B2" s="90"/>
      <c r="C2" s="91"/>
      <c r="D2" s="91"/>
      <c r="H2" s="86" t="s">
        <v>11</v>
      </c>
    </row>
    <row r="3" spans="1:8" ht="30" customHeight="1">
      <c r="A3" s="210" t="s">
        <v>62</v>
      </c>
      <c r="B3" s="2">
        <v>2022</v>
      </c>
      <c r="C3" s="212">
        <v>2023</v>
      </c>
      <c r="D3" s="213"/>
      <c r="E3" s="213"/>
      <c r="F3" s="213"/>
      <c r="G3" s="213"/>
      <c r="H3" s="214"/>
    </row>
    <row r="4" spans="1:8" ht="30" customHeight="1">
      <c r="A4" s="211"/>
      <c r="B4" s="96">
        <v>12</v>
      </c>
      <c r="C4" s="143">
        <v>1</v>
      </c>
      <c r="D4" s="143">
        <v>2</v>
      </c>
      <c r="E4" s="143">
        <v>3</v>
      </c>
      <c r="F4" s="143">
        <v>4</v>
      </c>
      <c r="G4" s="143">
        <v>5</v>
      </c>
      <c r="H4" s="143">
        <v>6</v>
      </c>
    </row>
    <row r="5" spans="1:8" ht="30" customHeight="1">
      <c r="A5" s="3" t="s">
        <v>16</v>
      </c>
      <c r="B5" s="104">
        <v>4754894</v>
      </c>
      <c r="C5" s="81">
        <v>4924110</v>
      </c>
      <c r="D5" s="81">
        <v>4919756</v>
      </c>
      <c r="E5" s="104">
        <v>5003033</v>
      </c>
      <c r="F5" s="104">
        <v>5072758</v>
      </c>
      <c r="G5" s="104">
        <v>5106490</v>
      </c>
      <c r="H5" s="104">
        <v>5212307</v>
      </c>
    </row>
    <row r="6" spans="1:8" ht="30" customHeight="1">
      <c r="A6" s="3" t="s">
        <v>17</v>
      </c>
      <c r="B6" s="104">
        <v>1868870</v>
      </c>
      <c r="C6" s="81">
        <v>1893794</v>
      </c>
      <c r="D6" s="81">
        <v>1877180</v>
      </c>
      <c r="E6" s="104">
        <v>1900596</v>
      </c>
      <c r="F6" s="104">
        <v>1925117</v>
      </c>
      <c r="G6" s="104">
        <v>1922541</v>
      </c>
      <c r="H6" s="104">
        <v>1959685</v>
      </c>
    </row>
    <row r="7" spans="1:8" ht="30" customHeight="1">
      <c r="A7" s="33" t="s">
        <v>71</v>
      </c>
      <c r="B7" s="104">
        <v>3712330</v>
      </c>
      <c r="C7" s="81">
        <v>3834300</v>
      </c>
      <c r="D7" s="81">
        <v>3894141</v>
      </c>
      <c r="E7" s="104">
        <v>3989292</v>
      </c>
      <c r="F7" s="104">
        <v>4040818</v>
      </c>
      <c r="G7" s="104">
        <v>4126243</v>
      </c>
      <c r="H7" s="104">
        <v>4199176</v>
      </c>
    </row>
    <row r="8" spans="1:8" ht="30" customHeight="1">
      <c r="A8" s="3" t="s">
        <v>5</v>
      </c>
      <c r="B8" s="104">
        <v>4063219</v>
      </c>
      <c r="C8" s="81">
        <v>4204115</v>
      </c>
      <c r="D8" s="81">
        <v>4165862</v>
      </c>
      <c r="E8" s="104">
        <v>4269561</v>
      </c>
      <c r="F8" s="104">
        <v>4322595</v>
      </c>
      <c r="G8" s="104">
        <v>4323447</v>
      </c>
      <c r="H8" s="104">
        <v>4413029</v>
      </c>
    </row>
    <row r="9" spans="1:8" ht="30" customHeight="1">
      <c r="A9" s="33" t="s">
        <v>77</v>
      </c>
      <c r="B9" s="104">
        <v>2026632</v>
      </c>
      <c r="C9" s="81">
        <v>2093046</v>
      </c>
      <c r="D9" s="81">
        <v>2108356</v>
      </c>
      <c r="E9" s="104">
        <v>2168973</v>
      </c>
      <c r="F9" s="104">
        <v>2201534</v>
      </c>
      <c r="G9" s="104">
        <v>2263404</v>
      </c>
      <c r="H9" s="104">
        <v>2305857</v>
      </c>
    </row>
    <row r="10" spans="1:8" ht="30" customHeight="1">
      <c r="A10" s="33" t="s">
        <v>83</v>
      </c>
      <c r="B10" s="104">
        <v>1756664</v>
      </c>
      <c r="C10" s="81">
        <v>1786395</v>
      </c>
      <c r="D10" s="81">
        <v>1806274</v>
      </c>
      <c r="E10" s="104">
        <v>1812572</v>
      </c>
      <c r="F10" s="104">
        <v>1832314</v>
      </c>
      <c r="G10" s="104">
        <v>1861864</v>
      </c>
      <c r="H10" s="104">
        <v>1897182</v>
      </c>
    </row>
    <row r="11" spans="1:8" ht="30" customHeight="1">
      <c r="A11" s="73" t="s">
        <v>73</v>
      </c>
      <c r="B11" s="104">
        <v>510248</v>
      </c>
      <c r="C11" s="81">
        <v>519662</v>
      </c>
      <c r="D11" s="81">
        <v>507142</v>
      </c>
      <c r="E11" s="104">
        <v>511395</v>
      </c>
      <c r="F11" s="104">
        <v>520416</v>
      </c>
      <c r="G11" s="104">
        <v>518783</v>
      </c>
      <c r="H11" s="104">
        <v>517981</v>
      </c>
    </row>
    <row r="12" spans="1:8" ht="30" customHeight="1">
      <c r="A12" s="3" t="s">
        <v>6</v>
      </c>
      <c r="B12" s="104">
        <v>303021</v>
      </c>
      <c r="C12" s="81">
        <v>309241</v>
      </c>
      <c r="D12" s="81">
        <v>306809</v>
      </c>
      <c r="E12" s="104">
        <v>311968</v>
      </c>
      <c r="F12" s="104">
        <v>317843</v>
      </c>
      <c r="G12" s="104">
        <v>319510</v>
      </c>
      <c r="H12" s="104">
        <v>322528</v>
      </c>
    </row>
    <row r="13" spans="1:8" ht="30" customHeight="1">
      <c r="A13" s="28" t="s">
        <v>36</v>
      </c>
      <c r="B13" s="104">
        <v>194201</v>
      </c>
      <c r="C13" s="81">
        <v>199472</v>
      </c>
      <c r="D13" s="81">
        <v>198634</v>
      </c>
      <c r="E13" s="104">
        <v>202814</v>
      </c>
      <c r="F13" s="104">
        <v>205720</v>
      </c>
      <c r="G13" s="104">
        <v>205757</v>
      </c>
      <c r="H13" s="104">
        <v>209634</v>
      </c>
    </row>
    <row r="14" spans="1:8" ht="30" customHeight="1">
      <c r="A14" s="32" t="s">
        <v>67</v>
      </c>
      <c r="B14" s="104">
        <v>25047</v>
      </c>
      <c r="C14" s="104">
        <v>26298</v>
      </c>
      <c r="D14" s="104">
        <v>33992</v>
      </c>
      <c r="E14" s="104">
        <v>35084</v>
      </c>
      <c r="F14" s="104">
        <v>35480</v>
      </c>
      <c r="G14" s="104">
        <v>40927</v>
      </c>
      <c r="H14" s="104">
        <v>42547</v>
      </c>
    </row>
    <row r="15" spans="1:8" ht="30" customHeight="1">
      <c r="A15" s="6" t="s">
        <v>19</v>
      </c>
      <c r="B15" s="104">
        <v>19215126</v>
      </c>
      <c r="C15" s="104">
        <v>19790433</v>
      </c>
      <c r="D15" s="104">
        <v>19818146</v>
      </c>
      <c r="E15" s="104">
        <v>20205288</v>
      </c>
      <c r="F15" s="104">
        <v>20474595</v>
      </c>
      <c r="G15" s="104">
        <v>20688966</v>
      </c>
      <c r="H15" s="104">
        <v>21079926</v>
      </c>
    </row>
    <row r="16" spans="1:8" ht="30" customHeight="1">
      <c r="A16" s="26"/>
      <c r="B16" s="25"/>
      <c r="C16" s="25"/>
      <c r="D16" s="25"/>
      <c r="E16" s="25"/>
      <c r="F16" s="25"/>
      <c r="G16" s="25"/>
      <c r="H16" s="25"/>
    </row>
  </sheetData>
  <mergeCells count="3">
    <mergeCell ref="A3:A4"/>
    <mergeCell ref="C3:H3"/>
    <mergeCell ref="A1:H1"/>
  </mergeCells>
  <phoneticPr fontId="3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8" ht="44.25" customHeight="1">
      <c r="A1" s="217" t="s">
        <v>93</v>
      </c>
      <c r="B1" s="217"/>
      <c r="C1" s="217"/>
      <c r="D1" s="217"/>
      <c r="E1" s="217"/>
      <c r="F1" s="217"/>
      <c r="G1" s="217"/>
      <c r="H1" s="217"/>
    </row>
    <row r="2" spans="1:8" ht="19.5" customHeight="1">
      <c r="B2" s="92"/>
      <c r="C2" s="93"/>
      <c r="D2" s="93"/>
      <c r="H2" s="87" t="s">
        <v>20</v>
      </c>
    </row>
    <row r="3" spans="1:8" ht="30" customHeight="1">
      <c r="A3" s="210" t="s">
        <v>63</v>
      </c>
      <c r="B3" s="2">
        <v>2022</v>
      </c>
      <c r="C3" s="216">
        <v>2023</v>
      </c>
      <c r="D3" s="216"/>
      <c r="E3" s="216"/>
      <c r="F3" s="216"/>
      <c r="G3" s="216"/>
      <c r="H3" s="216"/>
    </row>
    <row r="4" spans="1:8" ht="24.75" customHeight="1">
      <c r="A4" s="211"/>
      <c r="B4" s="1">
        <v>12</v>
      </c>
      <c r="C4" s="143">
        <v>1</v>
      </c>
      <c r="D4" s="143">
        <v>2</v>
      </c>
      <c r="E4" s="143">
        <v>3</v>
      </c>
      <c r="F4" s="143">
        <v>4</v>
      </c>
      <c r="G4" s="143">
        <v>5</v>
      </c>
      <c r="H4" s="143">
        <v>6</v>
      </c>
    </row>
    <row r="5" spans="1:8" ht="30" customHeight="1">
      <c r="A5" s="3" t="s">
        <v>16</v>
      </c>
      <c r="B5" s="15">
        <v>24.74</v>
      </c>
      <c r="C5" s="15">
        <v>24.88</v>
      </c>
      <c r="D5" s="15">
        <v>24.83</v>
      </c>
      <c r="E5" s="103">
        <v>24.76</v>
      </c>
      <c r="F5" s="103">
        <v>24.78</v>
      </c>
      <c r="G5" s="103">
        <v>24.68</v>
      </c>
      <c r="H5" s="103">
        <v>24.73</v>
      </c>
    </row>
    <row r="6" spans="1:8" ht="30" customHeight="1">
      <c r="A6" s="3" t="s">
        <v>17</v>
      </c>
      <c r="B6" s="15">
        <v>9.73</v>
      </c>
      <c r="C6" s="15">
        <v>9.57</v>
      </c>
      <c r="D6" s="15">
        <v>9.4700000000000006</v>
      </c>
      <c r="E6" s="103">
        <v>9.41</v>
      </c>
      <c r="F6" s="103">
        <v>9.4</v>
      </c>
      <c r="G6" s="103">
        <v>9.2899999999999991</v>
      </c>
      <c r="H6" s="103">
        <v>9.3000000000000007</v>
      </c>
    </row>
    <row r="7" spans="1:8" ht="30" customHeight="1">
      <c r="A7" s="33" t="s">
        <v>71</v>
      </c>
      <c r="B7" s="15">
        <v>19.32</v>
      </c>
      <c r="C7" s="15">
        <v>19.37</v>
      </c>
      <c r="D7" s="15">
        <v>19.649999999999999</v>
      </c>
      <c r="E7" s="103">
        <v>19.739999999999998</v>
      </c>
      <c r="F7" s="103">
        <v>19.739999999999998</v>
      </c>
      <c r="G7" s="103">
        <v>19.940000000000001</v>
      </c>
      <c r="H7" s="103">
        <v>19.920000000000002</v>
      </c>
    </row>
    <row r="8" spans="1:8" ht="30" customHeight="1">
      <c r="A8" s="3" t="s">
        <v>5</v>
      </c>
      <c r="B8" s="15">
        <v>21.15</v>
      </c>
      <c r="C8" s="15">
        <v>21.24</v>
      </c>
      <c r="D8" s="15">
        <v>21.02</v>
      </c>
      <c r="E8" s="103">
        <v>21.13</v>
      </c>
      <c r="F8" s="103">
        <v>21.11</v>
      </c>
      <c r="G8" s="103">
        <v>20.9</v>
      </c>
      <c r="H8" s="103">
        <v>20.93</v>
      </c>
    </row>
    <row r="9" spans="1:8" ht="30" customHeight="1">
      <c r="A9" s="33" t="s">
        <v>77</v>
      </c>
      <c r="B9" s="15">
        <v>10.55</v>
      </c>
      <c r="C9" s="15">
        <v>10.58</v>
      </c>
      <c r="D9" s="15">
        <v>10.64</v>
      </c>
      <c r="E9" s="103">
        <v>10.74</v>
      </c>
      <c r="F9" s="103">
        <v>10.75</v>
      </c>
      <c r="G9" s="103">
        <v>10.94</v>
      </c>
      <c r="H9" s="103">
        <v>10.94</v>
      </c>
    </row>
    <row r="10" spans="1:8" ht="30" customHeight="1">
      <c r="A10" s="33" t="s">
        <v>83</v>
      </c>
      <c r="B10" s="15">
        <v>9.14</v>
      </c>
      <c r="C10" s="15">
        <v>9.0299999999999994</v>
      </c>
      <c r="D10" s="15">
        <v>9.11</v>
      </c>
      <c r="E10" s="103">
        <v>8.9700000000000006</v>
      </c>
      <c r="F10" s="103">
        <v>8.9499999999999993</v>
      </c>
      <c r="G10" s="103">
        <v>9</v>
      </c>
      <c r="H10" s="103">
        <v>9</v>
      </c>
    </row>
    <row r="11" spans="1:8" ht="30" customHeight="1">
      <c r="A11" s="73" t="s">
        <v>73</v>
      </c>
      <c r="B11" s="15">
        <v>2.65</v>
      </c>
      <c r="C11" s="15">
        <v>2.63</v>
      </c>
      <c r="D11" s="15">
        <v>2.56</v>
      </c>
      <c r="E11" s="103">
        <v>2.5299999999999998</v>
      </c>
      <c r="F11" s="103">
        <v>2.54</v>
      </c>
      <c r="G11" s="103">
        <v>2.5099999999999998</v>
      </c>
      <c r="H11" s="103">
        <v>2.46</v>
      </c>
    </row>
    <row r="12" spans="1:8" ht="30" customHeight="1">
      <c r="A12" s="3" t="s">
        <v>6</v>
      </c>
      <c r="B12" s="15">
        <v>1.58</v>
      </c>
      <c r="C12" s="15">
        <v>1.56</v>
      </c>
      <c r="D12" s="15">
        <v>1.55</v>
      </c>
      <c r="E12" s="103">
        <v>1.54</v>
      </c>
      <c r="F12" s="103">
        <v>1.55</v>
      </c>
      <c r="G12" s="103">
        <v>1.54</v>
      </c>
      <c r="H12" s="103">
        <v>1.53</v>
      </c>
    </row>
    <row r="13" spans="1:8" ht="30" customHeight="1">
      <c r="A13" s="28" t="s">
        <v>36</v>
      </c>
      <c r="B13" s="15">
        <v>1.01</v>
      </c>
      <c r="C13" s="15">
        <v>1.01</v>
      </c>
      <c r="D13" s="15">
        <v>1</v>
      </c>
      <c r="E13" s="103">
        <v>1.01</v>
      </c>
      <c r="F13" s="103">
        <v>1.01</v>
      </c>
      <c r="G13" s="103">
        <v>1</v>
      </c>
      <c r="H13" s="103">
        <v>0.99</v>
      </c>
    </row>
    <row r="14" spans="1:8" ht="30" customHeight="1">
      <c r="A14" s="32" t="s">
        <v>67</v>
      </c>
      <c r="B14" s="104">
        <v>0.13</v>
      </c>
      <c r="C14" s="15">
        <v>0.13</v>
      </c>
      <c r="D14" s="15">
        <v>0.17</v>
      </c>
      <c r="E14" s="103">
        <v>0.17</v>
      </c>
      <c r="F14" s="103">
        <v>0.17</v>
      </c>
      <c r="G14" s="103">
        <v>0.2</v>
      </c>
      <c r="H14" s="103">
        <v>0.2</v>
      </c>
    </row>
    <row r="15" spans="1:8" ht="30" customHeight="1">
      <c r="A15" s="144" t="s">
        <v>19</v>
      </c>
      <c r="B15" s="5">
        <v>100</v>
      </c>
      <c r="C15" s="5">
        <v>100</v>
      </c>
      <c r="D15" s="5">
        <v>100</v>
      </c>
      <c r="E15" s="5">
        <v>100</v>
      </c>
      <c r="F15" s="5">
        <v>100.00000000000001</v>
      </c>
      <c r="G15" s="5">
        <v>100.00000000000001</v>
      </c>
      <c r="H15" s="5">
        <v>99.999999999999986</v>
      </c>
    </row>
  </sheetData>
  <mergeCells count="3">
    <mergeCell ref="A3:A4"/>
    <mergeCell ref="C3:H3"/>
    <mergeCell ref="A1:H1"/>
  </mergeCells>
  <phoneticPr fontId="3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8554687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17" t="s">
        <v>110</v>
      </c>
      <c r="B1" s="218"/>
      <c r="C1" s="218"/>
      <c r="D1" s="218"/>
      <c r="E1" s="218"/>
      <c r="F1" s="219"/>
    </row>
    <row r="2" spans="1:6" ht="13.5">
      <c r="A2" s="220" t="s">
        <v>11</v>
      </c>
      <c r="B2" s="221"/>
      <c r="C2" s="221"/>
      <c r="D2" s="221"/>
      <c r="E2" s="221"/>
      <c r="F2" s="222"/>
    </row>
    <row r="3" spans="1:6" ht="51" customHeight="1">
      <c r="A3" s="70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105">
        <v>4697572</v>
      </c>
      <c r="C4" s="105">
        <v>345426</v>
      </c>
      <c r="D4" s="105">
        <v>169309</v>
      </c>
      <c r="E4" s="105">
        <v>0</v>
      </c>
      <c r="F4" s="105">
        <v>5212307</v>
      </c>
    </row>
    <row r="5" spans="1:6" ht="30" customHeight="1">
      <c r="A5" s="3" t="s">
        <v>17</v>
      </c>
      <c r="B5" s="105">
        <v>1640985</v>
      </c>
      <c r="C5" s="105">
        <v>216191</v>
      </c>
      <c r="D5" s="105">
        <v>102509</v>
      </c>
      <c r="E5" s="105">
        <v>0</v>
      </c>
      <c r="F5" s="105">
        <v>1959685</v>
      </c>
    </row>
    <row r="6" spans="1:6" ht="30" customHeight="1">
      <c r="A6" s="33" t="s">
        <v>71</v>
      </c>
      <c r="B6" s="105">
        <v>3749854</v>
      </c>
      <c r="C6" s="105">
        <v>282774</v>
      </c>
      <c r="D6" s="105">
        <v>149848</v>
      </c>
      <c r="E6" s="105">
        <v>16700</v>
      </c>
      <c r="F6" s="105">
        <v>4199176</v>
      </c>
    </row>
    <row r="7" spans="1:6" ht="30" customHeight="1">
      <c r="A7" s="3" t="s">
        <v>5</v>
      </c>
      <c r="B7" s="105">
        <v>3571002</v>
      </c>
      <c r="C7" s="105">
        <v>245092</v>
      </c>
      <c r="D7" s="105">
        <v>596935</v>
      </c>
      <c r="E7" s="105">
        <v>0</v>
      </c>
      <c r="F7" s="105">
        <v>4413029</v>
      </c>
    </row>
    <row r="8" spans="1:6" ht="30" customHeight="1">
      <c r="A8" s="33" t="s">
        <v>77</v>
      </c>
      <c r="B8" s="105">
        <v>2015296</v>
      </c>
      <c r="C8" s="105">
        <v>94992</v>
      </c>
      <c r="D8" s="105">
        <v>195569</v>
      </c>
      <c r="E8" s="105">
        <v>0</v>
      </c>
      <c r="F8" s="105">
        <v>2305857</v>
      </c>
    </row>
    <row r="9" spans="1:6" ht="30" customHeight="1">
      <c r="A9" s="33" t="s">
        <v>83</v>
      </c>
      <c r="B9" s="105">
        <v>1635817</v>
      </c>
      <c r="C9" s="105">
        <v>146550</v>
      </c>
      <c r="D9" s="105">
        <v>114815</v>
      </c>
      <c r="E9" s="105">
        <v>0</v>
      </c>
      <c r="F9" s="105">
        <v>1897182</v>
      </c>
    </row>
    <row r="10" spans="1:6" ht="30" customHeight="1">
      <c r="A10" s="73" t="s">
        <v>73</v>
      </c>
      <c r="B10" s="105">
        <v>466686</v>
      </c>
      <c r="C10" s="105">
        <v>36893</v>
      </c>
      <c r="D10" s="105">
        <v>14402</v>
      </c>
      <c r="E10" s="105">
        <v>0</v>
      </c>
      <c r="F10" s="105">
        <v>517981</v>
      </c>
    </row>
    <row r="11" spans="1:6" ht="30" customHeight="1">
      <c r="A11" s="3" t="s">
        <v>6</v>
      </c>
      <c r="B11" s="105">
        <v>243975</v>
      </c>
      <c r="C11" s="105">
        <v>65948</v>
      </c>
      <c r="D11" s="105">
        <v>12605</v>
      </c>
      <c r="E11" s="105">
        <v>0</v>
      </c>
      <c r="F11" s="105">
        <v>322528</v>
      </c>
    </row>
    <row r="12" spans="1:6" ht="30" customHeight="1">
      <c r="A12" s="28" t="s">
        <v>36</v>
      </c>
      <c r="B12" s="105">
        <v>185593</v>
      </c>
      <c r="C12" s="105">
        <v>23094</v>
      </c>
      <c r="D12" s="105">
        <v>947</v>
      </c>
      <c r="E12" s="105">
        <v>0</v>
      </c>
      <c r="F12" s="105">
        <v>209634</v>
      </c>
    </row>
    <row r="13" spans="1:6" ht="30" customHeight="1">
      <c r="A13" s="28" t="s">
        <v>96</v>
      </c>
      <c r="B13" s="105">
        <v>32592</v>
      </c>
      <c r="C13" s="105">
        <v>7709</v>
      </c>
      <c r="D13" s="105">
        <v>2246</v>
      </c>
      <c r="E13" s="105">
        <v>0</v>
      </c>
      <c r="F13" s="105">
        <v>42547</v>
      </c>
    </row>
    <row r="14" spans="1:6" ht="30" customHeight="1">
      <c r="A14" s="27" t="s">
        <v>19</v>
      </c>
      <c r="B14" s="97">
        <f>SUM(B4:B13)</f>
        <v>18239372</v>
      </c>
      <c r="C14" s="97">
        <f t="shared" ref="C14:F14" si="0">SUM(C4:C13)</f>
        <v>1464669</v>
      </c>
      <c r="D14" s="97">
        <f t="shared" si="0"/>
        <v>1359185</v>
      </c>
      <c r="E14" s="97">
        <f t="shared" si="0"/>
        <v>16700</v>
      </c>
      <c r="F14" s="97">
        <f t="shared" si="0"/>
        <v>21079926</v>
      </c>
    </row>
  </sheetData>
  <mergeCells count="2">
    <mergeCell ref="A1:F1"/>
    <mergeCell ref="A2:F2"/>
  </mergeCells>
  <phoneticPr fontId="3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17" t="s">
        <v>111</v>
      </c>
      <c r="B1" s="223"/>
      <c r="C1" s="223"/>
      <c r="D1" s="223"/>
      <c r="E1" s="223"/>
      <c r="F1" s="224"/>
    </row>
    <row r="2" spans="1:6" ht="14.25" customHeight="1">
      <c r="A2" s="225" t="s">
        <v>20</v>
      </c>
      <c r="B2" s="221"/>
      <c r="C2" s="221"/>
      <c r="D2" s="221"/>
      <c r="E2" s="221"/>
      <c r="F2" s="222"/>
    </row>
    <row r="3" spans="1:6" ht="57" customHeight="1">
      <c r="A3" s="76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98">
        <v>25.75</v>
      </c>
      <c r="C4" s="98">
        <v>23.569999999999997</v>
      </c>
      <c r="D4" s="98">
        <v>12.46</v>
      </c>
      <c r="E4" s="113">
        <v>0</v>
      </c>
      <c r="F4" s="103">
        <v>24.73</v>
      </c>
    </row>
    <row r="5" spans="1:6" ht="30" customHeight="1">
      <c r="A5" s="3" t="s">
        <v>17</v>
      </c>
      <c r="B5" s="98">
        <v>9</v>
      </c>
      <c r="C5" s="98">
        <v>14.76</v>
      </c>
      <c r="D5" s="98">
        <v>7.54</v>
      </c>
      <c r="E5" s="113">
        <v>0</v>
      </c>
      <c r="F5" s="103">
        <v>9.3000000000000007</v>
      </c>
    </row>
    <row r="6" spans="1:6" ht="30" customHeight="1">
      <c r="A6" s="33" t="s">
        <v>71</v>
      </c>
      <c r="B6" s="98">
        <v>20.549999999999997</v>
      </c>
      <c r="C6" s="98">
        <v>19.309999999999999</v>
      </c>
      <c r="D6" s="98">
        <v>11.02</v>
      </c>
      <c r="E6" s="98">
        <v>100</v>
      </c>
      <c r="F6" s="103">
        <v>19.920000000000002</v>
      </c>
    </row>
    <row r="7" spans="1:6" ht="30" customHeight="1">
      <c r="A7" s="3" t="s">
        <v>5</v>
      </c>
      <c r="B7" s="98">
        <v>19.579999999999998</v>
      </c>
      <c r="C7" s="98">
        <v>16.73</v>
      </c>
      <c r="D7" s="98">
        <v>43.92</v>
      </c>
      <c r="E7" s="113">
        <v>0</v>
      </c>
      <c r="F7" s="103">
        <v>20.93</v>
      </c>
    </row>
    <row r="8" spans="1:6" ht="30" customHeight="1">
      <c r="A8" s="33" t="s">
        <v>77</v>
      </c>
      <c r="B8" s="98">
        <v>11.05</v>
      </c>
      <c r="C8" s="98">
        <v>6.49</v>
      </c>
      <c r="D8" s="98">
        <v>14.39</v>
      </c>
      <c r="E8" s="113">
        <v>0</v>
      </c>
      <c r="F8" s="103">
        <v>10.94</v>
      </c>
    </row>
    <row r="9" spans="1:6" ht="30" customHeight="1">
      <c r="A9" s="33" t="s">
        <v>83</v>
      </c>
      <c r="B9" s="98">
        <v>8.9700000000000006</v>
      </c>
      <c r="C9" s="98">
        <v>10.01</v>
      </c>
      <c r="D9" s="98">
        <v>8.4499999999999993</v>
      </c>
      <c r="E9" s="113">
        <v>0</v>
      </c>
      <c r="F9" s="103">
        <v>9</v>
      </c>
    </row>
    <row r="10" spans="1:6" ht="30" customHeight="1">
      <c r="A10" s="73" t="s">
        <v>73</v>
      </c>
      <c r="B10" s="98">
        <v>2.56</v>
      </c>
      <c r="C10" s="98">
        <v>2.52</v>
      </c>
      <c r="D10" s="98">
        <v>1.06</v>
      </c>
      <c r="E10" s="113">
        <v>0</v>
      </c>
      <c r="F10" s="103">
        <v>2.46</v>
      </c>
    </row>
    <row r="11" spans="1:6" ht="30" customHeight="1">
      <c r="A11" s="3" t="s">
        <v>6</v>
      </c>
      <c r="B11" s="98">
        <v>1.34</v>
      </c>
      <c r="C11" s="98">
        <v>4.5</v>
      </c>
      <c r="D11" s="98">
        <v>0.93</v>
      </c>
      <c r="E11" s="113">
        <v>0</v>
      </c>
      <c r="F11" s="103">
        <v>1.53</v>
      </c>
    </row>
    <row r="12" spans="1:6" ht="30" customHeight="1">
      <c r="A12" s="28" t="s">
        <v>36</v>
      </c>
      <c r="B12" s="98">
        <v>1.02</v>
      </c>
      <c r="C12" s="98">
        <v>1.58</v>
      </c>
      <c r="D12" s="98">
        <v>7.0000000000000007E-2</v>
      </c>
      <c r="E12" s="113">
        <v>0</v>
      </c>
      <c r="F12" s="103">
        <v>0.99</v>
      </c>
    </row>
    <row r="13" spans="1:6" ht="30" customHeight="1">
      <c r="A13" s="32" t="s">
        <v>67</v>
      </c>
      <c r="B13" s="98">
        <v>0.18</v>
      </c>
      <c r="C13" s="98">
        <v>0.53</v>
      </c>
      <c r="D13" s="98">
        <v>0.16</v>
      </c>
      <c r="E13" s="113">
        <v>0</v>
      </c>
      <c r="F13" s="103">
        <v>0.2</v>
      </c>
    </row>
    <row r="14" spans="1:6" ht="30" customHeight="1">
      <c r="A14" s="6" t="s">
        <v>19</v>
      </c>
      <c r="B14" s="98">
        <f>SUM(B4:B13)</f>
        <v>100</v>
      </c>
      <c r="C14" s="98">
        <f t="shared" ref="C14:F14" si="0">SUM(C4:C13)</f>
        <v>100</v>
      </c>
      <c r="D14" s="98">
        <f t="shared" si="0"/>
        <v>100</v>
      </c>
      <c r="E14" s="98">
        <f t="shared" si="0"/>
        <v>100</v>
      </c>
      <c r="F14" s="98">
        <f t="shared" si="0"/>
        <v>99.999999999999986</v>
      </c>
    </row>
    <row r="15" spans="1:6" ht="36.75" customHeight="1">
      <c r="A15" s="6" t="s">
        <v>24</v>
      </c>
      <c r="B15" s="98">
        <v>86.52</v>
      </c>
      <c r="C15" s="98">
        <v>6.95</v>
      </c>
      <c r="D15" s="98">
        <v>6.45</v>
      </c>
      <c r="E15" s="98">
        <v>0.08</v>
      </c>
      <c r="F15" s="98">
        <f>SUM(B15:E15)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8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17" width="12.85546875" style="47" customWidth="1"/>
    <col min="18" max="18" width="10.28515625" style="47" customWidth="1"/>
    <col min="19" max="16384" width="9.140625" style="47"/>
  </cols>
  <sheetData>
    <row r="1" spans="1:20" ht="40.5" customHeight="1">
      <c r="A1" s="160" t="s">
        <v>113</v>
      </c>
      <c r="B1" s="160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2"/>
    </row>
    <row r="2" spans="1:20" ht="22.5" customHeight="1">
      <c r="A2" s="163" t="s">
        <v>11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3" spans="1:20" ht="33" customHeight="1">
      <c r="A3" s="151" t="s">
        <v>86</v>
      </c>
      <c r="B3" s="153" t="s">
        <v>12</v>
      </c>
      <c r="C3" s="153"/>
      <c r="D3" s="153" t="s">
        <v>13</v>
      </c>
      <c r="E3" s="153"/>
      <c r="F3" s="153" t="s">
        <v>14</v>
      </c>
      <c r="G3" s="153"/>
      <c r="H3" s="153" t="s">
        <v>15</v>
      </c>
      <c r="I3" s="153"/>
      <c r="J3" s="158" t="s">
        <v>37</v>
      </c>
      <c r="K3" s="159"/>
      <c r="L3" s="158" t="s">
        <v>84</v>
      </c>
      <c r="M3" s="159"/>
      <c r="N3" s="158" t="s">
        <v>85</v>
      </c>
      <c r="O3" s="159"/>
      <c r="P3" s="153" t="s">
        <v>89</v>
      </c>
      <c r="Q3" s="153"/>
    </row>
    <row r="4" spans="1:20" ht="29.25" customHeight="1">
      <c r="A4" s="165"/>
      <c r="B4" s="78" t="s">
        <v>112</v>
      </c>
      <c r="C4" s="78" t="s">
        <v>100</v>
      </c>
      <c r="D4" s="94" t="str">
        <f>B4</f>
        <v>31.12.2022</v>
      </c>
      <c r="E4" s="94" t="str">
        <f>C4</f>
        <v>30.06.2023</v>
      </c>
      <c r="F4" s="94" t="str">
        <f t="shared" ref="F4:K4" si="0">D4</f>
        <v>31.12.2022</v>
      </c>
      <c r="G4" s="94" t="str">
        <f t="shared" si="0"/>
        <v>30.06.2023</v>
      </c>
      <c r="H4" s="94" t="str">
        <f t="shared" si="0"/>
        <v>31.12.2022</v>
      </c>
      <c r="I4" s="94" t="str">
        <f t="shared" si="0"/>
        <v>30.06.2023</v>
      </c>
      <c r="J4" s="94" t="str">
        <f t="shared" si="0"/>
        <v>31.12.2022</v>
      </c>
      <c r="K4" s="94" t="str">
        <f t="shared" si="0"/>
        <v>30.06.2023</v>
      </c>
      <c r="L4" s="94" t="str">
        <f t="shared" ref="L4" si="1">J4</f>
        <v>31.12.2022</v>
      </c>
      <c r="M4" s="94" t="str">
        <f t="shared" ref="M4" si="2">K4</f>
        <v>30.06.2023</v>
      </c>
      <c r="N4" s="94" t="str">
        <f t="shared" ref="N4" si="3">L4</f>
        <v>31.12.2022</v>
      </c>
      <c r="O4" s="94" t="str">
        <f t="shared" ref="O4" si="4">M4</f>
        <v>30.06.2023</v>
      </c>
      <c r="P4" s="94" t="str">
        <f>J4</f>
        <v>31.12.2022</v>
      </c>
      <c r="Q4" s="94" t="str">
        <f>K4</f>
        <v>30.06.2023</v>
      </c>
    </row>
    <row r="5" spans="1:20" ht="35.1" customHeight="1">
      <c r="A5" s="48" t="s">
        <v>16</v>
      </c>
      <c r="B5" s="105">
        <v>118906</v>
      </c>
      <c r="C5" s="101">
        <v>123783</v>
      </c>
      <c r="D5" s="101">
        <v>4289547</v>
      </c>
      <c r="E5" s="101">
        <v>4720992</v>
      </c>
      <c r="F5" s="101">
        <v>319547</v>
      </c>
      <c r="G5" s="101">
        <v>348152</v>
      </c>
      <c r="H5" s="101">
        <v>159640</v>
      </c>
      <c r="I5" s="101">
        <v>169921</v>
      </c>
      <c r="J5" s="101"/>
      <c r="K5" s="101"/>
      <c r="L5" s="105">
        <v>5462</v>
      </c>
      <c r="M5" s="105">
        <v>7858</v>
      </c>
      <c r="N5" s="105">
        <v>17789</v>
      </c>
      <c r="O5" s="105">
        <v>22055</v>
      </c>
      <c r="P5" s="101">
        <f>D5+F5+H5+J5+L5+N5</f>
        <v>4791985</v>
      </c>
      <c r="Q5" s="105">
        <f>E5+G5+I5+K5+M5+O5</f>
        <v>5268978</v>
      </c>
      <c r="R5" s="49"/>
      <c r="S5" s="116"/>
      <c r="T5" s="116"/>
    </row>
    <row r="6" spans="1:20" ht="35.1" customHeight="1">
      <c r="A6" s="48" t="s">
        <v>17</v>
      </c>
      <c r="B6" s="105">
        <v>94702</v>
      </c>
      <c r="C6" s="101">
        <v>100286</v>
      </c>
      <c r="D6" s="101">
        <v>1582695</v>
      </c>
      <c r="E6" s="101">
        <v>1667208</v>
      </c>
      <c r="F6" s="101">
        <v>212595</v>
      </c>
      <c r="G6" s="101">
        <v>218249</v>
      </c>
      <c r="H6" s="101">
        <v>100018</v>
      </c>
      <c r="I6" s="101">
        <v>102746</v>
      </c>
      <c r="J6" s="101"/>
      <c r="K6" s="101"/>
      <c r="L6" s="105">
        <v>2193</v>
      </c>
      <c r="M6" s="105">
        <v>3420</v>
      </c>
      <c r="N6" s="105">
        <v>4461</v>
      </c>
      <c r="O6" s="105">
        <v>5857</v>
      </c>
      <c r="P6" s="105">
        <f t="shared" ref="P6:P14" si="5">D6+F6+H6+J6+L6+N6</f>
        <v>1901962</v>
      </c>
      <c r="Q6" s="105">
        <f t="shared" ref="Q6:Q14" si="6">E6+G6+I6+K6+M6+O6</f>
        <v>1997480</v>
      </c>
      <c r="R6" s="49"/>
      <c r="S6" s="116"/>
      <c r="T6" s="116"/>
    </row>
    <row r="7" spans="1:20" ht="35.1" customHeight="1">
      <c r="A7" s="48" t="s">
        <v>70</v>
      </c>
      <c r="B7" s="105">
        <v>83723</v>
      </c>
      <c r="C7" s="101">
        <v>84027</v>
      </c>
      <c r="D7" s="101">
        <v>3308476</v>
      </c>
      <c r="E7" s="101">
        <v>3764594</v>
      </c>
      <c r="F7" s="101">
        <v>255855</v>
      </c>
      <c r="G7" s="101">
        <v>284945</v>
      </c>
      <c r="H7" s="101">
        <v>142728</v>
      </c>
      <c r="I7" s="101">
        <v>150198</v>
      </c>
      <c r="J7" s="101">
        <v>15935</v>
      </c>
      <c r="K7" s="101">
        <v>16745</v>
      </c>
      <c r="L7" s="105">
        <v>4312</v>
      </c>
      <c r="M7" s="105">
        <v>5585</v>
      </c>
      <c r="N7" s="105">
        <v>10697</v>
      </c>
      <c r="O7" s="105">
        <v>13280</v>
      </c>
      <c r="P7" s="105">
        <f t="shared" si="5"/>
        <v>3738003</v>
      </c>
      <c r="Q7" s="105">
        <f t="shared" si="6"/>
        <v>4235347</v>
      </c>
      <c r="R7" s="49"/>
      <c r="S7" s="116"/>
      <c r="T7" s="116"/>
    </row>
    <row r="8" spans="1:20" ht="35.1" customHeight="1">
      <c r="A8" s="48" t="s">
        <v>5</v>
      </c>
      <c r="B8" s="105">
        <v>80653</v>
      </c>
      <c r="C8" s="101">
        <v>78547</v>
      </c>
      <c r="D8" s="101">
        <v>3280278</v>
      </c>
      <c r="E8" s="101">
        <v>3588479</v>
      </c>
      <c r="F8" s="101">
        <v>227538</v>
      </c>
      <c r="G8" s="101">
        <v>247243</v>
      </c>
      <c r="H8" s="101">
        <v>568815</v>
      </c>
      <c r="I8" s="101">
        <v>598954</v>
      </c>
      <c r="J8" s="101"/>
      <c r="K8" s="101"/>
      <c r="L8" s="105">
        <v>4585</v>
      </c>
      <c r="M8" s="105">
        <v>6710</v>
      </c>
      <c r="N8" s="105">
        <v>8474</v>
      </c>
      <c r="O8" s="105">
        <v>10106</v>
      </c>
      <c r="P8" s="105">
        <f t="shared" si="5"/>
        <v>4089690</v>
      </c>
      <c r="Q8" s="105">
        <f t="shared" si="6"/>
        <v>4451492</v>
      </c>
      <c r="R8" s="49"/>
      <c r="S8" s="116"/>
      <c r="T8" s="116"/>
    </row>
    <row r="9" spans="1:20" ht="35.1" customHeight="1">
      <c r="A9" s="48" t="s">
        <v>68</v>
      </c>
      <c r="B9" s="105">
        <v>44365</v>
      </c>
      <c r="C9" s="101">
        <v>48334</v>
      </c>
      <c r="D9" s="101">
        <v>1760280</v>
      </c>
      <c r="E9" s="101">
        <v>2017262</v>
      </c>
      <c r="F9" s="101">
        <v>85948</v>
      </c>
      <c r="G9" s="101">
        <v>95083</v>
      </c>
      <c r="H9" s="101">
        <v>182462</v>
      </c>
      <c r="I9" s="101">
        <v>195905</v>
      </c>
      <c r="J9" s="101"/>
      <c r="K9" s="101"/>
      <c r="L9" s="105">
        <v>2071</v>
      </c>
      <c r="M9" s="105">
        <v>3615</v>
      </c>
      <c r="N9" s="105">
        <v>2987</v>
      </c>
      <c r="O9" s="105">
        <v>3946</v>
      </c>
      <c r="P9" s="105">
        <f t="shared" si="5"/>
        <v>2033748</v>
      </c>
      <c r="Q9" s="105">
        <f t="shared" si="6"/>
        <v>2315811</v>
      </c>
      <c r="R9" s="49"/>
      <c r="S9" s="116"/>
      <c r="T9" s="116"/>
    </row>
    <row r="10" spans="1:20" ht="35.1" customHeight="1">
      <c r="A10" s="48" t="s">
        <v>69</v>
      </c>
      <c r="B10" s="105">
        <v>74215</v>
      </c>
      <c r="C10" s="101">
        <v>74510</v>
      </c>
      <c r="D10" s="101">
        <v>1513681</v>
      </c>
      <c r="E10" s="101">
        <v>1642183</v>
      </c>
      <c r="F10" s="101">
        <v>140393</v>
      </c>
      <c r="G10" s="101">
        <v>147100</v>
      </c>
      <c r="H10" s="101">
        <v>108927</v>
      </c>
      <c r="I10" s="101">
        <v>115076</v>
      </c>
      <c r="J10" s="101"/>
      <c r="K10" s="101"/>
      <c r="L10" s="105">
        <v>1994</v>
      </c>
      <c r="M10" s="105">
        <v>3123</v>
      </c>
      <c r="N10" s="105">
        <v>3588</v>
      </c>
      <c r="O10" s="105">
        <v>4802</v>
      </c>
      <c r="P10" s="105">
        <f t="shared" si="5"/>
        <v>1768583</v>
      </c>
      <c r="Q10" s="105">
        <f t="shared" si="6"/>
        <v>1912284</v>
      </c>
      <c r="R10" s="49"/>
      <c r="S10" s="116"/>
      <c r="T10" s="116"/>
    </row>
    <row r="11" spans="1:20" ht="35.1" customHeight="1">
      <c r="A11" s="50" t="s">
        <v>73</v>
      </c>
      <c r="B11" s="105">
        <v>15603</v>
      </c>
      <c r="C11" s="101">
        <v>16682</v>
      </c>
      <c r="D11" s="101">
        <v>458757</v>
      </c>
      <c r="E11" s="101">
        <v>467963</v>
      </c>
      <c r="F11" s="101">
        <v>39689</v>
      </c>
      <c r="G11" s="101">
        <v>37126</v>
      </c>
      <c r="H11" s="101">
        <v>13202</v>
      </c>
      <c r="I11" s="101">
        <v>14487</v>
      </c>
      <c r="J11" s="101"/>
      <c r="K11" s="101"/>
      <c r="L11" s="105">
        <v>87</v>
      </c>
      <c r="M11" s="105">
        <v>98</v>
      </c>
      <c r="N11" s="105">
        <v>196</v>
      </c>
      <c r="O11" s="105">
        <v>250</v>
      </c>
      <c r="P11" s="105">
        <f t="shared" si="5"/>
        <v>511931</v>
      </c>
      <c r="Q11" s="105">
        <f t="shared" si="6"/>
        <v>519924</v>
      </c>
      <c r="R11" s="49"/>
      <c r="S11" s="116"/>
      <c r="T11" s="116"/>
    </row>
    <row r="12" spans="1:20" ht="35.1" customHeight="1">
      <c r="A12" s="48" t="s">
        <v>6</v>
      </c>
      <c r="B12" s="105">
        <v>11377</v>
      </c>
      <c r="C12" s="101">
        <v>11737</v>
      </c>
      <c r="D12" s="101">
        <v>229154</v>
      </c>
      <c r="E12" s="101">
        <v>244769</v>
      </c>
      <c r="F12" s="101">
        <v>62392</v>
      </c>
      <c r="G12" s="101">
        <v>66234</v>
      </c>
      <c r="H12" s="101">
        <v>12412</v>
      </c>
      <c r="I12" s="101">
        <v>12620</v>
      </c>
      <c r="J12" s="101"/>
      <c r="K12" s="101"/>
      <c r="L12" s="105">
        <v>75</v>
      </c>
      <c r="M12" s="105">
        <v>82</v>
      </c>
      <c r="N12" s="105">
        <v>210</v>
      </c>
      <c r="O12" s="105">
        <v>336</v>
      </c>
      <c r="P12" s="105">
        <f t="shared" si="5"/>
        <v>304243</v>
      </c>
      <c r="Q12" s="105">
        <f t="shared" si="6"/>
        <v>324041</v>
      </c>
      <c r="R12" s="49"/>
      <c r="S12" s="116"/>
      <c r="T12" s="116"/>
    </row>
    <row r="13" spans="1:20" ht="35.1" customHeight="1">
      <c r="A13" s="48" t="s">
        <v>36</v>
      </c>
      <c r="B13" s="105">
        <v>10247</v>
      </c>
      <c r="C13" s="101">
        <v>10610</v>
      </c>
      <c r="D13" s="101">
        <v>171943</v>
      </c>
      <c r="E13" s="101">
        <v>186014</v>
      </c>
      <c r="F13" s="101">
        <v>21800</v>
      </c>
      <c r="G13" s="101">
        <v>23206</v>
      </c>
      <c r="H13" s="101">
        <v>912</v>
      </c>
      <c r="I13" s="101">
        <v>951</v>
      </c>
      <c r="J13" s="101"/>
      <c r="K13" s="101"/>
      <c r="L13" s="105">
        <v>19</v>
      </c>
      <c r="M13" s="105">
        <v>17</v>
      </c>
      <c r="N13" s="105">
        <v>151</v>
      </c>
      <c r="O13" s="105">
        <v>206</v>
      </c>
      <c r="P13" s="105">
        <f t="shared" si="5"/>
        <v>194825</v>
      </c>
      <c r="Q13" s="105">
        <f t="shared" si="6"/>
        <v>210394</v>
      </c>
      <c r="R13" s="49"/>
      <c r="S13" s="116"/>
      <c r="T13" s="116"/>
    </row>
    <row r="14" spans="1:20" ht="35.1" customHeight="1">
      <c r="A14" s="48" t="s">
        <v>67</v>
      </c>
      <c r="B14" s="105">
        <v>8796</v>
      </c>
      <c r="C14" s="105">
        <v>9106</v>
      </c>
      <c r="D14" s="105">
        <v>20778</v>
      </c>
      <c r="E14" s="105">
        <v>32662</v>
      </c>
      <c r="F14" s="105">
        <v>2924</v>
      </c>
      <c r="G14" s="105">
        <v>7823</v>
      </c>
      <c r="H14" s="105">
        <v>1419</v>
      </c>
      <c r="I14" s="105">
        <v>2264</v>
      </c>
      <c r="J14" s="105"/>
      <c r="K14" s="105"/>
      <c r="L14" s="105">
        <v>22</v>
      </c>
      <c r="M14" s="105">
        <v>21</v>
      </c>
      <c r="N14" s="105">
        <v>0</v>
      </c>
      <c r="O14" s="105">
        <v>0</v>
      </c>
      <c r="P14" s="105">
        <f t="shared" si="5"/>
        <v>25143</v>
      </c>
      <c r="Q14" s="105">
        <f t="shared" si="6"/>
        <v>42770</v>
      </c>
      <c r="R14" s="49"/>
      <c r="S14" s="116"/>
      <c r="T14" s="116"/>
    </row>
    <row r="15" spans="1:20" ht="35.1" customHeight="1">
      <c r="A15" s="48" t="s">
        <v>19</v>
      </c>
      <c r="B15" s="101">
        <f>SUM(B5:B14)</f>
        <v>542587</v>
      </c>
      <c r="C15" s="105">
        <f t="shared" ref="C15:Q15" si="7">SUM(C5:C14)</f>
        <v>557622</v>
      </c>
      <c r="D15" s="105">
        <f t="shared" si="7"/>
        <v>16615589</v>
      </c>
      <c r="E15" s="105">
        <f t="shared" si="7"/>
        <v>18332126</v>
      </c>
      <c r="F15" s="105">
        <f t="shared" si="7"/>
        <v>1368681</v>
      </c>
      <c r="G15" s="105">
        <f t="shared" si="7"/>
        <v>1475161</v>
      </c>
      <c r="H15" s="105">
        <f t="shared" si="7"/>
        <v>1290535</v>
      </c>
      <c r="I15" s="105">
        <f t="shared" si="7"/>
        <v>1363122</v>
      </c>
      <c r="J15" s="105">
        <f t="shared" si="7"/>
        <v>15935</v>
      </c>
      <c r="K15" s="105">
        <f t="shared" si="7"/>
        <v>16745</v>
      </c>
      <c r="L15" s="105">
        <f t="shared" si="7"/>
        <v>20820</v>
      </c>
      <c r="M15" s="105">
        <f t="shared" si="7"/>
        <v>30529</v>
      </c>
      <c r="N15" s="105">
        <f t="shared" si="7"/>
        <v>48553</v>
      </c>
      <c r="O15" s="105">
        <f t="shared" si="7"/>
        <v>60838</v>
      </c>
      <c r="P15" s="105">
        <f t="shared" si="7"/>
        <v>19360113</v>
      </c>
      <c r="Q15" s="105">
        <f t="shared" si="7"/>
        <v>21278521</v>
      </c>
      <c r="S15" s="116"/>
      <c r="T15" s="116"/>
    </row>
    <row r="16" spans="1:20">
      <c r="B16" s="116"/>
    </row>
    <row r="17" spans="3:3">
      <c r="C17" s="116"/>
    </row>
    <row r="18" spans="3:3">
      <c r="C18" s="147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9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16">
      <c r="A1" s="166" t="s">
        <v>101</v>
      </c>
      <c r="B1" s="167"/>
      <c r="C1" s="167"/>
      <c r="D1" s="167"/>
      <c r="E1" s="167"/>
      <c r="F1" s="167"/>
      <c r="G1" s="167"/>
      <c r="H1" s="168"/>
    </row>
    <row r="2" spans="1:16" ht="30.75" customHeight="1">
      <c r="A2" s="169"/>
      <c r="B2" s="169"/>
      <c r="C2" s="169"/>
      <c r="D2" s="169"/>
      <c r="E2" s="169"/>
      <c r="F2" s="169"/>
      <c r="G2" s="169"/>
      <c r="H2" s="168"/>
    </row>
    <row r="3" spans="1:16">
      <c r="A3" s="170" t="s">
        <v>20</v>
      </c>
      <c r="B3" s="171"/>
      <c r="C3" s="171"/>
      <c r="D3" s="171"/>
      <c r="E3" s="171"/>
      <c r="F3" s="171"/>
      <c r="G3" s="171"/>
      <c r="H3" s="171"/>
    </row>
    <row r="4" spans="1:16" ht="49.5" customHeight="1">
      <c r="A4" s="77" t="s">
        <v>88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84</v>
      </c>
      <c r="G4" s="52" t="s">
        <v>85</v>
      </c>
      <c r="H4" s="52" t="s">
        <v>19</v>
      </c>
    </row>
    <row r="5" spans="1:16" ht="35.1" customHeight="1">
      <c r="A5" s="53" t="s">
        <v>16</v>
      </c>
      <c r="B5" s="80">
        <v>25.75</v>
      </c>
      <c r="C5" s="80">
        <v>23.6</v>
      </c>
      <c r="D5" s="79">
        <v>12.46</v>
      </c>
      <c r="E5" s="80">
        <v>0</v>
      </c>
      <c r="F5" s="113">
        <v>25.74</v>
      </c>
      <c r="G5" s="113">
        <v>36.25</v>
      </c>
      <c r="H5" s="80">
        <v>24.76</v>
      </c>
      <c r="J5" s="139"/>
      <c r="K5" s="139"/>
      <c r="L5" s="139"/>
      <c r="M5" s="139"/>
      <c r="N5" s="139"/>
      <c r="O5" s="139"/>
      <c r="P5" s="139"/>
    </row>
    <row r="6" spans="1:16" ht="35.1" customHeight="1">
      <c r="A6" s="53" t="s">
        <v>17</v>
      </c>
      <c r="B6" s="80">
        <v>9.09</v>
      </c>
      <c r="C6" s="80">
        <v>14.79</v>
      </c>
      <c r="D6" s="79">
        <v>7.54</v>
      </c>
      <c r="E6" s="80">
        <v>0</v>
      </c>
      <c r="F6" s="113">
        <v>11.2</v>
      </c>
      <c r="G6" s="113">
        <v>9.6300000000000008</v>
      </c>
      <c r="H6" s="80">
        <v>9.39</v>
      </c>
      <c r="J6" s="139"/>
      <c r="K6" s="139"/>
      <c r="L6" s="139"/>
      <c r="M6" s="139"/>
      <c r="N6" s="139"/>
      <c r="O6" s="139"/>
      <c r="P6" s="139"/>
    </row>
    <row r="7" spans="1:16" ht="35.1" customHeight="1">
      <c r="A7" s="53" t="s">
        <v>70</v>
      </c>
      <c r="B7" s="80">
        <v>20.54</v>
      </c>
      <c r="C7" s="80">
        <v>19.32</v>
      </c>
      <c r="D7" s="79">
        <v>11.02</v>
      </c>
      <c r="E7" s="80">
        <v>100</v>
      </c>
      <c r="F7" s="113">
        <v>18.29</v>
      </c>
      <c r="G7" s="113">
        <v>21.83</v>
      </c>
      <c r="H7" s="80">
        <v>19.91</v>
      </c>
      <c r="J7" s="139"/>
      <c r="K7" s="139"/>
      <c r="L7" s="139"/>
      <c r="M7" s="139"/>
      <c r="N7" s="139"/>
      <c r="O7" s="139"/>
      <c r="P7" s="139"/>
    </row>
    <row r="8" spans="1:16" ht="35.1" customHeight="1">
      <c r="A8" s="53" t="s">
        <v>5</v>
      </c>
      <c r="B8" s="80">
        <v>19.579999999999998</v>
      </c>
      <c r="C8" s="80">
        <v>16.760000000000002</v>
      </c>
      <c r="D8" s="79">
        <v>43.94</v>
      </c>
      <c r="E8" s="80">
        <v>0</v>
      </c>
      <c r="F8" s="113">
        <v>21.98</v>
      </c>
      <c r="G8" s="113">
        <v>16.61</v>
      </c>
      <c r="H8" s="80">
        <v>20.92</v>
      </c>
      <c r="J8" s="139"/>
      <c r="K8" s="139"/>
      <c r="L8" s="139"/>
      <c r="M8" s="139"/>
      <c r="N8" s="139"/>
      <c r="O8" s="139"/>
      <c r="P8" s="139"/>
    </row>
    <row r="9" spans="1:16" ht="35.1" customHeight="1">
      <c r="A9" s="53" t="s">
        <v>68</v>
      </c>
      <c r="B9" s="80">
        <v>11</v>
      </c>
      <c r="C9" s="80">
        <v>6.45</v>
      </c>
      <c r="D9" s="79">
        <v>14.37</v>
      </c>
      <c r="E9" s="80">
        <v>0</v>
      </c>
      <c r="F9" s="113">
        <v>11.84</v>
      </c>
      <c r="G9" s="113">
        <v>6.49</v>
      </c>
      <c r="H9" s="80">
        <v>10.88</v>
      </c>
      <c r="J9" s="139"/>
      <c r="K9" s="139"/>
      <c r="L9" s="139"/>
      <c r="M9" s="139"/>
      <c r="N9" s="139"/>
      <c r="O9" s="139"/>
      <c r="P9" s="139"/>
    </row>
    <row r="10" spans="1:16" ht="35.1" customHeight="1">
      <c r="A10" s="53" t="s">
        <v>69</v>
      </c>
      <c r="B10" s="80">
        <v>8.9600000000000009</v>
      </c>
      <c r="C10" s="80">
        <v>9.9700000000000006</v>
      </c>
      <c r="D10" s="79">
        <v>8.44</v>
      </c>
      <c r="E10" s="80">
        <v>0</v>
      </c>
      <c r="F10" s="113">
        <v>10.23</v>
      </c>
      <c r="G10" s="113">
        <v>7.89</v>
      </c>
      <c r="H10" s="80">
        <v>8.99</v>
      </c>
      <c r="J10" s="139"/>
      <c r="K10" s="139"/>
      <c r="L10" s="139"/>
      <c r="M10" s="139"/>
      <c r="N10" s="139"/>
      <c r="O10" s="139"/>
      <c r="P10" s="139"/>
    </row>
    <row r="11" spans="1:16" ht="35.1" customHeight="1">
      <c r="A11" s="54" t="s">
        <v>73</v>
      </c>
      <c r="B11" s="80">
        <v>2.5499999999999998</v>
      </c>
      <c r="C11" s="80">
        <v>2.52</v>
      </c>
      <c r="D11" s="79">
        <v>1.06</v>
      </c>
      <c r="E11" s="80">
        <v>0</v>
      </c>
      <c r="F11" s="113">
        <v>0.32</v>
      </c>
      <c r="G11" s="113">
        <v>0.41</v>
      </c>
      <c r="H11" s="80">
        <v>2.44</v>
      </c>
      <c r="J11" s="139"/>
      <c r="K11" s="139"/>
      <c r="L11" s="139"/>
      <c r="M11" s="139"/>
      <c r="N11" s="139"/>
      <c r="O11" s="139"/>
      <c r="P11" s="139"/>
    </row>
    <row r="12" spans="1:16" ht="35.1" customHeight="1">
      <c r="A12" s="53" t="s">
        <v>6</v>
      </c>
      <c r="B12" s="80">
        <v>1.34</v>
      </c>
      <c r="C12" s="80">
        <v>4.49</v>
      </c>
      <c r="D12" s="79">
        <v>0.93</v>
      </c>
      <c r="E12" s="80">
        <v>0</v>
      </c>
      <c r="F12" s="113">
        <v>0.27</v>
      </c>
      <c r="G12" s="113">
        <v>0.55000000000000004</v>
      </c>
      <c r="H12" s="80">
        <v>1.52</v>
      </c>
      <c r="J12" s="139"/>
      <c r="K12" s="139"/>
      <c r="L12" s="139"/>
      <c r="M12" s="139"/>
      <c r="N12" s="139"/>
      <c r="O12" s="139"/>
      <c r="P12" s="139"/>
    </row>
    <row r="13" spans="1:16" ht="35.1" customHeight="1">
      <c r="A13" s="48" t="s">
        <v>36</v>
      </c>
      <c r="B13" s="80">
        <v>1.01</v>
      </c>
      <c r="C13" s="80">
        <v>1.57</v>
      </c>
      <c r="D13" s="79">
        <v>7.0000000000000007E-2</v>
      </c>
      <c r="E13" s="80">
        <v>0</v>
      </c>
      <c r="F13" s="113">
        <v>0.06</v>
      </c>
      <c r="G13" s="113">
        <v>0.34</v>
      </c>
      <c r="H13" s="80">
        <v>0.99</v>
      </c>
      <c r="J13" s="139"/>
      <c r="K13" s="139"/>
      <c r="L13" s="139"/>
      <c r="M13" s="139"/>
      <c r="N13" s="139"/>
      <c r="O13" s="139"/>
      <c r="P13" s="139"/>
    </row>
    <row r="14" spans="1:16" ht="35.1" customHeight="1">
      <c r="A14" s="48" t="s">
        <v>67</v>
      </c>
      <c r="B14" s="113">
        <v>0.18</v>
      </c>
      <c r="C14" s="113">
        <v>0.53</v>
      </c>
      <c r="D14" s="79">
        <v>0.17</v>
      </c>
      <c r="E14" s="113">
        <v>0</v>
      </c>
      <c r="F14" s="113">
        <v>7.0000000000000007E-2</v>
      </c>
      <c r="G14" s="113">
        <v>0</v>
      </c>
      <c r="H14" s="113">
        <v>0.2</v>
      </c>
      <c r="J14" s="139"/>
      <c r="K14" s="139"/>
      <c r="L14" s="139"/>
      <c r="M14" s="139"/>
      <c r="N14" s="139"/>
      <c r="O14" s="139"/>
      <c r="P14" s="139"/>
    </row>
    <row r="15" spans="1:16" ht="35.1" customHeight="1">
      <c r="A15" s="55" t="s">
        <v>23</v>
      </c>
      <c r="B15" s="80">
        <f>SUM(B5:B14)</f>
        <v>100.00000000000003</v>
      </c>
      <c r="C15" s="113">
        <f t="shared" ref="C15:H15" si="0">SUM(C5:C14)</f>
        <v>99.999999999999986</v>
      </c>
      <c r="D15" s="113">
        <f t="shared" si="0"/>
        <v>100</v>
      </c>
      <c r="E15" s="113">
        <f t="shared" si="0"/>
        <v>100</v>
      </c>
      <c r="F15" s="113">
        <f t="shared" si="0"/>
        <v>99.999999999999986</v>
      </c>
      <c r="G15" s="113">
        <f t="shared" si="0"/>
        <v>100</v>
      </c>
      <c r="H15" s="113">
        <f t="shared" si="0"/>
        <v>99.999999999999986</v>
      </c>
      <c r="I15" s="57"/>
    </row>
    <row r="16" spans="1:16" ht="36" customHeight="1">
      <c r="A16" s="56" t="s">
        <v>90</v>
      </c>
      <c r="B16" s="113">
        <v>86.15</v>
      </c>
      <c r="C16" s="113">
        <v>6.93</v>
      </c>
      <c r="D16" s="113">
        <v>6.41</v>
      </c>
      <c r="E16" s="113">
        <v>0.08</v>
      </c>
      <c r="F16" s="113">
        <v>0.14000000000000001</v>
      </c>
      <c r="G16" s="113">
        <v>0.28999999999999998</v>
      </c>
      <c r="H16" s="113">
        <f>SUM(B16:G16)</f>
        <v>100.00000000000001</v>
      </c>
      <c r="J16" s="139"/>
      <c r="K16" s="139"/>
      <c r="L16" s="139"/>
      <c r="M16" s="139"/>
      <c r="N16" s="139"/>
      <c r="O16" s="139"/>
      <c r="P16" s="139"/>
    </row>
    <row r="19" spans="7:7">
      <c r="G19" s="140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60" t="s">
        <v>87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5.75" customHeight="1">
      <c r="B2" s="120"/>
      <c r="C2" s="120"/>
      <c r="D2" s="120"/>
      <c r="E2" s="120"/>
      <c r="F2" s="120"/>
      <c r="G2" s="120"/>
      <c r="H2" s="120"/>
      <c r="I2" s="120"/>
      <c r="M2" s="126" t="s">
        <v>11</v>
      </c>
    </row>
    <row r="3" spans="1:13" ht="30" customHeight="1">
      <c r="A3" s="151" t="s">
        <v>58</v>
      </c>
      <c r="B3" s="153" t="s">
        <v>13</v>
      </c>
      <c r="C3" s="153"/>
      <c r="D3" s="153" t="s">
        <v>14</v>
      </c>
      <c r="E3" s="153"/>
      <c r="F3" s="153" t="s">
        <v>25</v>
      </c>
      <c r="G3" s="153"/>
      <c r="H3" s="153" t="s">
        <v>37</v>
      </c>
      <c r="I3" s="153"/>
      <c r="J3" s="153" t="s">
        <v>84</v>
      </c>
      <c r="K3" s="153"/>
      <c r="L3" s="153" t="s">
        <v>85</v>
      </c>
      <c r="M3" s="153"/>
    </row>
    <row r="4" spans="1:13" ht="36.75" customHeight="1">
      <c r="A4" s="165"/>
      <c r="B4" s="137" t="s">
        <v>102</v>
      </c>
      <c r="C4" s="138" t="s">
        <v>103</v>
      </c>
      <c r="D4" s="95" t="str">
        <f>B4</f>
        <v>I полугодие 2022</v>
      </c>
      <c r="E4" s="100" t="str">
        <f t="shared" ref="E4:I4" si="0">C4</f>
        <v>I полугодие 2023</v>
      </c>
      <c r="F4" s="100" t="str">
        <f t="shared" si="0"/>
        <v>I полугодие 2022</v>
      </c>
      <c r="G4" s="100" t="str">
        <f t="shared" si="0"/>
        <v>I полугодие 2023</v>
      </c>
      <c r="H4" s="100" t="str">
        <f t="shared" si="0"/>
        <v>I полугодие 2022</v>
      </c>
      <c r="I4" s="100" t="str">
        <f t="shared" si="0"/>
        <v>I полугодие 2023</v>
      </c>
      <c r="J4" s="119" t="str">
        <f t="shared" ref="J4" si="1">H4</f>
        <v>I полугодие 2022</v>
      </c>
      <c r="K4" s="119" t="str">
        <f t="shared" ref="K4" si="2">I4</f>
        <v>I полугодие 2023</v>
      </c>
      <c r="L4" s="119" t="str">
        <f t="shared" ref="L4" si="3">J4</f>
        <v>I полугодие 2022</v>
      </c>
      <c r="M4" s="119" t="str">
        <f t="shared" ref="M4" si="4">K4</f>
        <v>I полугодие 2023</v>
      </c>
    </row>
    <row r="5" spans="1:13" ht="24.95" customHeight="1">
      <c r="A5" s="48" t="s">
        <v>16</v>
      </c>
      <c r="B5" s="105">
        <v>24222</v>
      </c>
      <c r="C5" s="105">
        <v>27226</v>
      </c>
      <c r="D5" s="105">
        <v>1737</v>
      </c>
      <c r="E5" s="105">
        <v>1932</v>
      </c>
      <c r="F5" s="105">
        <v>155</v>
      </c>
      <c r="G5" s="105">
        <v>887</v>
      </c>
      <c r="H5" s="105">
        <v>0</v>
      </c>
      <c r="I5" s="105">
        <v>0</v>
      </c>
      <c r="J5" s="105">
        <v>5</v>
      </c>
      <c r="K5" s="105">
        <v>16</v>
      </c>
      <c r="L5" s="105">
        <v>15</v>
      </c>
      <c r="M5" s="105">
        <v>47</v>
      </c>
    </row>
    <row r="6" spans="1:13" ht="24.95" customHeight="1">
      <c r="A6" s="48" t="s">
        <v>17</v>
      </c>
      <c r="B6" s="105">
        <v>9146</v>
      </c>
      <c r="C6" s="105">
        <v>9569</v>
      </c>
      <c r="D6" s="105">
        <v>1160</v>
      </c>
      <c r="E6" s="105">
        <v>1194</v>
      </c>
      <c r="F6" s="105">
        <v>244</v>
      </c>
      <c r="G6" s="105">
        <v>274</v>
      </c>
      <c r="H6" s="105">
        <v>0</v>
      </c>
      <c r="I6" s="105">
        <v>0</v>
      </c>
      <c r="J6" s="105">
        <v>2</v>
      </c>
      <c r="K6" s="105">
        <v>7</v>
      </c>
      <c r="L6" s="105">
        <v>3</v>
      </c>
      <c r="M6" s="105">
        <v>12</v>
      </c>
    </row>
    <row r="7" spans="1:13" ht="24.95" customHeight="1">
      <c r="A7" s="48" t="s">
        <v>71</v>
      </c>
      <c r="B7" s="105">
        <v>18504</v>
      </c>
      <c r="C7" s="105">
        <v>21847</v>
      </c>
      <c r="D7" s="105">
        <v>1395</v>
      </c>
      <c r="E7" s="105">
        <v>1560</v>
      </c>
      <c r="F7" s="105">
        <v>459</v>
      </c>
      <c r="G7" s="105">
        <v>641</v>
      </c>
      <c r="H7" s="105">
        <v>4</v>
      </c>
      <c r="I7" s="105">
        <v>88</v>
      </c>
      <c r="J7" s="105">
        <v>2</v>
      </c>
      <c r="K7" s="105">
        <v>4</v>
      </c>
      <c r="L7" s="105">
        <v>2</v>
      </c>
      <c r="M7" s="105">
        <v>9</v>
      </c>
    </row>
    <row r="8" spans="1:13" ht="24.95" customHeight="1">
      <c r="A8" s="48" t="s">
        <v>5</v>
      </c>
      <c r="B8" s="105">
        <v>19217</v>
      </c>
      <c r="C8" s="105">
        <v>20600</v>
      </c>
      <c r="D8" s="105">
        <v>1276</v>
      </c>
      <c r="E8" s="105">
        <v>1342</v>
      </c>
      <c r="F8" s="105">
        <v>757</v>
      </c>
      <c r="G8" s="105">
        <v>4041</v>
      </c>
      <c r="H8" s="105">
        <v>0</v>
      </c>
      <c r="I8" s="105">
        <v>0</v>
      </c>
      <c r="J8" s="105">
        <v>5</v>
      </c>
      <c r="K8" s="105">
        <v>14</v>
      </c>
      <c r="L8" s="105">
        <v>7</v>
      </c>
      <c r="M8" s="105">
        <v>22</v>
      </c>
    </row>
    <row r="9" spans="1:13" ht="24.95" customHeight="1">
      <c r="A9" s="48" t="s">
        <v>68</v>
      </c>
      <c r="B9" s="105">
        <v>9865</v>
      </c>
      <c r="C9" s="105">
        <v>11340</v>
      </c>
      <c r="D9" s="105">
        <v>519</v>
      </c>
      <c r="E9" s="105">
        <v>534</v>
      </c>
      <c r="F9" s="105">
        <v>217</v>
      </c>
      <c r="G9" s="105">
        <v>1284</v>
      </c>
      <c r="H9" s="105">
        <v>0</v>
      </c>
      <c r="I9" s="105">
        <v>0</v>
      </c>
      <c r="J9" s="105">
        <v>1</v>
      </c>
      <c r="K9" s="105">
        <v>7</v>
      </c>
      <c r="L9" s="105">
        <v>0</v>
      </c>
      <c r="M9" s="105">
        <v>9</v>
      </c>
    </row>
    <row r="10" spans="1:13" ht="24.95" customHeight="1">
      <c r="A10" s="48" t="s">
        <v>69</v>
      </c>
      <c r="B10" s="105">
        <v>8353</v>
      </c>
      <c r="C10" s="105">
        <v>9248</v>
      </c>
      <c r="D10" s="105">
        <v>760</v>
      </c>
      <c r="E10" s="105">
        <v>807</v>
      </c>
      <c r="F10" s="105">
        <v>91</v>
      </c>
      <c r="G10" s="105">
        <v>682</v>
      </c>
      <c r="H10" s="105">
        <v>0</v>
      </c>
      <c r="I10" s="105">
        <v>0</v>
      </c>
      <c r="J10" s="105">
        <v>2</v>
      </c>
      <c r="K10" s="105">
        <v>6</v>
      </c>
      <c r="L10" s="105">
        <v>3</v>
      </c>
      <c r="M10" s="105">
        <v>10</v>
      </c>
    </row>
    <row r="11" spans="1:13" ht="24.95" customHeight="1">
      <c r="A11" s="50" t="s">
        <v>73</v>
      </c>
      <c r="B11" s="105">
        <v>2997</v>
      </c>
      <c r="C11" s="105">
        <v>3201</v>
      </c>
      <c r="D11" s="105">
        <v>239</v>
      </c>
      <c r="E11" s="105">
        <v>258</v>
      </c>
      <c r="F11" s="105">
        <v>28</v>
      </c>
      <c r="G11" s="105">
        <v>17</v>
      </c>
      <c r="H11" s="105">
        <v>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</row>
    <row r="12" spans="1:13" ht="24.75" customHeight="1">
      <c r="A12" s="48" t="s">
        <v>6</v>
      </c>
      <c r="B12" s="105">
        <v>1485</v>
      </c>
      <c r="C12" s="105">
        <v>1621</v>
      </c>
      <c r="D12" s="105">
        <v>466</v>
      </c>
      <c r="E12" s="105">
        <v>428</v>
      </c>
      <c r="F12" s="105">
        <v>21</v>
      </c>
      <c r="G12" s="105">
        <v>30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0</v>
      </c>
    </row>
    <row r="13" spans="1:13" ht="24.95" customHeight="1">
      <c r="A13" s="48" t="s">
        <v>36</v>
      </c>
      <c r="B13" s="105">
        <v>1151</v>
      </c>
      <c r="C13" s="105">
        <v>1269</v>
      </c>
      <c r="D13" s="105">
        <v>146</v>
      </c>
      <c r="E13" s="105">
        <v>158</v>
      </c>
      <c r="F13" s="105">
        <v>1</v>
      </c>
      <c r="G13" s="105">
        <v>6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0</v>
      </c>
    </row>
    <row r="14" spans="1:13" ht="24.95" customHeight="1">
      <c r="A14" s="48" t="s">
        <v>67</v>
      </c>
      <c r="B14" s="105">
        <v>68</v>
      </c>
      <c r="C14" s="105">
        <v>239</v>
      </c>
      <c r="D14" s="105">
        <v>4</v>
      </c>
      <c r="E14" s="105">
        <v>56</v>
      </c>
      <c r="F14" s="105">
        <v>43</v>
      </c>
      <c r="G14" s="105">
        <v>46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</row>
    <row r="15" spans="1:13" ht="24.95" customHeight="1">
      <c r="A15" s="48" t="s">
        <v>19</v>
      </c>
      <c r="B15" s="105">
        <f>SUM(B5:B14)</f>
        <v>95008</v>
      </c>
      <c r="C15" s="105">
        <f t="shared" ref="C15:M15" si="5">SUM(C5:C14)</f>
        <v>106160</v>
      </c>
      <c r="D15" s="105">
        <f t="shared" si="5"/>
        <v>7702</v>
      </c>
      <c r="E15" s="105">
        <f t="shared" si="5"/>
        <v>8269</v>
      </c>
      <c r="F15" s="105">
        <f t="shared" si="5"/>
        <v>2016</v>
      </c>
      <c r="G15" s="105">
        <f t="shared" si="5"/>
        <v>7908</v>
      </c>
      <c r="H15" s="105">
        <f t="shared" si="5"/>
        <v>4</v>
      </c>
      <c r="I15" s="105">
        <f t="shared" si="5"/>
        <v>88</v>
      </c>
      <c r="J15" s="105">
        <f t="shared" si="5"/>
        <v>17</v>
      </c>
      <c r="K15" s="105">
        <f t="shared" si="5"/>
        <v>54</v>
      </c>
      <c r="L15" s="105">
        <f t="shared" si="5"/>
        <v>30</v>
      </c>
      <c r="M15" s="105">
        <f t="shared" si="5"/>
        <v>109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60" t="s">
        <v>26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3.5" customHeight="1">
      <c r="B2" s="120"/>
      <c r="C2" s="120"/>
      <c r="D2" s="120"/>
      <c r="E2" s="120"/>
      <c r="F2" s="120"/>
      <c r="G2" s="120"/>
      <c r="H2" s="120"/>
      <c r="I2" s="120"/>
      <c r="M2" s="126" t="s">
        <v>20</v>
      </c>
    </row>
    <row r="3" spans="1:13" ht="30" customHeight="1">
      <c r="A3" s="151" t="s">
        <v>59</v>
      </c>
      <c r="B3" s="158" t="s">
        <v>13</v>
      </c>
      <c r="C3" s="172"/>
      <c r="D3" s="158" t="s">
        <v>14</v>
      </c>
      <c r="E3" s="172"/>
      <c r="F3" s="158" t="s">
        <v>25</v>
      </c>
      <c r="G3" s="159"/>
      <c r="H3" s="158" t="s">
        <v>38</v>
      </c>
      <c r="I3" s="159"/>
      <c r="J3" s="158" t="s">
        <v>84</v>
      </c>
      <c r="K3" s="159"/>
      <c r="L3" s="158" t="s">
        <v>85</v>
      </c>
      <c r="M3" s="159"/>
    </row>
    <row r="4" spans="1:13" ht="41.25" customHeight="1">
      <c r="A4" s="152"/>
      <c r="B4" s="58" t="str">
        <f>'Таблица №3-ПОД'!B4:B4</f>
        <v>I полугодие 2022</v>
      </c>
      <c r="C4" s="58" t="str">
        <f>'Таблица №3-ПОД'!C4:C4</f>
        <v>I полугодие 2023</v>
      </c>
      <c r="D4" s="58" t="str">
        <f>'Таблица №3-ПОД'!D4:D4</f>
        <v>I полугодие 2022</v>
      </c>
      <c r="E4" s="58" t="str">
        <f>'Таблица №3-ПОД'!E4:E4</f>
        <v>I полугодие 2023</v>
      </c>
      <c r="F4" s="58" t="str">
        <f>'Таблица №3-ПОД'!F4:F4</f>
        <v>I полугодие 2022</v>
      </c>
      <c r="G4" s="58" t="str">
        <f>'Таблица №3-ПОД'!G4:G4</f>
        <v>I полугодие 2023</v>
      </c>
      <c r="H4" s="58" t="str">
        <f>'Таблица №3-ПОД'!H4:H4</f>
        <v>I полугодие 2022</v>
      </c>
      <c r="I4" s="58" t="str">
        <f>'Таблица №3-ПОД'!I4:I4</f>
        <v>I полугодие 2023</v>
      </c>
      <c r="J4" s="58" t="str">
        <f>'Таблица №3-ПОД'!J4:J4</f>
        <v>I полугодие 2022</v>
      </c>
      <c r="K4" s="58" t="str">
        <f>'Таблица №3-ПОД'!K4:K4</f>
        <v>I полугодие 2023</v>
      </c>
      <c r="L4" s="58" t="str">
        <f>'Таблица №3-ПОД'!L4:L4</f>
        <v>I полугодие 2022</v>
      </c>
      <c r="M4" s="58" t="str">
        <f>'Таблица №3-ПОД'!M4:M4</f>
        <v>I полугодие 2023</v>
      </c>
    </row>
    <row r="5" spans="1:13" ht="24.95" customHeight="1">
      <c r="A5" s="48" t="s">
        <v>16</v>
      </c>
      <c r="B5" s="82">
        <v>25.5</v>
      </c>
      <c r="C5" s="82">
        <v>25.65</v>
      </c>
      <c r="D5" s="82">
        <v>22.55</v>
      </c>
      <c r="E5" s="82">
        <v>23.36</v>
      </c>
      <c r="F5" s="82">
        <v>7.69</v>
      </c>
      <c r="G5" s="59">
        <v>11.22</v>
      </c>
      <c r="H5" s="80">
        <v>0</v>
      </c>
      <c r="I5" s="80">
        <v>0</v>
      </c>
      <c r="J5" s="113">
        <v>29.411764705882355</v>
      </c>
      <c r="K5" s="82">
        <v>29.63</v>
      </c>
      <c r="L5" s="113">
        <v>50</v>
      </c>
      <c r="M5" s="82">
        <v>43.12</v>
      </c>
    </row>
    <row r="6" spans="1:13" ht="24.95" customHeight="1">
      <c r="A6" s="48" t="s">
        <v>17</v>
      </c>
      <c r="B6" s="82">
        <v>9.6300000000000008</v>
      </c>
      <c r="C6" s="82">
        <v>9.01</v>
      </c>
      <c r="D6" s="82">
        <v>15.06</v>
      </c>
      <c r="E6" s="82">
        <v>14.44</v>
      </c>
      <c r="F6" s="82">
        <v>12.1</v>
      </c>
      <c r="G6" s="59">
        <v>3.46</v>
      </c>
      <c r="H6" s="80">
        <v>0</v>
      </c>
      <c r="I6" s="80">
        <v>0</v>
      </c>
      <c r="J6" s="113">
        <v>11.76470588235294</v>
      </c>
      <c r="K6" s="82">
        <v>12.96</v>
      </c>
      <c r="L6" s="113">
        <v>10</v>
      </c>
      <c r="M6" s="82">
        <v>11.01</v>
      </c>
    </row>
    <row r="7" spans="1:13" ht="24.95" customHeight="1">
      <c r="A7" s="48" t="s">
        <v>71</v>
      </c>
      <c r="B7" s="82">
        <v>19.48</v>
      </c>
      <c r="C7" s="82">
        <v>20.58</v>
      </c>
      <c r="D7" s="82">
        <v>18.11</v>
      </c>
      <c r="E7" s="82">
        <v>18.86</v>
      </c>
      <c r="F7" s="82">
        <v>22.77</v>
      </c>
      <c r="G7" s="59">
        <v>8.11</v>
      </c>
      <c r="H7" s="59">
        <v>100</v>
      </c>
      <c r="I7" s="59">
        <v>100</v>
      </c>
      <c r="J7" s="113">
        <v>11.76470588235294</v>
      </c>
      <c r="K7" s="82">
        <v>7.41</v>
      </c>
      <c r="L7" s="113">
        <v>6.67</v>
      </c>
      <c r="M7" s="82">
        <v>8.26</v>
      </c>
    </row>
    <row r="8" spans="1:13" ht="24.95" customHeight="1">
      <c r="A8" s="48" t="s">
        <v>5</v>
      </c>
      <c r="B8" s="82">
        <v>20.23</v>
      </c>
      <c r="C8" s="82">
        <v>19.399999999999999</v>
      </c>
      <c r="D8" s="82">
        <v>16.57</v>
      </c>
      <c r="E8" s="82">
        <v>16.23</v>
      </c>
      <c r="F8" s="82">
        <v>37.549999999999997</v>
      </c>
      <c r="G8" s="59">
        <v>51.1</v>
      </c>
      <c r="H8" s="80">
        <v>0</v>
      </c>
      <c r="I8" s="80">
        <v>0</v>
      </c>
      <c r="J8" s="113">
        <v>29.411764705882355</v>
      </c>
      <c r="K8" s="82">
        <v>25.93</v>
      </c>
      <c r="L8" s="113">
        <v>23.33</v>
      </c>
      <c r="M8" s="82">
        <v>20.18</v>
      </c>
    </row>
    <row r="9" spans="1:13" ht="24.95" customHeight="1">
      <c r="A9" s="48" t="s">
        <v>68</v>
      </c>
      <c r="B9" s="71">
        <v>10.38</v>
      </c>
      <c r="C9" s="82">
        <v>10.68</v>
      </c>
      <c r="D9" s="82">
        <v>6.74</v>
      </c>
      <c r="E9" s="82">
        <v>6.46</v>
      </c>
      <c r="F9" s="82">
        <v>10.77</v>
      </c>
      <c r="G9" s="59">
        <v>16.239999999999998</v>
      </c>
      <c r="H9" s="80">
        <v>0</v>
      </c>
      <c r="I9" s="80">
        <v>0</v>
      </c>
      <c r="J9" s="113">
        <v>5.8823529411764701</v>
      </c>
      <c r="K9" s="82">
        <v>12.96</v>
      </c>
      <c r="L9" s="113">
        <v>0</v>
      </c>
      <c r="M9" s="82">
        <v>8.26</v>
      </c>
    </row>
    <row r="10" spans="1:13" ht="24.95" customHeight="1">
      <c r="A10" s="48" t="s">
        <v>69</v>
      </c>
      <c r="B10" s="82">
        <v>8.7899999999999991</v>
      </c>
      <c r="C10" s="82">
        <v>8.7100000000000009</v>
      </c>
      <c r="D10" s="82">
        <v>9.8699999999999992</v>
      </c>
      <c r="E10" s="82">
        <v>9.76</v>
      </c>
      <c r="F10" s="82">
        <v>4.51</v>
      </c>
      <c r="G10" s="59">
        <v>8.6199999999999992</v>
      </c>
      <c r="H10" s="80">
        <v>0</v>
      </c>
      <c r="I10" s="80">
        <v>0</v>
      </c>
      <c r="J10" s="113">
        <v>11.76470588235294</v>
      </c>
      <c r="K10" s="82">
        <v>11.11</v>
      </c>
      <c r="L10" s="113">
        <v>10</v>
      </c>
      <c r="M10" s="82">
        <v>9.17</v>
      </c>
    </row>
    <row r="11" spans="1:13" ht="24.95" customHeight="1">
      <c r="A11" s="50" t="s">
        <v>73</v>
      </c>
      <c r="B11" s="82">
        <v>3.15</v>
      </c>
      <c r="C11" s="82">
        <v>3.01</v>
      </c>
      <c r="D11" s="82">
        <v>3.1</v>
      </c>
      <c r="E11" s="82">
        <v>3.12</v>
      </c>
      <c r="F11" s="82">
        <v>1.39</v>
      </c>
      <c r="G11" s="59">
        <v>0.21</v>
      </c>
      <c r="H11" s="80">
        <v>0</v>
      </c>
      <c r="I11" s="80">
        <v>0</v>
      </c>
      <c r="J11" s="113">
        <v>0</v>
      </c>
      <c r="K11" s="113">
        <v>0</v>
      </c>
      <c r="L11" s="113">
        <v>0</v>
      </c>
      <c r="M11" s="113">
        <v>0</v>
      </c>
    </row>
    <row r="12" spans="1:13" ht="24.95" customHeight="1">
      <c r="A12" s="48" t="s">
        <v>6</v>
      </c>
      <c r="B12" s="82">
        <v>1.56</v>
      </c>
      <c r="C12" s="82">
        <v>1.53</v>
      </c>
      <c r="D12" s="82">
        <v>6.05</v>
      </c>
      <c r="E12" s="82">
        <v>5.18</v>
      </c>
      <c r="F12" s="82">
        <v>1.04</v>
      </c>
      <c r="G12" s="59">
        <v>0.38</v>
      </c>
      <c r="H12" s="80">
        <v>0</v>
      </c>
      <c r="I12" s="80">
        <v>0</v>
      </c>
      <c r="J12" s="113">
        <v>0</v>
      </c>
      <c r="K12" s="113">
        <v>0</v>
      </c>
      <c r="L12" s="113">
        <v>0</v>
      </c>
      <c r="M12" s="113">
        <v>0</v>
      </c>
    </row>
    <row r="13" spans="1:13" ht="24.95" customHeight="1">
      <c r="A13" s="48" t="s">
        <v>36</v>
      </c>
      <c r="B13" s="82">
        <v>1.21</v>
      </c>
      <c r="C13" s="82">
        <v>1.2</v>
      </c>
      <c r="D13" s="82">
        <v>1.9</v>
      </c>
      <c r="E13" s="82">
        <v>1.91</v>
      </c>
      <c r="F13" s="82">
        <v>0.05</v>
      </c>
      <c r="G13" s="59">
        <v>0.08</v>
      </c>
      <c r="H13" s="80">
        <v>0</v>
      </c>
      <c r="I13" s="80">
        <v>0</v>
      </c>
      <c r="J13" s="113">
        <v>0</v>
      </c>
      <c r="K13" s="113">
        <v>0</v>
      </c>
      <c r="L13" s="113">
        <v>0</v>
      </c>
      <c r="M13" s="113">
        <v>0</v>
      </c>
    </row>
    <row r="14" spans="1:13" ht="24.95" customHeight="1">
      <c r="A14" s="48" t="s">
        <v>67</v>
      </c>
      <c r="B14" s="113">
        <v>7.0000000000000007E-2</v>
      </c>
      <c r="C14" s="82">
        <v>0.23</v>
      </c>
      <c r="D14" s="113">
        <v>0.05</v>
      </c>
      <c r="E14" s="82">
        <v>0.68</v>
      </c>
      <c r="F14" s="113">
        <v>2.13</v>
      </c>
      <c r="G14" s="82">
        <v>0.57999999999999996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</row>
    <row r="15" spans="1:13" ht="24.95" customHeight="1">
      <c r="A15" s="48" t="s">
        <v>19</v>
      </c>
      <c r="B15" s="82">
        <f>SUM(B5:B14)</f>
        <v>99.999999999999986</v>
      </c>
      <c r="C15" s="82">
        <f t="shared" ref="C15:M15" si="0">SUM(C5:C14)</f>
        <v>100.00000000000001</v>
      </c>
      <c r="D15" s="82">
        <f t="shared" si="0"/>
        <v>99.999999999999986</v>
      </c>
      <c r="E15" s="82">
        <f t="shared" si="0"/>
        <v>100</v>
      </c>
      <c r="F15" s="82">
        <f t="shared" si="0"/>
        <v>100</v>
      </c>
      <c r="G15" s="82">
        <f t="shared" si="0"/>
        <v>99.999999999999986</v>
      </c>
      <c r="H15" s="82">
        <f t="shared" si="0"/>
        <v>100</v>
      </c>
      <c r="I15" s="82">
        <f t="shared" si="0"/>
        <v>100</v>
      </c>
      <c r="J15" s="82">
        <f t="shared" si="0"/>
        <v>100</v>
      </c>
      <c r="K15" s="82">
        <f t="shared" si="0"/>
        <v>100.00000000000001</v>
      </c>
      <c r="L15" s="82">
        <f t="shared" si="0"/>
        <v>100</v>
      </c>
      <c r="M15" s="82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8.140625" style="60" customWidth="1"/>
    <col min="6" max="6" width="7.85546875" style="60" customWidth="1"/>
    <col min="7" max="8" width="6.7109375" style="60" customWidth="1"/>
    <col min="9" max="9" width="8.140625" style="60" customWidth="1"/>
    <col min="10" max="10" width="7.85546875" style="60" customWidth="1"/>
    <col min="11" max="12" width="6.7109375" style="60" customWidth="1"/>
    <col min="13" max="13" width="6.85546875" style="60" customWidth="1"/>
    <col min="14" max="14" width="8.140625" style="60" customWidth="1"/>
    <col min="15" max="15" width="9.28515625" style="60" bestFit="1" customWidth="1"/>
    <col min="16" max="17" width="6.7109375" style="60" customWidth="1"/>
    <col min="18" max="18" width="8.140625" style="60" customWidth="1"/>
    <col min="19" max="19" width="7.7109375" style="60" customWidth="1"/>
    <col min="20" max="21" width="6.7109375" style="60" customWidth="1"/>
    <col min="22" max="22" width="8.140625" style="60" customWidth="1"/>
    <col min="23" max="23" width="8.42578125" style="60" customWidth="1"/>
    <col min="24" max="25" width="6.7109375" style="60" customWidth="1"/>
    <col min="26" max="26" width="8.140625" style="60" customWidth="1"/>
    <col min="27" max="29" width="6.7109375" style="60" customWidth="1"/>
    <col min="30" max="30" width="8.140625" style="60" customWidth="1"/>
    <col min="31" max="33" width="6.7109375" style="60" customWidth="1"/>
    <col min="34" max="34" width="8.140625" style="60" customWidth="1"/>
    <col min="35" max="37" width="6.7109375" style="60" customWidth="1"/>
    <col min="38" max="38" width="8.140625" style="60" customWidth="1"/>
    <col min="39" max="39" width="9.5703125" style="60" bestFit="1" customWidth="1"/>
    <col min="40" max="42" width="8.140625" style="60" customWidth="1"/>
    <col min="43" max="44" width="9.28515625" style="60" bestFit="1" customWidth="1"/>
    <col min="45" max="45" width="12.28515625" style="60" bestFit="1" customWidth="1"/>
    <col min="46" max="46" width="9.28515625" style="60" bestFit="1" customWidth="1"/>
    <col min="47" max="47" width="9.7109375" style="60" bestFit="1" customWidth="1"/>
    <col min="48" max="16384" width="9.140625" style="60"/>
  </cols>
  <sheetData>
    <row r="1" spans="1:242" ht="23.25" customHeight="1">
      <c r="A1" s="148" t="s">
        <v>104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</row>
    <row r="2" spans="1:242" ht="15" customHeight="1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U2" s="110" t="s">
        <v>11</v>
      </c>
    </row>
    <row r="3" spans="1:242" s="61" customFormat="1" ht="59.25" customHeight="1">
      <c r="A3" s="173" t="s">
        <v>65</v>
      </c>
      <c r="B3" s="158" t="s">
        <v>3</v>
      </c>
      <c r="C3" s="175"/>
      <c r="D3" s="175"/>
      <c r="E3" s="176"/>
      <c r="F3" s="158" t="s">
        <v>27</v>
      </c>
      <c r="G3" s="172"/>
      <c r="H3" s="172"/>
      <c r="I3" s="177"/>
      <c r="J3" s="158" t="s">
        <v>74</v>
      </c>
      <c r="K3" s="172"/>
      <c r="L3" s="172"/>
      <c r="M3" s="172"/>
      <c r="N3" s="159"/>
      <c r="O3" s="158" t="s">
        <v>5</v>
      </c>
      <c r="P3" s="172"/>
      <c r="Q3" s="172"/>
      <c r="R3" s="178"/>
      <c r="S3" s="158" t="s">
        <v>68</v>
      </c>
      <c r="T3" s="172"/>
      <c r="U3" s="172"/>
      <c r="V3" s="179"/>
      <c r="W3" s="158" t="s">
        <v>75</v>
      </c>
      <c r="X3" s="172"/>
      <c r="Y3" s="172"/>
      <c r="Z3" s="178"/>
      <c r="AA3" s="158" t="s">
        <v>73</v>
      </c>
      <c r="AB3" s="172"/>
      <c r="AC3" s="172"/>
      <c r="AD3" s="180"/>
      <c r="AE3" s="158" t="s">
        <v>6</v>
      </c>
      <c r="AF3" s="172"/>
      <c r="AG3" s="172"/>
      <c r="AH3" s="159"/>
      <c r="AI3" s="158" t="s">
        <v>49</v>
      </c>
      <c r="AJ3" s="172"/>
      <c r="AK3" s="172"/>
      <c r="AL3" s="159"/>
      <c r="AM3" s="158" t="s">
        <v>95</v>
      </c>
      <c r="AN3" s="172"/>
      <c r="AO3" s="172"/>
      <c r="AP3" s="172"/>
      <c r="AQ3" s="158" t="s">
        <v>23</v>
      </c>
      <c r="AR3" s="172"/>
      <c r="AS3" s="172"/>
      <c r="AT3" s="172"/>
      <c r="AU3" s="159"/>
    </row>
    <row r="4" spans="1:242" s="127" customFormat="1" ht="31.5">
      <c r="A4" s="174"/>
      <c r="B4" s="125" t="s">
        <v>21</v>
      </c>
      <c r="C4" s="125" t="s">
        <v>22</v>
      </c>
      <c r="D4" s="125" t="s">
        <v>15</v>
      </c>
      <c r="E4" s="125" t="s">
        <v>94</v>
      </c>
      <c r="F4" s="125" t="s">
        <v>21</v>
      </c>
      <c r="G4" s="125" t="s">
        <v>22</v>
      </c>
      <c r="H4" s="125" t="s">
        <v>15</v>
      </c>
      <c r="I4" s="125" t="s">
        <v>94</v>
      </c>
      <c r="J4" s="125" t="s">
        <v>21</v>
      </c>
      <c r="K4" s="125" t="s">
        <v>22</v>
      </c>
      <c r="L4" s="125" t="s">
        <v>15</v>
      </c>
      <c r="M4" s="125" t="s">
        <v>97</v>
      </c>
      <c r="N4" s="125" t="s">
        <v>94</v>
      </c>
      <c r="O4" s="125" t="s">
        <v>21</v>
      </c>
      <c r="P4" s="125" t="s">
        <v>22</v>
      </c>
      <c r="Q4" s="125" t="s">
        <v>15</v>
      </c>
      <c r="R4" s="125" t="s">
        <v>94</v>
      </c>
      <c r="S4" s="125" t="s">
        <v>21</v>
      </c>
      <c r="T4" s="125" t="s">
        <v>22</v>
      </c>
      <c r="U4" s="125" t="s">
        <v>15</v>
      </c>
      <c r="V4" s="125" t="s">
        <v>94</v>
      </c>
      <c r="W4" s="125" t="s">
        <v>21</v>
      </c>
      <c r="X4" s="125" t="s">
        <v>22</v>
      </c>
      <c r="Y4" s="125" t="s">
        <v>15</v>
      </c>
      <c r="Z4" s="125" t="s">
        <v>94</v>
      </c>
      <c r="AA4" s="125" t="s">
        <v>21</v>
      </c>
      <c r="AB4" s="125" t="s">
        <v>22</v>
      </c>
      <c r="AC4" s="125" t="s">
        <v>15</v>
      </c>
      <c r="AD4" s="125" t="s">
        <v>94</v>
      </c>
      <c r="AE4" s="125" t="s">
        <v>21</v>
      </c>
      <c r="AF4" s="125" t="s">
        <v>22</v>
      </c>
      <c r="AG4" s="125" t="s">
        <v>15</v>
      </c>
      <c r="AH4" s="125" t="s">
        <v>94</v>
      </c>
      <c r="AI4" s="125" t="s">
        <v>21</v>
      </c>
      <c r="AJ4" s="125" t="s">
        <v>22</v>
      </c>
      <c r="AK4" s="125" t="s">
        <v>15</v>
      </c>
      <c r="AL4" s="125" t="s">
        <v>94</v>
      </c>
      <c r="AM4" s="128" t="s">
        <v>21</v>
      </c>
      <c r="AN4" s="128" t="s">
        <v>22</v>
      </c>
      <c r="AO4" s="128" t="s">
        <v>15</v>
      </c>
      <c r="AP4" s="131" t="s">
        <v>84</v>
      </c>
      <c r="AQ4" s="125" t="s">
        <v>21</v>
      </c>
      <c r="AR4" s="125" t="s">
        <v>22</v>
      </c>
      <c r="AS4" s="125" t="s">
        <v>15</v>
      </c>
      <c r="AT4" s="125" t="s">
        <v>37</v>
      </c>
      <c r="AU4" s="125" t="s">
        <v>94</v>
      </c>
    </row>
    <row r="5" spans="1:242" s="64" customFormat="1" ht="39.75" customHeight="1">
      <c r="A5" s="132" t="s">
        <v>28</v>
      </c>
      <c r="B5" s="124">
        <v>10523</v>
      </c>
      <c r="C5" s="124">
        <v>697</v>
      </c>
      <c r="D5" s="124">
        <v>155</v>
      </c>
      <c r="E5" s="124"/>
      <c r="F5" s="124">
        <v>3652</v>
      </c>
      <c r="G5" s="124">
        <v>415</v>
      </c>
      <c r="H5" s="124">
        <v>53</v>
      </c>
      <c r="I5" s="124">
        <v>0</v>
      </c>
      <c r="J5" s="124">
        <v>8715</v>
      </c>
      <c r="K5" s="124">
        <v>559</v>
      </c>
      <c r="L5" s="124">
        <v>289</v>
      </c>
      <c r="M5" s="124">
        <v>3</v>
      </c>
      <c r="N5" s="124">
        <v>0</v>
      </c>
      <c r="O5" s="124">
        <v>7868</v>
      </c>
      <c r="P5" s="124">
        <v>466</v>
      </c>
      <c r="Q5" s="124">
        <v>452</v>
      </c>
      <c r="R5" s="124">
        <v>0</v>
      </c>
      <c r="S5" s="124">
        <v>4342</v>
      </c>
      <c r="T5" s="124">
        <v>199</v>
      </c>
      <c r="U5" s="124">
        <v>200</v>
      </c>
      <c r="V5" s="124">
        <v>0</v>
      </c>
      <c r="W5" s="124">
        <v>3423</v>
      </c>
      <c r="X5" s="124">
        <v>286</v>
      </c>
      <c r="Y5" s="124">
        <v>77</v>
      </c>
      <c r="Z5" s="124"/>
      <c r="AA5" s="124">
        <v>1489</v>
      </c>
      <c r="AB5" s="124">
        <v>115</v>
      </c>
      <c r="AC5" s="124">
        <v>16</v>
      </c>
      <c r="AD5" s="124">
        <v>0</v>
      </c>
      <c r="AE5" s="124">
        <v>745</v>
      </c>
      <c r="AF5" s="124">
        <v>191</v>
      </c>
      <c r="AG5" s="124">
        <v>19</v>
      </c>
      <c r="AH5" s="124">
        <v>0</v>
      </c>
      <c r="AI5" s="124">
        <v>605</v>
      </c>
      <c r="AJ5" s="124">
        <v>75</v>
      </c>
      <c r="AK5" s="124">
        <v>1</v>
      </c>
      <c r="AL5" s="124">
        <v>0</v>
      </c>
      <c r="AM5" s="124">
        <v>140</v>
      </c>
      <c r="AN5" s="124">
        <v>36</v>
      </c>
      <c r="AO5" s="124">
        <v>30</v>
      </c>
      <c r="AP5" s="124">
        <v>0</v>
      </c>
      <c r="AQ5" s="124">
        <f t="shared" ref="AQ5:AS7" si="0">B5+F5+J5+O5+S5+W5+AA5+AE5+AI5+AM5</f>
        <v>41502</v>
      </c>
      <c r="AR5" s="124">
        <f t="shared" si="0"/>
        <v>3039</v>
      </c>
      <c r="AS5" s="124">
        <f t="shared" si="0"/>
        <v>1292</v>
      </c>
      <c r="AT5" s="124">
        <f>M5</f>
        <v>3</v>
      </c>
      <c r="AU5" s="124">
        <f>E5+I5+N5+R5+V5+Z5+AD5+AH5+AL5+AP5</f>
        <v>0</v>
      </c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</row>
    <row r="6" spans="1:242" s="64" customFormat="1" ht="39.75" customHeight="1">
      <c r="A6" s="132" t="s">
        <v>29</v>
      </c>
      <c r="B6" s="124">
        <v>16703</v>
      </c>
      <c r="C6" s="124">
        <v>1235</v>
      </c>
      <c r="D6" s="124">
        <v>721</v>
      </c>
      <c r="E6" s="124">
        <v>63</v>
      </c>
      <c r="F6" s="124">
        <v>5917</v>
      </c>
      <c r="G6" s="124">
        <v>779</v>
      </c>
      <c r="H6" s="124">
        <v>218</v>
      </c>
      <c r="I6" s="124">
        <v>19</v>
      </c>
      <c r="J6" s="124">
        <v>13132</v>
      </c>
      <c r="K6" s="124">
        <v>1001</v>
      </c>
      <c r="L6" s="124">
        <v>321</v>
      </c>
      <c r="M6" s="124">
        <v>84</v>
      </c>
      <c r="N6" s="124">
        <v>13</v>
      </c>
      <c r="O6" s="124">
        <v>12732</v>
      </c>
      <c r="P6" s="124">
        <v>876</v>
      </c>
      <c r="Q6" s="124">
        <v>3561</v>
      </c>
      <c r="R6" s="124">
        <v>36</v>
      </c>
      <c r="S6" s="124">
        <v>6998</v>
      </c>
      <c r="T6" s="124">
        <v>335</v>
      </c>
      <c r="U6" s="124">
        <v>1078</v>
      </c>
      <c r="V6" s="124">
        <v>16</v>
      </c>
      <c r="W6" s="124">
        <v>5825</v>
      </c>
      <c r="X6" s="124">
        <v>521</v>
      </c>
      <c r="Y6" s="124">
        <v>599</v>
      </c>
      <c r="Z6" s="124">
        <v>16</v>
      </c>
      <c r="AA6" s="124">
        <v>1712</v>
      </c>
      <c r="AB6" s="124">
        <v>143</v>
      </c>
      <c r="AC6" s="124">
        <v>0</v>
      </c>
      <c r="AD6" s="124">
        <v>0</v>
      </c>
      <c r="AE6" s="124">
        <v>876</v>
      </c>
      <c r="AF6" s="124">
        <v>237</v>
      </c>
      <c r="AG6" s="124">
        <v>10</v>
      </c>
      <c r="AH6" s="124">
        <v>0</v>
      </c>
      <c r="AI6" s="124">
        <v>664</v>
      </c>
      <c r="AJ6" s="124">
        <v>83</v>
      </c>
      <c r="AK6" s="124">
        <v>5</v>
      </c>
      <c r="AL6" s="124">
        <v>0</v>
      </c>
      <c r="AM6" s="124">
        <v>99</v>
      </c>
      <c r="AN6" s="124">
        <v>20</v>
      </c>
      <c r="AO6" s="124">
        <v>9</v>
      </c>
      <c r="AP6" s="124">
        <v>0</v>
      </c>
      <c r="AQ6" s="124">
        <f t="shared" si="0"/>
        <v>64658</v>
      </c>
      <c r="AR6" s="124">
        <f t="shared" si="0"/>
        <v>5230</v>
      </c>
      <c r="AS6" s="124">
        <f t="shared" si="0"/>
        <v>6522</v>
      </c>
      <c r="AT6" s="124">
        <f t="shared" ref="AT6:AT7" si="1">M6</f>
        <v>84</v>
      </c>
      <c r="AU6" s="124">
        <f t="shared" ref="AU6:AU7" si="2">E6+I6+N6+R6+V6+Z6+AD6+AH6+AL6+AP6</f>
        <v>163</v>
      </c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</row>
    <row r="7" spans="1:242" ht="37.5" customHeight="1">
      <c r="A7" s="132" t="s">
        <v>50</v>
      </c>
      <c r="B7" s="124">
        <v>0</v>
      </c>
      <c r="C7" s="124">
        <v>0</v>
      </c>
      <c r="D7" s="124">
        <v>11</v>
      </c>
      <c r="E7" s="124"/>
      <c r="F7" s="124">
        <v>0</v>
      </c>
      <c r="G7" s="124">
        <v>0</v>
      </c>
      <c r="H7" s="124">
        <v>3</v>
      </c>
      <c r="I7" s="124">
        <v>0</v>
      </c>
      <c r="J7" s="124">
        <v>0</v>
      </c>
      <c r="K7" s="124">
        <v>0</v>
      </c>
      <c r="L7" s="124">
        <v>31</v>
      </c>
      <c r="M7" s="124">
        <v>1</v>
      </c>
      <c r="N7" s="124">
        <v>0</v>
      </c>
      <c r="O7" s="124">
        <v>0</v>
      </c>
      <c r="P7" s="124">
        <v>0</v>
      </c>
      <c r="Q7" s="124">
        <v>28</v>
      </c>
      <c r="R7" s="124">
        <v>0</v>
      </c>
      <c r="S7" s="124">
        <v>0</v>
      </c>
      <c r="T7" s="124">
        <v>0</v>
      </c>
      <c r="U7" s="124">
        <v>6</v>
      </c>
      <c r="V7" s="124">
        <v>0</v>
      </c>
      <c r="W7" s="124">
        <v>0</v>
      </c>
      <c r="X7" s="124">
        <v>0</v>
      </c>
      <c r="Y7" s="124">
        <v>6</v>
      </c>
      <c r="Z7" s="124"/>
      <c r="AA7" s="124">
        <v>0</v>
      </c>
      <c r="AB7" s="124">
        <v>0</v>
      </c>
      <c r="AC7" s="124">
        <v>1</v>
      </c>
      <c r="AD7" s="124">
        <v>0</v>
      </c>
      <c r="AE7" s="124">
        <v>0</v>
      </c>
      <c r="AF7" s="124">
        <v>0</v>
      </c>
      <c r="AG7" s="124">
        <v>1</v>
      </c>
      <c r="AH7" s="124">
        <v>0</v>
      </c>
      <c r="AI7" s="124">
        <v>0</v>
      </c>
      <c r="AJ7" s="124">
        <v>0</v>
      </c>
      <c r="AK7" s="124">
        <v>0</v>
      </c>
      <c r="AL7" s="124">
        <v>0</v>
      </c>
      <c r="AM7" s="124">
        <v>0</v>
      </c>
      <c r="AN7" s="124">
        <v>0</v>
      </c>
      <c r="AO7" s="124">
        <v>7</v>
      </c>
      <c r="AP7" s="124">
        <v>0</v>
      </c>
      <c r="AQ7" s="124">
        <f t="shared" si="0"/>
        <v>0</v>
      </c>
      <c r="AR7" s="124">
        <f t="shared" si="0"/>
        <v>0</v>
      </c>
      <c r="AS7" s="124">
        <f t="shared" si="0"/>
        <v>94</v>
      </c>
      <c r="AT7" s="124">
        <f t="shared" si="1"/>
        <v>1</v>
      </c>
      <c r="AU7" s="124">
        <f t="shared" si="2"/>
        <v>0</v>
      </c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</row>
    <row r="8" spans="1:242" s="64" customFormat="1" ht="43.5" customHeight="1">
      <c r="A8" s="132" t="s">
        <v>31</v>
      </c>
      <c r="B8" s="124">
        <f>B5+B6+B7</f>
        <v>27226</v>
      </c>
      <c r="C8" s="124">
        <f t="shared" ref="C8:AU8" si="3">C5+C6+C7</f>
        <v>1932</v>
      </c>
      <c r="D8" s="124">
        <f t="shared" si="3"/>
        <v>887</v>
      </c>
      <c r="E8" s="124">
        <f t="shared" si="3"/>
        <v>63</v>
      </c>
      <c r="F8" s="124">
        <f t="shared" si="3"/>
        <v>9569</v>
      </c>
      <c r="G8" s="124">
        <f t="shared" si="3"/>
        <v>1194</v>
      </c>
      <c r="H8" s="124">
        <f t="shared" si="3"/>
        <v>274</v>
      </c>
      <c r="I8" s="124">
        <f t="shared" si="3"/>
        <v>19</v>
      </c>
      <c r="J8" s="124">
        <f t="shared" si="3"/>
        <v>21847</v>
      </c>
      <c r="K8" s="124">
        <f t="shared" si="3"/>
        <v>1560</v>
      </c>
      <c r="L8" s="124">
        <f t="shared" si="3"/>
        <v>641</v>
      </c>
      <c r="M8" s="124">
        <f t="shared" si="3"/>
        <v>88</v>
      </c>
      <c r="N8" s="124">
        <f t="shared" si="3"/>
        <v>13</v>
      </c>
      <c r="O8" s="124">
        <f t="shared" si="3"/>
        <v>20600</v>
      </c>
      <c r="P8" s="124">
        <f t="shared" si="3"/>
        <v>1342</v>
      </c>
      <c r="Q8" s="124">
        <f t="shared" si="3"/>
        <v>4041</v>
      </c>
      <c r="R8" s="124">
        <f t="shared" si="3"/>
        <v>36</v>
      </c>
      <c r="S8" s="124">
        <f t="shared" si="3"/>
        <v>11340</v>
      </c>
      <c r="T8" s="124">
        <f t="shared" si="3"/>
        <v>534</v>
      </c>
      <c r="U8" s="124">
        <f t="shared" si="3"/>
        <v>1284</v>
      </c>
      <c r="V8" s="124">
        <f t="shared" si="3"/>
        <v>16</v>
      </c>
      <c r="W8" s="124">
        <f t="shared" si="3"/>
        <v>9248</v>
      </c>
      <c r="X8" s="124">
        <f t="shared" si="3"/>
        <v>807</v>
      </c>
      <c r="Y8" s="124">
        <f t="shared" si="3"/>
        <v>682</v>
      </c>
      <c r="Z8" s="124">
        <f t="shared" si="3"/>
        <v>16</v>
      </c>
      <c r="AA8" s="124">
        <f t="shared" si="3"/>
        <v>3201</v>
      </c>
      <c r="AB8" s="124">
        <f t="shared" si="3"/>
        <v>258</v>
      </c>
      <c r="AC8" s="124">
        <f t="shared" si="3"/>
        <v>17</v>
      </c>
      <c r="AD8" s="124">
        <f t="shared" si="3"/>
        <v>0</v>
      </c>
      <c r="AE8" s="124">
        <f t="shared" si="3"/>
        <v>1621</v>
      </c>
      <c r="AF8" s="124">
        <f t="shared" si="3"/>
        <v>428</v>
      </c>
      <c r="AG8" s="124">
        <f t="shared" si="3"/>
        <v>30</v>
      </c>
      <c r="AH8" s="124">
        <f t="shared" si="3"/>
        <v>0</v>
      </c>
      <c r="AI8" s="124">
        <f t="shared" si="3"/>
        <v>1269</v>
      </c>
      <c r="AJ8" s="124">
        <f t="shared" si="3"/>
        <v>158</v>
      </c>
      <c r="AK8" s="124">
        <f t="shared" si="3"/>
        <v>6</v>
      </c>
      <c r="AL8" s="124">
        <f t="shared" si="3"/>
        <v>0</v>
      </c>
      <c r="AM8" s="124">
        <f t="shared" si="3"/>
        <v>239</v>
      </c>
      <c r="AN8" s="124">
        <f t="shared" si="3"/>
        <v>56</v>
      </c>
      <c r="AO8" s="124">
        <f t="shared" si="3"/>
        <v>46</v>
      </c>
      <c r="AP8" s="124">
        <f t="shared" si="3"/>
        <v>0</v>
      </c>
      <c r="AQ8" s="124">
        <f t="shared" si="3"/>
        <v>106160</v>
      </c>
      <c r="AR8" s="124">
        <f t="shared" si="3"/>
        <v>8269</v>
      </c>
      <c r="AS8" s="124">
        <f t="shared" si="3"/>
        <v>7908</v>
      </c>
      <c r="AT8" s="124">
        <f t="shared" si="3"/>
        <v>88</v>
      </c>
      <c r="AU8" s="124">
        <f t="shared" si="3"/>
        <v>163</v>
      </c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</row>
    <row r="9" spans="1:242" s="66" customFormat="1" ht="15" customHeight="1"/>
    <row r="10" spans="1:242">
      <c r="AR10" s="136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6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9"/>
  <sheetViews>
    <sheetView showGridLines="0" zoomScale="80" zoomScaleNormal="80" workbookViewId="0">
      <selection sqref="A1:AJ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24" width="8" style="60" customWidth="1"/>
    <col min="25" max="25" width="9.5703125" style="60" bestFit="1" customWidth="1"/>
    <col min="26" max="35" width="8" style="60" customWidth="1"/>
    <col min="36" max="36" width="9.5703125" style="60" bestFit="1" customWidth="1"/>
    <col min="37" max="16384" width="9.140625" style="60"/>
  </cols>
  <sheetData>
    <row r="1" spans="1:36" ht="23.25" customHeight="1">
      <c r="A1" s="148" t="s">
        <v>105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5" customHeight="1">
      <c r="A2" s="181" t="s">
        <v>20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3" spans="1:36" s="61" customFormat="1" ht="45" customHeight="1">
      <c r="A3" s="173" t="s">
        <v>60</v>
      </c>
      <c r="B3" s="153" t="s">
        <v>3</v>
      </c>
      <c r="C3" s="153"/>
      <c r="D3" s="182"/>
      <c r="E3" s="153" t="s">
        <v>32</v>
      </c>
      <c r="F3" s="153"/>
      <c r="G3" s="182"/>
      <c r="H3" s="158" t="s">
        <v>76</v>
      </c>
      <c r="I3" s="172"/>
      <c r="J3" s="172"/>
      <c r="K3" s="159"/>
      <c r="L3" s="153" t="s">
        <v>5</v>
      </c>
      <c r="M3" s="153"/>
      <c r="N3" s="183"/>
      <c r="O3" s="158" t="s">
        <v>68</v>
      </c>
      <c r="P3" s="172"/>
      <c r="Q3" s="179"/>
      <c r="R3" s="153" t="s">
        <v>33</v>
      </c>
      <c r="S3" s="153"/>
      <c r="T3" s="183"/>
      <c r="U3" s="153" t="s">
        <v>18</v>
      </c>
      <c r="V3" s="153"/>
      <c r="W3" s="183"/>
      <c r="X3" s="158" t="s">
        <v>6</v>
      </c>
      <c r="Y3" s="172"/>
      <c r="Z3" s="159"/>
      <c r="AA3" s="158" t="s">
        <v>49</v>
      </c>
      <c r="AB3" s="172"/>
      <c r="AC3" s="159"/>
      <c r="AD3" s="158" t="s">
        <v>95</v>
      </c>
      <c r="AE3" s="172"/>
      <c r="AF3" s="172"/>
      <c r="AG3" s="158" t="s">
        <v>23</v>
      </c>
      <c r="AH3" s="172"/>
      <c r="AI3" s="172"/>
      <c r="AJ3" s="159"/>
    </row>
    <row r="4" spans="1:36" ht="24.75" customHeight="1">
      <c r="A4" s="174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128" t="s">
        <v>21</v>
      </c>
      <c r="AE4" s="128" t="s">
        <v>22</v>
      </c>
      <c r="AF4" s="128" t="s">
        <v>15</v>
      </c>
      <c r="AG4" s="62" t="s">
        <v>21</v>
      </c>
      <c r="AH4" s="62" t="s">
        <v>22</v>
      </c>
      <c r="AI4" s="62" t="s">
        <v>15</v>
      </c>
      <c r="AJ4" s="62" t="s">
        <v>37</v>
      </c>
    </row>
    <row r="5" spans="1:36" s="41" customFormat="1" ht="39.950000000000003" customHeight="1">
      <c r="A5" s="63" t="s">
        <v>28</v>
      </c>
      <c r="B5" s="113">
        <v>38.65</v>
      </c>
      <c r="C5" s="113">
        <v>36.08</v>
      </c>
      <c r="D5" s="113">
        <v>17.47</v>
      </c>
      <c r="E5" s="113">
        <v>38.159999999999997</v>
      </c>
      <c r="F5" s="113">
        <v>34.76</v>
      </c>
      <c r="G5" s="113">
        <v>19.34</v>
      </c>
      <c r="H5" s="113">
        <v>39.89</v>
      </c>
      <c r="I5" s="113">
        <v>35.83</v>
      </c>
      <c r="J5" s="113">
        <v>45.09</v>
      </c>
      <c r="K5" s="113">
        <v>3.41</v>
      </c>
      <c r="L5" s="113">
        <v>38.19</v>
      </c>
      <c r="M5" s="113">
        <v>34.72</v>
      </c>
      <c r="N5" s="113">
        <v>11.19</v>
      </c>
      <c r="O5" s="113">
        <v>38.29</v>
      </c>
      <c r="P5" s="113">
        <v>37.270000000000003</v>
      </c>
      <c r="Q5" s="113">
        <v>15.58</v>
      </c>
      <c r="R5" s="113">
        <v>37.01</v>
      </c>
      <c r="S5" s="113">
        <v>35.44</v>
      </c>
      <c r="T5" s="113">
        <v>11.29</v>
      </c>
      <c r="U5" s="113">
        <v>46.52</v>
      </c>
      <c r="V5" s="113">
        <v>44.57</v>
      </c>
      <c r="W5" s="113">
        <v>94.12</v>
      </c>
      <c r="X5" s="113">
        <v>45.96</v>
      </c>
      <c r="Y5" s="113">
        <v>44.63</v>
      </c>
      <c r="Z5" s="113">
        <v>63.34</v>
      </c>
      <c r="AA5" s="113">
        <v>47.68</v>
      </c>
      <c r="AB5" s="113">
        <v>47.47</v>
      </c>
      <c r="AC5" s="113">
        <v>16.670000000000002</v>
      </c>
      <c r="AD5" s="113">
        <v>58.58</v>
      </c>
      <c r="AE5" s="113">
        <v>64.290000000000006</v>
      </c>
      <c r="AF5" s="113">
        <v>65.22</v>
      </c>
      <c r="AG5" s="113">
        <v>39.090000000000003</v>
      </c>
      <c r="AH5" s="113">
        <v>36.75</v>
      </c>
      <c r="AI5" s="113">
        <v>16.34</v>
      </c>
      <c r="AJ5" s="113">
        <v>3.41</v>
      </c>
    </row>
    <row r="6" spans="1:36" s="41" customFormat="1" ht="39" customHeight="1">
      <c r="A6" s="63" t="s">
        <v>29</v>
      </c>
      <c r="B6" s="113">
        <v>61.35</v>
      </c>
      <c r="C6" s="113">
        <v>63.92</v>
      </c>
      <c r="D6" s="113">
        <v>81.290000000000006</v>
      </c>
      <c r="E6" s="113">
        <v>61.84</v>
      </c>
      <c r="F6" s="113">
        <v>65.239999999999995</v>
      </c>
      <c r="G6" s="113">
        <v>79.56</v>
      </c>
      <c r="H6" s="113">
        <v>60.11</v>
      </c>
      <c r="I6" s="113">
        <v>64.17</v>
      </c>
      <c r="J6" s="113">
        <v>50.08</v>
      </c>
      <c r="K6" s="113">
        <v>95.45</v>
      </c>
      <c r="L6" s="113">
        <v>61.81</v>
      </c>
      <c r="M6" s="113">
        <v>65.28</v>
      </c>
      <c r="N6" s="113">
        <v>88.12</v>
      </c>
      <c r="O6" s="113">
        <v>61.71</v>
      </c>
      <c r="P6" s="113">
        <v>62.73</v>
      </c>
      <c r="Q6" s="113">
        <v>83.95</v>
      </c>
      <c r="R6" s="113">
        <v>62.99</v>
      </c>
      <c r="S6" s="113">
        <v>64.56</v>
      </c>
      <c r="T6" s="113">
        <v>87.83</v>
      </c>
      <c r="U6" s="113">
        <v>53.48</v>
      </c>
      <c r="V6" s="113">
        <v>55.43</v>
      </c>
      <c r="W6" s="113">
        <v>0</v>
      </c>
      <c r="X6" s="113">
        <v>54.04</v>
      </c>
      <c r="Y6" s="113">
        <v>55.37</v>
      </c>
      <c r="Z6" s="113">
        <v>33.33</v>
      </c>
      <c r="AA6" s="113">
        <v>52.32</v>
      </c>
      <c r="AB6" s="113">
        <v>52.53</v>
      </c>
      <c r="AC6" s="113">
        <v>83.33</v>
      </c>
      <c r="AD6" s="113">
        <v>41.42</v>
      </c>
      <c r="AE6" s="113">
        <v>35.71</v>
      </c>
      <c r="AF6" s="113">
        <v>19.559999999999999</v>
      </c>
      <c r="AG6" s="113">
        <v>60.91</v>
      </c>
      <c r="AH6" s="113">
        <v>63.25</v>
      </c>
      <c r="AI6" s="79">
        <v>82.47</v>
      </c>
      <c r="AJ6" s="113">
        <v>95.45</v>
      </c>
    </row>
    <row r="7" spans="1:36" ht="39.950000000000003" customHeight="1">
      <c r="A7" s="63" t="s">
        <v>30</v>
      </c>
      <c r="B7" s="113">
        <v>0</v>
      </c>
      <c r="C7" s="113">
        <v>0</v>
      </c>
      <c r="D7" s="113">
        <v>1.24</v>
      </c>
      <c r="E7" s="113">
        <v>0</v>
      </c>
      <c r="F7" s="113">
        <v>0</v>
      </c>
      <c r="G7" s="113">
        <v>1.1000000000000001</v>
      </c>
      <c r="H7" s="113">
        <v>0</v>
      </c>
      <c r="I7" s="113">
        <v>0</v>
      </c>
      <c r="J7" s="113">
        <v>4.83</v>
      </c>
      <c r="K7" s="113">
        <v>1.1399999999999999</v>
      </c>
      <c r="L7" s="113">
        <v>0</v>
      </c>
      <c r="M7" s="113">
        <v>0</v>
      </c>
      <c r="N7" s="113">
        <v>0.69</v>
      </c>
      <c r="O7" s="113">
        <v>0</v>
      </c>
      <c r="P7" s="113">
        <v>0</v>
      </c>
      <c r="Q7" s="113">
        <v>0.47</v>
      </c>
      <c r="R7" s="113">
        <v>0</v>
      </c>
      <c r="S7" s="113">
        <v>0</v>
      </c>
      <c r="T7" s="113">
        <v>0.88</v>
      </c>
      <c r="U7" s="113">
        <v>0</v>
      </c>
      <c r="V7" s="113">
        <v>0</v>
      </c>
      <c r="W7" s="113">
        <v>5.88</v>
      </c>
      <c r="X7" s="113">
        <v>0</v>
      </c>
      <c r="Y7" s="113">
        <v>0</v>
      </c>
      <c r="Z7" s="113">
        <v>3.33</v>
      </c>
      <c r="AA7" s="113">
        <v>0</v>
      </c>
      <c r="AB7" s="113">
        <v>0</v>
      </c>
      <c r="AC7" s="113">
        <v>0</v>
      </c>
      <c r="AD7" s="113">
        <v>0</v>
      </c>
      <c r="AE7" s="113">
        <v>0</v>
      </c>
      <c r="AF7" s="113">
        <v>15.22</v>
      </c>
      <c r="AG7" s="113">
        <v>0</v>
      </c>
      <c r="AH7" s="113">
        <v>0</v>
      </c>
      <c r="AI7" s="79">
        <v>1.19</v>
      </c>
      <c r="AJ7" s="113">
        <v>1.1399999999999999</v>
      </c>
    </row>
    <row r="8" spans="1:36" s="41" customFormat="1" ht="39.950000000000003" customHeight="1">
      <c r="A8" s="63" t="s">
        <v>31</v>
      </c>
      <c r="B8" s="113">
        <f>SUM(B5:B7)</f>
        <v>100</v>
      </c>
      <c r="C8" s="113">
        <f t="shared" ref="C8:AJ8" si="0">SUM(C5:C7)</f>
        <v>100</v>
      </c>
      <c r="D8" s="113">
        <f t="shared" si="0"/>
        <v>100</v>
      </c>
      <c r="E8" s="113">
        <f t="shared" si="0"/>
        <v>100</v>
      </c>
      <c r="F8" s="113">
        <f t="shared" si="0"/>
        <v>100</v>
      </c>
      <c r="G8" s="113">
        <f t="shared" si="0"/>
        <v>100</v>
      </c>
      <c r="H8" s="113">
        <f t="shared" si="0"/>
        <v>100</v>
      </c>
      <c r="I8" s="113">
        <f t="shared" si="0"/>
        <v>100</v>
      </c>
      <c r="J8" s="113">
        <f t="shared" si="0"/>
        <v>100</v>
      </c>
      <c r="K8" s="113">
        <f t="shared" si="0"/>
        <v>100</v>
      </c>
      <c r="L8" s="113">
        <f t="shared" si="0"/>
        <v>100</v>
      </c>
      <c r="M8" s="113">
        <f t="shared" si="0"/>
        <v>100</v>
      </c>
      <c r="N8" s="113">
        <f t="shared" si="0"/>
        <v>100</v>
      </c>
      <c r="O8" s="113">
        <f t="shared" si="0"/>
        <v>100</v>
      </c>
      <c r="P8" s="113">
        <f t="shared" si="0"/>
        <v>100</v>
      </c>
      <c r="Q8" s="113">
        <f t="shared" si="0"/>
        <v>100</v>
      </c>
      <c r="R8" s="113">
        <f t="shared" si="0"/>
        <v>100</v>
      </c>
      <c r="S8" s="113">
        <f t="shared" si="0"/>
        <v>100</v>
      </c>
      <c r="T8" s="113">
        <f t="shared" si="0"/>
        <v>100</v>
      </c>
      <c r="U8" s="113">
        <f t="shared" si="0"/>
        <v>100</v>
      </c>
      <c r="V8" s="113">
        <f t="shared" si="0"/>
        <v>100</v>
      </c>
      <c r="W8" s="113">
        <f t="shared" si="0"/>
        <v>100</v>
      </c>
      <c r="X8" s="113">
        <f t="shared" si="0"/>
        <v>100</v>
      </c>
      <c r="Y8" s="113">
        <f t="shared" si="0"/>
        <v>100</v>
      </c>
      <c r="Z8" s="113">
        <f t="shared" si="0"/>
        <v>100</v>
      </c>
      <c r="AA8" s="113">
        <f t="shared" si="0"/>
        <v>100</v>
      </c>
      <c r="AB8" s="113">
        <f t="shared" si="0"/>
        <v>100</v>
      </c>
      <c r="AC8" s="113">
        <f t="shared" si="0"/>
        <v>100</v>
      </c>
      <c r="AD8" s="113">
        <f t="shared" si="0"/>
        <v>100</v>
      </c>
      <c r="AE8" s="113">
        <f t="shared" si="0"/>
        <v>100</v>
      </c>
      <c r="AF8" s="113">
        <f t="shared" si="0"/>
        <v>100</v>
      </c>
      <c r="AG8" s="113">
        <f t="shared" si="0"/>
        <v>100</v>
      </c>
      <c r="AH8" s="113">
        <f t="shared" si="0"/>
        <v>100</v>
      </c>
      <c r="AI8" s="113">
        <f t="shared" si="0"/>
        <v>100</v>
      </c>
      <c r="AJ8" s="113">
        <f t="shared" si="0"/>
        <v>100</v>
      </c>
    </row>
    <row r="9" spans="1:36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0"/>
  <sheetViews>
    <sheetView showGridLines="0" zoomScale="90" zoomScaleNormal="90" workbookViewId="0">
      <selection sqref="A1:H1"/>
    </sheetView>
  </sheetViews>
  <sheetFormatPr defaultColWidth="9.140625" defaultRowHeight="13.5" customHeight="1"/>
  <cols>
    <col min="1" max="1" width="59.42578125" style="11" customWidth="1"/>
    <col min="2" max="8" width="12.42578125" style="9" customWidth="1"/>
    <col min="9" max="16384" width="9.140625" style="9"/>
  </cols>
  <sheetData>
    <row r="1" spans="1:8" ht="40.5" customHeight="1">
      <c r="A1" s="184" t="s">
        <v>91</v>
      </c>
      <c r="B1" s="184"/>
      <c r="C1" s="184"/>
      <c r="D1" s="184"/>
      <c r="E1" s="184"/>
      <c r="F1" s="184"/>
      <c r="G1" s="184"/>
      <c r="H1" s="184"/>
    </row>
    <row r="2" spans="1:8" ht="13.5" customHeight="1">
      <c r="A2" s="29"/>
      <c r="B2" s="12"/>
    </row>
    <row r="3" spans="1:8" ht="30.75" customHeight="1">
      <c r="A3" s="189" t="s">
        <v>56</v>
      </c>
      <c r="B3" s="141">
        <v>2022</v>
      </c>
      <c r="C3" s="191">
        <v>2023</v>
      </c>
      <c r="D3" s="192"/>
      <c r="E3" s="192"/>
      <c r="F3" s="192"/>
      <c r="G3" s="192"/>
      <c r="H3" s="193"/>
    </row>
    <row r="4" spans="1:8" ht="27.75" customHeight="1">
      <c r="A4" s="190"/>
      <c r="B4" s="102">
        <v>12</v>
      </c>
      <c r="C4" s="102">
        <v>1</v>
      </c>
      <c r="D4" s="102">
        <v>2</v>
      </c>
      <c r="E4" s="102">
        <v>3</v>
      </c>
      <c r="F4" s="102">
        <v>4</v>
      </c>
      <c r="G4" s="102">
        <v>5</v>
      </c>
      <c r="H4" s="102">
        <v>6</v>
      </c>
    </row>
    <row r="5" spans="1:8" ht="35.1" customHeight="1">
      <c r="A5" s="14" t="s">
        <v>16</v>
      </c>
      <c r="B5" s="142">
        <v>1247605</v>
      </c>
      <c r="C5" s="142">
        <v>1247122</v>
      </c>
      <c r="D5" s="142">
        <v>1251367</v>
      </c>
      <c r="E5" s="142">
        <v>1250770</v>
      </c>
      <c r="F5" s="142">
        <v>1250330</v>
      </c>
      <c r="G5" s="142">
        <v>1253020</v>
      </c>
      <c r="H5" s="142">
        <v>1252065</v>
      </c>
    </row>
    <row r="6" spans="1:8" ht="35.1" customHeight="1">
      <c r="A6" s="14" t="s">
        <v>17</v>
      </c>
      <c r="B6" s="142">
        <v>465556</v>
      </c>
      <c r="C6" s="142">
        <v>465407</v>
      </c>
      <c r="D6" s="142">
        <v>463079</v>
      </c>
      <c r="E6" s="142">
        <v>463500</v>
      </c>
      <c r="F6" s="142">
        <v>463486</v>
      </c>
      <c r="G6" s="142">
        <v>458526</v>
      </c>
      <c r="H6" s="142">
        <v>457951</v>
      </c>
    </row>
    <row r="7" spans="1:8" ht="35.1" customHeight="1">
      <c r="A7" s="117" t="s">
        <v>71</v>
      </c>
      <c r="B7" s="142">
        <v>934075</v>
      </c>
      <c r="C7" s="142">
        <v>933238</v>
      </c>
      <c r="D7" s="142">
        <v>952371</v>
      </c>
      <c r="E7" s="142">
        <v>951789</v>
      </c>
      <c r="F7" s="142">
        <v>951095</v>
      </c>
      <c r="G7" s="142">
        <v>966265</v>
      </c>
      <c r="H7" s="142">
        <v>965291</v>
      </c>
    </row>
    <row r="8" spans="1:8" ht="35.1" customHeight="1">
      <c r="A8" s="14" t="s">
        <v>5</v>
      </c>
      <c r="B8" s="142">
        <v>1013752</v>
      </c>
      <c r="C8" s="142">
        <v>1013175</v>
      </c>
      <c r="D8" s="142">
        <v>1013082</v>
      </c>
      <c r="E8" s="142">
        <v>1012555</v>
      </c>
      <c r="F8" s="142">
        <v>1011992</v>
      </c>
      <c r="G8" s="142">
        <v>1010206</v>
      </c>
      <c r="H8" s="142">
        <v>1010592</v>
      </c>
    </row>
    <row r="9" spans="1:8" ht="35.1" customHeight="1">
      <c r="A9" s="34" t="s">
        <v>77</v>
      </c>
      <c r="B9" s="142">
        <v>417568</v>
      </c>
      <c r="C9" s="142">
        <v>417420</v>
      </c>
      <c r="D9" s="142">
        <v>424048</v>
      </c>
      <c r="E9" s="142">
        <v>424092</v>
      </c>
      <c r="F9" s="142">
        <v>424034</v>
      </c>
      <c r="G9" s="142">
        <v>433151</v>
      </c>
      <c r="H9" s="142">
        <v>433000</v>
      </c>
    </row>
    <row r="10" spans="1:8" ht="34.5" customHeight="1">
      <c r="A10" s="117" t="s">
        <v>69</v>
      </c>
      <c r="B10" s="142">
        <v>398652</v>
      </c>
      <c r="C10" s="142">
        <v>398507</v>
      </c>
      <c r="D10" s="142">
        <v>399894</v>
      </c>
      <c r="E10" s="142">
        <v>399835</v>
      </c>
      <c r="F10" s="142">
        <v>399803</v>
      </c>
      <c r="G10" s="142">
        <v>400170</v>
      </c>
      <c r="H10" s="142">
        <v>399912</v>
      </c>
    </row>
    <row r="11" spans="1:8" ht="35.1" customHeight="1">
      <c r="A11" s="32" t="s">
        <v>73</v>
      </c>
      <c r="B11" s="142">
        <v>224723</v>
      </c>
      <c r="C11" s="142">
        <v>224741</v>
      </c>
      <c r="D11" s="142">
        <v>222380</v>
      </c>
      <c r="E11" s="142">
        <v>222410</v>
      </c>
      <c r="F11" s="142">
        <v>222446</v>
      </c>
      <c r="G11" s="142">
        <v>217435</v>
      </c>
      <c r="H11" s="142">
        <v>217379</v>
      </c>
    </row>
    <row r="12" spans="1:8" ht="35.1" customHeight="1">
      <c r="A12" s="28" t="s">
        <v>6</v>
      </c>
      <c r="B12" s="142">
        <v>130289</v>
      </c>
      <c r="C12" s="142">
        <v>130305</v>
      </c>
      <c r="D12" s="142">
        <v>131290</v>
      </c>
      <c r="E12" s="142">
        <v>131322</v>
      </c>
      <c r="F12" s="142">
        <v>131359</v>
      </c>
      <c r="G12" s="142">
        <v>131022</v>
      </c>
      <c r="H12" s="142">
        <v>131008</v>
      </c>
    </row>
    <row r="13" spans="1:8" ht="35.1" customHeight="1">
      <c r="A13" s="28" t="s">
        <v>36</v>
      </c>
      <c r="B13" s="142">
        <v>81222</v>
      </c>
      <c r="C13" s="142">
        <v>81232</v>
      </c>
      <c r="D13" s="142">
        <v>82766</v>
      </c>
      <c r="E13" s="142">
        <v>82774</v>
      </c>
      <c r="F13" s="142">
        <v>82772</v>
      </c>
      <c r="G13" s="142">
        <v>82658</v>
      </c>
      <c r="H13" s="142">
        <v>82640</v>
      </c>
    </row>
    <row r="14" spans="1:8" ht="35.1" customHeight="1">
      <c r="A14" s="130" t="s">
        <v>67</v>
      </c>
      <c r="B14" s="142">
        <v>9812</v>
      </c>
      <c r="C14" s="142">
        <v>9906</v>
      </c>
      <c r="D14" s="142">
        <v>13129</v>
      </c>
      <c r="E14" s="142">
        <v>13234</v>
      </c>
      <c r="F14" s="142">
        <v>13349</v>
      </c>
      <c r="G14" s="142">
        <v>15421</v>
      </c>
      <c r="H14" s="142">
        <v>15472</v>
      </c>
    </row>
    <row r="15" spans="1:8" ht="35.1" customHeight="1">
      <c r="A15" s="31" t="s">
        <v>23</v>
      </c>
      <c r="B15" s="142">
        <v>4923254</v>
      </c>
      <c r="C15" s="142">
        <v>4921053</v>
      </c>
      <c r="D15" s="142">
        <v>4953406</v>
      </c>
      <c r="E15" s="142">
        <v>4952281</v>
      </c>
      <c r="F15" s="142">
        <v>4950666</v>
      </c>
      <c r="G15" s="142">
        <v>4967874</v>
      </c>
      <c r="H15" s="142">
        <v>4965310</v>
      </c>
    </row>
    <row r="16" spans="1:8" ht="18.75" customHeight="1">
      <c r="A16" s="10"/>
      <c r="B16" s="115"/>
      <c r="C16" s="115"/>
      <c r="D16" s="115"/>
    </row>
    <row r="17" spans="1:5" ht="21" customHeight="1">
      <c r="A17" s="186" t="s">
        <v>34</v>
      </c>
      <c r="B17" s="187"/>
      <c r="C17" s="187"/>
      <c r="D17" s="187"/>
    </row>
    <row r="18" spans="1:5" ht="21" customHeight="1">
      <c r="A18" s="186" t="s">
        <v>48</v>
      </c>
      <c r="B18" s="188"/>
      <c r="C18" s="188"/>
      <c r="D18" s="188"/>
    </row>
    <row r="19" spans="1:5" ht="15.75">
      <c r="A19" s="185" t="s">
        <v>35</v>
      </c>
      <c r="B19" s="185"/>
      <c r="C19" s="185"/>
      <c r="D19" s="185"/>
      <c r="E19" s="185"/>
    </row>
    <row r="20" spans="1:5" ht="13.5" customHeight="1">
      <c r="B20" s="75"/>
      <c r="C20" s="75"/>
      <c r="D20" s="75"/>
    </row>
  </sheetData>
  <mergeCells count="6">
    <mergeCell ref="A1:H1"/>
    <mergeCell ref="A19:E19"/>
    <mergeCell ref="A17:D17"/>
    <mergeCell ref="A18:D18"/>
    <mergeCell ref="A3:A4"/>
    <mergeCell ref="C3:H3"/>
  </mergeCells>
  <phoneticPr fontId="0" type="noConversion"/>
  <conditionalFormatting sqref="B5:H15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2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/>
  <cols>
    <col min="1" max="1" width="58.28515625" style="16" customWidth="1"/>
    <col min="2" max="4" width="10.42578125" style="12" customWidth="1"/>
    <col min="5" max="16384" width="9.140625" style="12"/>
  </cols>
  <sheetData>
    <row r="1" spans="1:8" ht="42" customHeight="1">
      <c r="A1" s="199" t="s">
        <v>92</v>
      </c>
      <c r="B1" s="199"/>
      <c r="C1" s="199"/>
      <c r="D1" s="199"/>
      <c r="E1" s="199"/>
      <c r="F1" s="199"/>
      <c r="G1" s="199"/>
      <c r="H1" s="199"/>
    </row>
    <row r="2" spans="1:8" ht="18.75" customHeight="1">
      <c r="B2" s="88"/>
      <c r="C2" s="89"/>
      <c r="D2" s="89"/>
      <c r="H2" s="122" t="s">
        <v>20</v>
      </c>
    </row>
    <row r="3" spans="1:8" ht="33.75" customHeight="1">
      <c r="A3" s="194" t="s">
        <v>61</v>
      </c>
      <c r="B3" s="74">
        <v>2022</v>
      </c>
      <c r="C3" s="196">
        <v>2023</v>
      </c>
      <c r="D3" s="197"/>
      <c r="E3" s="197"/>
      <c r="F3" s="197"/>
      <c r="G3" s="197"/>
      <c r="H3" s="198"/>
    </row>
    <row r="4" spans="1:8" ht="27.75" customHeight="1">
      <c r="A4" s="195"/>
      <c r="B4" s="13">
        <v>12</v>
      </c>
      <c r="C4" s="121">
        <v>1</v>
      </c>
      <c r="D4" s="121">
        <v>2</v>
      </c>
      <c r="E4" s="121">
        <v>3</v>
      </c>
      <c r="F4" s="121">
        <v>4</v>
      </c>
      <c r="G4" s="121">
        <v>5</v>
      </c>
      <c r="H4" s="121">
        <v>6</v>
      </c>
    </row>
    <row r="5" spans="1:8" ht="35.1" customHeight="1">
      <c r="A5" s="14" t="s">
        <v>44</v>
      </c>
      <c r="B5" s="15">
        <v>25.34</v>
      </c>
      <c r="C5" s="67">
        <v>25.34</v>
      </c>
      <c r="D5" s="67">
        <v>25.26</v>
      </c>
      <c r="E5" s="133">
        <v>25.26</v>
      </c>
      <c r="F5" s="133">
        <v>25.26</v>
      </c>
      <c r="G5" s="133">
        <v>25.22</v>
      </c>
      <c r="H5" s="133">
        <v>25.22</v>
      </c>
    </row>
    <row r="6" spans="1:8" ht="35.1" customHeight="1">
      <c r="A6" s="14" t="s">
        <v>45</v>
      </c>
      <c r="B6" s="15">
        <v>9.4600000000000009</v>
      </c>
      <c r="C6" s="67">
        <v>9.4600000000000009</v>
      </c>
      <c r="D6" s="67">
        <v>9.35</v>
      </c>
      <c r="E6" s="133">
        <v>9.36</v>
      </c>
      <c r="F6" s="133">
        <v>9.36</v>
      </c>
      <c r="G6" s="133">
        <v>9.23</v>
      </c>
      <c r="H6" s="133">
        <v>9.2200000000000006</v>
      </c>
    </row>
    <row r="7" spans="1:8" ht="35.1" customHeight="1">
      <c r="A7" s="117" t="s">
        <v>80</v>
      </c>
      <c r="B7" s="15">
        <v>18.97</v>
      </c>
      <c r="C7" s="67">
        <v>18.96</v>
      </c>
      <c r="D7" s="67">
        <v>19.23</v>
      </c>
      <c r="E7" s="133">
        <v>19.22</v>
      </c>
      <c r="F7" s="133">
        <v>19.21</v>
      </c>
      <c r="G7" s="133">
        <v>19.45</v>
      </c>
      <c r="H7" s="133">
        <v>19.440000000000001</v>
      </c>
    </row>
    <row r="8" spans="1:8" ht="35.1" customHeight="1">
      <c r="A8" s="14" t="s">
        <v>43</v>
      </c>
      <c r="B8" s="15">
        <v>20.59</v>
      </c>
      <c r="C8" s="67">
        <v>20.59</v>
      </c>
      <c r="D8" s="67">
        <v>20.45</v>
      </c>
      <c r="E8" s="133">
        <v>20.45</v>
      </c>
      <c r="F8" s="133">
        <v>20.440000000000001</v>
      </c>
      <c r="G8" s="133">
        <v>20.329999999999998</v>
      </c>
      <c r="H8" s="133">
        <v>20.350000000000001</v>
      </c>
    </row>
    <row r="9" spans="1:8" ht="35.1" customHeight="1">
      <c r="A9" s="117" t="s">
        <v>79</v>
      </c>
      <c r="B9" s="15">
        <v>8.48</v>
      </c>
      <c r="C9" s="67">
        <v>8.48</v>
      </c>
      <c r="D9" s="67">
        <v>8.56</v>
      </c>
      <c r="E9" s="133">
        <v>8.56</v>
      </c>
      <c r="F9" s="133">
        <v>8.57</v>
      </c>
      <c r="G9" s="133">
        <v>8.7200000000000006</v>
      </c>
      <c r="H9" s="133">
        <v>8.7200000000000006</v>
      </c>
    </row>
    <row r="10" spans="1:8" ht="35.1" customHeight="1">
      <c r="A10" s="117" t="s">
        <v>81</v>
      </c>
      <c r="B10" s="15">
        <v>8.1</v>
      </c>
      <c r="C10" s="67">
        <v>8.1</v>
      </c>
      <c r="D10" s="67">
        <v>8.07</v>
      </c>
      <c r="E10" s="133">
        <v>8.07</v>
      </c>
      <c r="F10" s="133">
        <v>8.08</v>
      </c>
      <c r="G10" s="133">
        <v>8.06</v>
      </c>
      <c r="H10" s="133">
        <v>8.0500000000000007</v>
      </c>
    </row>
    <row r="11" spans="1:8" ht="35.1" customHeight="1">
      <c r="A11" s="73" t="s">
        <v>78</v>
      </c>
      <c r="B11" s="15">
        <v>4.5599999999999996</v>
      </c>
      <c r="C11" s="67">
        <v>4.57</v>
      </c>
      <c r="D11" s="67">
        <v>4.49</v>
      </c>
      <c r="E11" s="133">
        <v>4.49</v>
      </c>
      <c r="F11" s="133">
        <v>4.49</v>
      </c>
      <c r="G11" s="133">
        <v>4.38</v>
      </c>
      <c r="H11" s="133">
        <v>4.38</v>
      </c>
    </row>
    <row r="12" spans="1:8" ht="34.5" customHeight="1">
      <c r="A12" s="3" t="s">
        <v>46</v>
      </c>
      <c r="B12" s="15">
        <v>2.65</v>
      </c>
      <c r="C12" s="67">
        <v>2.65</v>
      </c>
      <c r="D12" s="67">
        <v>2.65</v>
      </c>
      <c r="E12" s="133">
        <v>2.65</v>
      </c>
      <c r="F12" s="133">
        <v>2.65</v>
      </c>
      <c r="G12" s="133">
        <v>2.64</v>
      </c>
      <c r="H12" s="133">
        <v>2.64</v>
      </c>
    </row>
    <row r="13" spans="1:8" ht="34.5" customHeight="1">
      <c r="A13" s="28" t="s">
        <v>47</v>
      </c>
      <c r="B13" s="15">
        <v>1.65</v>
      </c>
      <c r="C13" s="67">
        <v>1.65</v>
      </c>
      <c r="D13" s="67">
        <v>1.67</v>
      </c>
      <c r="E13" s="133">
        <v>1.67</v>
      </c>
      <c r="F13" s="133">
        <v>1.67</v>
      </c>
      <c r="G13" s="133">
        <v>1.66</v>
      </c>
      <c r="H13" s="133">
        <v>1.67</v>
      </c>
    </row>
    <row r="14" spans="1:8" ht="34.5" customHeight="1">
      <c r="A14" s="130" t="s">
        <v>67</v>
      </c>
      <c r="B14" s="15">
        <v>0.2</v>
      </c>
      <c r="C14" s="103">
        <v>0.2</v>
      </c>
      <c r="D14" s="103">
        <v>0.27</v>
      </c>
      <c r="E14" s="133">
        <v>0.27</v>
      </c>
      <c r="F14" s="133">
        <v>0.27</v>
      </c>
      <c r="G14" s="133">
        <v>0.31</v>
      </c>
      <c r="H14" s="133">
        <v>0.31</v>
      </c>
    </row>
    <row r="15" spans="1:8" ht="35.1" customHeight="1">
      <c r="A15" s="31" t="s">
        <v>23</v>
      </c>
      <c r="B15" s="15">
        <v>100.00000000000001</v>
      </c>
      <c r="C15" s="15">
        <v>100.00000000000001</v>
      </c>
      <c r="D15" s="15">
        <v>100.00000000000001</v>
      </c>
      <c r="E15" s="15">
        <v>100.00000000000001</v>
      </c>
      <c r="F15" s="15">
        <v>100</v>
      </c>
      <c r="G15" s="15">
        <v>100</v>
      </c>
      <c r="H15" s="15">
        <v>99.999999999999986</v>
      </c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2023-08-08T12:30:40Z</cp:lastPrinted>
  <dcterms:created xsi:type="dcterms:W3CDTF">2008-05-09T10:07:54Z</dcterms:created>
  <dcterms:modified xsi:type="dcterms:W3CDTF">2023-08-08T12:30:51Z</dcterms:modified>
</cp:coreProperties>
</file>