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3_Q1\"/>
    </mc:Choice>
  </mc:AlternateContent>
  <bookViews>
    <workbookView xWindow="0" yWindow="0" windowWidth="21600" windowHeight="9630" tabRatio="602"/>
  </bookViews>
  <sheets>
    <sheet name="ППФ - I-во тримесечие 2023 г." sheetId="6" r:id="rId1"/>
    <sheet name="ППФ - 2022 г." sheetId="10" state="veryHidden" r:id="rId2"/>
  </sheets>
  <definedNames>
    <definedName name="_xlnm.Print_Area" localSheetId="1">'ППФ - 2022 г.'!$A$1:$AA$44</definedName>
    <definedName name="_xlnm.Print_Area" localSheetId="0">'ППФ - I-во тримесечие 2023 г.'!$A$1:$AA$44</definedName>
  </definedNames>
  <calcPr calcId="162913"/>
</workbook>
</file>

<file path=xl/calcChain.xml><?xml version="1.0" encoding="utf-8"?>
<calcChain xmlns="http://schemas.openxmlformats.org/spreadsheetml/2006/main">
  <c r="X16" i="10" l="1"/>
  <c r="Z16" i="10" s="1"/>
  <c r="W16" i="10"/>
  <c r="Y16" i="10" s="1"/>
  <c r="X15" i="10"/>
  <c r="Z15" i="10" s="1"/>
  <c r="W15" i="10"/>
  <c r="Y15" i="10" s="1"/>
  <c r="X14" i="10"/>
  <c r="Z14" i="10" s="1"/>
  <c r="W14" i="10"/>
  <c r="Y14" i="10" s="1"/>
  <c r="X13" i="10"/>
  <c r="Z13" i="10" s="1"/>
  <c r="W13" i="10"/>
  <c r="Y13" i="10" s="1"/>
  <c r="X12" i="10"/>
  <c r="Z12" i="10" s="1"/>
  <c r="W12" i="10"/>
  <c r="Y12" i="10" s="1"/>
  <c r="X11" i="10"/>
  <c r="Z11" i="10" s="1"/>
  <c r="W11" i="10"/>
  <c r="Y11" i="10" s="1"/>
  <c r="X10" i="10"/>
  <c r="Z10" i="10" s="1"/>
  <c r="W10" i="10"/>
  <c r="Y10" i="10" s="1"/>
  <c r="X9" i="10"/>
  <c r="Z9" i="10" s="1"/>
  <c r="W9" i="10"/>
  <c r="Y9" i="10" s="1"/>
  <c r="X8" i="10"/>
  <c r="Z8" i="10" s="1"/>
  <c r="W8" i="10"/>
  <c r="Y8" i="10" s="1"/>
  <c r="X7" i="10"/>
  <c r="Z7" i="10" s="1"/>
  <c r="W7" i="10"/>
  <c r="Y7" i="10" s="1"/>
  <c r="C17" i="10" l="1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 l="1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Y16" i="6" l="1"/>
  <c r="Z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<sst xmlns="http://schemas.openxmlformats.org/spreadsheetml/2006/main" count="105" uniqueCount="23">
  <si>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</si>
  <si>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</si>
  <si>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</si>
  <si>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</si>
  <si>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</si>
  <si>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</si>
  <si>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</si>
  <si>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>УПФ "Пенсионноосигурителен институт"</t>
  </si>
  <si>
    <t>и за размера на прехвърлените средства</t>
  </si>
  <si>
    <t xml:space="preserve">ППФ "Доверие" </t>
  </si>
  <si>
    <t xml:space="preserve">ППФ "Съгласие" </t>
  </si>
  <si>
    <t xml:space="preserve">ППФ "ДСК-Родина" </t>
  </si>
  <si>
    <t xml:space="preserve">ЗППФ "Алианц България" </t>
  </si>
  <si>
    <t xml:space="preserve">"ППФ ОББ" </t>
  </si>
  <si>
    <t>ППФ "ЦКБ - Сила"</t>
  </si>
  <si>
    <t xml:space="preserve">"ППФ - Бъдеще" </t>
  </si>
  <si>
    <t xml:space="preserve"> ППФ "Топлина" </t>
  </si>
  <si>
    <t xml:space="preserve">ППФ "ПОИ" </t>
  </si>
  <si>
    <t>ППФ "ДаллБогг: Живот и Здраве"</t>
  </si>
  <si>
    <t>ППФ "Топлина"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</si>
  <si>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 01.01.2022 г. - 31.12.2022 г. 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</si>
  <si>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01.01.2023 г. - 31.03.2023 г.</t>
    </r>
  </si>
  <si>
    <t>и за размера на прехвърлените средства на 15.05.2023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</si>
</sst>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lightUp">
        <bgColor theme="6" tint="0.79998168889431442"/>
      </patternFill>
    </fill>
    <fill>
      <patternFill patternType="lightUp">
        <b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3" fillId="0" borderId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3" fontId="12" fillId="0" borderId="0" xfId="0" applyNumberFormat="1" applyFont="1" applyFill="1"/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3" fontId="2" fillId="0" borderId="0" xfId="1" applyNumberFormat="1" applyFont="1" applyFill="1"/>
    <xf numFmtId="3" fontId="14" fillId="2" borderId="1" xfId="0" applyNumberFormat="1" applyFont="1" applyFill="1" applyBorder="1" applyAlignment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7" fillId="0" borderId="3" xfId="1" applyNumberFormat="1" applyFont="1" applyBorder="1" applyAlignment="1"/>
    <xf numFmtId="0" fontId="1" fillId="0" borderId="1" xfId="1" applyFont="1" applyBorder="1" applyAlignment="1">
      <alignment horizontal="center" vertical="center" wrapText="1"/>
    </xf>
    <xf numFmtId="0" fontId="1" fillId="0" borderId="15" xfId="1" applyFont="1" applyBorder="1" applyAlignment="1">
      <alignment vertical="center" wrapText="1"/>
    </xf>
    <xf numFmtId="3" fontId="1" fillId="3" borderId="1" xfId="1" applyNumberFormat="1" applyFont="1" applyFill="1" applyBorder="1" applyAlignment="1"/>
    <xf numFmtId="0" fontId="1" fillId="0" borderId="15" xfId="1" applyFont="1" applyBorder="1" applyAlignment="1"/>
    <xf numFmtId="3" fontId="1" fillId="0" borderId="15" xfId="1" applyNumberFormat="1" applyFont="1" applyFill="1" applyBorder="1" applyAlignment="1"/>
    <xf numFmtId="3" fontId="1" fillId="3" borderId="15" xfId="1" applyNumberFormat="1" applyFont="1" applyFill="1" applyBorder="1" applyAlignment="1"/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тримесечие 2023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2023 г.'!$X$15</c:f>
              <c:numCache>
                <c:formatCode>#,##0</c:formatCode>
                <c:ptCount val="1"/>
                <c:pt idx="0">
                  <c:v>1084562.17</c:v>
                </c:pt>
              </c:numCache>
            </c:numRef>
          </c:cat>
          <c:val>
            <c:numRef>
              <c:f>'ППФ - I-во тримесечие 2023 г.'!$Z$7</c:f>
              <c:numCache>
                <c:formatCode>#,##0</c:formatCode>
                <c:ptCount val="1"/>
                <c:pt idx="0">
                  <c:v>1144633.6200000001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'ППФ - I-во тримесечие 2023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2023 г.'!$X$15</c:f>
              <c:numCache>
                <c:formatCode>#,##0</c:formatCode>
                <c:ptCount val="1"/>
                <c:pt idx="0">
                  <c:v>1084562.17</c:v>
                </c:pt>
              </c:numCache>
            </c:numRef>
          </c:cat>
          <c:val>
            <c:numRef>
              <c:f>'ППФ - I-во тримесечие 2023 г.'!$Z$8</c:f>
              <c:numCache>
                <c:formatCode>#,##0</c:formatCode>
                <c:ptCount val="1"/>
                <c:pt idx="0">
                  <c:v>-2800795.28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'ППФ - I-во тримесечие 2023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I-во тримесечие 2023 г.'!$X$15</c:f>
              <c:numCache>
                <c:formatCode>#,##0</c:formatCode>
                <c:ptCount val="1"/>
                <c:pt idx="0">
                  <c:v>1084562.17</c:v>
                </c:pt>
              </c:numCache>
            </c:numRef>
          </c:cat>
          <c:val>
            <c:numRef>
              <c:f>'ППФ - I-во тримесечие 2023 г.'!$Z$9</c:f>
              <c:numCache>
                <c:formatCode>#,##0</c:formatCode>
                <c:ptCount val="1"/>
                <c:pt idx="0">
                  <c:v>3728512.4199999981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'ППФ - I-во тримесечие 2023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2023 г.'!$X$15</c:f>
              <c:numCache>
                <c:formatCode>#,##0</c:formatCode>
                <c:ptCount val="1"/>
                <c:pt idx="0">
                  <c:v>1084562.17</c:v>
                </c:pt>
              </c:numCache>
            </c:numRef>
          </c:cat>
          <c:val>
            <c:numRef>
              <c:f>'ППФ - I-во тримесечие 2023 г.'!$Z$10</c:f>
              <c:numCache>
                <c:formatCode>#,##0</c:formatCode>
                <c:ptCount val="1"/>
                <c:pt idx="0">
                  <c:v>-298231.87999999989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'ППФ - I-во тримесечие 2023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2023 г.'!$X$15</c:f>
              <c:numCache>
                <c:formatCode>#,##0</c:formatCode>
                <c:ptCount val="1"/>
                <c:pt idx="0">
                  <c:v>1084562.17</c:v>
                </c:pt>
              </c:numCache>
            </c:numRef>
          </c:cat>
          <c:val>
            <c:numRef>
              <c:f>'ППФ - I-во тримесечие 2023 г.'!$Z$11</c:f>
              <c:numCache>
                <c:formatCode>#,##0</c:formatCode>
                <c:ptCount val="1"/>
                <c:pt idx="0">
                  <c:v>1219783.4599999995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'ППФ - I-во тримесечие 2023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2023 г.'!$X$15</c:f>
              <c:numCache>
                <c:formatCode>#,##0</c:formatCode>
                <c:ptCount val="1"/>
                <c:pt idx="0">
                  <c:v>1084562.17</c:v>
                </c:pt>
              </c:numCache>
            </c:numRef>
          </c:cat>
          <c:val>
            <c:numRef>
              <c:f>'ППФ - I-во тримесечие 2023 г.'!$Z$12</c:f>
              <c:numCache>
                <c:formatCode>#,##0</c:formatCode>
                <c:ptCount val="1"/>
                <c:pt idx="0">
                  <c:v>-891576.58999999985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'ППФ - I-во тримесечие 2023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2023 г.'!$X$15</c:f>
              <c:numCache>
                <c:formatCode>#,##0</c:formatCode>
                <c:ptCount val="1"/>
                <c:pt idx="0">
                  <c:v>1084562.17</c:v>
                </c:pt>
              </c:numCache>
            </c:numRef>
          </c:cat>
          <c:val>
            <c:numRef>
              <c:f>'ППФ - I-во тримесечие 2023 г.'!$Z$13</c:f>
              <c:numCache>
                <c:formatCode>#,##0</c:formatCode>
                <c:ptCount val="1"/>
                <c:pt idx="0">
                  <c:v>-1633313.06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'ППФ - I-во тримесечие 2023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2023 г.'!$X$15</c:f>
              <c:numCache>
                <c:formatCode>#,##0</c:formatCode>
                <c:ptCount val="1"/>
                <c:pt idx="0">
                  <c:v>1084562.17</c:v>
                </c:pt>
              </c:numCache>
            </c:numRef>
          </c:cat>
          <c:val>
            <c:numRef>
              <c:f>'ППФ - I-во тримесечие 2023 г.'!$Z$14</c:f>
              <c:numCache>
                <c:formatCode>#,##0</c:formatCode>
                <c:ptCount val="1"/>
                <c:pt idx="0">
                  <c:v>-919133.22999999975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'ППФ - I-во тримесечие 2023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2023 г.'!$X$15</c:f>
              <c:numCache>
                <c:formatCode>#,##0</c:formatCode>
                <c:ptCount val="1"/>
                <c:pt idx="0">
                  <c:v>1084562.17</c:v>
                </c:pt>
              </c:numCache>
            </c:numRef>
          </c:cat>
          <c:val>
            <c:numRef>
              <c:f>'ППФ - I-во тримесечие 2023 г.'!$Z$15</c:f>
              <c:numCache>
                <c:formatCode>#,##0</c:formatCode>
                <c:ptCount val="1"/>
                <c:pt idx="0">
                  <c:v>-641383.24999999988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'ППФ - I-во тримесечие 2023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I-во тримесечие 2023 г.'!$X$15</c:f>
              <c:numCache>
                <c:formatCode>#,##0</c:formatCode>
                <c:ptCount val="1"/>
                <c:pt idx="0">
                  <c:v>1084562.17</c:v>
                </c:pt>
              </c:numCache>
            </c:numRef>
          </c:cat>
          <c:val>
            <c:numRef>
              <c:f>'ППФ - I-во тримесечие 2023 г.'!$Z$16</c:f>
              <c:numCache>
                <c:formatCode>#,##0</c:formatCode>
                <c:ptCount val="1"/>
                <c:pt idx="0">
                  <c:v>1091503.79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тримесечие 2023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2023 г.'!$Y$16</c:f>
              <c:numCache>
                <c:formatCode>#,##0</c:formatCode>
                <c:ptCount val="1"/>
                <c:pt idx="0">
                  <c:v>99</c:v>
                </c:pt>
              </c:numCache>
            </c:numRef>
          </c:cat>
          <c:val>
            <c:numRef>
              <c:f>'ППФ - I-во тримесечие 2023 г.'!$Y$7</c:f>
              <c:numCache>
                <c:formatCode>#,##0</c:formatCode>
                <c:ptCount val="1"/>
                <c:pt idx="0">
                  <c:v>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'ППФ - I-во тримесечие 2023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I-во тримесечие 2023 г.'!$Y$16</c:f>
              <c:numCache>
                <c:formatCode>#,##0</c:formatCode>
                <c:ptCount val="1"/>
                <c:pt idx="0">
                  <c:v>99</c:v>
                </c:pt>
              </c:numCache>
            </c:numRef>
          </c:cat>
          <c:val>
            <c:numRef>
              <c:f>'ППФ - I-во тримесечие 2023 г.'!$Y$8</c:f>
              <c:numCache>
                <c:formatCode>#,##0</c:formatCode>
                <c:ptCount val="1"/>
                <c:pt idx="0">
                  <c:v>-531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'ППФ - I-во тримесечие 2023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2023 г.'!$Y$16</c:f>
              <c:numCache>
                <c:formatCode>#,##0</c:formatCode>
                <c:ptCount val="1"/>
                <c:pt idx="0">
                  <c:v>99</c:v>
                </c:pt>
              </c:numCache>
            </c:numRef>
          </c:cat>
          <c:val>
            <c:numRef>
              <c:f>'ППФ - I-во тримесечие 2023 г.'!$Y$9</c:f>
              <c:numCache>
                <c:formatCode>#,##0</c:formatCode>
                <c:ptCount val="1"/>
                <c:pt idx="0">
                  <c:v>1123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'ППФ - I-во тримесечие 2023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2023 г.'!$Y$16</c:f>
              <c:numCache>
                <c:formatCode>#,##0</c:formatCode>
                <c:ptCount val="1"/>
                <c:pt idx="0">
                  <c:v>99</c:v>
                </c:pt>
              </c:numCache>
            </c:numRef>
          </c:cat>
          <c:val>
            <c:numRef>
              <c:f>'ППФ - I-во тримесечие 2023 г.'!$Y$10</c:f>
              <c:numCache>
                <c:formatCode>#,##0</c:formatCode>
                <c:ptCount val="1"/>
                <c:pt idx="0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'ППФ - I-во тримесечие 2023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2023 г.'!$Y$16</c:f>
              <c:numCache>
                <c:formatCode>#,##0</c:formatCode>
                <c:ptCount val="1"/>
                <c:pt idx="0">
                  <c:v>99</c:v>
                </c:pt>
              </c:numCache>
            </c:numRef>
          </c:cat>
          <c:val>
            <c:numRef>
              <c:f>'ППФ - I-во тримесечие 2023 г.'!$Y$11</c:f>
              <c:numCache>
                <c:formatCode>#,##0</c:formatCode>
                <c:ptCount val="1"/>
                <c:pt idx="0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'ППФ - I-во тримесечие 2023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2023 г.'!$Y$16</c:f>
              <c:numCache>
                <c:formatCode>#,##0</c:formatCode>
                <c:ptCount val="1"/>
                <c:pt idx="0">
                  <c:v>99</c:v>
                </c:pt>
              </c:numCache>
            </c:numRef>
          </c:cat>
          <c:val>
            <c:numRef>
              <c:f>'ППФ - I-во тримесечие 2023 г.'!$Y$12</c:f>
              <c:numCache>
                <c:formatCode>#,##0</c:formatCode>
                <c:ptCount val="1"/>
                <c:pt idx="0">
                  <c:v>-302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'ППФ - I-во тримесечие 2023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2023 г.'!$Y$16</c:f>
              <c:numCache>
                <c:formatCode>#,##0</c:formatCode>
                <c:ptCount val="1"/>
                <c:pt idx="0">
                  <c:v>99</c:v>
                </c:pt>
              </c:numCache>
            </c:numRef>
          </c:cat>
          <c:val>
            <c:numRef>
              <c:f>'ППФ - I-во тримесечие 2023 г.'!$Y$13</c:f>
              <c:numCache>
                <c:formatCode>#,##0</c:formatCode>
                <c:ptCount val="1"/>
                <c:pt idx="0">
                  <c:v>-348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'ППФ - I-во тримесечие 2023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2023 г.'!$Y$16</c:f>
              <c:numCache>
                <c:formatCode>#,##0</c:formatCode>
                <c:ptCount val="1"/>
                <c:pt idx="0">
                  <c:v>99</c:v>
                </c:pt>
              </c:numCache>
            </c:numRef>
          </c:cat>
          <c:val>
            <c:numRef>
              <c:f>'ППФ - I-во тримесечие 2023 г.'!$Y$14</c:f>
              <c:numCache>
                <c:formatCode>#,##0</c:formatCode>
                <c:ptCount val="1"/>
                <c:pt idx="0">
                  <c:v>-397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'ППФ - I-во тримесечие 2023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2023 г.'!$Y$16</c:f>
              <c:numCache>
                <c:formatCode>#,##0</c:formatCode>
                <c:ptCount val="1"/>
                <c:pt idx="0">
                  <c:v>99</c:v>
                </c:pt>
              </c:numCache>
            </c:numRef>
          </c:cat>
          <c:val>
            <c:numRef>
              <c:f>'ППФ - I-во тримесечие 2023 г.'!$Y$15</c:f>
              <c:numCache>
                <c:formatCode>#,##0</c:formatCode>
                <c:ptCount val="1"/>
                <c:pt idx="0">
                  <c:v>-177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'ППФ - I-во тримесечие 2023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I-во тримесечие 2023 г.'!$Y$16</c:f>
              <c:numCache>
                <c:formatCode>#,##0</c:formatCode>
                <c:ptCount val="1"/>
                <c:pt idx="0">
                  <c:v>99</c:v>
                </c:pt>
              </c:numCache>
            </c:numRef>
          </c:cat>
          <c:val>
            <c:numRef>
              <c:f>'ППФ - I-во тримесечие 2023 г.'!$Y$16</c:f>
              <c:numCache>
                <c:formatCode>#,##0</c:formatCode>
                <c:ptCount val="1"/>
                <c:pt idx="0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593764744760779E-3"/>
          <c:y val="0.82189530257104737"/>
          <c:w val="0.99632699707476646"/>
          <c:h val="0.157333182862519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- 2022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E56-40B2-8B62-33E29E63E84F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г.'!$Z$7</c:f>
              <c:numCache>
                <c:formatCode>#,##0</c:formatCode>
                <c:ptCount val="1"/>
                <c:pt idx="0">
                  <c:v>11489498.57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56-40B2-8B62-33E29E63E84F}"/>
            </c:ext>
          </c:extLst>
        </c:ser>
        <c:ser>
          <c:idx val="1"/>
          <c:order val="1"/>
          <c:tx>
            <c:strRef>
              <c:f>'ППФ - 2022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г.'!$Z$8</c:f>
              <c:numCache>
                <c:formatCode>#,##0</c:formatCode>
                <c:ptCount val="1"/>
                <c:pt idx="0">
                  <c:v>-11577493.510000002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56-40B2-8B62-33E29E63E84F}"/>
            </c:ext>
          </c:extLst>
        </c:ser>
        <c:ser>
          <c:idx val="2"/>
          <c:order val="2"/>
          <c:tx>
            <c:strRef>
              <c:f>'ППФ - 2022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672620855841E-3"/>
                  <c:y val="4.377132062165093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56-40B2-8B62-33E29E63E84F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г.'!$Z$9</c:f>
              <c:numCache>
                <c:formatCode>#,##0</c:formatCode>
                <c:ptCount val="1"/>
                <c:pt idx="0">
                  <c:v>16668856.25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56-40B2-8B62-33E29E63E84F}"/>
            </c:ext>
          </c:extLst>
        </c:ser>
        <c:ser>
          <c:idx val="3"/>
          <c:order val="3"/>
          <c:tx>
            <c:strRef>
              <c:f>'ППФ - 2022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г.'!$Z$10</c:f>
              <c:numCache>
                <c:formatCode>#,##0</c:formatCode>
                <c:ptCount val="1"/>
                <c:pt idx="0">
                  <c:v>-2266031.6300000027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E56-40B2-8B62-33E29E63E84F}"/>
            </c:ext>
          </c:extLst>
        </c:ser>
        <c:ser>
          <c:idx val="4"/>
          <c:order val="4"/>
          <c:tx>
            <c:strRef>
              <c:f>'ППФ - 2022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г.'!$Z$11</c:f>
              <c:numCache>
                <c:formatCode>#,##0</c:formatCode>
                <c:ptCount val="1"/>
                <c:pt idx="0">
                  <c:v>-2616947.0500000017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E56-40B2-8B62-33E29E63E84F}"/>
            </c:ext>
          </c:extLst>
        </c:ser>
        <c:ser>
          <c:idx val="5"/>
          <c:order val="5"/>
          <c:tx>
            <c:strRef>
              <c:f>'ППФ - 2022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г.'!$Z$12</c:f>
              <c:numCache>
                <c:formatCode>#,##0</c:formatCode>
                <c:ptCount val="1"/>
                <c:pt idx="0">
                  <c:v>-7336775.4099999955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E56-40B2-8B62-33E29E63E84F}"/>
            </c:ext>
          </c:extLst>
        </c:ser>
        <c:ser>
          <c:idx val="7"/>
          <c:order val="6"/>
          <c:tx>
            <c:strRef>
              <c:f>'ППФ - 2022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г.'!$Z$13</c:f>
              <c:numCache>
                <c:formatCode>#,##0</c:formatCode>
                <c:ptCount val="1"/>
                <c:pt idx="0">
                  <c:v>-3543828.1199999992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E56-40B2-8B62-33E29E63E84F}"/>
            </c:ext>
          </c:extLst>
        </c:ser>
        <c:ser>
          <c:idx val="8"/>
          <c:order val="7"/>
          <c:tx>
            <c:strRef>
              <c:f>'ППФ - 2022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г.'!$Z$14</c:f>
              <c:numCache>
                <c:formatCode>#,##0</c:formatCode>
                <c:ptCount val="1"/>
                <c:pt idx="0">
                  <c:v>-3555099.8699999996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E56-40B2-8B62-33E29E63E84F}"/>
            </c:ext>
          </c:extLst>
        </c:ser>
        <c:ser>
          <c:idx val="9"/>
          <c:order val="8"/>
          <c:tx>
            <c:strRef>
              <c:f>'ППФ - 2022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г.'!$Z$15</c:f>
              <c:numCache>
                <c:formatCode>#,##0</c:formatCode>
                <c:ptCount val="1"/>
                <c:pt idx="0">
                  <c:v>-2236066.6800000002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E56-40B2-8B62-33E29E63E84F}"/>
            </c:ext>
          </c:extLst>
        </c:ser>
        <c:ser>
          <c:idx val="6"/>
          <c:order val="9"/>
          <c:tx>
            <c:strRef>
              <c:f>'ППФ - 2022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'ППФ - 2022 г.'!$Z$16</c:f>
              <c:numCache>
                <c:formatCode>#,##0</c:formatCode>
                <c:ptCount val="1"/>
                <c:pt idx="0">
                  <c:v>4973887.4499999993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E56-40B2-8B62-33E29E63E84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097339929006721E-2"/>
          <c:y val="0.81709741550695825"/>
          <c:w val="0.9589500190664656"/>
          <c:h val="0.1590457256461234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- 2022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г.'!$Y$7</c:f>
              <c:numCache>
                <c:formatCode>#,##0</c:formatCode>
                <c:ptCount val="1"/>
                <c:pt idx="0">
                  <c:v>3478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A6-4989-B210-7F85D27C330C}"/>
            </c:ext>
          </c:extLst>
        </c:ser>
        <c:ser>
          <c:idx val="1"/>
          <c:order val="1"/>
          <c:tx>
            <c:strRef>
              <c:f>'ППФ - 2022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г.'!$Y$8</c:f>
              <c:numCache>
                <c:formatCode>#,##0</c:formatCode>
                <c:ptCount val="1"/>
                <c:pt idx="0">
                  <c:v>-2328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A6-4989-B210-7F85D27C330C}"/>
            </c:ext>
          </c:extLst>
        </c:ser>
        <c:ser>
          <c:idx val="2"/>
          <c:order val="2"/>
          <c:tx>
            <c:strRef>
              <c:f>'ППФ - 2022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5A6-4989-B210-7F85D27C330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г.'!$Y$9</c:f>
              <c:numCache>
                <c:formatCode>#,##0</c:formatCode>
                <c:ptCount val="1"/>
                <c:pt idx="0">
                  <c:v>4421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A6-4989-B210-7F85D27C330C}"/>
            </c:ext>
          </c:extLst>
        </c:ser>
        <c:ser>
          <c:idx val="3"/>
          <c:order val="3"/>
          <c:tx>
            <c:strRef>
              <c:f>'ППФ - 2022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5A6-4989-B210-7F85D27C330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г.'!$Y$10</c:f>
              <c:numCache>
                <c:formatCode>#,##0</c:formatCode>
                <c:ptCount val="1"/>
                <c:pt idx="0">
                  <c:v>-273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5A6-4989-B210-7F85D27C330C}"/>
            </c:ext>
          </c:extLst>
        </c:ser>
        <c:ser>
          <c:idx val="4"/>
          <c:order val="4"/>
          <c:tx>
            <c:strRef>
              <c:f>'ППФ - 2022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г.'!$Y$11</c:f>
              <c:numCache>
                <c:formatCode>#,##0</c:formatCode>
                <c:ptCount val="1"/>
                <c:pt idx="0">
                  <c:v>-757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5A6-4989-B210-7F85D27C330C}"/>
            </c:ext>
          </c:extLst>
        </c:ser>
        <c:ser>
          <c:idx val="5"/>
          <c:order val="5"/>
          <c:tx>
            <c:strRef>
              <c:f>'ППФ - 2022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г.'!$Y$12</c:f>
              <c:numCache>
                <c:formatCode>#,##0</c:formatCode>
                <c:ptCount val="1"/>
                <c:pt idx="0">
                  <c:v>-1798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5A6-4989-B210-7F85D27C330C}"/>
            </c:ext>
          </c:extLst>
        </c:ser>
        <c:ser>
          <c:idx val="7"/>
          <c:order val="6"/>
          <c:tx>
            <c:strRef>
              <c:f>'ППФ - 2022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5A6-4989-B210-7F85D27C330C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г.'!$Y$13</c:f>
              <c:numCache>
                <c:formatCode>#,##0</c:formatCode>
                <c:ptCount val="1"/>
                <c:pt idx="0">
                  <c:v>-1002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5A6-4989-B210-7F85D27C330C}"/>
            </c:ext>
          </c:extLst>
        </c:ser>
        <c:ser>
          <c:idx val="8"/>
          <c:order val="7"/>
          <c:tx>
            <c:strRef>
              <c:f>'ППФ - 2022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г.'!$Y$14</c:f>
              <c:numCache>
                <c:formatCode>#,##0</c:formatCode>
                <c:ptCount val="1"/>
                <c:pt idx="0">
                  <c:v>-1399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A6-4989-B210-7F85D27C330C}"/>
            </c:ext>
          </c:extLst>
        </c:ser>
        <c:ser>
          <c:idx val="9"/>
          <c:order val="8"/>
          <c:tx>
            <c:strRef>
              <c:f>'ППФ - 2022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г.'!$Y$15</c:f>
              <c:numCache>
                <c:formatCode>#,##0</c:formatCode>
                <c:ptCount val="1"/>
                <c:pt idx="0">
                  <c:v>-759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5A6-4989-B210-7F85D27C330C}"/>
            </c:ext>
          </c:extLst>
        </c:ser>
        <c:ser>
          <c:idx val="6"/>
          <c:order val="9"/>
          <c:tx>
            <c:strRef>
              <c:f>'ППФ - 2022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'ППФ - 2022 г.'!$Y$16</c:f>
              <c:numCache>
                <c:formatCode>#,##0</c:formatCode>
                <c:ptCount val="1"/>
                <c:pt idx="0">
                  <c:v>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5A6-4989-B210-7F85D27C33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5245766421790615E-2"/>
          <c:y val="0.81150950890824358"/>
          <c:w val="0.96440704702883351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348343</xdr:colOff>
      <xdr:row>18</xdr:row>
      <xdr:rowOff>180976</xdr:rowOff>
    </xdr:from>
    <xdr:to>
      <xdr:col>26</xdr:col>
      <xdr:colOff>81642</xdr:colOff>
      <xdr:row>42</xdr:row>
      <xdr:rowOff>82551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18</xdr:row>
      <xdr:rowOff>170542</xdr:rowOff>
    </xdr:from>
    <xdr:to>
      <xdr:col>12</xdr:col>
      <xdr:colOff>299356</xdr:colOff>
      <xdr:row>42</xdr:row>
      <xdr:rowOff>81642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19</xdr:row>
      <xdr:rowOff>28575</xdr:rowOff>
    </xdr:from>
    <xdr:to>
      <xdr:col>26</xdr:col>
      <xdr:colOff>0</xdr:colOff>
      <xdr:row>43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816428</xdr:colOff>
      <xdr:row>43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55" t="s">
        <v>21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</row>
    <row r="2" spans="1:96" ht="18.75" x14ac:dyDescent="0.3">
      <c r="A2" s="55" t="s">
        <v>22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49" t="s">
        <v>4</v>
      </c>
      <c r="B4" s="49"/>
      <c r="C4" s="57" t="s">
        <v>5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49"/>
      <c r="B5" s="49"/>
      <c r="C5" s="49" t="s">
        <v>9</v>
      </c>
      <c r="D5" s="49"/>
      <c r="E5" s="49" t="s">
        <v>10</v>
      </c>
      <c r="F5" s="49"/>
      <c r="G5" s="49" t="s">
        <v>11</v>
      </c>
      <c r="H5" s="49"/>
      <c r="I5" s="49" t="s">
        <v>12</v>
      </c>
      <c r="J5" s="49"/>
      <c r="K5" s="49" t="s">
        <v>13</v>
      </c>
      <c r="L5" s="49"/>
      <c r="M5" s="49" t="s">
        <v>14</v>
      </c>
      <c r="N5" s="49"/>
      <c r="O5" s="49" t="s">
        <v>15</v>
      </c>
      <c r="P5" s="49"/>
      <c r="Q5" s="49" t="s">
        <v>16</v>
      </c>
      <c r="R5" s="49"/>
      <c r="S5" s="50" t="s">
        <v>17</v>
      </c>
      <c r="T5" s="51"/>
      <c r="U5" s="50" t="s">
        <v>18</v>
      </c>
      <c r="V5" s="51"/>
      <c r="W5" s="58" t="s">
        <v>0</v>
      </c>
      <c r="X5" s="58"/>
      <c r="Y5" s="56" t="s">
        <v>6</v>
      </c>
      <c r="Z5" s="5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49"/>
      <c r="B6" s="49"/>
      <c r="C6" s="27" t="s">
        <v>2</v>
      </c>
      <c r="D6" s="27" t="s">
        <v>3</v>
      </c>
      <c r="E6" s="27" t="s">
        <v>2</v>
      </c>
      <c r="F6" s="27" t="s">
        <v>3</v>
      </c>
      <c r="G6" s="27" t="s">
        <v>2</v>
      </c>
      <c r="H6" s="27" t="s">
        <v>3</v>
      </c>
      <c r="I6" s="27" t="s">
        <v>2</v>
      </c>
      <c r="J6" s="27" t="s">
        <v>3</v>
      </c>
      <c r="K6" s="27" t="s">
        <v>2</v>
      </c>
      <c r="L6" s="27" t="s">
        <v>3</v>
      </c>
      <c r="M6" s="27" t="s">
        <v>2</v>
      </c>
      <c r="N6" s="27" t="s">
        <v>3</v>
      </c>
      <c r="O6" s="27" t="s">
        <v>2</v>
      </c>
      <c r="P6" s="27" t="s">
        <v>3</v>
      </c>
      <c r="Q6" s="27" t="s">
        <v>2</v>
      </c>
      <c r="R6" s="27" t="s">
        <v>3</v>
      </c>
      <c r="S6" s="27" t="s">
        <v>2</v>
      </c>
      <c r="T6" s="27" t="s">
        <v>3</v>
      </c>
      <c r="U6" s="42" t="s">
        <v>2</v>
      </c>
      <c r="V6" s="42" t="s">
        <v>3</v>
      </c>
      <c r="W6" s="28" t="s">
        <v>2</v>
      </c>
      <c r="X6" s="28" t="s">
        <v>3</v>
      </c>
      <c r="Y6" s="29" t="s">
        <v>2</v>
      </c>
      <c r="Z6" s="29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52" t="s">
        <v>1</v>
      </c>
      <c r="B7" s="30" t="s">
        <v>9</v>
      </c>
      <c r="C7" s="44"/>
      <c r="D7" s="44"/>
      <c r="E7" s="31">
        <v>57</v>
      </c>
      <c r="F7" s="31">
        <v>206656.95</v>
      </c>
      <c r="G7" s="31">
        <v>575</v>
      </c>
      <c r="H7" s="31">
        <v>2648159.1</v>
      </c>
      <c r="I7" s="31">
        <v>286</v>
      </c>
      <c r="J7" s="31">
        <v>1423384.67</v>
      </c>
      <c r="K7" s="31">
        <v>173</v>
      </c>
      <c r="L7" s="31">
        <v>1104935.8899999999</v>
      </c>
      <c r="M7" s="31">
        <v>104</v>
      </c>
      <c r="N7" s="31">
        <v>577193.46</v>
      </c>
      <c r="O7" s="31">
        <v>10</v>
      </c>
      <c r="P7" s="31">
        <v>47037.1</v>
      </c>
      <c r="Q7" s="31">
        <v>44</v>
      </c>
      <c r="R7" s="31">
        <v>191900.15</v>
      </c>
      <c r="S7" s="31">
        <v>18</v>
      </c>
      <c r="T7" s="31">
        <v>61230.91</v>
      </c>
      <c r="U7" s="31">
        <v>8</v>
      </c>
      <c r="V7" s="31">
        <v>45183.62</v>
      </c>
      <c r="W7" s="39">
        <f>C7+E7+G7+I7+K7+M7+O7+Q7+S7+U7</f>
        <v>1275</v>
      </c>
      <c r="X7" s="39">
        <f>D7+F7+H7+J7+L7+N7+P7+R7+T7+V7</f>
        <v>6305681.8500000006</v>
      </c>
      <c r="Y7" s="40">
        <f>C17-W7</f>
        <v>418</v>
      </c>
      <c r="Z7" s="40">
        <f>D17-X7</f>
        <v>1144633.6200000001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53"/>
      <c r="B8" s="30" t="s">
        <v>10</v>
      </c>
      <c r="C8" s="31">
        <v>217</v>
      </c>
      <c r="D8" s="31">
        <v>1028075.61</v>
      </c>
      <c r="E8" s="44"/>
      <c r="F8" s="44"/>
      <c r="G8" s="31">
        <v>311</v>
      </c>
      <c r="H8" s="31">
        <v>1463186.78</v>
      </c>
      <c r="I8" s="31">
        <v>153</v>
      </c>
      <c r="J8" s="31">
        <v>672386.68</v>
      </c>
      <c r="K8" s="31">
        <v>71</v>
      </c>
      <c r="L8" s="31">
        <v>414050.22</v>
      </c>
      <c r="M8" s="31">
        <v>24</v>
      </c>
      <c r="N8" s="31">
        <v>263251.65999999997</v>
      </c>
      <c r="O8" s="31">
        <v>3</v>
      </c>
      <c r="P8" s="31">
        <v>1580.86</v>
      </c>
      <c r="Q8" s="31">
        <v>12</v>
      </c>
      <c r="R8" s="31">
        <v>60611.96</v>
      </c>
      <c r="S8" s="31">
        <v>4</v>
      </c>
      <c r="T8" s="31">
        <v>11543.55</v>
      </c>
      <c r="U8" s="31">
        <v>2</v>
      </c>
      <c r="V8" s="31">
        <v>2562.81</v>
      </c>
      <c r="W8" s="39">
        <f t="shared" ref="W8:W14" si="0">C8+E8+G8+I8+K8+M8+O8+Q8+S8+U8</f>
        <v>797</v>
      </c>
      <c r="X8" s="39">
        <f t="shared" ref="X8:X14" si="1">D8+F8+H8+J8+L8+N8+P8+R8+T8+V8</f>
        <v>3917250.13</v>
      </c>
      <c r="Y8" s="40">
        <f>E17-W8</f>
        <v>-531</v>
      </c>
      <c r="Z8" s="40">
        <f>F17-X8</f>
        <v>-2800795.28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53"/>
      <c r="B9" s="30" t="s">
        <v>11</v>
      </c>
      <c r="C9" s="31">
        <v>443</v>
      </c>
      <c r="D9" s="31">
        <v>2223446.36</v>
      </c>
      <c r="E9" s="31">
        <v>80</v>
      </c>
      <c r="F9" s="31">
        <v>361844.42</v>
      </c>
      <c r="G9" s="44"/>
      <c r="H9" s="44"/>
      <c r="I9" s="31">
        <v>256</v>
      </c>
      <c r="J9" s="31">
        <v>1173645.69</v>
      </c>
      <c r="K9" s="31">
        <v>103</v>
      </c>
      <c r="L9" s="31">
        <v>527983.94999999995</v>
      </c>
      <c r="M9" s="31">
        <v>62</v>
      </c>
      <c r="N9" s="31">
        <v>397669.4</v>
      </c>
      <c r="O9" s="31">
        <v>3</v>
      </c>
      <c r="P9" s="31">
        <v>37737.65</v>
      </c>
      <c r="Q9" s="31">
        <v>37</v>
      </c>
      <c r="R9" s="31">
        <v>144848.54999999999</v>
      </c>
      <c r="S9" s="31">
        <v>10</v>
      </c>
      <c r="T9" s="31">
        <v>18922.240000000002</v>
      </c>
      <c r="U9" s="31">
        <v>19</v>
      </c>
      <c r="V9" s="31">
        <v>126177.47</v>
      </c>
      <c r="W9" s="39">
        <f t="shared" si="0"/>
        <v>1013</v>
      </c>
      <c r="X9" s="39">
        <f t="shared" si="1"/>
        <v>5012275.7300000004</v>
      </c>
      <c r="Y9" s="40">
        <f>G17-W9</f>
        <v>1123</v>
      </c>
      <c r="Z9" s="40">
        <f>H17-X9</f>
        <v>3728512.4199999981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53"/>
      <c r="B10" s="33" t="s">
        <v>12</v>
      </c>
      <c r="C10" s="31">
        <v>375</v>
      </c>
      <c r="D10" s="31">
        <v>1623419.11</v>
      </c>
      <c r="E10" s="31">
        <v>54</v>
      </c>
      <c r="F10" s="31">
        <v>239250.99</v>
      </c>
      <c r="G10" s="31">
        <v>420</v>
      </c>
      <c r="H10" s="31">
        <v>1839922.88</v>
      </c>
      <c r="I10" s="44"/>
      <c r="J10" s="44"/>
      <c r="K10" s="31">
        <v>111</v>
      </c>
      <c r="L10" s="31">
        <v>708332.79</v>
      </c>
      <c r="M10" s="31">
        <v>69</v>
      </c>
      <c r="N10" s="31">
        <v>463597.15</v>
      </c>
      <c r="O10" s="31">
        <v>29</v>
      </c>
      <c r="P10" s="31">
        <v>225288.07</v>
      </c>
      <c r="Q10" s="31">
        <v>25</v>
      </c>
      <c r="R10" s="31">
        <v>78207.12</v>
      </c>
      <c r="S10" s="31">
        <v>14</v>
      </c>
      <c r="T10" s="31">
        <v>109156.66</v>
      </c>
      <c r="U10" s="31">
        <v>16</v>
      </c>
      <c r="V10" s="31">
        <v>94562.31</v>
      </c>
      <c r="W10" s="39">
        <f t="shared" si="0"/>
        <v>1113</v>
      </c>
      <c r="X10" s="39">
        <f t="shared" si="1"/>
        <v>5381737.0800000001</v>
      </c>
      <c r="Y10" s="40">
        <f>I17-W10</f>
        <v>35</v>
      </c>
      <c r="Z10" s="40">
        <f>J17-X10</f>
        <v>-298231.87999999989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53"/>
      <c r="B11" s="34" t="s">
        <v>13</v>
      </c>
      <c r="C11" s="31">
        <v>169</v>
      </c>
      <c r="D11" s="31">
        <v>654056.23</v>
      </c>
      <c r="E11" s="31">
        <v>19</v>
      </c>
      <c r="F11" s="31">
        <v>48895.05</v>
      </c>
      <c r="G11" s="31">
        <v>194</v>
      </c>
      <c r="H11" s="31">
        <v>743604.94</v>
      </c>
      <c r="I11" s="31">
        <v>102</v>
      </c>
      <c r="J11" s="31">
        <v>557959.02</v>
      </c>
      <c r="K11" s="44"/>
      <c r="L11" s="44"/>
      <c r="M11" s="31">
        <v>37</v>
      </c>
      <c r="N11" s="31">
        <v>167694.29</v>
      </c>
      <c r="O11" s="31">
        <v>3</v>
      </c>
      <c r="P11" s="31">
        <v>9422.39</v>
      </c>
      <c r="Q11" s="31">
        <v>13</v>
      </c>
      <c r="R11" s="31">
        <v>24561.78</v>
      </c>
      <c r="S11" s="31">
        <v>5</v>
      </c>
      <c r="T11" s="31">
        <v>20333.12</v>
      </c>
      <c r="U11" s="31">
        <v>3</v>
      </c>
      <c r="V11" s="31">
        <v>28051.200000000001</v>
      </c>
      <c r="W11" s="39">
        <f t="shared" si="0"/>
        <v>545</v>
      </c>
      <c r="X11" s="39">
        <f t="shared" si="1"/>
        <v>2254578.02</v>
      </c>
      <c r="Y11" s="40">
        <f>K17-W11</f>
        <v>80</v>
      </c>
      <c r="Z11" s="40">
        <f>L17-X11</f>
        <v>1219783.4599999995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53"/>
      <c r="B12" s="30" t="s">
        <v>14</v>
      </c>
      <c r="C12" s="31">
        <v>165</v>
      </c>
      <c r="D12" s="31">
        <v>804411.83</v>
      </c>
      <c r="E12" s="31">
        <v>13</v>
      </c>
      <c r="F12" s="31">
        <v>76832.62</v>
      </c>
      <c r="G12" s="31">
        <v>246</v>
      </c>
      <c r="H12" s="31">
        <v>1021921</v>
      </c>
      <c r="I12" s="31">
        <v>124</v>
      </c>
      <c r="J12" s="31">
        <v>622160.80000000005</v>
      </c>
      <c r="K12" s="31">
        <v>67</v>
      </c>
      <c r="L12" s="31">
        <v>342237.52</v>
      </c>
      <c r="M12" s="44"/>
      <c r="N12" s="44"/>
      <c r="O12" s="31">
        <v>6</v>
      </c>
      <c r="P12" s="31">
        <v>51452.45</v>
      </c>
      <c r="Q12" s="31">
        <v>12</v>
      </c>
      <c r="R12" s="31">
        <v>15580.75</v>
      </c>
      <c r="S12" s="31">
        <v>4</v>
      </c>
      <c r="T12" s="31">
        <v>8038.53</v>
      </c>
      <c r="U12" s="31">
        <v>6</v>
      </c>
      <c r="V12" s="31">
        <v>41777.96</v>
      </c>
      <c r="W12" s="39">
        <f t="shared" si="0"/>
        <v>643</v>
      </c>
      <c r="X12" s="39">
        <f t="shared" si="1"/>
        <v>2984413.46</v>
      </c>
      <c r="Y12" s="40">
        <f>M17-W12</f>
        <v>-302</v>
      </c>
      <c r="Z12" s="40">
        <f>N17-X12</f>
        <v>-891576.58999999985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53"/>
      <c r="B13" s="33" t="s">
        <v>15</v>
      </c>
      <c r="C13" s="31">
        <v>111</v>
      </c>
      <c r="D13" s="31">
        <v>453319.96</v>
      </c>
      <c r="E13" s="31">
        <v>12</v>
      </c>
      <c r="F13" s="31">
        <v>83986.76</v>
      </c>
      <c r="G13" s="31">
        <v>118</v>
      </c>
      <c r="H13" s="31">
        <v>333675.65999999997</v>
      </c>
      <c r="I13" s="31">
        <v>70</v>
      </c>
      <c r="J13" s="31">
        <v>281554.52</v>
      </c>
      <c r="K13" s="31">
        <v>29</v>
      </c>
      <c r="L13" s="31">
        <v>91672.04</v>
      </c>
      <c r="M13" s="31">
        <v>16</v>
      </c>
      <c r="N13" s="31">
        <v>72870.850000000006</v>
      </c>
      <c r="O13" s="44"/>
      <c r="P13" s="44"/>
      <c r="Q13" s="31">
        <v>4</v>
      </c>
      <c r="R13" s="31">
        <v>13971.15</v>
      </c>
      <c r="S13" s="31">
        <v>9</v>
      </c>
      <c r="T13" s="31">
        <v>108739.95</v>
      </c>
      <c r="U13" s="31">
        <v>36</v>
      </c>
      <c r="V13" s="31">
        <v>584474.92000000004</v>
      </c>
      <c r="W13" s="39">
        <f t="shared" si="0"/>
        <v>405</v>
      </c>
      <c r="X13" s="39">
        <f t="shared" si="1"/>
        <v>2024265.81</v>
      </c>
      <c r="Y13" s="40">
        <f>O17-W13</f>
        <v>-348</v>
      </c>
      <c r="Z13" s="40">
        <f>P17-X13</f>
        <v>-1633313.06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53"/>
      <c r="B14" s="36" t="s">
        <v>19</v>
      </c>
      <c r="C14" s="31">
        <v>138</v>
      </c>
      <c r="D14" s="31">
        <v>394325.71</v>
      </c>
      <c r="E14" s="31">
        <v>21</v>
      </c>
      <c r="F14" s="31">
        <v>81087.86</v>
      </c>
      <c r="G14" s="31">
        <v>180</v>
      </c>
      <c r="H14" s="31">
        <v>402966.11</v>
      </c>
      <c r="I14" s="31">
        <v>110</v>
      </c>
      <c r="J14" s="31">
        <v>221508.97</v>
      </c>
      <c r="K14" s="31">
        <v>51</v>
      </c>
      <c r="L14" s="31">
        <v>118782.21</v>
      </c>
      <c r="M14" s="31">
        <v>22</v>
      </c>
      <c r="N14" s="31">
        <v>118851.69</v>
      </c>
      <c r="O14" s="31">
        <v>2</v>
      </c>
      <c r="P14" s="31">
        <v>9207.7800000000007</v>
      </c>
      <c r="Q14" s="44"/>
      <c r="R14" s="44"/>
      <c r="S14" s="31">
        <v>23</v>
      </c>
      <c r="T14" s="31">
        <v>105213.96</v>
      </c>
      <c r="U14" s="31">
        <v>1</v>
      </c>
      <c r="V14" s="31">
        <v>1639.94</v>
      </c>
      <c r="W14" s="39">
        <f t="shared" si="0"/>
        <v>548</v>
      </c>
      <c r="X14" s="39">
        <f t="shared" si="1"/>
        <v>1453584.2299999997</v>
      </c>
      <c r="Y14" s="40">
        <f>Q17-W14</f>
        <v>-397</v>
      </c>
      <c r="Z14" s="40">
        <f>R17-X14</f>
        <v>-919133.22999999975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53"/>
      <c r="B15" s="30" t="s">
        <v>17</v>
      </c>
      <c r="C15" s="32">
        <v>75</v>
      </c>
      <c r="D15" s="35">
        <v>269260.65999999997</v>
      </c>
      <c r="E15" s="32">
        <v>10</v>
      </c>
      <c r="F15" s="35">
        <v>17900.2</v>
      </c>
      <c r="G15" s="32">
        <v>92</v>
      </c>
      <c r="H15" s="35">
        <v>287351.67999999999</v>
      </c>
      <c r="I15" s="32">
        <v>47</v>
      </c>
      <c r="J15" s="35">
        <v>130904.85</v>
      </c>
      <c r="K15" s="32">
        <v>20</v>
      </c>
      <c r="L15" s="35">
        <v>166366.85999999999</v>
      </c>
      <c r="M15" s="32">
        <v>7</v>
      </c>
      <c r="N15" s="35">
        <v>31708.37</v>
      </c>
      <c r="O15" s="32">
        <v>1</v>
      </c>
      <c r="P15" s="35">
        <v>9226.4500000000007</v>
      </c>
      <c r="Q15" s="32">
        <v>4</v>
      </c>
      <c r="R15" s="35">
        <v>4769.54</v>
      </c>
      <c r="S15" s="44"/>
      <c r="T15" s="44"/>
      <c r="U15" s="31">
        <v>8</v>
      </c>
      <c r="V15" s="31">
        <v>167073.56</v>
      </c>
      <c r="W15" s="39">
        <f t="shared" ref="W15:W16" si="2">C15+E15+G15+I15+K15+M15+O15+Q15+S15+U15</f>
        <v>264</v>
      </c>
      <c r="X15" s="39">
        <f t="shared" ref="X15:X16" si="3">D15+F15+H15+J15+L15+N15+P15+R15+T15+V15</f>
        <v>1084562.17</v>
      </c>
      <c r="Y15" s="40">
        <f>S17-W15</f>
        <v>-177</v>
      </c>
      <c r="Z15" s="40">
        <f>T17-X15</f>
        <v>-641383.24999999988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54"/>
      <c r="B16" s="43" t="s">
        <v>18</v>
      </c>
      <c r="C16" s="45">
        <v>0</v>
      </c>
      <c r="D16" s="46">
        <v>0</v>
      </c>
      <c r="E16" s="45">
        <v>0</v>
      </c>
      <c r="F16" s="46">
        <v>0</v>
      </c>
      <c r="G16" s="45">
        <v>0</v>
      </c>
      <c r="H16" s="46">
        <v>0</v>
      </c>
      <c r="I16" s="45">
        <v>0</v>
      </c>
      <c r="J16" s="46">
        <v>0</v>
      </c>
      <c r="K16" s="45">
        <v>0</v>
      </c>
      <c r="L16" s="46">
        <v>0</v>
      </c>
      <c r="M16" s="45">
        <v>0</v>
      </c>
      <c r="N16" s="46">
        <v>0</v>
      </c>
      <c r="O16" s="45">
        <v>0</v>
      </c>
      <c r="P16" s="46">
        <v>0</v>
      </c>
      <c r="Q16" s="45">
        <v>0</v>
      </c>
      <c r="R16" s="46">
        <v>0</v>
      </c>
      <c r="S16" s="46">
        <v>0</v>
      </c>
      <c r="T16" s="46">
        <v>0</v>
      </c>
      <c r="U16" s="47"/>
      <c r="V16" s="47"/>
      <c r="W16" s="41">
        <f t="shared" si="2"/>
        <v>0</v>
      </c>
      <c r="X16" s="41">
        <f t="shared" si="3"/>
        <v>0</v>
      </c>
      <c r="Y16" s="41">
        <f>U17-W16</f>
        <v>99</v>
      </c>
      <c r="Z16" s="41">
        <f>V17-X16</f>
        <v>1091503.79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37" t="s">
        <v>0</v>
      </c>
      <c r="B17" s="37"/>
      <c r="C17" s="37">
        <f t="shared" ref="C17:X17" si="4">SUM(C7:C16)</f>
        <v>1693</v>
      </c>
      <c r="D17" s="37">
        <f t="shared" si="4"/>
        <v>7450315.4700000007</v>
      </c>
      <c r="E17" s="37">
        <f t="shared" si="4"/>
        <v>266</v>
      </c>
      <c r="F17" s="37">
        <f t="shared" si="4"/>
        <v>1116454.8500000001</v>
      </c>
      <c r="G17" s="37">
        <f t="shared" si="4"/>
        <v>2136</v>
      </c>
      <c r="H17" s="37">
        <f t="shared" si="4"/>
        <v>8740788.1499999985</v>
      </c>
      <c r="I17" s="37">
        <f t="shared" si="4"/>
        <v>1148</v>
      </c>
      <c r="J17" s="37">
        <f t="shared" si="4"/>
        <v>5083505.2</v>
      </c>
      <c r="K17" s="37">
        <f t="shared" si="4"/>
        <v>625</v>
      </c>
      <c r="L17" s="37">
        <f t="shared" si="4"/>
        <v>3474361.4799999995</v>
      </c>
      <c r="M17" s="37">
        <f t="shared" si="4"/>
        <v>341</v>
      </c>
      <c r="N17" s="37">
        <f t="shared" si="4"/>
        <v>2092836.87</v>
      </c>
      <c r="O17" s="37">
        <f t="shared" si="4"/>
        <v>57</v>
      </c>
      <c r="P17" s="37">
        <f t="shared" si="4"/>
        <v>390952.75000000006</v>
      </c>
      <c r="Q17" s="37">
        <f t="shared" si="4"/>
        <v>151</v>
      </c>
      <c r="R17" s="37">
        <f t="shared" si="4"/>
        <v>534451</v>
      </c>
      <c r="S17" s="37">
        <f t="shared" si="4"/>
        <v>87</v>
      </c>
      <c r="T17" s="37">
        <f t="shared" si="4"/>
        <v>443178.92000000004</v>
      </c>
      <c r="U17" s="37">
        <f t="shared" si="4"/>
        <v>99</v>
      </c>
      <c r="V17" s="37">
        <f t="shared" si="4"/>
        <v>1091503.79</v>
      </c>
      <c r="W17" s="37">
        <f t="shared" si="4"/>
        <v>6603</v>
      </c>
      <c r="X17" s="37">
        <f t="shared" si="4"/>
        <v>30418348.479999997</v>
      </c>
      <c r="Y17" s="37"/>
      <c r="Z17" s="37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Y5:Z5"/>
    <mergeCell ref="C4:Z4"/>
    <mergeCell ref="W5:X5"/>
    <mergeCell ref="O5:P5"/>
    <mergeCell ref="G5:H5"/>
    <mergeCell ref="I5:J5"/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CR44"/>
  <sheetViews>
    <sheetView showGridLines="0" zoomScale="70" zoomScaleNormal="70" workbookViewId="0">
      <selection activeCell="C7" sqref="C7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4.5703125" style="2" bestFit="1" customWidth="1"/>
    <col min="5" max="5" width="8.85546875" style="2" bestFit="1" customWidth="1"/>
    <col min="6" max="6" width="12.7109375" style="2" customWidth="1"/>
    <col min="7" max="7" width="8.28515625" style="2" customWidth="1"/>
    <col min="8" max="8" width="14.5703125" style="2" bestFit="1" customWidth="1"/>
    <col min="9" max="9" width="8.140625" style="2" customWidth="1"/>
    <col min="10" max="10" width="14.5703125" style="2" bestFit="1" customWidth="1"/>
    <col min="11" max="11" width="8.140625" style="2" customWidth="1"/>
    <col min="12" max="12" width="13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2.7109375" style="2" customWidth="1"/>
    <col min="17" max="17" width="8.140625" style="2" customWidth="1"/>
    <col min="18" max="18" width="14.42578125" style="2" bestFit="1" customWidth="1"/>
    <col min="19" max="19" width="8.140625" style="2" customWidth="1"/>
    <col min="20" max="20" width="11.42578125" style="2" customWidth="1"/>
    <col min="21" max="21" width="9.140625" style="2" customWidth="1"/>
    <col min="22" max="22" width="11.42578125" style="2" customWidth="1"/>
    <col min="23" max="23" width="9.28515625" style="3" customWidth="1"/>
    <col min="24" max="24" width="16.42578125" style="3" bestFit="1" customWidth="1"/>
    <col min="25" max="25" width="10.42578125" style="2" customWidth="1"/>
    <col min="26" max="26" width="16" style="2" bestFit="1" customWidth="1"/>
    <col min="27" max="27" width="3.28515625" style="2" customWidth="1"/>
    <col min="28" max="16384" width="9.140625" style="2"/>
  </cols>
  <sheetData>
    <row r="1" spans="1:96" ht="18.75" x14ac:dyDescent="0.3">
      <c r="A1" s="55" t="s">
        <v>20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</row>
    <row r="2" spans="1:96" ht="18.75" x14ac:dyDescent="0.3">
      <c r="A2" s="55" t="s">
        <v>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59" t="s">
        <v>4</v>
      </c>
      <c r="B4" s="60"/>
      <c r="C4" s="65" t="s">
        <v>5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7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61"/>
      <c r="B5" s="62"/>
      <c r="C5" s="49" t="s">
        <v>9</v>
      </c>
      <c r="D5" s="49"/>
      <c r="E5" s="49" t="s">
        <v>10</v>
      </c>
      <c r="F5" s="49"/>
      <c r="G5" s="49" t="s">
        <v>11</v>
      </c>
      <c r="H5" s="49"/>
      <c r="I5" s="49" t="s">
        <v>12</v>
      </c>
      <c r="J5" s="49"/>
      <c r="K5" s="49" t="s">
        <v>13</v>
      </c>
      <c r="L5" s="49"/>
      <c r="M5" s="49" t="s">
        <v>14</v>
      </c>
      <c r="N5" s="49"/>
      <c r="O5" s="49" t="s">
        <v>15</v>
      </c>
      <c r="P5" s="49"/>
      <c r="Q5" s="49" t="s">
        <v>16</v>
      </c>
      <c r="R5" s="49"/>
      <c r="S5" s="50" t="s">
        <v>17</v>
      </c>
      <c r="T5" s="51"/>
      <c r="U5" s="50" t="s">
        <v>18</v>
      </c>
      <c r="V5" s="51"/>
      <c r="W5" s="71" t="s">
        <v>0</v>
      </c>
      <c r="X5" s="72"/>
      <c r="Y5" s="68" t="s">
        <v>6</v>
      </c>
      <c r="Z5" s="69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63"/>
      <c r="B6" s="64"/>
      <c r="C6" s="24" t="s">
        <v>2</v>
      </c>
      <c r="D6" s="24" t="s">
        <v>3</v>
      </c>
      <c r="E6" s="24" t="s">
        <v>2</v>
      </c>
      <c r="F6" s="24" t="s">
        <v>3</v>
      </c>
      <c r="G6" s="24" t="s">
        <v>2</v>
      </c>
      <c r="H6" s="24" t="s">
        <v>3</v>
      </c>
      <c r="I6" s="24" t="s">
        <v>2</v>
      </c>
      <c r="J6" s="24" t="s">
        <v>3</v>
      </c>
      <c r="K6" s="24" t="s">
        <v>2</v>
      </c>
      <c r="L6" s="24" t="s">
        <v>3</v>
      </c>
      <c r="M6" s="24" t="s">
        <v>2</v>
      </c>
      <c r="N6" s="24" t="s">
        <v>3</v>
      </c>
      <c r="O6" s="24" t="s">
        <v>2</v>
      </c>
      <c r="P6" s="24" t="s">
        <v>3</v>
      </c>
      <c r="Q6" s="24" t="s">
        <v>2</v>
      </c>
      <c r="R6" s="24" t="s">
        <v>3</v>
      </c>
      <c r="S6" s="24" t="s">
        <v>2</v>
      </c>
      <c r="T6" s="24" t="s">
        <v>3</v>
      </c>
      <c r="U6" s="24" t="s">
        <v>2</v>
      </c>
      <c r="V6" s="24" t="s">
        <v>3</v>
      </c>
      <c r="W6" s="26" t="s">
        <v>2</v>
      </c>
      <c r="X6" s="26" t="s">
        <v>3</v>
      </c>
      <c r="Y6" s="25" t="s">
        <v>2</v>
      </c>
      <c r="Z6" s="25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52" t="s">
        <v>1</v>
      </c>
      <c r="B7" s="30" t="s">
        <v>9</v>
      </c>
      <c r="C7" s="38"/>
      <c r="D7" s="22"/>
      <c r="E7" s="19">
        <v>231</v>
      </c>
      <c r="F7" s="19">
        <v>1102977.76</v>
      </c>
      <c r="G7" s="19">
        <v>2105</v>
      </c>
      <c r="H7" s="19">
        <v>9326243.3300000001</v>
      </c>
      <c r="I7" s="19">
        <v>974</v>
      </c>
      <c r="J7" s="19">
        <v>4687549.21</v>
      </c>
      <c r="K7" s="19">
        <v>364</v>
      </c>
      <c r="L7" s="19">
        <v>1980158.77</v>
      </c>
      <c r="M7" s="19">
        <v>205</v>
      </c>
      <c r="N7" s="19">
        <v>1155322.57</v>
      </c>
      <c r="O7" s="19">
        <v>153</v>
      </c>
      <c r="P7" s="19">
        <v>1037401.05</v>
      </c>
      <c r="Q7" s="19">
        <v>160</v>
      </c>
      <c r="R7" s="19">
        <v>747969.2</v>
      </c>
      <c r="S7" s="19">
        <v>29</v>
      </c>
      <c r="T7" s="19">
        <v>78324.899999999994</v>
      </c>
      <c r="U7" s="19">
        <v>47</v>
      </c>
      <c r="V7" s="19">
        <v>263044.42</v>
      </c>
      <c r="W7" s="39">
        <f>C7+E7+G7+I7+K7+M7+O7+Q7+S7+U7</f>
        <v>4268</v>
      </c>
      <c r="X7" s="39">
        <f>D7+F7+H7+J7+L7+N7+P7+R7+T7+V7</f>
        <v>20378991.210000001</v>
      </c>
      <c r="Y7" s="40">
        <f>C17-W7</f>
        <v>3478</v>
      </c>
      <c r="Z7" s="40">
        <f>D17-X7</f>
        <v>11489498.57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53"/>
      <c r="B8" s="30" t="s">
        <v>10</v>
      </c>
      <c r="C8" s="19">
        <v>1090</v>
      </c>
      <c r="D8" s="19">
        <v>5173933.8100000005</v>
      </c>
      <c r="E8" s="22"/>
      <c r="F8" s="22"/>
      <c r="G8" s="19">
        <v>1188</v>
      </c>
      <c r="H8" s="19">
        <v>6126077.6600000001</v>
      </c>
      <c r="I8" s="19">
        <v>514</v>
      </c>
      <c r="J8" s="19">
        <v>2549113.41</v>
      </c>
      <c r="K8" s="19">
        <v>203</v>
      </c>
      <c r="L8" s="19">
        <v>1043678.06</v>
      </c>
      <c r="M8" s="19">
        <v>82</v>
      </c>
      <c r="N8" s="19">
        <v>489037.45000000007</v>
      </c>
      <c r="O8" s="19">
        <v>68</v>
      </c>
      <c r="P8" s="19">
        <v>403834.91999999993</v>
      </c>
      <c r="Q8" s="19">
        <v>59</v>
      </c>
      <c r="R8" s="19">
        <v>210601.97</v>
      </c>
      <c r="S8" s="19">
        <v>20</v>
      </c>
      <c r="T8" s="19">
        <v>49661.24</v>
      </c>
      <c r="U8" s="19">
        <v>33</v>
      </c>
      <c r="V8" s="19">
        <v>268597.71999999997</v>
      </c>
      <c r="W8" s="39">
        <f t="shared" ref="W8:X16" si="0">C8+E8+G8+I8+K8+M8+O8+Q8+S8+U8</f>
        <v>3257</v>
      </c>
      <c r="X8" s="39">
        <f t="shared" si="0"/>
        <v>16314536.240000002</v>
      </c>
      <c r="Y8" s="40">
        <f>E17-W8</f>
        <v>-2328</v>
      </c>
      <c r="Z8" s="40">
        <f>F17-X8</f>
        <v>-11577493.510000002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53"/>
      <c r="B9" s="30" t="s">
        <v>11</v>
      </c>
      <c r="C9" s="19">
        <v>1732</v>
      </c>
      <c r="D9" s="19">
        <v>7301163.25</v>
      </c>
      <c r="E9" s="19">
        <v>197</v>
      </c>
      <c r="F9" s="19">
        <v>911913.13</v>
      </c>
      <c r="G9" s="22"/>
      <c r="H9" s="22"/>
      <c r="I9" s="19">
        <v>897</v>
      </c>
      <c r="J9" s="19">
        <v>4847778.63</v>
      </c>
      <c r="K9" s="19">
        <v>316</v>
      </c>
      <c r="L9" s="19">
        <v>1583110.6099999999</v>
      </c>
      <c r="M9" s="19">
        <v>195</v>
      </c>
      <c r="N9" s="19">
        <v>1026583.1499999999</v>
      </c>
      <c r="O9" s="19">
        <v>107</v>
      </c>
      <c r="P9" s="19">
        <v>883942.33</v>
      </c>
      <c r="Q9" s="19">
        <v>118</v>
      </c>
      <c r="R9" s="19">
        <v>333518.23</v>
      </c>
      <c r="S9" s="19">
        <v>44</v>
      </c>
      <c r="T9" s="19">
        <v>336967.55000000005</v>
      </c>
      <c r="U9" s="19">
        <v>59</v>
      </c>
      <c r="V9" s="19">
        <v>449050.76</v>
      </c>
      <c r="W9" s="39">
        <f t="shared" si="0"/>
        <v>3665</v>
      </c>
      <c r="X9" s="39">
        <f t="shared" si="0"/>
        <v>17674027.640000001</v>
      </c>
      <c r="Y9" s="40">
        <f>G17-W9</f>
        <v>4421</v>
      </c>
      <c r="Z9" s="40">
        <f>H17-X9</f>
        <v>16668856.25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53"/>
      <c r="B10" s="33" t="s">
        <v>12</v>
      </c>
      <c r="C10" s="19">
        <v>1564</v>
      </c>
      <c r="D10" s="19">
        <v>6820627.2400000002</v>
      </c>
      <c r="E10" s="19">
        <v>166</v>
      </c>
      <c r="F10" s="19">
        <v>975751.9800000001</v>
      </c>
      <c r="G10" s="19">
        <v>1630</v>
      </c>
      <c r="H10" s="19">
        <v>7729208.8399999999</v>
      </c>
      <c r="I10" s="22"/>
      <c r="J10" s="22"/>
      <c r="K10" s="19">
        <v>263</v>
      </c>
      <c r="L10" s="19">
        <v>1288392.6299999999</v>
      </c>
      <c r="M10" s="19">
        <v>171</v>
      </c>
      <c r="N10" s="19">
        <v>978182.58000000007</v>
      </c>
      <c r="O10" s="19">
        <v>217</v>
      </c>
      <c r="P10" s="19">
        <v>2265583.44</v>
      </c>
      <c r="Q10" s="19">
        <v>125</v>
      </c>
      <c r="R10" s="19">
        <v>450107.35</v>
      </c>
      <c r="S10" s="19">
        <v>42</v>
      </c>
      <c r="T10" s="19">
        <v>207380.19999999998</v>
      </c>
      <c r="U10" s="19">
        <v>39</v>
      </c>
      <c r="V10" s="19">
        <v>210087.58</v>
      </c>
      <c r="W10" s="39">
        <f t="shared" si="0"/>
        <v>4217</v>
      </c>
      <c r="X10" s="39">
        <f t="shared" si="0"/>
        <v>20925321.840000004</v>
      </c>
      <c r="Y10" s="40">
        <f>I17-W10</f>
        <v>-273</v>
      </c>
      <c r="Z10" s="40">
        <f>J17-X10</f>
        <v>-2266031.6300000027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53"/>
      <c r="B11" s="34" t="s">
        <v>13</v>
      </c>
      <c r="C11" s="19">
        <v>906</v>
      </c>
      <c r="D11" s="19">
        <v>3936295.69</v>
      </c>
      <c r="E11" s="19">
        <v>85</v>
      </c>
      <c r="F11" s="19">
        <v>414334.07</v>
      </c>
      <c r="G11" s="19">
        <v>755</v>
      </c>
      <c r="H11" s="19">
        <v>3573926.25</v>
      </c>
      <c r="I11" s="19">
        <v>367</v>
      </c>
      <c r="J11" s="19">
        <v>1822139.53</v>
      </c>
      <c r="K11" s="22"/>
      <c r="L11" s="22"/>
      <c r="M11" s="19">
        <v>77</v>
      </c>
      <c r="N11" s="19">
        <v>326585.24</v>
      </c>
      <c r="O11" s="19">
        <v>42</v>
      </c>
      <c r="P11" s="19">
        <v>256281.38999999998</v>
      </c>
      <c r="Q11" s="19">
        <v>61</v>
      </c>
      <c r="R11" s="19">
        <v>174000.09</v>
      </c>
      <c r="S11" s="19">
        <v>13</v>
      </c>
      <c r="T11" s="19">
        <v>44030.22</v>
      </c>
      <c r="U11" s="19">
        <v>20</v>
      </c>
      <c r="V11" s="19">
        <v>181777.05000000002</v>
      </c>
      <c r="W11" s="39">
        <f t="shared" si="0"/>
        <v>2326</v>
      </c>
      <c r="X11" s="39">
        <f t="shared" si="0"/>
        <v>10729369.530000001</v>
      </c>
      <c r="Y11" s="40">
        <f>K17-W11</f>
        <v>-757</v>
      </c>
      <c r="Z11" s="40">
        <f>L17-X11</f>
        <v>-2616947.0500000017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53"/>
      <c r="B12" s="30" t="s">
        <v>14</v>
      </c>
      <c r="C12" s="19">
        <v>893</v>
      </c>
      <c r="D12" s="19">
        <v>3724752.7499999995</v>
      </c>
      <c r="E12" s="19">
        <v>73</v>
      </c>
      <c r="F12" s="19">
        <v>340683.09</v>
      </c>
      <c r="G12" s="19">
        <v>925</v>
      </c>
      <c r="H12" s="19">
        <v>3372818.87</v>
      </c>
      <c r="I12" s="19">
        <v>438</v>
      </c>
      <c r="J12" s="19">
        <v>2104708.7799999998</v>
      </c>
      <c r="K12" s="19">
        <v>152</v>
      </c>
      <c r="L12" s="19">
        <v>923876.33000000007</v>
      </c>
      <c r="M12" s="22"/>
      <c r="N12" s="22"/>
      <c r="O12" s="19">
        <v>94</v>
      </c>
      <c r="P12" s="19">
        <v>910744.37</v>
      </c>
      <c r="Q12" s="19">
        <v>53</v>
      </c>
      <c r="R12" s="19">
        <v>160610.12</v>
      </c>
      <c r="S12" s="19">
        <v>21</v>
      </c>
      <c r="T12" s="19">
        <v>115662.85</v>
      </c>
      <c r="U12" s="19">
        <v>28</v>
      </c>
      <c r="V12" s="19">
        <v>229097.03</v>
      </c>
      <c r="W12" s="39">
        <f t="shared" si="0"/>
        <v>2677</v>
      </c>
      <c r="X12" s="39">
        <f t="shared" si="0"/>
        <v>11882954.189999996</v>
      </c>
      <c r="Y12" s="40">
        <f>M17-W12</f>
        <v>-1798</v>
      </c>
      <c r="Z12" s="40">
        <f>N17-X12</f>
        <v>-7336775.4099999955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53"/>
      <c r="B13" s="33" t="s">
        <v>15</v>
      </c>
      <c r="C13" s="19">
        <v>492</v>
      </c>
      <c r="D13" s="19">
        <v>1851614.6400000001</v>
      </c>
      <c r="E13" s="19">
        <v>73</v>
      </c>
      <c r="F13" s="19">
        <v>577426.24</v>
      </c>
      <c r="G13" s="19">
        <v>528</v>
      </c>
      <c r="H13" s="19">
        <v>1724320.18</v>
      </c>
      <c r="I13" s="19">
        <v>268</v>
      </c>
      <c r="J13" s="19">
        <v>1040585.51</v>
      </c>
      <c r="K13" s="19">
        <v>96</v>
      </c>
      <c r="L13" s="19">
        <v>388886.18999999994</v>
      </c>
      <c r="M13" s="19">
        <v>61</v>
      </c>
      <c r="N13" s="19">
        <v>375104.1</v>
      </c>
      <c r="O13" s="22"/>
      <c r="P13" s="22"/>
      <c r="Q13" s="19">
        <v>39</v>
      </c>
      <c r="R13" s="19">
        <v>82409.17</v>
      </c>
      <c r="S13" s="19">
        <v>13</v>
      </c>
      <c r="T13" s="19">
        <v>155627.82</v>
      </c>
      <c r="U13" s="19">
        <v>173</v>
      </c>
      <c r="V13" s="19">
        <v>3283996.85</v>
      </c>
      <c r="W13" s="39">
        <f t="shared" si="0"/>
        <v>1743</v>
      </c>
      <c r="X13" s="39">
        <f t="shared" si="0"/>
        <v>9479970.6999999993</v>
      </c>
      <c r="Y13" s="40">
        <f>O17-W13</f>
        <v>-1002</v>
      </c>
      <c r="Z13" s="40">
        <f>P17-X13</f>
        <v>-3543828.1199999992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53"/>
      <c r="B14" s="36" t="s">
        <v>19</v>
      </c>
      <c r="C14" s="19">
        <v>710</v>
      </c>
      <c r="D14" s="19">
        <v>1972309.08</v>
      </c>
      <c r="E14" s="19">
        <v>66</v>
      </c>
      <c r="F14" s="19">
        <v>281500.84000000003</v>
      </c>
      <c r="G14" s="19">
        <v>660</v>
      </c>
      <c r="H14" s="19">
        <v>1418541.67</v>
      </c>
      <c r="I14" s="19">
        <v>347</v>
      </c>
      <c r="J14" s="19">
        <v>1090246.1000000001</v>
      </c>
      <c r="K14" s="19">
        <v>104</v>
      </c>
      <c r="L14" s="19">
        <v>372307.68</v>
      </c>
      <c r="M14" s="19">
        <v>55</v>
      </c>
      <c r="N14" s="19">
        <v>123080.28</v>
      </c>
      <c r="O14" s="19">
        <v>41</v>
      </c>
      <c r="P14" s="19">
        <v>108907.44</v>
      </c>
      <c r="Q14" s="22"/>
      <c r="R14" s="22"/>
      <c r="S14" s="19">
        <v>38</v>
      </c>
      <c r="T14" s="19">
        <v>339855.11</v>
      </c>
      <c r="U14" s="19">
        <v>12</v>
      </c>
      <c r="V14" s="19">
        <v>40360.020000000004</v>
      </c>
      <c r="W14" s="39">
        <f t="shared" si="0"/>
        <v>2033</v>
      </c>
      <c r="X14" s="39">
        <f t="shared" si="0"/>
        <v>5747108.2199999997</v>
      </c>
      <c r="Y14" s="40">
        <f>Q17-W14</f>
        <v>-1399</v>
      </c>
      <c r="Z14" s="40">
        <f>R17-X14</f>
        <v>-3555099.8699999996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53"/>
      <c r="B15" s="30" t="s">
        <v>17</v>
      </c>
      <c r="C15" s="19">
        <v>359</v>
      </c>
      <c r="D15" s="19">
        <v>1087793.32</v>
      </c>
      <c r="E15" s="19">
        <v>38</v>
      </c>
      <c r="F15" s="19">
        <v>132455.62</v>
      </c>
      <c r="G15" s="19">
        <v>295</v>
      </c>
      <c r="H15" s="19">
        <v>1071747.0899999999</v>
      </c>
      <c r="I15" s="19">
        <v>139</v>
      </c>
      <c r="J15" s="19">
        <v>517169.04</v>
      </c>
      <c r="K15" s="19">
        <v>71</v>
      </c>
      <c r="L15" s="19">
        <v>532012.21</v>
      </c>
      <c r="M15" s="19">
        <v>33</v>
      </c>
      <c r="N15" s="19">
        <v>72283.41</v>
      </c>
      <c r="O15" s="19">
        <v>19</v>
      </c>
      <c r="P15" s="19">
        <v>69447.64</v>
      </c>
      <c r="Q15" s="19">
        <v>19</v>
      </c>
      <c r="R15" s="19">
        <v>32792.22</v>
      </c>
      <c r="S15" s="22"/>
      <c r="T15" s="22"/>
      <c r="U15" s="19">
        <v>6</v>
      </c>
      <c r="V15" s="19">
        <v>47876.02</v>
      </c>
      <c r="W15" s="39">
        <f t="shared" si="0"/>
        <v>979</v>
      </c>
      <c r="X15" s="39">
        <f t="shared" si="0"/>
        <v>3563576.5700000003</v>
      </c>
      <c r="Y15" s="40">
        <f>S17-W15</f>
        <v>-759</v>
      </c>
      <c r="Z15" s="40">
        <f>T17-X15</f>
        <v>-2236066.6800000002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54"/>
      <c r="B16" s="43" t="s">
        <v>18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3"/>
      <c r="V16" s="23"/>
      <c r="W16" s="41">
        <f t="shared" si="0"/>
        <v>0</v>
      </c>
      <c r="X16" s="41">
        <f t="shared" si="0"/>
        <v>0</v>
      </c>
      <c r="Y16" s="41">
        <f>U17-W16</f>
        <v>417</v>
      </c>
      <c r="Z16" s="41">
        <f>V17-X16</f>
        <v>4973887.4499999993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11" t="s">
        <v>0</v>
      </c>
      <c r="B17" s="21" t="s">
        <v>7</v>
      </c>
      <c r="C17" s="37">
        <f t="shared" ref="C17:X17" si="1">SUM(C7:C16)</f>
        <v>7746</v>
      </c>
      <c r="D17" s="37">
        <f t="shared" si="1"/>
        <v>31868489.780000001</v>
      </c>
      <c r="E17" s="37">
        <f t="shared" si="1"/>
        <v>929</v>
      </c>
      <c r="F17" s="37">
        <f t="shared" si="1"/>
        <v>4737042.7299999995</v>
      </c>
      <c r="G17" s="37">
        <f t="shared" si="1"/>
        <v>8086</v>
      </c>
      <c r="H17" s="37">
        <f t="shared" si="1"/>
        <v>34342883.890000001</v>
      </c>
      <c r="I17" s="37">
        <f t="shared" si="1"/>
        <v>3944</v>
      </c>
      <c r="J17" s="37">
        <f t="shared" si="1"/>
        <v>18659290.210000001</v>
      </c>
      <c r="K17" s="37">
        <f t="shared" si="1"/>
        <v>1569</v>
      </c>
      <c r="L17" s="37">
        <f t="shared" si="1"/>
        <v>8112422.4799999995</v>
      </c>
      <c r="M17" s="37">
        <f t="shared" si="1"/>
        <v>879</v>
      </c>
      <c r="N17" s="37">
        <f t="shared" si="1"/>
        <v>4546178.78</v>
      </c>
      <c r="O17" s="37">
        <f t="shared" si="1"/>
        <v>741</v>
      </c>
      <c r="P17" s="37">
        <f t="shared" si="1"/>
        <v>5936142.5800000001</v>
      </c>
      <c r="Q17" s="37">
        <f t="shared" si="1"/>
        <v>634</v>
      </c>
      <c r="R17" s="37">
        <f t="shared" si="1"/>
        <v>2192008.35</v>
      </c>
      <c r="S17" s="37">
        <f t="shared" si="1"/>
        <v>220</v>
      </c>
      <c r="T17" s="37">
        <f t="shared" si="1"/>
        <v>1327509.8900000001</v>
      </c>
      <c r="U17" s="37">
        <f t="shared" si="1"/>
        <v>417</v>
      </c>
      <c r="V17" s="37">
        <f t="shared" si="1"/>
        <v>4973887.4499999993</v>
      </c>
      <c r="W17" s="37">
        <f t="shared" si="1"/>
        <v>25165</v>
      </c>
      <c r="X17" s="37">
        <f t="shared" si="1"/>
        <v>116695856.14000002</v>
      </c>
      <c r="Y17" s="37"/>
      <c r="Z17" s="37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3.5" customHeight="1" x14ac:dyDescent="0.25"/>
  </sheetData>
  <mergeCells count="18">
    <mergeCell ref="A7:A16"/>
    <mergeCell ref="A19:Z19"/>
    <mergeCell ref="O5:P5"/>
    <mergeCell ref="Q5:R5"/>
    <mergeCell ref="S5:T5"/>
    <mergeCell ref="W5:X5"/>
    <mergeCell ref="U5:V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Y5:Z5"/>
  </mergeCells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48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ППФ - I-во тримесечие 2023 г.</vt:lpstr>
      <vt:lpstr>'ППФ - 2022 г.'!Print_Area</vt:lpstr>
      <vt:lpstr>'ППФ - I-во тримесечие 2023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2023-05-25T12:19:34Z</cp:lastPrinted>
  <dcterms:created xsi:type="dcterms:W3CDTF">2004-05-22T18:25:26Z</dcterms:created>
  <dcterms:modified xsi:type="dcterms:W3CDTF">2023-05-25T12:57:16Z</dcterms:modified>
</cp:coreProperties>
</file>