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Q1_2023\"/>
    </mc:Choice>
  </mc:AlternateContent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C14" i="19" l="1"/>
  <c r="D14" i="19"/>
  <c r="E14" i="19"/>
  <c r="F14" i="19"/>
  <c r="B14" i="19"/>
  <c r="C14" i="15"/>
  <c r="D14" i="15"/>
  <c r="E14" i="15"/>
  <c r="B14" i="15"/>
  <c r="F5" i="15"/>
  <c r="F6" i="15"/>
  <c r="F7" i="15"/>
  <c r="F8" i="15"/>
  <c r="F9" i="15"/>
  <c r="F10" i="15"/>
  <c r="F11" i="15"/>
  <c r="F12" i="15"/>
  <c r="F13" i="15"/>
  <c r="F15" i="14" l="1"/>
  <c r="C14" i="14"/>
  <c r="D14" i="14"/>
  <c r="E14" i="14"/>
  <c r="F14" i="14"/>
  <c r="B14" i="14"/>
  <c r="F5" i="13"/>
  <c r="F6" i="13"/>
  <c r="F7" i="13"/>
  <c r="F14" i="13" s="1"/>
  <c r="F8" i="13"/>
  <c r="F9" i="13"/>
  <c r="F10" i="13"/>
  <c r="F11" i="13"/>
  <c r="F12" i="13"/>
  <c r="F13" i="13"/>
  <c r="F4" i="13"/>
  <c r="C14" i="13"/>
  <c r="D14" i="13"/>
  <c r="E14" i="13"/>
  <c r="B14" i="13"/>
  <c r="C8" i="29" l="1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AF8" i="29"/>
  <c r="AG8" i="29"/>
  <c r="AH8" i="29"/>
  <c r="AI8" i="29"/>
  <c r="AJ8" i="29"/>
  <c r="AK8" i="29"/>
  <c r="AL8" i="29"/>
  <c r="AM8" i="29"/>
  <c r="AN8" i="29"/>
  <c r="AO8" i="29"/>
  <c r="AP8" i="29"/>
  <c r="B8" i="29"/>
  <c r="C15" i="27"/>
  <c r="D15" i="27"/>
  <c r="E15" i="27"/>
  <c r="F15" i="27"/>
  <c r="G15" i="27"/>
  <c r="H15" i="27"/>
  <c r="I15" i="27"/>
  <c r="J15" i="27"/>
  <c r="K15" i="27"/>
  <c r="L15" i="27"/>
  <c r="M15" i="27"/>
  <c r="B15" i="27"/>
  <c r="E15" i="26"/>
  <c r="F15" i="26"/>
  <c r="G15" i="26"/>
  <c r="H15" i="26"/>
  <c r="P6" i="31"/>
  <c r="Q6" i="31"/>
  <c r="P7" i="31"/>
  <c r="Q7" i="31"/>
  <c r="P8" i="31"/>
  <c r="Q8" i="31"/>
  <c r="P9" i="31"/>
  <c r="Q9" i="31"/>
  <c r="P10" i="31"/>
  <c r="Q10" i="31"/>
  <c r="P11" i="31"/>
  <c r="Q11" i="31"/>
  <c r="P12" i="31"/>
  <c r="Q12" i="31"/>
  <c r="P13" i="31"/>
  <c r="Q13" i="31"/>
  <c r="P14" i="31"/>
  <c r="Q14" i="31"/>
  <c r="Q5" i="31"/>
  <c r="P5" i="31"/>
  <c r="V7" i="24" l="1"/>
  <c r="W7" i="24"/>
  <c r="V8" i="24"/>
  <c r="W8" i="24"/>
  <c r="V9" i="24"/>
  <c r="W9" i="24"/>
  <c r="V10" i="24"/>
  <c r="W10" i="24"/>
  <c r="V11" i="24"/>
  <c r="W11" i="24"/>
  <c r="V12" i="24"/>
  <c r="W12" i="24"/>
  <c r="W6" i="24"/>
  <c r="F4" i="15" l="1"/>
  <c r="F14" i="15" s="1"/>
  <c r="AU5" i="29" l="1"/>
  <c r="C15" i="28"/>
  <c r="D15" i="28"/>
  <c r="E15" i="28"/>
  <c r="F15" i="28"/>
  <c r="G15" i="28"/>
  <c r="H15" i="28"/>
  <c r="I15" i="28"/>
  <c r="J15" i="28"/>
  <c r="K15" i="28"/>
  <c r="L15" i="28"/>
  <c r="M15" i="28"/>
  <c r="B15" i="28"/>
  <c r="AU6" i="29" l="1"/>
  <c r="AU7" i="29"/>
  <c r="AU8" i="29" l="1"/>
  <c r="C8" i="30" l="1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AH8" i="30"/>
  <c r="AI8" i="30"/>
  <c r="AJ8" i="30"/>
  <c r="B8" i="30"/>
  <c r="AQ5" i="29"/>
  <c r="AR5" i="29"/>
  <c r="AQ6" i="29"/>
  <c r="AR6" i="29"/>
  <c r="AQ7" i="29"/>
  <c r="AR7" i="29"/>
  <c r="AS6" i="29"/>
  <c r="AS7" i="29"/>
  <c r="AS5" i="29"/>
  <c r="AT6" i="29"/>
  <c r="AT7" i="29"/>
  <c r="AT5" i="29"/>
  <c r="AS8" i="29" l="1"/>
  <c r="AT8" i="29"/>
  <c r="AQ8" i="29"/>
  <c r="AR8" i="29"/>
  <c r="H16" i="26"/>
  <c r="C15" i="26"/>
  <c r="D15" i="26"/>
  <c r="B15" i="26"/>
  <c r="C15" i="31"/>
  <c r="D15" i="31"/>
  <c r="E15" i="31"/>
  <c r="F15" i="31"/>
  <c r="G15" i="31"/>
  <c r="H15" i="31"/>
  <c r="I15" i="31"/>
  <c r="J15" i="31"/>
  <c r="K15" i="31"/>
  <c r="L15" i="31"/>
  <c r="M15" i="31"/>
  <c r="N15" i="31"/>
  <c r="O15" i="31"/>
  <c r="B15" i="31"/>
  <c r="F15" i="19" l="1"/>
  <c r="Q15" i="31" l="1"/>
  <c r="P15" i="31"/>
  <c r="V6" i="24" l="1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D4" i="31"/>
  <c r="F4" i="31" s="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<sst xmlns="http://schemas.openxmlformats.org/spreadsheetml/2006/main" count="391" uniqueCount="115">
  <si>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</si>
  <si>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</si>
  <si>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</si>
  <si>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</si>
  <si>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</si>
  <si>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</si>
  <si>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</si>
  <si>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</si>
  <si>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</si>
  <si>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</si>
  <si>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</si>
  <si>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</si>
  <si>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</si>
  <si>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</si>
  <si>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</si>
  <si>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</si>
  <si>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</si>
  <si>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</si>
  <si>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</si>
  <si>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</si>
  <si>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</si>
  <si>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</si>
  <si>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</si>
  <si>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</si>
  <si>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</si>
  <si>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</si>
  <si>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</si>
  <si>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</si>
  <si>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</si>
  <si>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</si>
  <si>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</si>
  <si>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</si>
  <si>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</si>
  <si>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ПОАД "ЦКБ-СИЛА"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</si>
  <si>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</si>
  <si>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</si>
  <si>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</si>
  <si>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</si>
  <si>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</si>
  <si>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</si>
  <si>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</si>
  <si>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</si>
  <si>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</si>
  <si>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</si>
  <si>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</si>
  <si>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</si>
  <si>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</si>
  <si>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</si>
  <si>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</si>
  <si>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</si>
  <si>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</si>
  <si>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</si>
  <si>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</si>
  <si>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</si>
  <si>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</si>
  <si>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</si>
  <si>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</si>
  <si>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</si>
  <si>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</si>
  <si>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</si>
  <si>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</si>
  <si>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</si>
  <si>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</si>
  <si>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</si>
  <si>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</si>
  <si>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</si>
  <si>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</si>
  <si>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</si>
  <si>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</si>
  <si>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 xml:space="preserve">ПОАД "ЦКБ - СИЛА" </t>
  </si>
  <si>
    <t>ПОК "ДСК - РОДИНА" АД</t>
  </si>
  <si>
    <t xml:space="preserve">ПОК "ДСК - РОДИНА" АД </t>
  </si>
  <si>
    <t xml:space="preserve">ПОАД "ЦКБ - СИЛА"     </t>
  </si>
  <si>
    <t>ПОД "БЪДЕЩЕ" АД</t>
  </si>
  <si>
    <t xml:space="preserve">ПОК "ДСК - РОДИНА" АД    </t>
  </si>
  <si>
    <t xml:space="preserve">ПОАД "ЦКБ - СИЛА"               </t>
  </si>
  <si>
    <t xml:space="preserve">ПОК "ДСК - РОДИНА" АД                                      </t>
  </si>
  <si>
    <t xml:space="preserve">"ПОК ОББ" ЕАД </t>
  </si>
  <si>
    <t xml:space="preserve">ПОД "БЪДЕЩЕ" АД                         </t>
  </si>
  <si>
    <t xml:space="preserve">"ПОК ОББ" ЕАД            </t>
  </si>
  <si>
    <t xml:space="preserve">ПОК "ДСК - РОДИНА" АД             </t>
  </si>
  <si>
    <t xml:space="preserve">ПОАД "ЦКБ - СИЛА"                      </t>
  </si>
  <si>
    <t>ПОАД "ЦКБ - СИЛА"</t>
  </si>
  <si>
    <t xml:space="preserve"> ПОАД "ЦКБ - СИЛА"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</si>
  <si>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</si>
  <si>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</si>
  <si>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</si>
  <si>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</si>
  <si>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</si>
  <si>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</si>
  <si>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</si>
  <si>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</si>
  <si>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</si>
  <si>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</si>
  <si>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</si>
  <si>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</si>
  <si>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</si>
  <si>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>ПОД ДАЛЛБОГГ: ЖИВОТ И ЗДРАВЕ ЕАД</t>
  </si>
  <si>
    <t>-</t>
  </si>
  <si>
    <t>Динамика на нетните активи на управляваните от пенсионноосигурителните дружества пенсионни фондове (по месеци)</t>
  </si>
  <si>
    <t>I триме-сечие 2022</t>
  </si>
  <si>
    <t>I триме-сечие 2023</t>
  </si>
  <si>
    <t>31.03.2022</t>
  </si>
  <si>
    <t>31.03.2023</t>
  </si>
  <si>
    <t>Относителен дял на балансовите активи на управляваните от дружествата фондове към 31.03.2023 г.</t>
  </si>
  <si>
    <t>I тримесечие 2023</t>
  </si>
  <si>
    <t>I тримесечие 2022</t>
  </si>
  <si>
    <t>Приходи на ПОД от такси и удръжки от управляваните фондове (по видове) за първото тримесечие на 2023 г.</t>
  </si>
  <si>
    <t>ДПФ ПС</t>
  </si>
  <si>
    <t>Структура на приходите на ПОД от такси и удръжки от пенсионните фондове (по видове) за първото тримесечие на 2023 г.</t>
  </si>
  <si>
    <t>Брой на осигурените лица в пенсионните фондове
 по ПОД към 31.03.2023 г.</t>
  </si>
  <si>
    <t xml:space="preserve">Относително разпределение на осигурените лица в пенсионните фондове по ПОД към 31.03.2023 г. </t>
  </si>
  <si>
    <t>Брой на новоосигурените лица в пенсионните фондове за първото тримесечие на 2023 г.</t>
  </si>
  <si>
    <t xml:space="preserve">Нетни активи на управляваните от пенсионноосигурителните дружества пенсионни фондове
към 31.03.2023 г.                    </t>
  </si>
  <si>
    <t>Относително разпределение на нетните активи в пенсионните фондове към 31.03.2023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</si>
</sst>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[$-F800]dddd\,\ mmmm\ dd\,\ yyyy"/>
    <numFmt numFmtId="169" formatCode="0.000"/>
  </numFmts>
  <fonts count="4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6">
    <xf numFmtId="0" fontId="0" fillId="0" borderId="0"/>
    <xf numFmtId="164" fontId="29" fillId="0" borderId="0" applyFont="0" applyFill="0" applyBorder="0" applyAlignment="0" applyProtection="0"/>
    <xf numFmtId="0" fontId="40" fillId="0" borderId="0"/>
    <xf numFmtId="0" fontId="29" fillId="0" borderId="0"/>
    <xf numFmtId="0" fontId="32" fillId="0" borderId="0"/>
    <xf numFmtId="164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164" fontId="29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9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21">
    <xf numFmtId="0" fontId="0" fillId="0" borderId="0" xfId="0"/>
    <xf numFmtId="0" fontId="33" fillId="0" borderId="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164" fontId="33" fillId="0" borderId="1" xfId="1" applyFont="1" applyBorder="1" applyAlignment="1">
      <alignment horizontal="left" wrapText="1"/>
    </xf>
    <xf numFmtId="3" fontId="33" fillId="0" borderId="1" xfId="0" applyNumberFormat="1" applyFont="1" applyFill="1" applyBorder="1"/>
    <xf numFmtId="4" fontId="33" fillId="0" borderId="1" xfId="0" applyNumberFormat="1" applyFont="1" applyFill="1" applyBorder="1" applyAlignment="1">
      <alignment horizontal="right"/>
    </xf>
    <xf numFmtId="0" fontId="33" fillId="0" borderId="1" xfId="0" applyFont="1" applyBorder="1" applyAlignment="1">
      <alignment horizontal="left" wrapText="1"/>
    </xf>
    <xf numFmtId="3" fontId="0" fillId="0" borderId="0" xfId="0" applyNumberFormat="1"/>
    <xf numFmtId="0" fontId="33" fillId="0" borderId="1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/>
    </xf>
    <xf numFmtId="0" fontId="30" fillId="0" borderId="5" xfId="0" applyFont="1" applyFill="1" applyBorder="1" applyAlignment="1">
      <alignment vertical="center" wrapText="1"/>
    </xf>
    <xf numFmtId="0" fontId="33" fillId="0" borderId="0" xfId="0" applyFont="1" applyBorder="1" applyAlignment="1">
      <alignment horizontal="left"/>
    </xf>
    <xf numFmtId="0" fontId="33" fillId="0" borderId="0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164" fontId="33" fillId="0" borderId="1" xfId="1" applyFont="1" applyFill="1" applyBorder="1" applyAlignment="1">
      <alignment horizontal="left"/>
    </xf>
    <xf numFmtId="2" fontId="33" fillId="0" borderId="1" xfId="0" applyNumberFormat="1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0" fontId="33" fillId="0" borderId="0" xfId="0" applyFont="1"/>
    <xf numFmtId="0" fontId="33" fillId="0" borderId="0" xfId="0" applyFont="1" applyBorder="1"/>
    <xf numFmtId="0" fontId="33" fillId="0" borderId="1" xfId="0" applyFont="1" applyBorder="1" applyAlignment="1">
      <alignment horizontal="center" vertical="center"/>
    </xf>
    <xf numFmtId="164" fontId="33" fillId="0" borderId="1" xfId="1" applyFont="1" applyBorder="1" applyAlignment="1">
      <alignment horizontal="left"/>
    </xf>
    <xf numFmtId="2" fontId="33" fillId="0" borderId="1" xfId="1" applyNumberFormat="1" applyFont="1" applyBorder="1" applyAlignment="1"/>
    <xf numFmtId="2" fontId="33" fillId="0" borderId="0" xfId="0" applyNumberFormat="1" applyFont="1"/>
    <xf numFmtId="0" fontId="35" fillId="0" borderId="0" xfId="0" applyFont="1" applyBorder="1" applyAlignment="1">
      <alignment horizontal="center"/>
    </xf>
    <xf numFmtId="4" fontId="33" fillId="0" borderId="0" xfId="0" applyNumberFormat="1" applyFont="1"/>
    <xf numFmtId="3" fontId="33" fillId="0" borderId="0" xfId="2" applyNumberFormat="1" applyFont="1" applyBorder="1" applyAlignment="1">
      <alignment wrapText="1"/>
    </xf>
    <xf numFmtId="0" fontId="33" fillId="0" borderId="0" xfId="0" applyFont="1" applyBorder="1" applyAlignment="1">
      <alignment horizontal="left" wrapText="1"/>
    </xf>
    <xf numFmtId="164" fontId="33" fillId="0" borderId="1" xfId="1" applyFont="1" applyBorder="1" applyAlignment="1">
      <alignment vertical="center" wrapText="1"/>
    </xf>
    <xf numFmtId="164" fontId="33" fillId="0" borderId="1" xfId="1" applyFont="1" applyFill="1" applyBorder="1" applyAlignment="1">
      <alignment horizontal="left" wrapText="1"/>
    </xf>
    <xf numFmtId="164" fontId="33" fillId="0" borderId="0" xfId="1" applyFont="1" applyFill="1" applyBorder="1" applyAlignment="1">
      <alignment horizontal="center" vertical="center" wrapText="1"/>
    </xf>
    <xf numFmtId="164" fontId="33" fillId="0" borderId="1" xfId="1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wrapText="1"/>
    </xf>
    <xf numFmtId="164" fontId="32" fillId="0" borderId="1" xfId="1" applyFont="1" applyFill="1" applyBorder="1" applyAlignment="1">
      <alignment horizontal="left" wrapText="1"/>
    </xf>
    <xf numFmtId="164" fontId="32" fillId="0" borderId="1" xfId="1" applyFont="1" applyBorder="1" applyAlignment="1">
      <alignment horizontal="left" wrapText="1"/>
    </xf>
    <xf numFmtId="0" fontId="32" fillId="0" borderId="1" xfId="0" applyFont="1" applyFill="1" applyBorder="1" applyAlignment="1">
      <alignment wrapText="1"/>
    </xf>
    <xf numFmtId="3" fontId="32" fillId="0" borderId="0" xfId="4" applyNumberFormat="1" applyFont="1" applyFill="1" applyAlignment="1"/>
    <xf numFmtId="0" fontId="32" fillId="0" borderId="0" xfId="4" applyFont="1" applyFill="1" applyAlignment="1"/>
    <xf numFmtId="0" fontId="32" fillId="0" borderId="1" xfId="3" applyFont="1" applyFill="1" applyBorder="1" applyAlignment="1">
      <alignment horizontal="center" vertical="center" wrapText="1"/>
    </xf>
    <xf numFmtId="0" fontId="32" fillId="0" borderId="0" xfId="4" applyFont="1" applyFill="1" applyBorder="1" applyAlignment="1">
      <alignment wrapText="1"/>
    </xf>
    <xf numFmtId="0" fontId="32" fillId="0" borderId="0" xfId="4" applyFont="1" applyFill="1" applyAlignment="1">
      <alignment wrapText="1"/>
    </xf>
    <xf numFmtId="0" fontId="34" fillId="0" borderId="0" xfId="3" applyFont="1" applyFill="1"/>
    <xf numFmtId="0" fontId="30" fillId="0" borderId="0" xfId="4" applyFont="1" applyFill="1" applyBorder="1" applyAlignment="1"/>
    <xf numFmtId="0" fontId="32" fillId="0" borderId="1" xfId="3" applyFont="1" applyFill="1" applyBorder="1" applyAlignment="1">
      <alignment wrapText="1"/>
    </xf>
    <xf numFmtId="0" fontId="32" fillId="0" borderId="1" xfId="4" applyFont="1" applyFill="1" applyBorder="1" applyAlignment="1">
      <alignment wrapText="1"/>
    </xf>
    <xf numFmtId="0" fontId="32" fillId="0" borderId="0" xfId="4" applyFont="1" applyFill="1" applyBorder="1" applyAlignment="1"/>
    <xf numFmtId="0" fontId="32" fillId="0" borderId="0" xfId="4" applyFont="1" applyFill="1" applyAlignment="1">
      <alignment horizontal="center"/>
    </xf>
    <xf numFmtId="4" fontId="32" fillId="0" borderId="0" xfId="4" applyNumberFormat="1" applyFont="1" applyFill="1" applyAlignment="1"/>
    <xf numFmtId="0" fontId="29" fillId="0" borderId="0" xfId="3" applyFill="1"/>
    <xf numFmtId="164" fontId="32" fillId="0" borderId="1" xfId="5" applyFont="1" applyFill="1" applyBorder="1" applyAlignment="1">
      <alignment horizontal="left" wrapText="1"/>
    </xf>
    <xf numFmtId="3" fontId="29" fillId="0" borderId="0" xfId="3" applyNumberFormat="1" applyFill="1"/>
    <xf numFmtId="164" fontId="32" fillId="0" borderId="1" xfId="5" applyFont="1" applyFill="1" applyBorder="1" applyAlignment="1">
      <alignment wrapText="1"/>
    </xf>
    <xf numFmtId="0" fontId="29" fillId="0" borderId="0" xfId="3"/>
    <xf numFmtId="0" fontId="32" fillId="0" borderId="2" xfId="3" applyFont="1" applyBorder="1" applyAlignment="1">
      <alignment horizontal="center" vertical="center" wrapText="1"/>
    </xf>
    <xf numFmtId="164" fontId="32" fillId="0" borderId="1" xfId="5" applyFont="1" applyBorder="1" applyAlignment="1">
      <alignment horizontal="left" wrapText="1"/>
    </xf>
    <xf numFmtId="164" fontId="32" fillId="0" borderId="1" xfId="5" applyFont="1" applyBorder="1" applyAlignment="1">
      <alignment wrapText="1"/>
    </xf>
    <xf numFmtId="0" fontId="32" fillId="0" borderId="4" xfId="3" applyFont="1" applyFill="1" applyBorder="1" applyAlignment="1">
      <alignment horizontal="left" wrapText="1"/>
    </xf>
    <xf numFmtId="0" fontId="32" fillId="0" borderId="1" xfId="3" applyFont="1" applyBorder="1" applyAlignment="1">
      <alignment horizontal="left" wrapText="1"/>
    </xf>
    <xf numFmtId="4" fontId="29" fillId="0" borderId="0" xfId="3" applyNumberFormat="1"/>
    <xf numFmtId="0" fontId="32" fillId="0" borderId="10" xfId="4" applyFont="1" applyBorder="1" applyAlignment="1">
      <alignment horizontal="center" vertical="center" wrapText="1"/>
    </xf>
    <xf numFmtId="4" fontId="32" fillId="0" borderId="1" xfId="3" applyNumberFormat="1" applyFont="1" applyFill="1" applyBorder="1" applyAlignment="1">
      <alignment horizontal="right"/>
    </xf>
    <xf numFmtId="0" fontId="31" fillId="0" borderId="0" xfId="4" applyFont="1" applyFill="1" applyAlignment="1"/>
    <xf numFmtId="0" fontId="31" fillId="0" borderId="0" xfId="4" applyFont="1" applyFill="1" applyAlignment="1">
      <alignment wrapText="1"/>
    </xf>
    <xf numFmtId="0" fontId="32" fillId="0" borderId="1" xfId="3" applyFont="1" applyFill="1" applyBorder="1" applyAlignment="1">
      <alignment horizontal="center" wrapText="1"/>
    </xf>
    <xf numFmtId="0" fontId="30" fillId="0" borderId="1" xfId="3" applyFont="1" applyFill="1" applyBorder="1" applyAlignment="1">
      <alignment wrapText="1"/>
    </xf>
    <xf numFmtId="0" fontId="30" fillId="0" borderId="1" xfId="4" applyFont="1" applyFill="1" applyBorder="1" applyAlignment="1"/>
    <xf numFmtId="0" fontId="31" fillId="0" borderId="0" xfId="4" applyFont="1" applyFill="1" applyBorder="1" applyAlignment="1"/>
    <xf numFmtId="3" fontId="31" fillId="0" borderId="0" xfId="4" applyNumberFormat="1" applyFont="1" applyFill="1" applyAlignment="1"/>
    <xf numFmtId="2" fontId="32" fillId="0" borderId="1" xfId="0" applyNumberFormat="1" applyFont="1" applyFill="1" applyBorder="1" applyAlignment="1">
      <alignment horizontal="right"/>
    </xf>
    <xf numFmtId="164" fontId="32" fillId="0" borderId="6" xfId="1" applyFont="1" applyBorder="1" applyAlignment="1">
      <alignment horizontal="left" vertical="justify" wrapText="1" indent="1"/>
    </xf>
    <xf numFmtId="0" fontId="32" fillId="0" borderId="2" xfId="0" applyFont="1" applyBorder="1" applyAlignment="1">
      <alignment horizontal="center" vertical="center" wrapText="1"/>
    </xf>
    <xf numFmtId="164" fontId="32" fillId="0" borderId="6" xfId="1" applyFont="1" applyBorder="1" applyAlignment="1">
      <alignment horizontal="justify" vertical="center" wrapText="1"/>
    </xf>
    <xf numFmtId="4" fontId="32" fillId="2" borderId="1" xfId="3" applyNumberFormat="1" applyFont="1" applyFill="1" applyBorder="1" applyAlignment="1">
      <alignment horizontal="right"/>
    </xf>
    <xf numFmtId="4" fontId="29" fillId="0" borderId="0" xfId="4" applyNumberFormat="1" applyFont="1" applyFill="1" applyAlignment="1"/>
    <xf numFmtId="164" fontId="32" fillId="0" borderId="1" xfId="1" applyFont="1" applyBorder="1" applyAlignment="1">
      <alignment wrapText="1"/>
    </xf>
    <xf numFmtId="1" fontId="39" fillId="0" borderId="1" xfId="0" applyNumberFormat="1" applyFont="1" applyFill="1" applyBorder="1" applyAlignment="1">
      <alignment horizontal="center" vertical="center" wrapText="1"/>
    </xf>
    <xf numFmtId="3" fontId="33" fillId="0" borderId="0" xfId="0" applyNumberFormat="1" applyFont="1" applyBorder="1" applyAlignment="1">
      <alignment horizontal="center"/>
    </xf>
    <xf numFmtId="164" fontId="32" fillId="0" borderId="6" xfId="1" applyFont="1" applyBorder="1" applyAlignment="1">
      <alignment horizontal="justify" vertical="justify" wrapText="1"/>
    </xf>
    <xf numFmtId="0" fontId="32" fillId="0" borderId="6" xfId="3" applyFont="1" applyBorder="1" applyAlignment="1">
      <alignment horizontal="left" vertical="distributed" wrapText="1"/>
    </xf>
    <xf numFmtId="49" fontId="32" fillId="0" borderId="10" xfId="3" applyNumberFormat="1" applyFont="1" applyFill="1" applyBorder="1" applyAlignment="1">
      <alignment horizontal="center" vertical="center" wrapText="1"/>
    </xf>
    <xf numFmtId="167" fontId="32" fillId="2" borderId="1" xfId="3" applyNumberFormat="1" applyFont="1" applyFill="1" applyBorder="1" applyAlignment="1">
      <alignment horizontal="right"/>
    </xf>
    <xf numFmtId="167" fontId="32" fillId="0" borderId="1" xfId="3" applyNumberFormat="1" applyFont="1" applyFill="1" applyBorder="1" applyAlignment="1">
      <alignment horizontal="right"/>
    </xf>
    <xf numFmtId="3" fontId="39" fillId="0" borderId="1" xfId="0" applyNumberFormat="1" applyFont="1" applyFill="1" applyBorder="1" applyAlignment="1">
      <alignment horizontal="right" wrapText="1"/>
    </xf>
    <xf numFmtId="4" fontId="32" fillId="0" borderId="1" xfId="3" applyNumberFormat="1" applyFont="1" applyFill="1" applyBorder="1" applyAlignment="1">
      <alignment horizontal="right"/>
    </xf>
    <xf numFmtId="164" fontId="37" fillId="0" borderId="9" xfId="1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33" fillId="0" borderId="0" xfId="0" applyNumberFormat="1" applyFont="1" applyBorder="1" applyAlignment="1">
      <alignment horizontal="right" wrapText="1"/>
    </xf>
    <xf numFmtId="0" fontId="33" fillId="0" borderId="0" xfId="0" applyFont="1" applyBorder="1" applyAlignment="1">
      <alignment horizontal="right" wrapText="1"/>
    </xf>
    <xf numFmtId="2" fontId="33" fillId="0" borderId="9" xfId="0" applyNumberFormat="1" applyFont="1" applyFill="1" applyBorder="1" applyAlignment="1">
      <alignment wrapText="1" shrinkToFit="1"/>
    </xf>
    <xf numFmtId="2" fontId="33" fillId="0" borderId="0" xfId="0" applyNumberFormat="1" applyFont="1" applyFill="1" applyBorder="1" applyAlignment="1">
      <alignment wrapText="1" shrinkToFit="1"/>
    </xf>
    <xf numFmtId="3" fontId="33" fillId="0" borderId="9" xfId="0" applyNumberFormat="1" applyFont="1" applyBorder="1" applyAlignment="1">
      <alignment wrapText="1"/>
    </xf>
    <xf numFmtId="3" fontId="33" fillId="0" borderId="0" xfId="0" applyNumberFormat="1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0" xfId="0" applyFont="1" applyBorder="1" applyAlignment="1">
      <alignment wrapText="1"/>
    </xf>
    <xf numFmtId="168" fontId="32" fillId="0" borderId="10" xfId="3" applyNumberFormat="1" applyFont="1" applyFill="1" applyBorder="1" applyAlignment="1">
      <alignment horizontal="center" vertical="center" wrapText="1"/>
    </xf>
    <xf numFmtId="0" fontId="32" fillId="0" borderId="10" xfId="3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3" fontId="32" fillId="0" borderId="1" xfId="0" applyNumberFormat="1" applyFont="1" applyBorder="1"/>
    <xf numFmtId="4" fontId="32" fillId="0" borderId="1" xfId="0" applyNumberFormat="1" applyFont="1" applyBorder="1" applyAlignment="1">
      <alignment horizontal="right"/>
    </xf>
    <xf numFmtId="3" fontId="32" fillId="0" borderId="1" xfId="4" applyNumberFormat="1" applyFont="1" applyFill="1" applyBorder="1" applyAlignment="1"/>
    <xf numFmtId="0" fontId="32" fillId="0" borderId="10" xfId="3" applyFont="1" applyFill="1" applyBorder="1" applyAlignment="1">
      <alignment horizontal="center" vertical="center" wrapText="1"/>
    </xf>
    <xf numFmtId="166" fontId="32" fillId="0" borderId="1" xfId="3" applyNumberFormat="1" applyFont="1" applyFill="1" applyBorder="1" applyAlignment="1">
      <alignment horizontal="right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2" fontId="32" fillId="0" borderId="1" xfId="0" applyNumberFormat="1" applyFont="1" applyFill="1" applyBorder="1" applyAlignment="1">
      <alignment horizontal="right"/>
    </xf>
    <xf numFmtId="3" fontId="39" fillId="0" borderId="1" xfId="0" applyNumberFormat="1" applyFont="1" applyFill="1" applyBorder="1" applyAlignment="1">
      <alignment horizontal="right" wrapText="1"/>
    </xf>
    <xf numFmtId="166" fontId="32" fillId="0" borderId="1" xfId="3" applyNumberFormat="1" applyFont="1" applyFill="1" applyBorder="1" applyAlignment="1">
      <alignment horizontal="right"/>
    </xf>
    <xf numFmtId="0" fontId="32" fillId="0" borderId="11" xfId="0" applyFont="1" applyBorder="1" applyAlignment="1">
      <alignment horizontal="center" vertical="center"/>
    </xf>
    <xf numFmtId="164" fontId="32" fillId="0" borderId="6" xfId="1" applyFont="1" applyFill="1" applyBorder="1" applyAlignment="1">
      <alignment horizontal="left" vertical="justify" wrapText="1" indent="1"/>
    </xf>
    <xf numFmtId="0" fontId="32" fillId="0" borderId="1" xfId="0" applyFont="1" applyFill="1" applyBorder="1" applyAlignment="1">
      <alignment horizontal="center" vertical="center" wrapText="1"/>
    </xf>
    <xf numFmtId="164" fontId="32" fillId="0" borderId="1" xfId="1" applyFont="1" applyFill="1" applyBorder="1" applyAlignment="1">
      <alignment wrapText="1"/>
    </xf>
    <xf numFmtId="164" fontId="32" fillId="0" borderId="1" xfId="1" applyFont="1" applyFill="1" applyBorder="1" applyAlignment="1">
      <alignment horizontal="center" vertical="center" wrapText="1"/>
    </xf>
    <xf numFmtId="0" fontId="32" fillId="0" borderId="9" xfId="3" applyFont="1" applyFill="1" applyBorder="1" applyAlignment="1">
      <alignment wrapText="1"/>
    </xf>
    <xf numFmtId="0" fontId="34" fillId="0" borderId="9" xfId="3" applyFont="1" applyFill="1" applyBorder="1" applyAlignment="1">
      <alignment wrapText="1"/>
    </xf>
    <xf numFmtId="3" fontId="32" fillId="0" borderId="1" xfId="0" applyNumberFormat="1" applyFont="1" applyFill="1" applyBorder="1" applyAlignment="1">
      <alignment horizontal="right"/>
    </xf>
    <xf numFmtId="167" fontId="32" fillId="0" borderId="1" xfId="3" applyNumberFormat="1" applyFont="1" applyFill="1" applyBorder="1" applyAlignment="1">
      <alignment horizontal="right"/>
    </xf>
    <xf numFmtId="165" fontId="32" fillId="0" borderId="1" xfId="0" applyNumberFormat="1" applyFont="1" applyFill="1" applyBorder="1" applyAlignment="1">
      <alignment horizontal="right"/>
    </xf>
    <xf numFmtId="3" fontId="34" fillId="0" borderId="0" xfId="0" applyNumberFormat="1" applyFont="1" applyBorder="1" applyAlignment="1">
      <alignment horizontal="right"/>
    </xf>
    <xf numFmtId="166" fontId="29" fillId="0" borderId="0" xfId="3" applyNumberFormat="1" applyFill="1"/>
    <xf numFmtId="3" fontId="32" fillId="2" borderId="1" xfId="0" applyNumberFormat="1" applyFont="1" applyFill="1" applyBorder="1"/>
    <xf numFmtId="164" fontId="32" fillId="0" borderId="1" xfId="1" applyFont="1" applyFill="1" applyBorder="1" applyAlignment="1">
      <alignment horizontal="left"/>
    </xf>
    <xf numFmtId="164" fontId="32" fillId="0" borderId="1" xfId="1" applyFont="1" applyBorder="1" applyAlignment="1">
      <alignment horizontal="left"/>
    </xf>
    <xf numFmtId="0" fontId="32" fillId="0" borderId="10" xfId="3" applyFont="1" applyFill="1" applyBorder="1" applyAlignment="1">
      <alignment horizontal="center" vertical="center" wrapText="1"/>
    </xf>
    <xf numFmtId="0" fontId="29" fillId="0" borderId="9" xfId="3" applyFill="1" applyBorder="1" applyAlignment="1">
      <alignment wrapText="1"/>
    </xf>
    <xf numFmtId="0" fontId="33" fillId="0" borderId="11" xfId="0" applyFont="1" applyFill="1" applyBorder="1" applyAlignment="1">
      <alignment horizontal="center" vertical="center"/>
    </xf>
    <xf numFmtId="2" fontId="32" fillId="0" borderId="0" xfId="0" applyNumberFormat="1" applyFont="1" applyFill="1" applyBorder="1" applyAlignment="1">
      <alignment horizontal="right" wrapText="1" shrinkToFit="1"/>
    </xf>
    <xf numFmtId="2" fontId="33" fillId="0" borderId="0" xfId="0" applyNumberFormat="1" applyFont="1" applyBorder="1"/>
    <xf numFmtId="166" fontId="32" fillId="0" borderId="1" xfId="3" applyNumberFormat="1" applyFont="1" applyFill="1" applyBorder="1" applyAlignment="1">
      <alignment horizontal="right" vertical="center"/>
    </xf>
    <xf numFmtId="0" fontId="32" fillId="0" borderId="1" xfId="3" applyFont="1" applyFill="1" applyBorder="1" applyAlignment="1">
      <alignment horizontal="center" vertical="center" wrapText="1"/>
    </xf>
    <xf numFmtId="0" fontId="32" fillId="0" borderId="9" xfId="3" applyFont="1" applyFill="1" applyBorder="1" applyAlignment="1">
      <alignment horizontal="right" wrapText="1"/>
    </xf>
    <xf numFmtId="0" fontId="31" fillId="0" borderId="0" xfId="4" applyFont="1" applyFill="1" applyAlignment="1">
      <alignment vertical="center"/>
    </xf>
    <xf numFmtId="0" fontId="32" fillId="0" borderId="1" xfId="3" applyFont="1" applyFill="1" applyBorder="1" applyAlignment="1">
      <alignment horizontal="center" vertical="center" wrapText="1"/>
    </xf>
    <xf numFmtId="0" fontId="32" fillId="0" borderId="10" xfId="3" applyFont="1" applyFill="1" applyBorder="1" applyAlignment="1">
      <alignment horizontal="center" vertical="center" wrapText="1"/>
    </xf>
    <xf numFmtId="0" fontId="32" fillId="0" borderId="1" xfId="4" applyFont="1" applyFill="1" applyBorder="1" applyAlignment="1"/>
    <xf numFmtId="164" fontId="32" fillId="0" borderId="4" xfId="1" applyFont="1" applyFill="1" applyBorder="1" applyAlignment="1">
      <alignment horizontal="left" wrapText="1"/>
    </xf>
    <xf numFmtId="0" fontId="32" fillId="0" borderId="1" xfId="3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vertical="center" wrapText="1"/>
    </xf>
    <xf numFmtId="4" fontId="32" fillId="0" borderId="1" xfId="0" applyNumberFormat="1" applyFont="1" applyFill="1" applyBorder="1" applyAlignment="1"/>
    <xf numFmtId="4" fontId="43" fillId="0" borderId="1" xfId="0" applyNumberFormat="1" applyFont="1" applyBorder="1"/>
    <xf numFmtId="4" fontId="43" fillId="0" borderId="1" xfId="0" applyNumberFormat="1" applyFont="1" applyBorder="1" applyAlignment="1">
      <alignment vertical="center"/>
    </xf>
    <xf numFmtId="166" fontId="31" fillId="0" borderId="0" xfId="4" applyNumberFormat="1" applyFont="1" applyFill="1" applyAlignment="1"/>
    <xf numFmtId="2" fontId="32" fillId="0" borderId="0" xfId="0" applyNumberFormat="1" applyFont="1" applyFill="1" applyBorder="1"/>
    <xf numFmtId="0" fontId="32" fillId="0" borderId="10" xfId="3" applyFont="1" applyFill="1" applyBorder="1" applyAlignment="1">
      <alignment horizontal="center" vertical="center" wrapText="1"/>
    </xf>
    <xf numFmtId="169" fontId="0" fillId="0" borderId="0" xfId="0" applyNumberFormat="1"/>
    <xf numFmtId="0" fontId="32" fillId="0" borderId="10" xfId="3" applyFont="1" applyFill="1" applyBorder="1" applyAlignment="1">
      <alignment horizontal="center" vertical="center" wrapText="1"/>
    </xf>
    <xf numFmtId="0" fontId="32" fillId="0" borderId="11" xfId="3" applyFont="1" applyFill="1" applyBorder="1" applyAlignment="1">
      <alignment horizontal="center" vertical="center" wrapText="1"/>
    </xf>
    <xf numFmtId="0" fontId="32" fillId="0" borderId="9" xfId="3" applyFont="1" applyFill="1" applyBorder="1" applyAlignment="1">
      <alignment horizontal="center" wrapText="1"/>
    </xf>
    <xf numFmtId="0" fontId="32" fillId="0" borderId="1" xfId="3" applyFont="1" applyFill="1" applyBorder="1" applyAlignment="1">
      <alignment horizontal="center" vertical="center" wrapText="1"/>
    </xf>
    <xf numFmtId="0" fontId="32" fillId="0" borderId="1" xfId="4" applyFont="1" applyFill="1" applyBorder="1" applyAlignment="1">
      <alignment horizontal="center" vertical="center" wrapText="1"/>
    </xf>
    <xf numFmtId="0" fontId="42" fillId="0" borderId="4" xfId="3" applyFont="1" applyFill="1" applyBorder="1" applyAlignment="1">
      <alignment horizontal="center" vertical="center" wrapText="1"/>
    </xf>
    <xf numFmtId="0" fontId="42" fillId="0" borderId="2" xfId="3" applyFont="1" applyFill="1" applyBorder="1" applyAlignment="1">
      <alignment horizontal="center" vertical="center" wrapText="1"/>
    </xf>
    <xf numFmtId="0" fontId="32" fillId="0" borderId="4" xfId="3" applyFont="1" applyFill="1" applyBorder="1" applyAlignment="1">
      <alignment horizontal="center" vertical="center" wrapText="1"/>
    </xf>
    <xf numFmtId="0" fontId="32" fillId="0" borderId="2" xfId="3" applyFont="1" applyFill="1" applyBorder="1" applyAlignment="1">
      <alignment horizontal="center" vertical="center" wrapText="1"/>
    </xf>
    <xf numFmtId="0" fontId="30" fillId="0" borderId="0" xfId="3" applyFont="1" applyFill="1" applyAlignment="1">
      <alignment horizontal="center" wrapText="1"/>
    </xf>
    <xf numFmtId="0" fontId="32" fillId="0" borderId="3" xfId="3" applyFont="1" applyFill="1" applyBorder="1" applyAlignment="1">
      <alignment horizontal="left" vertical="distributed" wrapText="1"/>
    </xf>
    <xf numFmtId="0" fontId="32" fillId="0" borderId="12" xfId="3" applyFont="1" applyFill="1" applyBorder="1" applyAlignment="1">
      <alignment horizontal="left" vertical="distributed" wrapText="1"/>
    </xf>
    <xf numFmtId="164" fontId="37" fillId="0" borderId="0" xfId="5" applyFont="1" applyFill="1" applyBorder="1" applyAlignment="1">
      <alignment horizontal="center" vertical="center" wrapText="1"/>
    </xf>
    <xf numFmtId="0" fontId="37" fillId="0" borderId="0" xfId="3" applyFont="1" applyFill="1" applyBorder="1" applyAlignment="1">
      <alignment horizontal="center" vertical="center" wrapText="1"/>
    </xf>
    <xf numFmtId="0" fontId="29" fillId="0" borderId="0" xfId="3" applyFill="1" applyAlignment="1">
      <alignment horizontal="center" vertical="center" wrapText="1"/>
    </xf>
    <xf numFmtId="0" fontId="32" fillId="0" borderId="9" xfId="3" applyFont="1" applyFill="1" applyBorder="1" applyAlignment="1">
      <alignment horizontal="right" wrapText="1"/>
    </xf>
    <xf numFmtId="0" fontId="29" fillId="0" borderId="9" xfId="3" applyFill="1" applyBorder="1" applyAlignment="1">
      <alignment wrapText="1"/>
    </xf>
    <xf numFmtId="0" fontId="32" fillId="0" borderId="13" xfId="3" applyFont="1" applyFill="1" applyBorder="1" applyAlignment="1">
      <alignment horizontal="left" vertical="distributed" wrapText="1"/>
    </xf>
    <xf numFmtId="164" fontId="37" fillId="2" borderId="0" xfId="5" applyFont="1" applyFill="1" applyBorder="1" applyAlignment="1">
      <alignment horizontal="center" vertical="center" wrapText="1"/>
    </xf>
    <xf numFmtId="0" fontId="37" fillId="2" borderId="0" xfId="3" applyFont="1" applyFill="1" applyBorder="1" applyAlignment="1">
      <alignment horizontal="center" vertical="center" wrapText="1"/>
    </xf>
    <xf numFmtId="0" fontId="29" fillId="2" borderId="0" xfId="3" applyFill="1" applyAlignment="1">
      <alignment horizontal="center" vertical="center" wrapText="1"/>
    </xf>
    <xf numFmtId="0" fontId="38" fillId="2" borderId="0" xfId="3" applyFont="1" applyFill="1" applyAlignment="1">
      <alignment horizontal="center" vertical="center" wrapText="1"/>
    </xf>
    <xf numFmtId="164" fontId="32" fillId="0" borderId="9" xfId="5" applyFont="1" applyBorder="1" applyAlignment="1">
      <alignment horizontal="right" vertical="center" wrapText="1"/>
    </xf>
    <xf numFmtId="0" fontId="29" fillId="0" borderId="9" xfId="3" applyBorder="1" applyAlignment="1">
      <alignment horizontal="right" wrapText="1"/>
    </xf>
    <xf numFmtId="0" fontId="32" fillId="0" borderId="8" xfId="3" applyFont="1" applyFill="1" applyBorder="1" applyAlignment="1">
      <alignment horizontal="center" vertical="center" wrapText="1"/>
    </xf>
    <xf numFmtId="0" fontId="32" fillId="0" borderId="3" xfId="3" applyFont="1" applyFill="1" applyBorder="1" applyAlignment="1">
      <alignment horizontal="right" vertical="justify" wrapText="1"/>
    </xf>
    <xf numFmtId="0" fontId="29" fillId="0" borderId="12" xfId="3" applyFill="1" applyBorder="1" applyAlignment="1">
      <alignment horizontal="right" vertical="justify" wrapText="1"/>
    </xf>
    <xf numFmtId="0" fontId="29" fillId="0" borderId="8" xfId="3" applyFill="1" applyBorder="1"/>
    <xf numFmtId="0" fontId="29" fillId="0" borderId="2" xfId="3" applyFill="1" applyBorder="1"/>
    <xf numFmtId="0" fontId="29" fillId="0" borderId="8" xfId="3" applyFill="1" applyBorder="1" applyAlignment="1">
      <alignment horizontal="center" vertical="center" wrapText="1"/>
    </xf>
    <xf numFmtId="0" fontId="29" fillId="0" borderId="8" xfId="3" applyFill="1" applyBorder="1" applyAlignment="1">
      <alignment vertical="center" wrapText="1"/>
    </xf>
    <xf numFmtId="0" fontId="29" fillId="0" borderId="8" xfId="3" applyFill="1" applyBorder="1" applyAlignment="1">
      <alignment wrapText="1"/>
    </xf>
    <xf numFmtId="0" fontId="29" fillId="0" borderId="2" xfId="3" applyFill="1" applyBorder="1" applyAlignment="1">
      <alignment vertical="center" wrapText="1"/>
    </xf>
    <xf numFmtId="0" fontId="32" fillId="0" borderId="0" xfId="3" applyFont="1" applyFill="1" applyBorder="1" applyAlignment="1">
      <alignment horizontal="right" wrapText="1"/>
    </xf>
    <xf numFmtId="0" fontId="29" fillId="0" borderId="1" xfId="3" applyFill="1" applyBorder="1" applyAlignment="1">
      <alignment horizontal="center" vertical="center" wrapText="1"/>
    </xf>
    <xf numFmtId="0" fontId="29" fillId="0" borderId="1" xfId="3" applyFill="1" applyBorder="1" applyAlignment="1">
      <alignment vertical="center" wrapText="1"/>
    </xf>
    <xf numFmtId="164" fontId="30" fillId="2" borderId="0" xfId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wrapText="1"/>
    </xf>
    <xf numFmtId="0" fontId="41" fillId="0" borderId="0" xfId="0" applyFont="1" applyBorder="1" applyAlignment="1">
      <alignment horizontal="left"/>
    </xf>
    <xf numFmtId="0" fontId="41" fillId="0" borderId="0" xfId="0" applyFont="1" applyAlignment="1">
      <alignment horizontal="left"/>
    </xf>
    <xf numFmtId="0" fontId="32" fillId="0" borderId="3" xfId="0" applyFont="1" applyFill="1" applyBorder="1" applyAlignment="1">
      <alignment horizontal="right" vertical="distributed" wrapText="1"/>
    </xf>
    <xf numFmtId="0" fontId="33" fillId="0" borderId="12" xfId="0" applyFont="1" applyFill="1" applyBorder="1" applyAlignment="1">
      <alignment horizontal="right" vertical="distributed"/>
    </xf>
    <xf numFmtId="1" fontId="32" fillId="2" borderId="4" xfId="0" applyNumberFormat="1" applyFont="1" applyFill="1" applyBorder="1" applyAlignment="1">
      <alignment horizontal="center" vertical="center"/>
    </xf>
    <xf numFmtId="1" fontId="32" fillId="2" borderId="8" xfId="0" applyNumberFormat="1" applyFont="1" applyFill="1" applyBorder="1" applyAlignment="1">
      <alignment horizontal="center" vertical="center"/>
    </xf>
    <xf numFmtId="1" fontId="32" fillId="2" borderId="2" xfId="0" applyNumberFormat="1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left" vertical="distributed" wrapText="1"/>
    </xf>
    <xf numFmtId="0" fontId="33" fillId="0" borderId="12" xfId="0" applyFont="1" applyFill="1" applyBorder="1" applyAlignment="1">
      <alignment horizontal="left" vertical="distributed"/>
    </xf>
    <xf numFmtId="1" fontId="39" fillId="0" borderId="4" xfId="0" applyNumberFormat="1" applyFont="1" applyFill="1" applyBorder="1" applyAlignment="1">
      <alignment horizontal="center" vertical="center" wrapText="1"/>
    </xf>
    <xf numFmtId="1" fontId="39" fillId="0" borderId="8" xfId="0" applyNumberFormat="1" applyFont="1" applyFill="1" applyBorder="1" applyAlignment="1">
      <alignment horizontal="center" vertical="center" wrapText="1"/>
    </xf>
    <xf numFmtId="1" fontId="39" fillId="0" borderId="2" xfId="0" applyNumberFormat="1" applyFont="1" applyFill="1" applyBorder="1" applyAlignment="1">
      <alignment horizontal="center" vertical="center" wrapText="1"/>
    </xf>
    <xf numFmtId="10" fontId="30" fillId="0" borderId="0" xfId="1" applyNumberFormat="1" applyFont="1" applyFill="1" applyBorder="1" applyAlignment="1">
      <alignment horizontal="center" vertical="center" wrapText="1"/>
    </xf>
    <xf numFmtId="164" fontId="37" fillId="0" borderId="0" xfId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3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0" fillId="0" borderId="14" xfId="1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2" fillId="0" borderId="3" xfId="0" applyFont="1" applyBorder="1" applyAlignment="1">
      <alignment horizontal="left" vertical="center" wrapText="1"/>
    </xf>
    <xf numFmtId="0" fontId="33" fillId="0" borderId="12" xfId="0" applyFont="1" applyBorder="1" applyAlignment="1">
      <alignment horizontal="left" vertical="center"/>
    </xf>
    <xf numFmtId="0" fontId="33" fillId="0" borderId="4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3" fontId="30" fillId="0" borderId="0" xfId="1" applyNumberFormat="1" applyFont="1" applyFill="1" applyBorder="1" applyAlignment="1">
      <alignment horizontal="center" vertical="center" wrapText="1"/>
    </xf>
    <xf numFmtId="164" fontId="30" fillId="0" borderId="0" xfId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3" fontId="33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0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33" fillId="0" borderId="0" xfId="0" applyFont="1" applyBorder="1" applyAlignment="1">
      <alignment horizontal="right" wrapText="1"/>
    </xf>
  </cellXfs>
  <cellStyles count="116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0"/>
    <cellStyle name="Normal 10 3" xfId="81"/>
    <cellStyle name="Normal 103" xfId="69"/>
    <cellStyle name="Normal 11" xfId="18"/>
    <cellStyle name="Normal 11 2" xfId="51"/>
    <cellStyle name="Normal 11 3" xfId="82"/>
    <cellStyle name="Normal 12" xfId="36"/>
    <cellStyle name="Normal 12 2" xfId="68"/>
    <cellStyle name="Normal 12 3" xfId="99"/>
    <cellStyle name="Normal 13" xfId="37"/>
    <cellStyle name="Normal 13 2" xfId="100"/>
    <cellStyle name="Normal 14" xfId="38"/>
    <cellStyle name="Normal 14 2" xfId="101"/>
    <cellStyle name="Normal 15" xfId="39"/>
    <cellStyle name="Normal 15 2" xfId="102"/>
    <cellStyle name="Normal 16" xfId="40"/>
    <cellStyle name="Normal 17" xfId="70"/>
    <cellStyle name="Normal 18" xfId="71"/>
    <cellStyle name="Normal 19" xfId="103"/>
    <cellStyle name="Normal 2" xfId="9"/>
    <cellStyle name="Normal 2 2" xfId="3"/>
    <cellStyle name="Normal 2 2 2" xfId="10"/>
    <cellStyle name="Normal 2 2 2 2" xfId="22"/>
    <cellStyle name="Normal 2 2 2 2 2" xfId="54"/>
    <cellStyle name="Normal 2 2 2 2 3" xfId="85"/>
    <cellStyle name="Normal 2 2 2 3" xfId="30"/>
    <cellStyle name="Normal 2 2 2 3 2" xfId="62"/>
    <cellStyle name="Normal 2 2 2 3 3" xfId="93"/>
    <cellStyle name="Normal 2 2 2 4" xfId="43"/>
    <cellStyle name="Normal 2 2 2 5" xfId="74"/>
    <cellStyle name="Normal 20" xfId="104"/>
    <cellStyle name="Normal 21" xfId="105"/>
    <cellStyle name="Normal 22" xfId="106"/>
    <cellStyle name="Normal 23" xfId="107"/>
    <cellStyle name="Normal 24" xfId="108"/>
    <cellStyle name="Normal 25" xfId="109"/>
    <cellStyle name="Normal 26" xfId="110"/>
    <cellStyle name="Normal 27" xfId="111"/>
    <cellStyle name="Normal 28" xfId="112"/>
    <cellStyle name="Normal 29" xfId="113"/>
    <cellStyle name="Normal 3" xfId="11"/>
    <cellStyle name="Normal 3 2" xfId="23"/>
    <cellStyle name="Normal 3 2 2" xfId="55"/>
    <cellStyle name="Normal 3 2 3" xfId="86"/>
    <cellStyle name="Normal 3 3" xfId="31"/>
    <cellStyle name="Normal 3 3 2" xfId="63"/>
    <cellStyle name="Normal 3 3 3" xfId="94"/>
    <cellStyle name="Normal 3 4" xfId="44"/>
    <cellStyle name="Normal 3 5" xfId="75"/>
    <cellStyle name="Normal 30" xfId="114"/>
    <cellStyle name="Normal 31" xfId="115"/>
    <cellStyle name="Normal 4" xfId="12"/>
    <cellStyle name="Normal 4 2" xfId="24"/>
    <cellStyle name="Normal 4 2 2" xfId="56"/>
    <cellStyle name="Normal 4 2 3" xfId="87"/>
    <cellStyle name="Normal 4 3" xfId="32"/>
    <cellStyle name="Normal 4 3 2" xfId="64"/>
    <cellStyle name="Normal 4 3 3" xfId="95"/>
    <cellStyle name="Normal 4 4" xfId="45"/>
    <cellStyle name="Normal 4 5" xfId="76"/>
    <cellStyle name="Normal 5" xfId="7"/>
    <cellStyle name="Normal 5 2" xfId="20"/>
    <cellStyle name="Normal 5 2 2" xfId="52"/>
    <cellStyle name="Normal 5 2 3" xfId="83"/>
    <cellStyle name="Normal 5 3" xfId="28"/>
    <cellStyle name="Normal 5 3 2" xfId="60"/>
    <cellStyle name="Normal 5 3 3" xfId="91"/>
    <cellStyle name="Normal 5 4" xfId="41"/>
    <cellStyle name="Normal 5 5" xfId="72"/>
    <cellStyle name="Normal 6" xfId="13"/>
    <cellStyle name="Normal 6 2" xfId="25"/>
    <cellStyle name="Normal 6 2 2" xfId="57"/>
    <cellStyle name="Normal 6 2 3" xfId="88"/>
    <cellStyle name="Normal 6 3" xfId="33"/>
    <cellStyle name="Normal 6 3 2" xfId="65"/>
    <cellStyle name="Normal 6 3 3" xfId="96"/>
    <cellStyle name="Normal 6 4" xfId="46"/>
    <cellStyle name="Normal 6 5" xfId="77"/>
    <cellStyle name="Normal 7" xfId="15"/>
    <cellStyle name="Normal 7 2" xfId="27"/>
    <cellStyle name="Normal 7 2 2" xfId="59"/>
    <cellStyle name="Normal 7 2 3" xfId="90"/>
    <cellStyle name="Normal 7 3" xfId="35"/>
    <cellStyle name="Normal 7 3 2" xfId="67"/>
    <cellStyle name="Normal 7 3 3" xfId="98"/>
    <cellStyle name="Normal 7 4" xfId="48"/>
    <cellStyle name="Normal 7 5" xfId="79"/>
    <cellStyle name="Normal 79" xfId="8"/>
    <cellStyle name="Normal 79 2" xfId="21"/>
    <cellStyle name="Normal 79 2 2" xfId="53"/>
    <cellStyle name="Normal 79 2 3" xfId="84"/>
    <cellStyle name="Normal 79 3" xfId="29"/>
    <cellStyle name="Normal 79 3 2" xfId="61"/>
    <cellStyle name="Normal 79 3 3" xfId="92"/>
    <cellStyle name="Normal 79 4" xfId="42"/>
    <cellStyle name="Normal 79 5" xfId="73"/>
    <cellStyle name="Normal 8" xfId="14"/>
    <cellStyle name="Normal 8 2" xfId="26"/>
    <cellStyle name="Normal 8 2 2" xfId="58"/>
    <cellStyle name="Normal 8 2 3" xfId="89"/>
    <cellStyle name="Normal 8 3" xfId="34"/>
    <cellStyle name="Normal 8 3 2" xfId="66"/>
    <cellStyle name="Normal 8 3 3" xfId="97"/>
    <cellStyle name="Normal 8 4" xfId="47"/>
    <cellStyle name="Normal 8 5" xfId="78"/>
    <cellStyle name="Normal 9" xfId="16"/>
    <cellStyle name="Normal 9 2" xfId="49"/>
    <cellStyle name="Normal 9 3" xfId="80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5099981192033685E-2"/>
                  <c:y val="3.05672170285821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4.2218448549340468E-2"/>
                  <c:y val="-2.93699698499840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8.5801072597662786E-2"/>
                  <c:y val="-4.01543714699385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5.0579839817008324E-2"/>
                  <c:y val="-8.87385349111206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2434305295692759"/>
                  <c:y val="-0.139978384605773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-4.7728856530006317E-2"/>
                  <c:y val="-6.12369695245531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№1.2.1-ОФ'!$F$4:$F$13</c:f>
              <c:numCache>
                <c:formatCode>#,##0.00</c:formatCode>
                <c:ptCount val="10"/>
                <c:pt idx="0">
                  <c:v>25.26</c:v>
                </c:pt>
                <c:pt idx="1">
                  <c:v>9.36</c:v>
                </c:pt>
                <c:pt idx="2">
                  <c:v>19.22</c:v>
                </c:pt>
                <c:pt idx="3">
                  <c:v>20.45</c:v>
                </c:pt>
                <c:pt idx="4">
                  <c:v>8.56</c:v>
                </c:pt>
                <c:pt idx="5">
                  <c:v>8.07</c:v>
                </c:pt>
                <c:pt idx="6">
                  <c:v>4.49</c:v>
                </c:pt>
                <c:pt idx="7">
                  <c:v>2.65</c:v>
                </c:pt>
                <c:pt idx="8">
                  <c:v>1.67</c:v>
                </c:pt>
                <c:pt idx="9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03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23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9.9568503940432013E-2"/>
                  <c:y val="-2.9349498052708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№2.2.1-ОФ '!$F$4:$F$13</c:f>
              <c:numCache>
                <c:formatCode>0.00</c:formatCode>
                <c:ptCount val="10"/>
                <c:pt idx="0">
                  <c:v>24.76</c:v>
                </c:pt>
                <c:pt idx="1">
                  <c:v>9.41</c:v>
                </c:pt>
                <c:pt idx="2">
                  <c:v>19.739999999999998</c:v>
                </c:pt>
                <c:pt idx="3">
                  <c:v>21.13</c:v>
                </c:pt>
                <c:pt idx="4">
                  <c:v>10.74</c:v>
                </c:pt>
                <c:pt idx="5">
                  <c:v>8.9700000000000006</c:v>
                </c:pt>
                <c:pt idx="6">
                  <c:v>2.5299999999999998</c:v>
                </c:pt>
                <c:pt idx="7">
                  <c:v>1.54</c:v>
                </c:pt>
                <c:pt idx="8">
                  <c:v>1.01</c:v>
                </c:pt>
                <c:pt idx="9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№1.2.1-ОФ'!$A$1:$F$1</c:f>
          <c:strCache>
            <c:ptCount val="6"/>
            <c:pt idx="0">
              <c:v>Относително разпределение на осигурените лица в пенсионните фондове по ПОД към 31.03.2023 г. </c:v>
            </c:pt>
          </c:strCache>
        </c:strRef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35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№1.2.1-ОФ'!$B$15:$E$15</c:f>
              <c:numCache>
                <c:formatCode>0.00</c:formatCode>
                <c:ptCount val="4"/>
                <c:pt idx="0">
                  <c:v>80.239999999999995</c:v>
                </c:pt>
                <c:pt idx="1">
                  <c:v>6.52</c:v>
                </c:pt>
                <c:pt idx="2">
                  <c:v>13.04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№2.2.1-ОФ '!$A$1:$F$1</c:f>
          <c:strCache>
            <c:ptCount val="6"/>
            <c:pt idx="0">
              <c:v>Относително разпределение на нетните активи в пенсионните фондове към 31.03.2023 г.</c:v>
            </c:pt>
          </c:strCache>
        </c:strRef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'!$B$15:$E$15</c:f>
              <c:numCache>
                <c:formatCode>#,##0.00</c:formatCode>
                <c:ptCount val="4"/>
                <c:pt idx="0">
                  <c:v>86.39</c:v>
                </c:pt>
                <c:pt idx="1">
                  <c:v>6.97</c:v>
                </c:pt>
                <c:pt idx="2">
                  <c:v>6.56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tabSelected="1" zoomScaleNormal="100" zoomScaleSheetLayoutView="55" workbookViewId="0">
      <selection sqref="A1:W1"/>
    </sheetView>
  </sheetViews>
  <sheetFormatPr defaultColWidth="10.28515625" defaultRowHeight="15.75"/>
  <cols>
    <col min="1" max="1" width="46" style="36" customWidth="1"/>
    <col min="2" max="2" width="9" style="45" customWidth="1"/>
    <col min="3" max="3" width="9.140625" style="36" customWidth="1"/>
    <col min="4" max="4" width="8.7109375" style="45" customWidth="1"/>
    <col min="5" max="5" width="8.7109375" style="36" customWidth="1"/>
    <col min="6" max="6" width="8.5703125" style="45" customWidth="1"/>
    <col min="7" max="7" width="8.7109375" style="36" customWidth="1"/>
    <col min="8" max="8" width="8.5703125" style="45" customWidth="1"/>
    <col min="9" max="9" width="8.7109375" style="36" customWidth="1"/>
    <col min="10" max="10" width="9" style="45" customWidth="1"/>
    <col min="11" max="11" width="9.140625" style="36" customWidth="1"/>
    <col min="12" max="12" width="9.5703125" style="45" customWidth="1"/>
    <col min="13" max="13" width="8.5703125" style="36" customWidth="1"/>
    <col min="14" max="14" width="9" style="45" customWidth="1"/>
    <col min="15" max="15" width="8.7109375" style="36" customWidth="1"/>
    <col min="16" max="16" width="9.140625" style="36" customWidth="1"/>
    <col min="17" max="17" width="8.7109375" style="36" customWidth="1"/>
    <col min="18" max="18" width="9.28515625" style="36" customWidth="1"/>
    <col min="19" max="19" width="8.7109375" style="36" customWidth="1"/>
    <col min="20" max="20" width="8.5703125" style="36" customWidth="1"/>
    <col min="21" max="21" width="8.7109375" style="36" customWidth="1"/>
    <col min="22" max="22" width="9.85546875" style="35" customWidth="1"/>
    <col min="23" max="23" width="9.28515625" style="36" customWidth="1"/>
    <col min="24" max="16384" width="10.28515625" style="36"/>
  </cols>
  <sheetData>
    <row r="1" spans="1:58" ht="23.25" customHeight="1">
      <c r="A1" s="153" t="s">
        <v>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</row>
    <row r="2" spans="1:58" ht="22.5" customHeight="1">
      <c r="B2" s="112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46" t="s">
        <v>1</v>
      </c>
      <c r="W2" s="146"/>
    </row>
    <row r="3" spans="1:58" s="39" customFormat="1" ht="70.5" customHeight="1">
      <c r="A3" s="37" t="s">
        <v>2</v>
      </c>
      <c r="B3" s="147" t="s">
        <v>52</v>
      </c>
      <c r="C3" s="148"/>
      <c r="D3" s="147" t="s">
        <v>4</v>
      </c>
      <c r="E3" s="147"/>
      <c r="F3" s="147" t="s">
        <v>71</v>
      </c>
      <c r="G3" s="147"/>
      <c r="H3" s="147" t="s">
        <v>5</v>
      </c>
      <c r="I3" s="147"/>
      <c r="J3" s="147" t="s">
        <v>68</v>
      </c>
      <c r="K3" s="147"/>
      <c r="L3" s="147" t="s">
        <v>72</v>
      </c>
      <c r="M3" s="147"/>
      <c r="N3" s="147" t="s">
        <v>53</v>
      </c>
      <c r="O3" s="147"/>
      <c r="P3" s="151" t="s">
        <v>54</v>
      </c>
      <c r="Q3" s="152"/>
      <c r="R3" s="149" t="s">
        <v>49</v>
      </c>
      <c r="S3" s="150"/>
      <c r="T3" s="147" t="s">
        <v>67</v>
      </c>
      <c r="U3" s="147"/>
      <c r="V3" s="147" t="s">
        <v>7</v>
      </c>
      <c r="W3" s="147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58" s="40" customFormat="1" ht="26.25" customHeight="1">
      <c r="A4" s="154" t="s">
        <v>66</v>
      </c>
      <c r="B4" s="144" t="s">
        <v>100</v>
      </c>
      <c r="C4" s="144" t="s">
        <v>101</v>
      </c>
      <c r="D4" s="144" t="str">
        <f>B4</f>
        <v>I триме-сечие 2022</v>
      </c>
      <c r="E4" s="144" t="str">
        <f>C4</f>
        <v>I триме-сечие 2023</v>
      </c>
      <c r="F4" s="144" t="str">
        <f t="shared" ref="F4:U4" si="0">D4</f>
        <v>I триме-сечие 2022</v>
      </c>
      <c r="G4" s="144" t="str">
        <f t="shared" si="0"/>
        <v>I триме-сечие 2023</v>
      </c>
      <c r="H4" s="144" t="str">
        <f t="shared" si="0"/>
        <v>I триме-сечие 2022</v>
      </c>
      <c r="I4" s="144" t="str">
        <f t="shared" si="0"/>
        <v>I триме-сечие 2023</v>
      </c>
      <c r="J4" s="144" t="str">
        <f t="shared" si="0"/>
        <v>I триме-сечие 2022</v>
      </c>
      <c r="K4" s="144" t="str">
        <f t="shared" si="0"/>
        <v>I триме-сечие 2023</v>
      </c>
      <c r="L4" s="144" t="str">
        <f t="shared" si="0"/>
        <v>I триме-сечие 2022</v>
      </c>
      <c r="M4" s="144" t="str">
        <f t="shared" si="0"/>
        <v>I триме-сечие 2023</v>
      </c>
      <c r="N4" s="144" t="str">
        <f t="shared" si="0"/>
        <v>I триме-сечие 2022</v>
      </c>
      <c r="O4" s="144" t="str">
        <f t="shared" si="0"/>
        <v>I триме-сечие 2023</v>
      </c>
      <c r="P4" s="144" t="str">
        <f t="shared" si="0"/>
        <v>I триме-сечие 2022</v>
      </c>
      <c r="Q4" s="144" t="str">
        <f t="shared" si="0"/>
        <v>I триме-сечие 2023</v>
      </c>
      <c r="R4" s="144" t="str">
        <f t="shared" si="0"/>
        <v>I триме-сечие 2022</v>
      </c>
      <c r="S4" s="144" t="str">
        <f t="shared" si="0"/>
        <v>I триме-сечие 2023</v>
      </c>
      <c r="T4" s="144" t="str">
        <f t="shared" si="0"/>
        <v>I триме-сечие 2022</v>
      </c>
      <c r="U4" s="144" t="str">
        <f t="shared" si="0"/>
        <v>I триме-сечие 2023</v>
      </c>
      <c r="V4" s="144" t="str">
        <f t="shared" ref="V4" si="1">T4</f>
        <v>I триме-сечие 2022</v>
      </c>
      <c r="W4" s="144" t="str">
        <f t="shared" ref="W4" si="2">U4</f>
        <v>I триме-сечие 2023</v>
      </c>
    </row>
    <row r="5" spans="1:58" s="39" customFormat="1" ht="24.6" customHeight="1">
      <c r="A5" s="15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</row>
    <row r="6" spans="1:58" s="41" customFormat="1" ht="32.25" customHeight="1">
      <c r="A6" s="133" t="s">
        <v>8</v>
      </c>
      <c r="B6" s="99">
        <v>14884</v>
      </c>
      <c r="C6" s="99">
        <v>19513</v>
      </c>
      <c r="D6" s="99">
        <v>12192</v>
      </c>
      <c r="E6" s="99">
        <v>8106</v>
      </c>
      <c r="F6" s="99">
        <v>11125</v>
      </c>
      <c r="G6" s="99">
        <v>13325</v>
      </c>
      <c r="H6" s="99">
        <v>12525</v>
      </c>
      <c r="I6" s="99">
        <v>14021</v>
      </c>
      <c r="J6" s="99">
        <v>6305</v>
      </c>
      <c r="K6" s="99">
        <v>7032</v>
      </c>
      <c r="L6" s="99">
        <v>10030</v>
      </c>
      <c r="M6" s="99">
        <v>7119</v>
      </c>
      <c r="N6" s="99">
        <v>1815</v>
      </c>
      <c r="O6" s="99">
        <v>2113</v>
      </c>
      <c r="P6" s="99">
        <v>1507</v>
      </c>
      <c r="Q6" s="99">
        <v>1519</v>
      </c>
      <c r="R6" s="99">
        <v>857</v>
      </c>
      <c r="S6" s="99">
        <v>815</v>
      </c>
      <c r="T6" s="106">
        <v>264</v>
      </c>
      <c r="U6" s="106">
        <v>617</v>
      </c>
      <c r="V6" s="99">
        <f>B6+D6+F6+H6+J6+L6+N6+P6+R6+T6</f>
        <v>71504</v>
      </c>
      <c r="W6" s="99">
        <f>C6+E6+G6+I6+K6+M6+O6+Q6+S6+U6</f>
        <v>74180</v>
      </c>
    </row>
    <row r="7" spans="1:58" s="41" customFormat="1" ht="32.25" customHeight="1">
      <c r="A7" s="42" t="s">
        <v>9</v>
      </c>
      <c r="B7" s="99">
        <v>13024</v>
      </c>
      <c r="C7" s="99">
        <v>14899</v>
      </c>
      <c r="D7" s="99">
        <v>5442</v>
      </c>
      <c r="E7" s="99">
        <v>5389</v>
      </c>
      <c r="F7" s="99">
        <v>10190</v>
      </c>
      <c r="G7" s="99">
        <v>11887</v>
      </c>
      <c r="H7" s="99">
        <v>10778</v>
      </c>
      <c r="I7" s="99">
        <v>13197</v>
      </c>
      <c r="J7" s="99">
        <v>5324</v>
      </c>
      <c r="K7" s="99">
        <v>6563</v>
      </c>
      <c r="L7" s="99">
        <v>4655</v>
      </c>
      <c r="M7" s="99">
        <v>5017</v>
      </c>
      <c r="N7" s="99">
        <v>1622</v>
      </c>
      <c r="O7" s="99">
        <v>1743</v>
      </c>
      <c r="P7" s="99">
        <v>919</v>
      </c>
      <c r="Q7" s="99">
        <v>1013</v>
      </c>
      <c r="R7" s="99">
        <v>652</v>
      </c>
      <c r="S7" s="99">
        <v>712</v>
      </c>
      <c r="T7" s="106">
        <v>40</v>
      </c>
      <c r="U7" s="106">
        <v>157</v>
      </c>
      <c r="V7" s="99">
        <f t="shared" ref="V7:V12" si="3">B7+D7+F7+H7+J7+L7+N7+P7+R7+T7</f>
        <v>52646</v>
      </c>
      <c r="W7" s="99">
        <f t="shared" ref="W7:W12" si="4">C7+E7+G7+I7+K7+M7+O7+Q7+S7+U7</f>
        <v>60577</v>
      </c>
    </row>
    <row r="8" spans="1:58" s="41" customFormat="1" ht="32.25" customHeight="1">
      <c r="A8" s="42" t="s">
        <v>10</v>
      </c>
      <c r="B8" s="99">
        <v>514</v>
      </c>
      <c r="C8" s="99">
        <v>1764</v>
      </c>
      <c r="D8" s="99">
        <v>3002</v>
      </c>
      <c r="E8" s="99">
        <v>1284</v>
      </c>
      <c r="F8" s="99">
        <v>77</v>
      </c>
      <c r="G8" s="99">
        <v>290</v>
      </c>
      <c r="H8" s="99">
        <v>131</v>
      </c>
      <c r="I8" s="99">
        <v>213</v>
      </c>
      <c r="J8" s="99">
        <v>95</v>
      </c>
      <c r="K8" s="99">
        <v>145</v>
      </c>
      <c r="L8" s="99">
        <v>4698</v>
      </c>
      <c r="M8" s="99">
        <v>702</v>
      </c>
      <c r="N8" s="99">
        <v>106</v>
      </c>
      <c r="O8" s="99">
        <v>288</v>
      </c>
      <c r="P8" s="99">
        <v>488</v>
      </c>
      <c r="Q8" s="99">
        <v>456</v>
      </c>
      <c r="R8" s="99">
        <v>74</v>
      </c>
      <c r="S8" s="99">
        <v>102</v>
      </c>
      <c r="T8" s="106">
        <v>224</v>
      </c>
      <c r="U8" s="106">
        <v>460</v>
      </c>
      <c r="V8" s="99">
        <f t="shared" si="3"/>
        <v>9409</v>
      </c>
      <c r="W8" s="99">
        <f t="shared" si="4"/>
        <v>5704</v>
      </c>
    </row>
    <row r="9" spans="1:58" s="41" customFormat="1" ht="32.25" customHeight="1">
      <c r="A9" s="133" t="s">
        <v>39</v>
      </c>
      <c r="B9" s="99">
        <v>10095</v>
      </c>
      <c r="C9" s="99">
        <v>10641</v>
      </c>
      <c r="D9" s="99">
        <v>7594</v>
      </c>
      <c r="E9" s="99">
        <v>6214</v>
      </c>
      <c r="F9" s="99">
        <v>6229</v>
      </c>
      <c r="G9" s="99">
        <v>7695</v>
      </c>
      <c r="H9" s="99">
        <v>5888</v>
      </c>
      <c r="I9" s="99">
        <v>7195</v>
      </c>
      <c r="J9" s="99">
        <v>4406</v>
      </c>
      <c r="K9" s="99">
        <v>4360</v>
      </c>
      <c r="L9" s="99">
        <v>6422</v>
      </c>
      <c r="M9" s="99">
        <v>4529</v>
      </c>
      <c r="N9" s="99">
        <v>1794</v>
      </c>
      <c r="O9" s="99">
        <v>1605</v>
      </c>
      <c r="P9" s="99">
        <v>1559</v>
      </c>
      <c r="Q9" s="99">
        <v>1230</v>
      </c>
      <c r="R9" s="99">
        <v>781</v>
      </c>
      <c r="S9" s="99">
        <v>736</v>
      </c>
      <c r="T9" s="106">
        <v>1504</v>
      </c>
      <c r="U9" s="106">
        <v>740</v>
      </c>
      <c r="V9" s="99">
        <f t="shared" si="3"/>
        <v>46272</v>
      </c>
      <c r="W9" s="99">
        <f t="shared" si="4"/>
        <v>44945</v>
      </c>
    </row>
    <row r="10" spans="1:58" s="41" customFormat="1" ht="32.25" customHeight="1">
      <c r="A10" s="43" t="s">
        <v>40</v>
      </c>
      <c r="B10" s="99">
        <v>1273</v>
      </c>
      <c r="C10" s="99">
        <v>933</v>
      </c>
      <c r="D10" s="99">
        <v>1619</v>
      </c>
      <c r="E10" s="99">
        <v>611</v>
      </c>
      <c r="F10" s="99">
        <v>591</v>
      </c>
      <c r="G10" s="99">
        <v>87</v>
      </c>
      <c r="H10" s="99">
        <v>363</v>
      </c>
      <c r="I10" s="99">
        <v>3</v>
      </c>
      <c r="J10" s="99">
        <v>471</v>
      </c>
      <c r="K10" s="99">
        <v>42</v>
      </c>
      <c r="L10" s="99">
        <v>2036</v>
      </c>
      <c r="M10" s="99">
        <v>1068</v>
      </c>
      <c r="N10" s="99">
        <v>194</v>
      </c>
      <c r="O10" s="99">
        <v>98</v>
      </c>
      <c r="P10" s="99">
        <v>484</v>
      </c>
      <c r="Q10" s="99">
        <v>83</v>
      </c>
      <c r="R10" s="99">
        <v>336</v>
      </c>
      <c r="S10" s="99">
        <v>81</v>
      </c>
      <c r="T10" s="106">
        <v>1106</v>
      </c>
      <c r="U10" s="106">
        <v>186</v>
      </c>
      <c r="V10" s="99">
        <f t="shared" si="3"/>
        <v>8473</v>
      </c>
      <c r="W10" s="99">
        <f t="shared" si="4"/>
        <v>3192</v>
      </c>
    </row>
    <row r="11" spans="1:58" s="44" customFormat="1" ht="32.25" customHeight="1">
      <c r="A11" s="42" t="s">
        <v>41</v>
      </c>
      <c r="B11" s="99">
        <v>4789</v>
      </c>
      <c r="C11" s="99">
        <v>8872</v>
      </c>
      <c r="D11" s="99">
        <v>4598</v>
      </c>
      <c r="E11" s="99">
        <v>1892</v>
      </c>
      <c r="F11" s="99">
        <v>4896</v>
      </c>
      <c r="G11" s="99">
        <v>5630</v>
      </c>
      <c r="H11" s="99">
        <v>6637</v>
      </c>
      <c r="I11" s="99">
        <v>6826</v>
      </c>
      <c r="J11" s="99">
        <v>1899</v>
      </c>
      <c r="K11" s="99">
        <v>2672</v>
      </c>
      <c r="L11" s="99">
        <v>3608</v>
      </c>
      <c r="M11" s="99">
        <v>2590</v>
      </c>
      <c r="N11" s="99">
        <v>21</v>
      </c>
      <c r="O11" s="99">
        <v>508</v>
      </c>
      <c r="P11" s="99">
        <v>-52</v>
      </c>
      <c r="Q11" s="99">
        <v>289</v>
      </c>
      <c r="R11" s="99">
        <v>76</v>
      </c>
      <c r="S11" s="99">
        <v>79</v>
      </c>
      <c r="T11" s="106">
        <v>-1240</v>
      </c>
      <c r="U11" s="106">
        <v>-123</v>
      </c>
      <c r="V11" s="99">
        <f t="shared" si="3"/>
        <v>25232</v>
      </c>
      <c r="W11" s="99">
        <f t="shared" si="4"/>
        <v>29235</v>
      </c>
    </row>
    <row r="12" spans="1:58" ht="32.25" customHeight="1">
      <c r="A12" s="42" t="s">
        <v>42</v>
      </c>
      <c r="B12" s="99">
        <v>4789</v>
      </c>
      <c r="C12" s="99">
        <v>8872</v>
      </c>
      <c r="D12" s="99">
        <v>4598</v>
      </c>
      <c r="E12" s="99">
        <v>1892</v>
      </c>
      <c r="F12" s="99">
        <v>4406</v>
      </c>
      <c r="G12" s="99">
        <v>5067</v>
      </c>
      <c r="H12" s="99">
        <v>6037</v>
      </c>
      <c r="I12" s="99">
        <v>6301</v>
      </c>
      <c r="J12" s="99">
        <v>1709</v>
      </c>
      <c r="K12" s="99">
        <v>2405</v>
      </c>
      <c r="L12" s="99">
        <v>3607</v>
      </c>
      <c r="M12" s="99">
        <v>2589</v>
      </c>
      <c r="N12" s="99">
        <v>21</v>
      </c>
      <c r="O12" s="99">
        <v>508</v>
      </c>
      <c r="P12" s="99">
        <v>-52</v>
      </c>
      <c r="Q12" s="99">
        <v>289</v>
      </c>
      <c r="R12" s="99">
        <v>68</v>
      </c>
      <c r="S12" s="99">
        <v>71</v>
      </c>
      <c r="T12" s="106">
        <v>-1240</v>
      </c>
      <c r="U12" s="106">
        <v>-123</v>
      </c>
      <c r="V12" s="99">
        <f t="shared" si="3"/>
        <v>23943</v>
      </c>
      <c r="W12" s="99">
        <f t="shared" si="4"/>
        <v>27871</v>
      </c>
    </row>
    <row r="13" spans="1:58">
      <c r="C13" s="45"/>
      <c r="E13" s="45"/>
      <c r="G13" s="45"/>
      <c r="I13" s="45"/>
      <c r="K13" s="45"/>
      <c r="M13" s="45"/>
      <c r="O13" s="45"/>
      <c r="P13" s="45"/>
      <c r="Q13" s="45"/>
      <c r="R13" s="45"/>
      <c r="S13" s="45"/>
      <c r="T13" s="45"/>
      <c r="U13" s="45"/>
      <c r="V13" s="46"/>
    </row>
  </sheetData>
  <mergeCells count="36"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  <mergeCell ref="F4:F5"/>
    <mergeCell ref="C4:C5"/>
    <mergeCell ref="B4:B5"/>
    <mergeCell ref="B3:C3"/>
    <mergeCell ref="D3:E3"/>
    <mergeCell ref="F3:G3"/>
    <mergeCell ref="M4:M5"/>
    <mergeCell ref="H4:H5"/>
    <mergeCell ref="V2:W2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16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17" ht="40.5" customHeight="1">
      <c r="A1" s="196" t="s">
        <v>110</v>
      </c>
      <c r="B1" s="197"/>
      <c r="C1" s="197"/>
      <c r="D1" s="197"/>
      <c r="E1" s="197"/>
      <c r="F1" s="198"/>
    </row>
    <row r="2" spans="1:17" ht="16.5" customHeight="1">
      <c r="A2" s="83"/>
      <c r="B2" s="84"/>
      <c r="C2" s="84"/>
      <c r="D2" s="84"/>
      <c r="E2" s="84"/>
      <c r="F2" s="85"/>
    </row>
    <row r="3" spans="1:17" ht="50.25" customHeight="1">
      <c r="A3" s="68" t="s">
        <v>55</v>
      </c>
      <c r="B3" s="8" t="s">
        <v>21</v>
      </c>
      <c r="C3" s="8" t="s">
        <v>22</v>
      </c>
      <c r="D3" s="8" t="s">
        <v>15</v>
      </c>
      <c r="E3" s="8" t="s">
        <v>37</v>
      </c>
      <c r="F3" s="30" t="s">
        <v>19</v>
      </c>
    </row>
    <row r="4" spans="1:17" ht="35.1" customHeight="1">
      <c r="A4" s="28" t="s">
        <v>16</v>
      </c>
      <c r="B4" s="4">
        <v>1031506</v>
      </c>
      <c r="C4" s="4">
        <v>76720</v>
      </c>
      <c r="D4" s="4">
        <v>142544</v>
      </c>
      <c r="E4" s="80">
        <v>0</v>
      </c>
      <c r="F4" s="4">
        <f>SUM(B4:E4)</f>
        <v>1250770</v>
      </c>
      <c r="G4" s="7"/>
      <c r="N4" s="7"/>
      <c r="O4" s="7"/>
      <c r="P4" s="7"/>
      <c r="Q4" s="7"/>
    </row>
    <row r="5" spans="1:17" ht="35.1" customHeight="1">
      <c r="A5" s="28" t="s">
        <v>17</v>
      </c>
      <c r="B5" s="4">
        <v>370297</v>
      </c>
      <c r="C5" s="4">
        <v>42724</v>
      </c>
      <c r="D5" s="4">
        <v>50479</v>
      </c>
      <c r="E5" s="80">
        <v>0</v>
      </c>
      <c r="F5" s="4">
        <f t="shared" ref="F5:F13" si="0">SUM(B5:E5)</f>
        <v>463500</v>
      </c>
      <c r="G5" s="7"/>
      <c r="N5" s="7"/>
      <c r="O5" s="7"/>
      <c r="P5" s="7"/>
      <c r="Q5" s="7"/>
    </row>
    <row r="6" spans="1:17" ht="35.1" customHeight="1">
      <c r="A6" s="32" t="s">
        <v>71</v>
      </c>
      <c r="B6" s="4">
        <v>765795</v>
      </c>
      <c r="C6" s="4">
        <v>57174</v>
      </c>
      <c r="D6" s="4">
        <v>118838</v>
      </c>
      <c r="E6" s="4">
        <v>9982</v>
      </c>
      <c r="F6" s="4">
        <f t="shared" si="0"/>
        <v>951789</v>
      </c>
      <c r="G6" s="7"/>
      <c r="N6" s="7"/>
      <c r="O6" s="7"/>
      <c r="P6" s="7"/>
      <c r="Q6" s="7"/>
    </row>
    <row r="7" spans="1:17" ht="35.1" customHeight="1">
      <c r="A7" s="28" t="s">
        <v>5</v>
      </c>
      <c r="B7" s="4">
        <v>753811</v>
      </c>
      <c r="C7" s="4">
        <v>47635</v>
      </c>
      <c r="D7" s="4">
        <v>211109</v>
      </c>
      <c r="E7" s="80">
        <v>0</v>
      </c>
      <c r="F7" s="4">
        <f t="shared" si="0"/>
        <v>1012555</v>
      </c>
      <c r="G7" s="7"/>
      <c r="N7" s="7"/>
      <c r="O7" s="7"/>
      <c r="P7" s="7"/>
      <c r="Q7" s="7"/>
    </row>
    <row r="8" spans="1:17" ht="35.1" customHeight="1">
      <c r="A8" s="32" t="s">
        <v>77</v>
      </c>
      <c r="B8" s="4">
        <v>356531</v>
      </c>
      <c r="C8" s="4">
        <v>21921</v>
      </c>
      <c r="D8" s="4">
        <v>45640</v>
      </c>
      <c r="E8" s="80">
        <v>0</v>
      </c>
      <c r="F8" s="4">
        <f t="shared" si="0"/>
        <v>424092</v>
      </c>
      <c r="G8" s="7"/>
      <c r="N8" s="7"/>
      <c r="O8" s="7"/>
      <c r="P8" s="7"/>
      <c r="Q8" s="7"/>
    </row>
    <row r="9" spans="1:17" ht="35.1" customHeight="1">
      <c r="A9" s="32" t="s">
        <v>82</v>
      </c>
      <c r="B9" s="4">
        <v>313157</v>
      </c>
      <c r="C9" s="4">
        <v>30935</v>
      </c>
      <c r="D9" s="4">
        <v>55743</v>
      </c>
      <c r="E9" s="80">
        <v>0</v>
      </c>
      <c r="F9" s="4">
        <f t="shared" si="0"/>
        <v>399835</v>
      </c>
      <c r="G9" s="7"/>
      <c r="N9" s="7"/>
      <c r="O9" s="7"/>
      <c r="P9" s="7"/>
      <c r="Q9" s="7"/>
    </row>
    <row r="10" spans="1:17" ht="35.1" customHeight="1">
      <c r="A10" s="110" t="s">
        <v>73</v>
      </c>
      <c r="B10" s="4">
        <v>199941</v>
      </c>
      <c r="C10" s="4">
        <v>15254</v>
      </c>
      <c r="D10" s="4">
        <v>7215</v>
      </c>
      <c r="E10" s="80">
        <v>0</v>
      </c>
      <c r="F10" s="4">
        <f t="shared" si="0"/>
        <v>222410</v>
      </c>
      <c r="G10" s="7"/>
      <c r="N10" s="7"/>
      <c r="O10" s="7"/>
      <c r="P10" s="7"/>
      <c r="Q10" s="7"/>
    </row>
    <row r="11" spans="1:17" ht="35.1" customHeight="1">
      <c r="A11" s="28" t="s">
        <v>6</v>
      </c>
      <c r="B11" s="4">
        <v>100081</v>
      </c>
      <c r="C11" s="4">
        <v>20358</v>
      </c>
      <c r="D11" s="4">
        <v>10883</v>
      </c>
      <c r="E11" s="80">
        <v>0</v>
      </c>
      <c r="F11" s="4">
        <f t="shared" si="0"/>
        <v>131322</v>
      </c>
      <c r="G11" s="7"/>
      <c r="N11" s="7"/>
      <c r="O11" s="7"/>
      <c r="P11" s="7"/>
      <c r="Q11" s="7"/>
    </row>
    <row r="12" spans="1:17" ht="35.1" customHeight="1">
      <c r="A12" s="28" t="s">
        <v>36</v>
      </c>
      <c r="B12" s="4">
        <v>73325</v>
      </c>
      <c r="C12" s="4">
        <v>9006</v>
      </c>
      <c r="D12" s="4">
        <v>443</v>
      </c>
      <c r="E12" s="80">
        <v>0</v>
      </c>
      <c r="F12" s="4">
        <f t="shared" si="0"/>
        <v>82774</v>
      </c>
      <c r="G12" s="7"/>
      <c r="N12" s="7"/>
      <c r="O12" s="7"/>
      <c r="P12" s="7"/>
      <c r="Q12" s="7"/>
    </row>
    <row r="13" spans="1:17" ht="35.1" customHeight="1">
      <c r="A13" s="28" t="s">
        <v>97</v>
      </c>
      <c r="B13" s="4">
        <v>9363</v>
      </c>
      <c r="C13" s="4">
        <v>1287</v>
      </c>
      <c r="D13" s="4">
        <v>2584</v>
      </c>
      <c r="E13" s="115">
        <v>0</v>
      </c>
      <c r="F13" s="4">
        <f t="shared" si="0"/>
        <v>13234</v>
      </c>
      <c r="G13" s="7"/>
      <c r="N13" s="7"/>
      <c r="O13" s="7"/>
      <c r="P13" s="7"/>
      <c r="Q13" s="7"/>
    </row>
    <row r="14" spans="1:17" ht="35.1" customHeight="1">
      <c r="A14" s="3" t="s">
        <v>19</v>
      </c>
      <c r="B14" s="4">
        <f>SUM(B4:B13)</f>
        <v>3973807</v>
      </c>
      <c r="C14" s="4">
        <f t="shared" ref="C14:F14" si="1">SUM(C4:C13)</f>
        <v>323014</v>
      </c>
      <c r="D14" s="4">
        <f t="shared" si="1"/>
        <v>645478</v>
      </c>
      <c r="E14" s="4">
        <f t="shared" si="1"/>
        <v>9982</v>
      </c>
      <c r="F14" s="4">
        <f t="shared" si="1"/>
        <v>4952281</v>
      </c>
      <c r="G14" s="7"/>
    </row>
    <row r="15" spans="1:17">
      <c r="B15" s="7"/>
      <c r="C15" s="7"/>
      <c r="D15" s="7"/>
      <c r="E15" s="7"/>
      <c r="F15" s="7"/>
    </row>
    <row r="16" spans="1:17">
      <c r="B16" s="7"/>
      <c r="C16" s="7"/>
      <c r="D16" s="7"/>
      <c r="E16" s="7"/>
      <c r="F16" s="7"/>
    </row>
  </sheetData>
  <mergeCells count="1">
    <mergeCell ref="A1:F1"/>
  </mergeCells>
  <phoneticPr fontId="3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W18"/>
  <sheetViews>
    <sheetView showGridLines="0" zoomScale="90" zoomScaleNormal="90" workbookViewId="0">
      <selection sqref="A1:F1"/>
    </sheetView>
  </sheetViews>
  <sheetFormatPr defaultColWidth="9.140625" defaultRowHeight="15.75"/>
  <cols>
    <col min="1" max="1" width="56.28515625" style="17" customWidth="1"/>
    <col min="2" max="5" width="12.7109375" style="17" customWidth="1"/>
    <col min="6" max="6" width="12" style="17" bestFit="1" customWidth="1"/>
    <col min="7" max="7" width="9.42578125" style="17" bestFit="1" customWidth="1"/>
    <col min="8" max="16384" width="9.140625" style="17"/>
  </cols>
  <sheetData>
    <row r="1" spans="1:23" ht="52.5" customHeight="1">
      <c r="A1" s="202" t="s">
        <v>111</v>
      </c>
      <c r="B1" s="203"/>
      <c r="C1" s="203"/>
      <c r="D1" s="203"/>
      <c r="E1" s="204"/>
      <c r="F1" s="205"/>
    </row>
    <row r="2" spans="1:23">
      <c r="A2" s="199" t="s">
        <v>20</v>
      </c>
      <c r="B2" s="200"/>
      <c r="C2" s="200"/>
      <c r="D2" s="200"/>
      <c r="E2" s="200"/>
      <c r="F2" s="201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ht="51" customHeight="1">
      <c r="A3" s="68" t="s">
        <v>51</v>
      </c>
      <c r="B3" s="69" t="s">
        <v>21</v>
      </c>
      <c r="C3" s="2" t="s">
        <v>22</v>
      </c>
      <c r="D3" s="2" t="s">
        <v>15</v>
      </c>
      <c r="E3" s="2" t="s">
        <v>37</v>
      </c>
      <c r="F3" s="19" t="s">
        <v>19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30" customHeight="1">
      <c r="A4" s="20" t="s">
        <v>16</v>
      </c>
      <c r="B4" s="21">
        <v>25.95</v>
      </c>
      <c r="C4" s="138">
        <v>23.74</v>
      </c>
      <c r="D4" s="138">
        <v>22.08</v>
      </c>
      <c r="E4" s="80"/>
      <c r="F4" s="137">
        <v>25.26</v>
      </c>
      <c r="G4" s="22"/>
      <c r="H4" s="18"/>
      <c r="I4" s="126"/>
      <c r="J4" s="126"/>
      <c r="K4" s="18"/>
      <c r="L4" s="126"/>
      <c r="M4" s="126"/>
      <c r="N4" s="126"/>
      <c r="O4" s="126"/>
      <c r="P4" s="18"/>
      <c r="Q4" s="18"/>
      <c r="R4" s="18"/>
      <c r="S4" s="18"/>
      <c r="T4" s="18"/>
      <c r="U4" s="18"/>
    </row>
    <row r="5" spans="1:23" ht="30" customHeight="1">
      <c r="A5" s="20" t="s">
        <v>17</v>
      </c>
      <c r="B5" s="21">
        <v>9.32</v>
      </c>
      <c r="C5" s="138">
        <v>13.23</v>
      </c>
      <c r="D5" s="138">
        <v>7.82</v>
      </c>
      <c r="E5" s="80"/>
      <c r="F5" s="137">
        <v>9.36</v>
      </c>
      <c r="G5" s="22"/>
      <c r="H5" s="18"/>
      <c r="I5" s="126"/>
      <c r="J5" s="126"/>
      <c r="K5" s="18"/>
      <c r="L5" s="126"/>
      <c r="M5" s="126"/>
      <c r="N5" s="126"/>
      <c r="O5" s="126"/>
      <c r="P5" s="18"/>
      <c r="Q5" s="18"/>
      <c r="R5" s="18"/>
      <c r="S5" s="18"/>
      <c r="T5" s="18"/>
      <c r="U5" s="18"/>
    </row>
    <row r="6" spans="1:23" ht="30" customHeight="1">
      <c r="A6" s="121" t="s">
        <v>71</v>
      </c>
      <c r="B6" s="21">
        <v>19.27</v>
      </c>
      <c r="C6" s="138">
        <v>17.7</v>
      </c>
      <c r="D6" s="138">
        <v>18.41</v>
      </c>
      <c r="E6" s="21">
        <v>100</v>
      </c>
      <c r="F6" s="137">
        <v>19.22</v>
      </c>
      <c r="G6" s="22"/>
      <c r="H6" s="18"/>
      <c r="I6" s="126"/>
      <c r="J6" s="126"/>
      <c r="K6" s="18"/>
      <c r="L6" s="126"/>
      <c r="M6" s="126"/>
      <c r="N6" s="126"/>
      <c r="O6" s="126"/>
      <c r="P6" s="18"/>
      <c r="Q6" s="18"/>
      <c r="R6" s="18"/>
      <c r="S6" s="18"/>
      <c r="T6" s="18"/>
      <c r="U6" s="18"/>
    </row>
    <row r="7" spans="1:23" ht="30" customHeight="1">
      <c r="A7" s="20" t="s">
        <v>5</v>
      </c>
      <c r="B7" s="21">
        <v>18.97</v>
      </c>
      <c r="C7" s="138">
        <v>14.75</v>
      </c>
      <c r="D7" s="138">
        <v>32.700000000000003</v>
      </c>
      <c r="E7" s="80"/>
      <c r="F7" s="137">
        <v>20.45</v>
      </c>
      <c r="G7" s="22"/>
      <c r="H7" s="18"/>
      <c r="I7" s="126"/>
      <c r="J7" s="126"/>
      <c r="K7" s="18"/>
      <c r="L7" s="126"/>
      <c r="M7" s="126"/>
      <c r="N7" s="126"/>
      <c r="O7" s="126"/>
      <c r="P7" s="18"/>
      <c r="Q7" s="18"/>
      <c r="R7" s="18"/>
      <c r="S7" s="18"/>
      <c r="T7" s="18"/>
      <c r="U7" s="18"/>
    </row>
    <row r="8" spans="1:23" ht="30" customHeight="1">
      <c r="A8" s="121" t="s">
        <v>77</v>
      </c>
      <c r="B8" s="21">
        <v>8.9700000000000006</v>
      </c>
      <c r="C8" s="138">
        <v>6.79</v>
      </c>
      <c r="D8" s="138">
        <v>7.07</v>
      </c>
      <c r="E8" s="80"/>
      <c r="F8" s="137">
        <v>8.56</v>
      </c>
      <c r="G8" s="22"/>
      <c r="I8" s="126"/>
      <c r="J8" s="126"/>
      <c r="L8" s="126"/>
      <c r="M8" s="126"/>
      <c r="N8" s="126"/>
      <c r="O8" s="126"/>
    </row>
    <row r="9" spans="1:23" ht="30" customHeight="1">
      <c r="A9" s="121" t="s">
        <v>69</v>
      </c>
      <c r="B9" s="21">
        <v>7.88</v>
      </c>
      <c r="C9" s="138">
        <v>9.58</v>
      </c>
      <c r="D9" s="138">
        <v>8.64</v>
      </c>
      <c r="E9" s="80"/>
      <c r="F9" s="137">
        <v>8.07</v>
      </c>
      <c r="G9" s="22"/>
      <c r="I9" s="126"/>
      <c r="J9" s="126"/>
      <c r="L9" s="126"/>
      <c r="M9" s="126"/>
      <c r="N9" s="126"/>
      <c r="O9" s="126"/>
    </row>
    <row r="10" spans="1:23" ht="30" customHeight="1">
      <c r="A10" s="73" t="s">
        <v>73</v>
      </c>
      <c r="B10" s="21">
        <v>5.03</v>
      </c>
      <c r="C10" s="138">
        <v>4.72</v>
      </c>
      <c r="D10" s="138">
        <v>1.1200000000000001</v>
      </c>
      <c r="E10" s="80"/>
      <c r="F10" s="137">
        <v>4.49</v>
      </c>
      <c r="G10" s="22"/>
      <c r="I10" s="126"/>
      <c r="J10" s="126"/>
      <c r="L10" s="126"/>
      <c r="M10" s="126"/>
      <c r="N10" s="126"/>
      <c r="O10" s="126"/>
    </row>
    <row r="11" spans="1:23" ht="30" customHeight="1">
      <c r="A11" s="3" t="s">
        <v>6</v>
      </c>
      <c r="B11" s="21">
        <v>2.52</v>
      </c>
      <c r="C11" s="138">
        <v>6.3</v>
      </c>
      <c r="D11" s="138">
        <v>1.69</v>
      </c>
      <c r="E11" s="80"/>
      <c r="F11" s="137">
        <v>2.65</v>
      </c>
      <c r="G11" s="22"/>
      <c r="I11" s="126"/>
      <c r="J11" s="126"/>
      <c r="L11" s="126"/>
      <c r="M11" s="126"/>
      <c r="N11" s="126"/>
      <c r="O11" s="126"/>
    </row>
    <row r="12" spans="1:23" ht="30" customHeight="1">
      <c r="A12" s="28" t="s">
        <v>36</v>
      </c>
      <c r="B12" s="21">
        <v>1.85</v>
      </c>
      <c r="C12" s="139">
        <v>2.79</v>
      </c>
      <c r="D12" s="138">
        <v>7.0000000000000007E-2</v>
      </c>
      <c r="E12" s="80"/>
      <c r="F12" s="137">
        <v>1.67</v>
      </c>
      <c r="G12" s="22"/>
      <c r="I12" s="126"/>
      <c r="J12" s="126"/>
      <c r="L12" s="126"/>
      <c r="M12" s="126"/>
      <c r="N12" s="126"/>
      <c r="O12" s="126"/>
    </row>
    <row r="13" spans="1:23" ht="30" customHeight="1">
      <c r="A13" s="134" t="s">
        <v>67</v>
      </c>
      <c r="B13" s="21">
        <v>0.24</v>
      </c>
      <c r="C13" s="138">
        <v>0.4</v>
      </c>
      <c r="D13" s="138">
        <v>0.4</v>
      </c>
      <c r="E13" s="115"/>
      <c r="F13" s="137">
        <v>0.27</v>
      </c>
      <c r="G13" s="22"/>
      <c r="I13" s="126"/>
      <c r="J13" s="126"/>
      <c r="L13" s="126"/>
      <c r="M13" s="126"/>
      <c r="N13" s="126"/>
      <c r="O13" s="126"/>
    </row>
    <row r="14" spans="1:23" ht="30" customHeight="1">
      <c r="A14" s="31" t="s">
        <v>23</v>
      </c>
      <c r="B14" s="21">
        <f>SUM(B4:B13)</f>
        <v>99.999999999999972</v>
      </c>
      <c r="C14" s="21">
        <f t="shared" ref="C14:F14" si="0">SUM(C4:C13)</f>
        <v>100.00000000000001</v>
      </c>
      <c r="D14" s="21">
        <f t="shared" si="0"/>
        <v>100.00000000000001</v>
      </c>
      <c r="E14" s="21">
        <f t="shared" si="0"/>
        <v>100</v>
      </c>
      <c r="F14" s="21">
        <f t="shared" si="0"/>
        <v>100.00000000000001</v>
      </c>
      <c r="G14" s="22"/>
      <c r="I14" s="126"/>
      <c r="J14" s="126"/>
      <c r="L14" s="126"/>
      <c r="M14" s="126"/>
      <c r="N14" s="126"/>
      <c r="O14" s="126"/>
    </row>
    <row r="15" spans="1:23" ht="39" customHeight="1">
      <c r="A15" s="6" t="s">
        <v>24</v>
      </c>
      <c r="B15" s="21">
        <v>80.239999999999995</v>
      </c>
      <c r="C15" s="21">
        <v>6.52</v>
      </c>
      <c r="D15" s="21">
        <v>13.04</v>
      </c>
      <c r="E15" s="21">
        <v>0.2</v>
      </c>
      <c r="F15" s="138">
        <f>SUM(B15:E15)</f>
        <v>99.999999999999986</v>
      </c>
      <c r="G15" s="22"/>
    </row>
    <row r="16" spans="1:23">
      <c r="A16" s="23"/>
      <c r="B16" s="24"/>
      <c r="C16" s="24"/>
      <c r="D16" s="24"/>
      <c r="E16" s="24"/>
      <c r="F16" s="9"/>
      <c r="G16" s="22"/>
    </row>
    <row r="18" spans="2:5">
      <c r="B18" s="22"/>
      <c r="C18" s="22"/>
      <c r="D18" s="22"/>
      <c r="E18" s="2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196" t="s">
        <v>112</v>
      </c>
      <c r="B1" s="197"/>
      <c r="C1" s="197"/>
      <c r="D1" s="197"/>
      <c r="E1" s="197"/>
      <c r="F1" s="198"/>
    </row>
    <row r="2" spans="1:8" ht="12.75" customHeight="1">
      <c r="A2" s="83"/>
      <c r="B2" s="84"/>
      <c r="C2" s="84"/>
      <c r="D2" s="84"/>
      <c r="E2" s="84"/>
      <c r="F2" s="85"/>
    </row>
    <row r="3" spans="1:8" ht="50.25" customHeight="1">
      <c r="A3" s="108" t="s">
        <v>55</v>
      </c>
      <c r="B3" s="109" t="s">
        <v>21</v>
      </c>
      <c r="C3" s="109" t="s">
        <v>22</v>
      </c>
      <c r="D3" s="109" t="s">
        <v>15</v>
      </c>
      <c r="E3" s="109" t="s">
        <v>37</v>
      </c>
      <c r="F3" s="111" t="s">
        <v>19</v>
      </c>
    </row>
    <row r="4" spans="1:8" ht="35.1" customHeight="1">
      <c r="A4" s="32" t="s">
        <v>16</v>
      </c>
      <c r="B4" s="114">
        <v>4323</v>
      </c>
      <c r="C4" s="114">
        <v>478</v>
      </c>
      <c r="D4" s="114">
        <v>739</v>
      </c>
      <c r="E4" s="115" t="s">
        <v>98</v>
      </c>
      <c r="F4" s="114">
        <f>SUM(B4:E4)</f>
        <v>5540</v>
      </c>
      <c r="H4" s="7"/>
    </row>
    <row r="5" spans="1:8" ht="35.1" customHeight="1">
      <c r="A5" s="32" t="s">
        <v>17</v>
      </c>
      <c r="B5" s="114">
        <v>3112</v>
      </c>
      <c r="C5" s="114">
        <v>423</v>
      </c>
      <c r="D5" s="114">
        <v>2304</v>
      </c>
      <c r="E5" s="115" t="s">
        <v>98</v>
      </c>
      <c r="F5" s="114">
        <f t="shared" ref="F5:F13" si="0">SUM(B5:E5)</f>
        <v>5839</v>
      </c>
      <c r="H5" s="7"/>
    </row>
    <row r="6" spans="1:8" ht="35.1" customHeight="1">
      <c r="A6" s="32" t="s">
        <v>71</v>
      </c>
      <c r="B6" s="114">
        <v>4079</v>
      </c>
      <c r="C6" s="114">
        <v>141</v>
      </c>
      <c r="D6" s="114">
        <v>702</v>
      </c>
      <c r="E6" s="116">
        <v>28</v>
      </c>
      <c r="F6" s="114">
        <f t="shared" si="0"/>
        <v>4950</v>
      </c>
      <c r="H6" s="7"/>
    </row>
    <row r="7" spans="1:8" ht="35.1" customHeight="1">
      <c r="A7" s="32" t="s">
        <v>5</v>
      </c>
      <c r="B7" s="114">
        <v>4054</v>
      </c>
      <c r="C7" s="114">
        <v>223</v>
      </c>
      <c r="D7" s="114">
        <v>1077</v>
      </c>
      <c r="E7" s="115" t="s">
        <v>98</v>
      </c>
      <c r="F7" s="114">
        <f t="shared" si="0"/>
        <v>5354</v>
      </c>
      <c r="H7" s="7"/>
    </row>
    <row r="8" spans="1:8" ht="35.1" customHeight="1">
      <c r="A8" s="32" t="s">
        <v>77</v>
      </c>
      <c r="B8" s="114">
        <v>3577</v>
      </c>
      <c r="C8" s="114">
        <v>153</v>
      </c>
      <c r="D8" s="114">
        <v>552</v>
      </c>
      <c r="E8" s="115" t="s">
        <v>98</v>
      </c>
      <c r="F8" s="114">
        <f t="shared" si="0"/>
        <v>4282</v>
      </c>
      <c r="H8" s="7"/>
    </row>
    <row r="9" spans="1:8" ht="35.1" customHeight="1">
      <c r="A9" s="32" t="s">
        <v>82</v>
      </c>
      <c r="B9" s="114">
        <v>3899</v>
      </c>
      <c r="C9" s="114">
        <v>391</v>
      </c>
      <c r="D9" s="114">
        <v>266</v>
      </c>
      <c r="E9" s="115" t="s">
        <v>98</v>
      </c>
      <c r="F9" s="114">
        <f t="shared" si="0"/>
        <v>4556</v>
      </c>
      <c r="H9" s="7"/>
    </row>
    <row r="10" spans="1:8" ht="35.1" customHeight="1">
      <c r="A10" s="110" t="s">
        <v>18</v>
      </c>
      <c r="B10" s="114">
        <v>2585</v>
      </c>
      <c r="C10" s="114">
        <v>225</v>
      </c>
      <c r="D10" s="114">
        <v>77</v>
      </c>
      <c r="E10" s="115" t="s">
        <v>98</v>
      </c>
      <c r="F10" s="114">
        <f t="shared" si="0"/>
        <v>2887</v>
      </c>
      <c r="H10" s="7"/>
    </row>
    <row r="11" spans="1:8" ht="35.1" customHeight="1">
      <c r="A11" s="32" t="s">
        <v>6</v>
      </c>
      <c r="B11" s="114">
        <v>2501</v>
      </c>
      <c r="C11" s="114">
        <v>323</v>
      </c>
      <c r="D11" s="114">
        <v>63</v>
      </c>
      <c r="E11" s="115" t="s">
        <v>98</v>
      </c>
      <c r="F11" s="114">
        <f t="shared" si="0"/>
        <v>2887</v>
      </c>
      <c r="H11" s="7"/>
    </row>
    <row r="12" spans="1:8" ht="35.1" customHeight="1">
      <c r="A12" s="32" t="s">
        <v>36</v>
      </c>
      <c r="B12" s="114">
        <v>2579</v>
      </c>
      <c r="C12" s="114">
        <v>209</v>
      </c>
      <c r="D12" s="114">
        <v>12</v>
      </c>
      <c r="E12" s="115" t="s">
        <v>98</v>
      </c>
      <c r="F12" s="114">
        <f t="shared" si="0"/>
        <v>2800</v>
      </c>
      <c r="H12" s="7"/>
    </row>
    <row r="13" spans="1:8" ht="35.1" customHeight="1">
      <c r="A13" s="32" t="s">
        <v>67</v>
      </c>
      <c r="B13" s="114">
        <v>2100</v>
      </c>
      <c r="C13" s="114">
        <v>298</v>
      </c>
      <c r="D13" s="114">
        <v>195</v>
      </c>
      <c r="E13" s="115" t="s">
        <v>98</v>
      </c>
      <c r="F13" s="114">
        <f t="shared" si="0"/>
        <v>2593</v>
      </c>
      <c r="H13" s="7"/>
    </row>
    <row r="14" spans="1:8" ht="35.1" customHeight="1">
      <c r="A14" s="32" t="s">
        <v>19</v>
      </c>
      <c r="B14" s="114">
        <f>SUM(B4:B13)</f>
        <v>32809</v>
      </c>
      <c r="C14" s="114">
        <f t="shared" ref="C14:F14" si="1">SUM(C4:C13)</f>
        <v>2864</v>
      </c>
      <c r="D14" s="114">
        <f t="shared" si="1"/>
        <v>5987</v>
      </c>
      <c r="E14" s="114">
        <f t="shared" si="1"/>
        <v>28</v>
      </c>
      <c r="F14" s="114">
        <f t="shared" si="1"/>
        <v>41688</v>
      </c>
    </row>
  </sheetData>
  <mergeCells count="1">
    <mergeCell ref="A1:F1"/>
  </mergeCells>
  <phoneticPr fontId="3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E16"/>
  <sheetViews>
    <sheetView showGridLines="0" zoomScale="90" zoomScaleNormal="90" workbookViewId="0">
      <selection sqref="A1:E1"/>
    </sheetView>
  </sheetViews>
  <sheetFormatPr defaultRowHeight="12.75"/>
  <cols>
    <col min="1" max="1" width="51.5703125" customWidth="1"/>
    <col min="2" max="4" width="11.42578125" customWidth="1"/>
    <col min="5" max="5" width="11.28515625" bestFit="1" customWidth="1"/>
  </cols>
  <sheetData>
    <row r="1" spans="1:5" ht="38.25" customHeight="1">
      <c r="A1" s="211" t="s">
        <v>99</v>
      </c>
      <c r="B1" s="211"/>
      <c r="C1" s="211"/>
      <c r="D1" s="211"/>
      <c r="E1" s="211"/>
    </row>
    <row r="2" spans="1:5" ht="16.5" customHeight="1">
      <c r="B2" s="90"/>
      <c r="C2" s="91"/>
      <c r="D2" s="91"/>
      <c r="E2" s="86" t="s">
        <v>11</v>
      </c>
    </row>
    <row r="3" spans="1:5" ht="30" customHeight="1">
      <c r="A3" s="206" t="s">
        <v>62</v>
      </c>
      <c r="B3" s="2">
        <v>2022</v>
      </c>
      <c r="C3" s="208">
        <v>2023</v>
      </c>
      <c r="D3" s="209"/>
      <c r="E3" s="210"/>
    </row>
    <row r="4" spans="1:5" ht="30" customHeight="1">
      <c r="A4" s="207"/>
      <c r="B4" s="96">
        <v>12</v>
      </c>
      <c r="C4" s="96">
        <v>1</v>
      </c>
      <c r="D4" s="96">
        <v>2</v>
      </c>
      <c r="E4" s="107">
        <v>3</v>
      </c>
    </row>
    <row r="5" spans="1:5" ht="30" customHeight="1">
      <c r="A5" s="3" t="s">
        <v>16</v>
      </c>
      <c r="B5" s="105">
        <v>4754894</v>
      </c>
      <c r="C5" s="81">
        <v>4924110</v>
      </c>
      <c r="D5" s="81">
        <v>4919756</v>
      </c>
      <c r="E5" s="105">
        <v>5003033</v>
      </c>
    </row>
    <row r="6" spans="1:5" ht="30" customHeight="1">
      <c r="A6" s="3" t="s">
        <v>17</v>
      </c>
      <c r="B6" s="105">
        <v>1868870</v>
      </c>
      <c r="C6" s="81">
        <v>1893794</v>
      </c>
      <c r="D6" s="81">
        <v>1877180</v>
      </c>
      <c r="E6" s="105">
        <v>1900596</v>
      </c>
    </row>
    <row r="7" spans="1:5" ht="30" customHeight="1">
      <c r="A7" s="33" t="s">
        <v>71</v>
      </c>
      <c r="B7" s="105">
        <v>3712330</v>
      </c>
      <c r="C7" s="81">
        <v>3834300</v>
      </c>
      <c r="D7" s="81">
        <v>3894141</v>
      </c>
      <c r="E7" s="105">
        <v>3989292</v>
      </c>
    </row>
    <row r="8" spans="1:5" ht="30" customHeight="1">
      <c r="A8" s="3" t="s">
        <v>5</v>
      </c>
      <c r="B8" s="105">
        <v>4063219</v>
      </c>
      <c r="C8" s="81">
        <v>4204115</v>
      </c>
      <c r="D8" s="81">
        <v>4165862</v>
      </c>
      <c r="E8" s="105">
        <v>4269561</v>
      </c>
    </row>
    <row r="9" spans="1:5" ht="30" customHeight="1">
      <c r="A9" s="33" t="s">
        <v>77</v>
      </c>
      <c r="B9" s="105">
        <v>2026632</v>
      </c>
      <c r="C9" s="81">
        <v>2093046</v>
      </c>
      <c r="D9" s="81">
        <v>2108356</v>
      </c>
      <c r="E9" s="105">
        <v>2168973</v>
      </c>
    </row>
    <row r="10" spans="1:5" ht="30" customHeight="1">
      <c r="A10" s="33" t="s">
        <v>83</v>
      </c>
      <c r="B10" s="105">
        <v>1756664</v>
      </c>
      <c r="C10" s="81">
        <v>1786395</v>
      </c>
      <c r="D10" s="81">
        <v>1806274</v>
      </c>
      <c r="E10" s="105">
        <v>1812572</v>
      </c>
    </row>
    <row r="11" spans="1:5" ht="30" customHeight="1">
      <c r="A11" s="73" t="s">
        <v>73</v>
      </c>
      <c r="B11" s="105">
        <v>510248</v>
      </c>
      <c r="C11" s="81">
        <v>519662</v>
      </c>
      <c r="D11" s="81">
        <v>507142</v>
      </c>
      <c r="E11" s="105">
        <v>511395</v>
      </c>
    </row>
    <row r="12" spans="1:5" ht="30" customHeight="1">
      <c r="A12" s="3" t="s">
        <v>6</v>
      </c>
      <c r="B12" s="105">
        <v>303021</v>
      </c>
      <c r="C12" s="81">
        <v>309241</v>
      </c>
      <c r="D12" s="81">
        <v>306809</v>
      </c>
      <c r="E12" s="105">
        <v>311968</v>
      </c>
    </row>
    <row r="13" spans="1:5" ht="30" customHeight="1">
      <c r="A13" s="28" t="s">
        <v>36</v>
      </c>
      <c r="B13" s="105">
        <v>194201</v>
      </c>
      <c r="C13" s="81">
        <v>199472</v>
      </c>
      <c r="D13" s="81">
        <v>198634</v>
      </c>
      <c r="E13" s="105">
        <v>202814</v>
      </c>
    </row>
    <row r="14" spans="1:5" ht="30" customHeight="1">
      <c r="A14" s="32" t="s">
        <v>67</v>
      </c>
      <c r="B14" s="105">
        <v>25047</v>
      </c>
      <c r="C14" s="105">
        <v>26298</v>
      </c>
      <c r="D14" s="105">
        <v>33992</v>
      </c>
      <c r="E14" s="105">
        <v>35084</v>
      </c>
    </row>
    <row r="15" spans="1:5" ht="30" customHeight="1">
      <c r="A15" s="6" t="s">
        <v>19</v>
      </c>
      <c r="B15" s="105">
        <v>19215126</v>
      </c>
      <c r="C15" s="105">
        <v>19790433</v>
      </c>
      <c r="D15" s="105">
        <v>19818146</v>
      </c>
      <c r="E15" s="105">
        <v>20205288</v>
      </c>
    </row>
    <row r="16" spans="1:5" ht="30" customHeight="1">
      <c r="A16" s="26"/>
      <c r="B16" s="25"/>
    </row>
  </sheetData>
  <mergeCells count="3">
    <mergeCell ref="A3:A4"/>
    <mergeCell ref="C3:E3"/>
    <mergeCell ref="A1:E1"/>
  </mergeCells>
  <phoneticPr fontId="36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E15"/>
  <sheetViews>
    <sheetView showGridLines="0" zoomScale="90" zoomScaleNormal="90" workbookViewId="0">
      <selection sqref="A1:E1"/>
    </sheetView>
  </sheetViews>
  <sheetFormatPr defaultRowHeight="12.75"/>
  <cols>
    <col min="1" max="1" width="55.85546875" customWidth="1"/>
    <col min="2" max="2" width="10.7109375" customWidth="1"/>
    <col min="3" max="4" width="9.28515625" customWidth="1"/>
  </cols>
  <sheetData>
    <row r="1" spans="1:5" ht="44.25" customHeight="1">
      <c r="A1" s="212" t="s">
        <v>94</v>
      </c>
      <c r="B1" s="212"/>
      <c r="C1" s="212"/>
      <c r="D1" s="212"/>
      <c r="E1" s="212"/>
    </row>
    <row r="2" spans="1:5" ht="19.5" customHeight="1">
      <c r="B2" s="92"/>
      <c r="C2" s="93"/>
      <c r="D2" s="93"/>
      <c r="E2" s="87" t="s">
        <v>20</v>
      </c>
    </row>
    <row r="3" spans="1:5" ht="30" customHeight="1">
      <c r="A3" s="206" t="s">
        <v>63</v>
      </c>
      <c r="B3" s="2">
        <v>2022</v>
      </c>
      <c r="C3" s="208">
        <v>2023</v>
      </c>
      <c r="D3" s="209"/>
      <c r="E3" s="210"/>
    </row>
    <row r="4" spans="1:5" ht="30" customHeight="1">
      <c r="A4" s="207"/>
      <c r="B4" s="1">
        <v>12</v>
      </c>
      <c r="C4" s="96">
        <v>1</v>
      </c>
      <c r="D4" s="96">
        <v>2</v>
      </c>
      <c r="E4" s="107">
        <v>3</v>
      </c>
    </row>
    <row r="5" spans="1:5" ht="30" customHeight="1">
      <c r="A5" s="3" t="s">
        <v>16</v>
      </c>
      <c r="B5" s="15">
        <v>24.74</v>
      </c>
      <c r="C5" s="15">
        <v>24.88</v>
      </c>
      <c r="D5" s="15">
        <v>24.83</v>
      </c>
      <c r="E5" s="104">
        <v>24.76</v>
      </c>
    </row>
    <row r="6" spans="1:5" ht="30" customHeight="1">
      <c r="A6" s="3" t="s">
        <v>17</v>
      </c>
      <c r="B6" s="15">
        <v>9.73</v>
      </c>
      <c r="C6" s="15">
        <v>9.57</v>
      </c>
      <c r="D6" s="15">
        <v>9.4700000000000006</v>
      </c>
      <c r="E6" s="104">
        <v>9.41</v>
      </c>
    </row>
    <row r="7" spans="1:5" ht="30" customHeight="1">
      <c r="A7" s="33" t="s">
        <v>71</v>
      </c>
      <c r="B7" s="15">
        <v>19.32</v>
      </c>
      <c r="C7" s="15">
        <v>19.37</v>
      </c>
      <c r="D7" s="15">
        <v>19.649999999999999</v>
      </c>
      <c r="E7" s="104">
        <v>19.739999999999998</v>
      </c>
    </row>
    <row r="8" spans="1:5" ht="30" customHeight="1">
      <c r="A8" s="3" t="s">
        <v>5</v>
      </c>
      <c r="B8" s="15">
        <v>21.15</v>
      </c>
      <c r="C8" s="15">
        <v>21.24</v>
      </c>
      <c r="D8" s="15">
        <v>21.02</v>
      </c>
      <c r="E8" s="104">
        <v>21.13</v>
      </c>
    </row>
    <row r="9" spans="1:5" ht="30" customHeight="1">
      <c r="A9" s="33" t="s">
        <v>77</v>
      </c>
      <c r="B9" s="15">
        <v>10.55</v>
      </c>
      <c r="C9" s="15">
        <v>10.58</v>
      </c>
      <c r="D9" s="15">
        <v>10.64</v>
      </c>
      <c r="E9" s="104">
        <v>10.74</v>
      </c>
    </row>
    <row r="10" spans="1:5" ht="30" customHeight="1">
      <c r="A10" s="33" t="s">
        <v>83</v>
      </c>
      <c r="B10" s="15">
        <v>9.14</v>
      </c>
      <c r="C10" s="15">
        <v>9.0299999999999994</v>
      </c>
      <c r="D10" s="15">
        <v>9.11</v>
      </c>
      <c r="E10" s="104">
        <v>8.9700000000000006</v>
      </c>
    </row>
    <row r="11" spans="1:5" ht="30" customHeight="1">
      <c r="A11" s="73" t="s">
        <v>73</v>
      </c>
      <c r="B11" s="15">
        <v>2.65</v>
      </c>
      <c r="C11" s="15">
        <v>2.63</v>
      </c>
      <c r="D11" s="15">
        <v>2.56</v>
      </c>
      <c r="E11" s="104">
        <v>2.5299999999999998</v>
      </c>
    </row>
    <row r="12" spans="1:5" ht="30" customHeight="1">
      <c r="A12" s="3" t="s">
        <v>6</v>
      </c>
      <c r="B12" s="15">
        <v>1.58</v>
      </c>
      <c r="C12" s="15">
        <v>1.56</v>
      </c>
      <c r="D12" s="15">
        <v>1.55</v>
      </c>
      <c r="E12" s="104">
        <v>1.54</v>
      </c>
    </row>
    <row r="13" spans="1:5" ht="30" customHeight="1">
      <c r="A13" s="28" t="s">
        <v>36</v>
      </c>
      <c r="B13" s="15">
        <v>1.01</v>
      </c>
      <c r="C13" s="15">
        <v>1.01</v>
      </c>
      <c r="D13" s="15">
        <v>1</v>
      </c>
      <c r="E13" s="104">
        <v>1.01</v>
      </c>
    </row>
    <row r="14" spans="1:5" ht="30" customHeight="1">
      <c r="A14" s="32" t="s">
        <v>67</v>
      </c>
      <c r="B14" s="15">
        <v>0.13</v>
      </c>
      <c r="C14" s="15">
        <v>0.13</v>
      </c>
      <c r="D14" s="15">
        <v>0.17</v>
      </c>
      <c r="E14" s="104">
        <v>0.17</v>
      </c>
    </row>
    <row r="15" spans="1:5" ht="30" customHeight="1">
      <c r="A15" s="27" t="s">
        <v>19</v>
      </c>
      <c r="B15" s="5">
        <v>100</v>
      </c>
      <c r="C15" s="5">
        <v>100</v>
      </c>
      <c r="D15" s="5">
        <v>100</v>
      </c>
      <c r="E15" s="5">
        <v>100</v>
      </c>
    </row>
  </sheetData>
  <mergeCells count="3">
    <mergeCell ref="A3:A4"/>
    <mergeCell ref="C3:E3"/>
    <mergeCell ref="A1:E1"/>
  </mergeCells>
  <phoneticPr fontId="36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4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8554687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12" t="s">
        <v>113</v>
      </c>
      <c r="B1" s="213"/>
      <c r="C1" s="213"/>
      <c r="D1" s="213"/>
      <c r="E1" s="213"/>
      <c r="F1" s="214"/>
    </row>
    <row r="2" spans="1:6" ht="13.5">
      <c r="A2" s="215" t="s">
        <v>11</v>
      </c>
      <c r="B2" s="216"/>
      <c r="C2" s="216"/>
      <c r="D2" s="216"/>
      <c r="E2" s="216"/>
      <c r="F2" s="217"/>
    </row>
    <row r="3" spans="1:6" ht="51" customHeight="1">
      <c r="A3" s="70" t="s">
        <v>57</v>
      </c>
      <c r="B3" s="2" t="s">
        <v>21</v>
      </c>
      <c r="C3" s="2" t="s">
        <v>22</v>
      </c>
      <c r="D3" s="2" t="s">
        <v>15</v>
      </c>
      <c r="E3" s="2" t="s">
        <v>37</v>
      </c>
      <c r="F3" s="8" t="s">
        <v>19</v>
      </c>
    </row>
    <row r="4" spans="1:6" ht="30" customHeight="1">
      <c r="A4" s="3" t="s">
        <v>16</v>
      </c>
      <c r="B4" s="106">
        <v>4505145</v>
      </c>
      <c r="C4" s="106">
        <v>332624</v>
      </c>
      <c r="D4" s="106">
        <v>165264</v>
      </c>
      <c r="E4" s="106">
        <v>0</v>
      </c>
      <c r="F4" s="106">
        <v>5003033</v>
      </c>
    </row>
    <row r="5" spans="1:6" ht="30" customHeight="1">
      <c r="A5" s="3" t="s">
        <v>17</v>
      </c>
      <c r="B5" s="106">
        <v>1593294</v>
      </c>
      <c r="C5" s="106">
        <v>208698</v>
      </c>
      <c r="D5" s="106">
        <v>98604</v>
      </c>
      <c r="E5" s="106">
        <v>0</v>
      </c>
      <c r="F5" s="106">
        <v>1900596</v>
      </c>
    </row>
    <row r="6" spans="1:6" ht="30" customHeight="1">
      <c r="A6" s="33" t="s">
        <v>71</v>
      </c>
      <c r="B6" s="106">
        <v>3554749</v>
      </c>
      <c r="C6" s="106">
        <v>270739</v>
      </c>
      <c r="D6" s="106">
        <v>147385</v>
      </c>
      <c r="E6" s="106">
        <v>16419</v>
      </c>
      <c r="F6" s="106">
        <v>3989292</v>
      </c>
    </row>
    <row r="7" spans="1:6" ht="30" customHeight="1">
      <c r="A7" s="3" t="s">
        <v>5</v>
      </c>
      <c r="B7" s="106">
        <v>3445229</v>
      </c>
      <c r="C7" s="106">
        <v>236852</v>
      </c>
      <c r="D7" s="106">
        <v>587480</v>
      </c>
      <c r="E7" s="106">
        <v>0</v>
      </c>
      <c r="F7" s="106">
        <v>4269561</v>
      </c>
    </row>
    <row r="8" spans="1:6" ht="30" customHeight="1">
      <c r="A8" s="33" t="s">
        <v>77</v>
      </c>
      <c r="B8" s="106">
        <v>1888443</v>
      </c>
      <c r="C8" s="106">
        <v>90250</v>
      </c>
      <c r="D8" s="106">
        <v>190280</v>
      </c>
      <c r="E8" s="106">
        <v>0</v>
      </c>
      <c r="F8" s="106">
        <v>2168973</v>
      </c>
    </row>
    <row r="9" spans="1:6" ht="30" customHeight="1">
      <c r="A9" s="33" t="s">
        <v>83</v>
      </c>
      <c r="B9" s="106">
        <v>1566811</v>
      </c>
      <c r="C9" s="106">
        <v>138189</v>
      </c>
      <c r="D9" s="106">
        <v>107572</v>
      </c>
      <c r="E9" s="106">
        <v>0</v>
      </c>
      <c r="F9" s="106">
        <v>1812572</v>
      </c>
    </row>
    <row r="10" spans="1:6" ht="30" customHeight="1">
      <c r="A10" s="73" t="s">
        <v>73</v>
      </c>
      <c r="B10" s="106">
        <v>459271</v>
      </c>
      <c r="C10" s="106">
        <v>38352</v>
      </c>
      <c r="D10" s="106">
        <v>13772</v>
      </c>
      <c r="E10" s="106">
        <v>0</v>
      </c>
      <c r="F10" s="106">
        <v>511395</v>
      </c>
    </row>
    <row r="11" spans="1:6" ht="30" customHeight="1">
      <c r="A11" s="3" t="s">
        <v>6</v>
      </c>
      <c r="B11" s="106">
        <v>235718</v>
      </c>
      <c r="C11" s="106">
        <v>63835</v>
      </c>
      <c r="D11" s="106">
        <v>12415</v>
      </c>
      <c r="E11" s="106">
        <v>0</v>
      </c>
      <c r="F11" s="106">
        <v>311968</v>
      </c>
    </row>
    <row r="12" spans="1:6" ht="30" customHeight="1">
      <c r="A12" s="28" t="s">
        <v>36</v>
      </c>
      <c r="B12" s="106">
        <v>179414</v>
      </c>
      <c r="C12" s="106">
        <v>22475</v>
      </c>
      <c r="D12" s="106">
        <v>925</v>
      </c>
      <c r="E12" s="106">
        <v>0</v>
      </c>
      <c r="F12" s="106">
        <v>202814</v>
      </c>
    </row>
    <row r="13" spans="1:6" ht="30" customHeight="1">
      <c r="A13" s="28" t="s">
        <v>97</v>
      </c>
      <c r="B13" s="106">
        <v>27272</v>
      </c>
      <c r="C13" s="106">
        <v>5984</v>
      </c>
      <c r="D13" s="106">
        <v>1828</v>
      </c>
      <c r="E13" s="106">
        <v>0</v>
      </c>
      <c r="F13" s="106">
        <v>35084</v>
      </c>
    </row>
    <row r="14" spans="1:6" ht="30" customHeight="1">
      <c r="A14" s="27" t="s">
        <v>19</v>
      </c>
      <c r="B14" s="97">
        <v>17455346</v>
      </c>
      <c r="C14" s="97">
        <v>1407998</v>
      </c>
      <c r="D14" s="97">
        <v>1325525</v>
      </c>
      <c r="E14" s="97">
        <v>16419</v>
      </c>
      <c r="F14" s="97">
        <v>20205288</v>
      </c>
    </row>
  </sheetData>
  <mergeCells count="2">
    <mergeCell ref="A1:F1"/>
    <mergeCell ref="A2:F2"/>
  </mergeCells>
  <phoneticPr fontId="36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7"/>
  <sheetViews>
    <sheetView showGridLines="0" zoomScale="90" zoomScaleNormal="90" workbookViewId="0">
      <selection sqref="A1:F1"/>
    </sheetView>
  </sheetViews>
  <sheetFormatPr defaultColWidth="9.140625" defaultRowHeight="13.5" customHeight="1"/>
  <cols>
    <col min="1" max="1" width="56.85546875" style="11" bestFit="1" customWidth="1"/>
    <col min="2" max="2" width="10.42578125" style="9" customWidth="1"/>
    <col min="3" max="6" width="10.7109375" style="9" customWidth="1"/>
    <col min="7" max="16384" width="9.140625" style="9"/>
  </cols>
  <sheetData>
    <row r="1" spans="1:6" ht="37.5" customHeight="1">
      <c r="A1" s="212" t="s">
        <v>114</v>
      </c>
      <c r="B1" s="218"/>
      <c r="C1" s="218"/>
      <c r="D1" s="218"/>
      <c r="E1" s="218"/>
      <c r="F1" s="219"/>
    </row>
    <row r="2" spans="1:6" ht="14.25" customHeight="1">
      <c r="A2" s="220" t="s">
        <v>20</v>
      </c>
      <c r="B2" s="216"/>
      <c r="C2" s="216"/>
      <c r="D2" s="216"/>
      <c r="E2" s="216"/>
      <c r="F2" s="217"/>
    </row>
    <row r="3" spans="1:6" ht="57" customHeight="1">
      <c r="A3" s="76" t="s">
        <v>64</v>
      </c>
      <c r="B3" s="2" t="s">
        <v>21</v>
      </c>
      <c r="C3" s="2" t="s">
        <v>22</v>
      </c>
      <c r="D3" s="2" t="s">
        <v>15</v>
      </c>
      <c r="E3" s="2" t="s">
        <v>37</v>
      </c>
      <c r="F3" s="19" t="s">
        <v>19</v>
      </c>
    </row>
    <row r="4" spans="1:6" ht="30" customHeight="1">
      <c r="A4" s="3" t="s">
        <v>16</v>
      </c>
      <c r="B4" s="98">
        <v>25.799999999999997</v>
      </c>
      <c r="C4" s="98">
        <v>23.630000000000003</v>
      </c>
      <c r="D4" s="98">
        <v>12.47</v>
      </c>
      <c r="E4" s="115">
        <v>0</v>
      </c>
      <c r="F4" s="104">
        <v>24.76</v>
      </c>
    </row>
    <row r="5" spans="1:6" ht="30" customHeight="1">
      <c r="A5" s="3" t="s">
        <v>17</v>
      </c>
      <c r="B5" s="98">
        <v>9.1300000000000008</v>
      </c>
      <c r="C5" s="98">
        <v>14.82</v>
      </c>
      <c r="D5" s="98">
        <v>7.44</v>
      </c>
      <c r="E5" s="115">
        <v>0</v>
      </c>
      <c r="F5" s="104">
        <v>9.41</v>
      </c>
    </row>
    <row r="6" spans="1:6" ht="30" customHeight="1">
      <c r="A6" s="33" t="s">
        <v>71</v>
      </c>
      <c r="B6" s="98">
        <v>20.36</v>
      </c>
      <c r="C6" s="98">
        <v>19.23</v>
      </c>
      <c r="D6" s="98">
        <v>11.12</v>
      </c>
      <c r="E6" s="98">
        <v>100</v>
      </c>
      <c r="F6" s="104">
        <v>19.739999999999998</v>
      </c>
    </row>
    <row r="7" spans="1:6" ht="30" customHeight="1">
      <c r="A7" s="3" t="s">
        <v>5</v>
      </c>
      <c r="B7" s="98">
        <v>19.739999999999998</v>
      </c>
      <c r="C7" s="98">
        <v>16.82</v>
      </c>
      <c r="D7" s="98">
        <v>44.32</v>
      </c>
      <c r="E7" s="115">
        <v>0</v>
      </c>
      <c r="F7" s="104">
        <v>21.13</v>
      </c>
    </row>
    <row r="8" spans="1:6" ht="30" customHeight="1">
      <c r="A8" s="33" t="s">
        <v>77</v>
      </c>
      <c r="B8" s="98">
        <v>10.82</v>
      </c>
      <c r="C8" s="98">
        <v>6.41</v>
      </c>
      <c r="D8" s="98">
        <v>14.35</v>
      </c>
      <c r="E8" s="115">
        <v>0</v>
      </c>
      <c r="F8" s="104">
        <v>10.74</v>
      </c>
    </row>
    <row r="9" spans="1:6" ht="30" customHeight="1">
      <c r="A9" s="33" t="s">
        <v>83</v>
      </c>
      <c r="B9" s="98">
        <v>8.98</v>
      </c>
      <c r="C9" s="98">
        <v>9.81</v>
      </c>
      <c r="D9" s="98">
        <v>8.11</v>
      </c>
      <c r="E9" s="115">
        <v>0</v>
      </c>
      <c r="F9" s="104">
        <v>8.9700000000000006</v>
      </c>
    </row>
    <row r="10" spans="1:6" ht="30" customHeight="1">
      <c r="A10" s="73" t="s">
        <v>73</v>
      </c>
      <c r="B10" s="98">
        <v>2.63</v>
      </c>
      <c r="C10" s="98">
        <v>2.72</v>
      </c>
      <c r="D10" s="98">
        <v>1.04</v>
      </c>
      <c r="E10" s="115">
        <v>0</v>
      </c>
      <c r="F10" s="104">
        <v>2.5299999999999998</v>
      </c>
    </row>
    <row r="11" spans="1:6" ht="30" customHeight="1">
      <c r="A11" s="3" t="s">
        <v>6</v>
      </c>
      <c r="B11" s="98">
        <v>1.35</v>
      </c>
      <c r="C11" s="98">
        <v>4.53</v>
      </c>
      <c r="D11" s="98">
        <v>0.94</v>
      </c>
      <c r="E11" s="115">
        <v>0</v>
      </c>
      <c r="F11" s="104">
        <v>1.54</v>
      </c>
    </row>
    <row r="12" spans="1:6" ht="30" customHeight="1">
      <c r="A12" s="28" t="s">
        <v>36</v>
      </c>
      <c r="B12" s="98">
        <v>1.03</v>
      </c>
      <c r="C12" s="98">
        <v>1.6</v>
      </c>
      <c r="D12" s="98">
        <v>7.0000000000000007E-2</v>
      </c>
      <c r="E12" s="115">
        <v>0</v>
      </c>
      <c r="F12" s="104">
        <v>1.01</v>
      </c>
    </row>
    <row r="13" spans="1:6" ht="30" customHeight="1">
      <c r="A13" s="32" t="s">
        <v>67</v>
      </c>
      <c r="B13" s="98">
        <v>0.16</v>
      </c>
      <c r="C13" s="98">
        <v>0.43</v>
      </c>
      <c r="D13" s="98">
        <v>0.14000000000000001</v>
      </c>
      <c r="E13" s="115">
        <v>0</v>
      </c>
      <c r="F13" s="104">
        <v>0.17</v>
      </c>
    </row>
    <row r="14" spans="1:6" ht="30" customHeight="1">
      <c r="A14" s="6" t="s">
        <v>19</v>
      </c>
      <c r="B14" s="98">
        <f>SUM(B4:B13)</f>
        <v>99.999999999999986</v>
      </c>
      <c r="C14" s="98">
        <f t="shared" ref="C14:F14" si="0">SUM(C4:C13)</f>
        <v>100</v>
      </c>
      <c r="D14" s="98">
        <f t="shared" si="0"/>
        <v>99.999999999999986</v>
      </c>
      <c r="E14" s="98">
        <f t="shared" si="0"/>
        <v>100</v>
      </c>
      <c r="F14" s="98">
        <f t="shared" si="0"/>
        <v>100</v>
      </c>
    </row>
    <row r="15" spans="1:6" ht="36.75" customHeight="1">
      <c r="A15" s="6" t="s">
        <v>24</v>
      </c>
      <c r="B15" s="98">
        <v>86.39</v>
      </c>
      <c r="C15" s="98">
        <v>6.97</v>
      </c>
      <c r="D15" s="98">
        <v>6.56</v>
      </c>
      <c r="E15" s="98">
        <v>0.08</v>
      </c>
      <c r="F15" s="98">
        <f>SUM(B15:E15)</f>
        <v>100</v>
      </c>
    </row>
    <row r="17" spans="2:6" ht="13.5" customHeight="1">
      <c r="B17" s="143"/>
      <c r="C17" s="143"/>
      <c r="D17" s="143"/>
      <c r="E17" s="143"/>
      <c r="F17" s="143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6"/>
  <sheetViews>
    <sheetView showGridLines="0" zoomScale="90" zoomScaleNormal="90" workbookViewId="0">
      <selection sqref="A1:Q1"/>
    </sheetView>
  </sheetViews>
  <sheetFormatPr defaultColWidth="9.140625" defaultRowHeight="12.75"/>
  <cols>
    <col min="1" max="1" width="52.85546875" style="47" customWidth="1"/>
    <col min="2" max="17" width="12.85546875" style="47" customWidth="1"/>
    <col min="18" max="18" width="10.28515625" style="47" customWidth="1"/>
    <col min="19" max="16384" width="9.140625" style="47"/>
  </cols>
  <sheetData>
    <row r="1" spans="1:20" ht="40.5" customHeight="1">
      <c r="A1" s="156" t="s">
        <v>89</v>
      </c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/>
    </row>
    <row r="2" spans="1:20" ht="22.5" customHeight="1">
      <c r="A2" s="159" t="s">
        <v>11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</row>
    <row r="3" spans="1:20" ht="33" customHeight="1">
      <c r="A3" s="154" t="s">
        <v>86</v>
      </c>
      <c r="B3" s="147" t="s">
        <v>12</v>
      </c>
      <c r="C3" s="147"/>
      <c r="D3" s="147" t="s">
        <v>13</v>
      </c>
      <c r="E3" s="147"/>
      <c r="F3" s="147" t="s">
        <v>14</v>
      </c>
      <c r="G3" s="147"/>
      <c r="H3" s="147" t="s">
        <v>15</v>
      </c>
      <c r="I3" s="147"/>
      <c r="J3" s="151" t="s">
        <v>37</v>
      </c>
      <c r="K3" s="152"/>
      <c r="L3" s="151" t="s">
        <v>84</v>
      </c>
      <c r="M3" s="152"/>
      <c r="N3" s="151" t="s">
        <v>85</v>
      </c>
      <c r="O3" s="152"/>
      <c r="P3" s="147" t="s">
        <v>90</v>
      </c>
      <c r="Q3" s="147"/>
    </row>
    <row r="4" spans="1:20" ht="29.25" customHeight="1">
      <c r="A4" s="161"/>
      <c r="B4" s="78" t="s">
        <v>102</v>
      </c>
      <c r="C4" s="78" t="s">
        <v>103</v>
      </c>
      <c r="D4" s="94" t="str">
        <f>B4</f>
        <v>31.03.2022</v>
      </c>
      <c r="E4" s="94" t="str">
        <f>C4</f>
        <v>31.03.2023</v>
      </c>
      <c r="F4" s="94" t="str">
        <f t="shared" ref="F4:K4" si="0">D4</f>
        <v>31.03.2022</v>
      </c>
      <c r="G4" s="94" t="str">
        <f t="shared" si="0"/>
        <v>31.03.2023</v>
      </c>
      <c r="H4" s="94" t="str">
        <f t="shared" si="0"/>
        <v>31.03.2022</v>
      </c>
      <c r="I4" s="94" t="str">
        <f t="shared" si="0"/>
        <v>31.03.2023</v>
      </c>
      <c r="J4" s="94" t="str">
        <f t="shared" si="0"/>
        <v>31.03.2022</v>
      </c>
      <c r="K4" s="94" t="str">
        <f t="shared" si="0"/>
        <v>31.03.2023</v>
      </c>
      <c r="L4" s="94" t="str">
        <f t="shared" ref="L4" si="1">J4</f>
        <v>31.03.2022</v>
      </c>
      <c r="M4" s="94" t="str">
        <f t="shared" ref="M4" si="2">K4</f>
        <v>31.03.2023</v>
      </c>
      <c r="N4" s="94" t="str">
        <f t="shared" ref="N4" si="3">L4</f>
        <v>31.03.2022</v>
      </c>
      <c r="O4" s="94" t="str">
        <f t="shared" ref="O4" si="4">M4</f>
        <v>31.03.2023</v>
      </c>
      <c r="P4" s="94" t="str">
        <f>J4</f>
        <v>31.03.2022</v>
      </c>
      <c r="Q4" s="94" t="str">
        <f>K4</f>
        <v>31.03.2023</v>
      </c>
    </row>
    <row r="5" spans="1:20" ht="35.1" customHeight="1">
      <c r="A5" s="48" t="s">
        <v>16</v>
      </c>
      <c r="B5" s="106">
        <v>118906</v>
      </c>
      <c r="C5" s="101">
        <v>130575</v>
      </c>
      <c r="D5" s="101">
        <v>4289547</v>
      </c>
      <c r="E5" s="101">
        <v>4518467</v>
      </c>
      <c r="F5" s="101">
        <v>319547</v>
      </c>
      <c r="G5" s="101">
        <v>334310</v>
      </c>
      <c r="H5" s="101">
        <v>159640</v>
      </c>
      <c r="I5" s="101">
        <v>165398</v>
      </c>
      <c r="J5" s="101"/>
      <c r="K5" s="101"/>
      <c r="L5" s="106">
        <v>5462</v>
      </c>
      <c r="M5" s="106">
        <v>6393</v>
      </c>
      <c r="N5" s="106">
        <v>17789</v>
      </c>
      <c r="O5" s="106">
        <v>18375</v>
      </c>
      <c r="P5" s="101">
        <f>D5+F5+H5+J5+L5+N5</f>
        <v>4791985</v>
      </c>
      <c r="Q5" s="106">
        <f>E5+G5+I5+K5+M5+O5</f>
        <v>5042943</v>
      </c>
      <c r="R5" s="49"/>
      <c r="S5" s="118"/>
      <c r="T5" s="118"/>
    </row>
    <row r="6" spans="1:20" ht="35.1" customHeight="1">
      <c r="A6" s="48" t="s">
        <v>17</v>
      </c>
      <c r="B6" s="106">
        <v>94702</v>
      </c>
      <c r="C6" s="101">
        <v>97379</v>
      </c>
      <c r="D6" s="101">
        <v>1582695</v>
      </c>
      <c r="E6" s="101">
        <v>1619185</v>
      </c>
      <c r="F6" s="101">
        <v>212595</v>
      </c>
      <c r="G6" s="101">
        <v>210348</v>
      </c>
      <c r="H6" s="101">
        <v>100018</v>
      </c>
      <c r="I6" s="101">
        <v>98630</v>
      </c>
      <c r="J6" s="101"/>
      <c r="K6" s="101"/>
      <c r="L6" s="106">
        <v>2193</v>
      </c>
      <c r="M6" s="106">
        <v>2610</v>
      </c>
      <c r="N6" s="106">
        <v>4461</v>
      </c>
      <c r="O6" s="106">
        <v>4726</v>
      </c>
      <c r="P6" s="106">
        <f t="shared" ref="P6:P14" si="5">D6+F6+H6+J6+L6+N6</f>
        <v>1901962</v>
      </c>
      <c r="Q6" s="106">
        <f t="shared" ref="Q6:Q14" si="6">E6+G6+I6+K6+M6+O6</f>
        <v>1935499</v>
      </c>
      <c r="R6" s="49"/>
      <c r="S6" s="118"/>
      <c r="T6" s="118"/>
    </row>
    <row r="7" spans="1:20" ht="35.1" customHeight="1">
      <c r="A7" s="48" t="s">
        <v>70</v>
      </c>
      <c r="B7" s="106">
        <v>83723</v>
      </c>
      <c r="C7" s="101">
        <v>92520</v>
      </c>
      <c r="D7" s="101">
        <v>3308476</v>
      </c>
      <c r="E7" s="101">
        <v>3564458</v>
      </c>
      <c r="F7" s="101">
        <v>255855</v>
      </c>
      <c r="G7" s="101">
        <v>272183</v>
      </c>
      <c r="H7" s="101">
        <v>142728</v>
      </c>
      <c r="I7" s="101">
        <v>147546</v>
      </c>
      <c r="J7" s="101">
        <v>15935</v>
      </c>
      <c r="K7" s="101">
        <v>16446</v>
      </c>
      <c r="L7" s="106">
        <v>4312</v>
      </c>
      <c r="M7" s="106">
        <v>4800</v>
      </c>
      <c r="N7" s="106">
        <v>10697</v>
      </c>
      <c r="O7" s="106">
        <v>11011</v>
      </c>
      <c r="P7" s="106">
        <f t="shared" si="5"/>
        <v>3738003</v>
      </c>
      <c r="Q7" s="106">
        <f t="shared" si="6"/>
        <v>4016444</v>
      </c>
      <c r="R7" s="49"/>
      <c r="S7" s="118"/>
      <c r="T7" s="118"/>
    </row>
    <row r="8" spans="1:20" ht="35.1" customHeight="1">
      <c r="A8" s="48" t="s">
        <v>5</v>
      </c>
      <c r="B8" s="106">
        <v>80653</v>
      </c>
      <c r="C8" s="101">
        <v>88729</v>
      </c>
      <c r="D8" s="101">
        <v>3280278</v>
      </c>
      <c r="E8" s="101">
        <v>3457512</v>
      </c>
      <c r="F8" s="101">
        <v>227538</v>
      </c>
      <c r="G8" s="101">
        <v>238361</v>
      </c>
      <c r="H8" s="101">
        <v>568815</v>
      </c>
      <c r="I8" s="101">
        <v>588650</v>
      </c>
      <c r="J8" s="101"/>
      <c r="K8" s="101"/>
      <c r="L8" s="106">
        <v>4585</v>
      </c>
      <c r="M8" s="106">
        <v>5399</v>
      </c>
      <c r="N8" s="106">
        <v>8474</v>
      </c>
      <c r="O8" s="106">
        <v>8824</v>
      </c>
      <c r="P8" s="106">
        <f t="shared" si="5"/>
        <v>4089690</v>
      </c>
      <c r="Q8" s="106">
        <f t="shared" si="6"/>
        <v>4298746</v>
      </c>
      <c r="R8" s="49"/>
      <c r="S8" s="118"/>
      <c r="T8" s="118"/>
    </row>
    <row r="9" spans="1:20" ht="35.1" customHeight="1">
      <c r="A9" s="48" t="s">
        <v>68</v>
      </c>
      <c r="B9" s="106">
        <v>44365</v>
      </c>
      <c r="C9" s="101">
        <v>48241</v>
      </c>
      <c r="D9" s="101">
        <v>1760280</v>
      </c>
      <c r="E9" s="101">
        <v>1890428</v>
      </c>
      <c r="F9" s="101">
        <v>85948</v>
      </c>
      <c r="G9" s="101">
        <v>90344</v>
      </c>
      <c r="H9" s="101">
        <v>182462</v>
      </c>
      <c r="I9" s="101">
        <v>190735</v>
      </c>
      <c r="J9" s="101"/>
      <c r="K9" s="101"/>
      <c r="L9" s="106">
        <v>2071</v>
      </c>
      <c r="M9" s="106">
        <v>2739</v>
      </c>
      <c r="N9" s="106">
        <v>2987</v>
      </c>
      <c r="O9" s="106">
        <v>3473</v>
      </c>
      <c r="P9" s="106">
        <f t="shared" si="5"/>
        <v>2033748</v>
      </c>
      <c r="Q9" s="106">
        <f t="shared" si="6"/>
        <v>2177719</v>
      </c>
      <c r="R9" s="49"/>
      <c r="S9" s="118"/>
      <c r="T9" s="118"/>
    </row>
    <row r="10" spans="1:20" ht="35.1" customHeight="1">
      <c r="A10" s="48" t="s">
        <v>69</v>
      </c>
      <c r="B10" s="106">
        <v>74215</v>
      </c>
      <c r="C10" s="101">
        <v>77146</v>
      </c>
      <c r="D10" s="101">
        <v>1513681</v>
      </c>
      <c r="E10" s="101">
        <v>1574699</v>
      </c>
      <c r="F10" s="101">
        <v>140393</v>
      </c>
      <c r="G10" s="101">
        <v>138971</v>
      </c>
      <c r="H10" s="101">
        <v>108927</v>
      </c>
      <c r="I10" s="101">
        <v>107629</v>
      </c>
      <c r="J10" s="101"/>
      <c r="K10" s="101"/>
      <c r="L10" s="106">
        <v>1994</v>
      </c>
      <c r="M10" s="106">
        <v>2361</v>
      </c>
      <c r="N10" s="106">
        <v>3588</v>
      </c>
      <c r="O10" s="106">
        <v>3904</v>
      </c>
      <c r="P10" s="106">
        <f t="shared" si="5"/>
        <v>1768583</v>
      </c>
      <c r="Q10" s="106">
        <f t="shared" si="6"/>
        <v>1827564</v>
      </c>
      <c r="R10" s="49"/>
      <c r="S10" s="118"/>
      <c r="T10" s="118"/>
    </row>
    <row r="11" spans="1:20" ht="35.1" customHeight="1">
      <c r="A11" s="50" t="s">
        <v>73</v>
      </c>
      <c r="B11" s="106">
        <v>15604</v>
      </c>
      <c r="C11" s="101">
        <v>15999</v>
      </c>
      <c r="D11" s="101">
        <v>458757</v>
      </c>
      <c r="E11" s="101">
        <v>460495</v>
      </c>
      <c r="F11" s="101">
        <v>39689</v>
      </c>
      <c r="G11" s="101">
        <v>38567</v>
      </c>
      <c r="H11" s="101">
        <v>13202</v>
      </c>
      <c r="I11" s="101">
        <v>13857</v>
      </c>
      <c r="J11" s="101"/>
      <c r="K11" s="101"/>
      <c r="L11" s="106">
        <v>87</v>
      </c>
      <c r="M11" s="106">
        <v>101</v>
      </c>
      <c r="N11" s="106">
        <v>196</v>
      </c>
      <c r="O11" s="106">
        <v>215</v>
      </c>
      <c r="P11" s="106">
        <f t="shared" si="5"/>
        <v>511931</v>
      </c>
      <c r="Q11" s="106">
        <f t="shared" si="6"/>
        <v>513235</v>
      </c>
      <c r="R11" s="49"/>
      <c r="S11" s="118"/>
      <c r="T11" s="118"/>
    </row>
    <row r="12" spans="1:20" ht="35.1" customHeight="1">
      <c r="A12" s="48" t="s">
        <v>6</v>
      </c>
      <c r="B12" s="106">
        <v>11377</v>
      </c>
      <c r="C12" s="101">
        <v>11715</v>
      </c>
      <c r="D12" s="101">
        <v>229154</v>
      </c>
      <c r="E12" s="101">
        <v>236284</v>
      </c>
      <c r="F12" s="101">
        <v>62392</v>
      </c>
      <c r="G12" s="101">
        <v>64003</v>
      </c>
      <c r="H12" s="101">
        <v>12412</v>
      </c>
      <c r="I12" s="101">
        <v>12425</v>
      </c>
      <c r="J12" s="101"/>
      <c r="K12" s="101"/>
      <c r="L12" s="106">
        <v>75</v>
      </c>
      <c r="M12" s="106">
        <v>88</v>
      </c>
      <c r="N12" s="106">
        <v>210</v>
      </c>
      <c r="O12" s="106">
        <v>268</v>
      </c>
      <c r="P12" s="106">
        <f t="shared" si="5"/>
        <v>304243</v>
      </c>
      <c r="Q12" s="106">
        <f t="shared" si="6"/>
        <v>313068</v>
      </c>
      <c r="R12" s="49"/>
      <c r="S12" s="118"/>
      <c r="T12" s="118"/>
    </row>
    <row r="13" spans="1:20" ht="35.1" customHeight="1">
      <c r="A13" s="48" t="s">
        <v>36</v>
      </c>
      <c r="B13" s="106">
        <v>10247</v>
      </c>
      <c r="C13" s="101">
        <v>10421</v>
      </c>
      <c r="D13" s="101">
        <v>171943</v>
      </c>
      <c r="E13" s="101">
        <v>179812</v>
      </c>
      <c r="F13" s="101">
        <v>21800</v>
      </c>
      <c r="G13" s="101">
        <v>22565</v>
      </c>
      <c r="H13" s="101">
        <v>912</v>
      </c>
      <c r="I13" s="101">
        <v>928</v>
      </c>
      <c r="J13" s="101"/>
      <c r="K13" s="101"/>
      <c r="L13" s="106">
        <v>19</v>
      </c>
      <c r="M13" s="106">
        <v>18</v>
      </c>
      <c r="N13" s="106">
        <v>151</v>
      </c>
      <c r="O13" s="106">
        <v>176</v>
      </c>
      <c r="P13" s="106">
        <f t="shared" si="5"/>
        <v>194825</v>
      </c>
      <c r="Q13" s="106">
        <f t="shared" si="6"/>
        <v>203499</v>
      </c>
      <c r="R13" s="49"/>
      <c r="S13" s="118"/>
      <c r="T13" s="118"/>
    </row>
    <row r="14" spans="1:20" ht="35.1" customHeight="1">
      <c r="A14" s="48" t="s">
        <v>67</v>
      </c>
      <c r="B14" s="106">
        <v>8796</v>
      </c>
      <c r="C14" s="106">
        <v>9004</v>
      </c>
      <c r="D14" s="106">
        <v>20778</v>
      </c>
      <c r="E14" s="106">
        <v>27330</v>
      </c>
      <c r="F14" s="106">
        <v>2924</v>
      </c>
      <c r="G14" s="106">
        <v>6062</v>
      </c>
      <c r="H14" s="106">
        <v>1419</v>
      </c>
      <c r="I14" s="106">
        <v>1838</v>
      </c>
      <c r="J14" s="106"/>
      <c r="K14" s="106"/>
      <c r="L14" s="106">
        <v>22</v>
      </c>
      <c r="M14" s="106">
        <v>21</v>
      </c>
      <c r="N14" s="106">
        <v>0</v>
      </c>
      <c r="O14" s="106">
        <v>0</v>
      </c>
      <c r="P14" s="106">
        <f t="shared" si="5"/>
        <v>25143</v>
      </c>
      <c r="Q14" s="106">
        <f t="shared" si="6"/>
        <v>35251</v>
      </c>
      <c r="R14" s="49"/>
      <c r="S14" s="118"/>
      <c r="T14" s="118"/>
    </row>
    <row r="15" spans="1:20" ht="35.1" customHeight="1">
      <c r="A15" s="48" t="s">
        <v>19</v>
      </c>
      <c r="B15" s="101">
        <f>SUM(B5:B14)</f>
        <v>542588</v>
      </c>
      <c r="C15" s="106">
        <f t="shared" ref="C15:Q15" si="7">SUM(C5:C14)</f>
        <v>581729</v>
      </c>
      <c r="D15" s="106">
        <f t="shared" si="7"/>
        <v>16615589</v>
      </c>
      <c r="E15" s="106">
        <f t="shared" si="7"/>
        <v>17528670</v>
      </c>
      <c r="F15" s="106">
        <f t="shared" si="7"/>
        <v>1368681</v>
      </c>
      <c r="G15" s="106">
        <f t="shared" si="7"/>
        <v>1415714</v>
      </c>
      <c r="H15" s="106">
        <f t="shared" si="7"/>
        <v>1290535</v>
      </c>
      <c r="I15" s="106">
        <f t="shared" si="7"/>
        <v>1327636</v>
      </c>
      <c r="J15" s="106">
        <f t="shared" si="7"/>
        <v>15935</v>
      </c>
      <c r="K15" s="106">
        <f t="shared" si="7"/>
        <v>16446</v>
      </c>
      <c r="L15" s="106">
        <f t="shared" si="7"/>
        <v>20820</v>
      </c>
      <c r="M15" s="106">
        <f t="shared" si="7"/>
        <v>24530</v>
      </c>
      <c r="N15" s="106">
        <f t="shared" si="7"/>
        <v>48553</v>
      </c>
      <c r="O15" s="106">
        <f t="shared" si="7"/>
        <v>50972</v>
      </c>
      <c r="P15" s="106">
        <f t="shared" si="7"/>
        <v>19360113</v>
      </c>
      <c r="Q15" s="106">
        <f t="shared" si="7"/>
        <v>20363968</v>
      </c>
      <c r="S15" s="118"/>
      <c r="T15" s="118"/>
    </row>
    <row r="16" spans="1:20">
      <c r="B16" s="118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16"/>
  <sheetViews>
    <sheetView showGridLines="0" zoomScale="90" zoomScaleNormal="90" workbookViewId="0">
      <selection sqref="A1:H2"/>
    </sheetView>
  </sheetViews>
  <sheetFormatPr defaultColWidth="9.140625" defaultRowHeight="12.75"/>
  <cols>
    <col min="1" max="1" width="52.28515625" style="51" customWidth="1"/>
    <col min="2" max="8" width="12.85546875" style="47" customWidth="1"/>
    <col min="9" max="16384" width="9.140625" style="51"/>
  </cols>
  <sheetData>
    <row r="1" spans="1:9">
      <c r="A1" s="162" t="s">
        <v>104</v>
      </c>
      <c r="B1" s="163"/>
      <c r="C1" s="163"/>
      <c r="D1" s="163"/>
      <c r="E1" s="163"/>
      <c r="F1" s="163"/>
      <c r="G1" s="163"/>
      <c r="H1" s="164"/>
    </row>
    <row r="2" spans="1:9" ht="30.75" customHeight="1">
      <c r="A2" s="165"/>
      <c r="B2" s="165"/>
      <c r="C2" s="165"/>
      <c r="D2" s="165"/>
      <c r="E2" s="165"/>
      <c r="F2" s="165"/>
      <c r="G2" s="165"/>
      <c r="H2" s="164"/>
    </row>
    <row r="3" spans="1:9">
      <c r="A3" s="166" t="s">
        <v>20</v>
      </c>
      <c r="B3" s="167"/>
      <c r="C3" s="167"/>
      <c r="D3" s="167"/>
      <c r="E3" s="167"/>
      <c r="F3" s="167"/>
      <c r="G3" s="167"/>
      <c r="H3" s="167"/>
    </row>
    <row r="4" spans="1:9" ht="49.5" customHeight="1">
      <c r="A4" s="77" t="s">
        <v>88</v>
      </c>
      <c r="B4" s="52" t="s">
        <v>21</v>
      </c>
      <c r="C4" s="52" t="s">
        <v>22</v>
      </c>
      <c r="D4" s="52" t="s">
        <v>15</v>
      </c>
      <c r="E4" s="52" t="s">
        <v>37</v>
      </c>
      <c r="F4" s="52" t="s">
        <v>84</v>
      </c>
      <c r="G4" s="52" t="s">
        <v>85</v>
      </c>
      <c r="H4" s="52" t="s">
        <v>19</v>
      </c>
    </row>
    <row r="5" spans="1:9" ht="35.1" customHeight="1">
      <c r="A5" s="53" t="s">
        <v>16</v>
      </c>
      <c r="B5" s="80">
        <v>25.78</v>
      </c>
      <c r="C5" s="80">
        <v>23.61</v>
      </c>
      <c r="D5" s="79">
        <v>12.46</v>
      </c>
      <c r="E5" s="80">
        <v>0</v>
      </c>
      <c r="F5" s="115">
        <v>26.06</v>
      </c>
      <c r="G5" s="115">
        <v>36.049999999999997</v>
      </c>
      <c r="H5" s="80">
        <v>24.76</v>
      </c>
    </row>
    <row r="6" spans="1:9" ht="35.1" customHeight="1">
      <c r="A6" s="53" t="s">
        <v>17</v>
      </c>
      <c r="B6" s="80">
        <v>9.24</v>
      </c>
      <c r="C6" s="80">
        <v>14.86</v>
      </c>
      <c r="D6" s="79">
        <v>7.43</v>
      </c>
      <c r="E6" s="80">
        <v>0</v>
      </c>
      <c r="F6" s="115">
        <v>10.64</v>
      </c>
      <c r="G6" s="115">
        <v>9.27</v>
      </c>
      <c r="H6" s="80">
        <v>9.51</v>
      </c>
    </row>
    <row r="7" spans="1:9" ht="35.1" customHeight="1">
      <c r="A7" s="53" t="s">
        <v>70</v>
      </c>
      <c r="B7" s="80">
        <v>20.329999999999998</v>
      </c>
      <c r="C7" s="80">
        <v>19.23</v>
      </c>
      <c r="D7" s="79">
        <v>11.11</v>
      </c>
      <c r="E7" s="80">
        <v>100</v>
      </c>
      <c r="F7" s="115">
        <v>19.57</v>
      </c>
      <c r="G7" s="115">
        <v>21.6</v>
      </c>
      <c r="H7" s="80">
        <v>19.72</v>
      </c>
    </row>
    <row r="8" spans="1:9" ht="35.1" customHeight="1">
      <c r="A8" s="53" t="s">
        <v>5</v>
      </c>
      <c r="B8" s="80">
        <v>19.72</v>
      </c>
      <c r="C8" s="80">
        <v>16.84</v>
      </c>
      <c r="D8" s="79">
        <v>44.34</v>
      </c>
      <c r="E8" s="80">
        <v>0</v>
      </c>
      <c r="F8" s="115">
        <v>22.01</v>
      </c>
      <c r="G8" s="115">
        <v>17.309999999999999</v>
      </c>
      <c r="H8" s="80">
        <v>21.11</v>
      </c>
    </row>
    <row r="9" spans="1:9" ht="35.1" customHeight="1">
      <c r="A9" s="53" t="s">
        <v>68</v>
      </c>
      <c r="B9" s="80">
        <v>10.78</v>
      </c>
      <c r="C9" s="80">
        <v>6.38</v>
      </c>
      <c r="D9" s="79">
        <v>14.37</v>
      </c>
      <c r="E9" s="80">
        <v>0</v>
      </c>
      <c r="F9" s="115">
        <v>11.17</v>
      </c>
      <c r="G9" s="115">
        <v>6.81</v>
      </c>
      <c r="H9" s="80">
        <v>10.69</v>
      </c>
    </row>
    <row r="10" spans="1:9" ht="35.1" customHeight="1">
      <c r="A10" s="53" t="s">
        <v>69</v>
      </c>
      <c r="B10" s="80">
        <v>8.98</v>
      </c>
      <c r="C10" s="80">
        <v>9.82</v>
      </c>
      <c r="D10" s="79">
        <v>8.11</v>
      </c>
      <c r="E10" s="80">
        <v>0</v>
      </c>
      <c r="F10" s="115">
        <v>9.6199999999999992</v>
      </c>
      <c r="G10" s="115">
        <v>7.66</v>
      </c>
      <c r="H10" s="80">
        <v>8.98</v>
      </c>
    </row>
    <row r="11" spans="1:9" ht="35.1" customHeight="1">
      <c r="A11" s="54" t="s">
        <v>73</v>
      </c>
      <c r="B11" s="80">
        <v>2.63</v>
      </c>
      <c r="C11" s="80">
        <v>2.72</v>
      </c>
      <c r="D11" s="79">
        <v>1.04</v>
      </c>
      <c r="E11" s="80">
        <v>0</v>
      </c>
      <c r="F11" s="115">
        <v>0.41</v>
      </c>
      <c r="G11" s="115">
        <v>0.42</v>
      </c>
      <c r="H11" s="80">
        <v>2.52</v>
      </c>
    </row>
    <row r="12" spans="1:9" ht="35.1" customHeight="1">
      <c r="A12" s="53" t="s">
        <v>6</v>
      </c>
      <c r="B12" s="80">
        <v>1.35</v>
      </c>
      <c r="C12" s="80">
        <v>4.5199999999999996</v>
      </c>
      <c r="D12" s="79">
        <v>0.93</v>
      </c>
      <c r="E12" s="80">
        <v>0</v>
      </c>
      <c r="F12" s="115">
        <v>0.36</v>
      </c>
      <c r="G12" s="115">
        <v>0.53</v>
      </c>
      <c r="H12" s="80">
        <v>1.54</v>
      </c>
    </row>
    <row r="13" spans="1:9" ht="35.1" customHeight="1">
      <c r="A13" s="48" t="s">
        <v>36</v>
      </c>
      <c r="B13" s="80">
        <v>1.03</v>
      </c>
      <c r="C13" s="80">
        <v>1.59</v>
      </c>
      <c r="D13" s="79">
        <v>7.0000000000000007E-2</v>
      </c>
      <c r="E13" s="80">
        <v>0</v>
      </c>
      <c r="F13" s="115">
        <v>7.0000000000000007E-2</v>
      </c>
      <c r="G13" s="115">
        <v>0.35</v>
      </c>
      <c r="H13" s="80">
        <v>1</v>
      </c>
    </row>
    <row r="14" spans="1:9" ht="35.1" customHeight="1">
      <c r="A14" s="48" t="s">
        <v>67</v>
      </c>
      <c r="B14" s="115">
        <v>0.16</v>
      </c>
      <c r="C14" s="115">
        <v>0.43</v>
      </c>
      <c r="D14" s="79">
        <v>0.14000000000000001</v>
      </c>
      <c r="E14" s="115">
        <v>0</v>
      </c>
      <c r="F14" s="115">
        <v>0.09</v>
      </c>
      <c r="G14" s="115">
        <v>0</v>
      </c>
      <c r="H14" s="115">
        <v>0.17</v>
      </c>
    </row>
    <row r="15" spans="1:9" ht="35.1" customHeight="1">
      <c r="A15" s="55" t="s">
        <v>23</v>
      </c>
      <c r="B15" s="80">
        <f>SUM(B5:B14)</f>
        <v>99.999999999999986</v>
      </c>
      <c r="C15" s="115">
        <f t="shared" ref="C15:H15" si="0">SUM(C5:C14)</f>
        <v>100.00000000000001</v>
      </c>
      <c r="D15" s="115">
        <f t="shared" si="0"/>
        <v>100.00000000000001</v>
      </c>
      <c r="E15" s="115">
        <f t="shared" si="0"/>
        <v>100</v>
      </c>
      <c r="F15" s="115">
        <f t="shared" si="0"/>
        <v>100</v>
      </c>
      <c r="G15" s="115">
        <f t="shared" si="0"/>
        <v>99.999999999999986</v>
      </c>
      <c r="H15" s="115">
        <f t="shared" si="0"/>
        <v>100</v>
      </c>
      <c r="I15" s="57"/>
    </row>
    <row r="16" spans="1:9" ht="36" customHeight="1">
      <c r="A16" s="56" t="s">
        <v>91</v>
      </c>
      <c r="B16" s="115">
        <v>86.08</v>
      </c>
      <c r="C16" s="115">
        <v>6.95</v>
      </c>
      <c r="D16" s="115">
        <v>6.52</v>
      </c>
      <c r="E16" s="115">
        <v>0.08</v>
      </c>
      <c r="F16" s="115">
        <v>0.12</v>
      </c>
      <c r="G16" s="115">
        <v>0.25</v>
      </c>
      <c r="H16" s="115">
        <f>SUM(B16:G16)</f>
        <v>100</v>
      </c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6.140625" style="47" bestFit="1" customWidth="1"/>
    <col min="2" max="9" width="14.28515625" style="47" customWidth="1"/>
    <col min="10" max="13" width="13.85546875" style="47" customWidth="1"/>
    <col min="14" max="16384" width="9.140625" style="47"/>
  </cols>
  <sheetData>
    <row r="1" spans="1:13" ht="35.25" customHeight="1">
      <c r="A1" s="156" t="s">
        <v>87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spans="1:13" ht="15.75" customHeight="1">
      <c r="B2" s="123"/>
      <c r="C2" s="123"/>
      <c r="D2" s="123"/>
      <c r="E2" s="123"/>
      <c r="F2" s="123"/>
      <c r="G2" s="123"/>
      <c r="H2" s="123"/>
      <c r="I2" s="123"/>
      <c r="M2" s="129" t="s">
        <v>11</v>
      </c>
    </row>
    <row r="3" spans="1:13" ht="30" customHeight="1">
      <c r="A3" s="154" t="s">
        <v>58</v>
      </c>
      <c r="B3" s="147" t="s">
        <v>13</v>
      </c>
      <c r="C3" s="147"/>
      <c r="D3" s="147" t="s">
        <v>14</v>
      </c>
      <c r="E3" s="147"/>
      <c r="F3" s="147" t="s">
        <v>25</v>
      </c>
      <c r="G3" s="147"/>
      <c r="H3" s="147" t="s">
        <v>37</v>
      </c>
      <c r="I3" s="147"/>
      <c r="J3" s="147" t="s">
        <v>84</v>
      </c>
      <c r="K3" s="147"/>
      <c r="L3" s="147" t="s">
        <v>85</v>
      </c>
      <c r="M3" s="147"/>
    </row>
    <row r="4" spans="1:13" ht="36.75" customHeight="1">
      <c r="A4" s="161"/>
      <c r="B4" s="142" t="s">
        <v>106</v>
      </c>
      <c r="C4" s="132" t="s">
        <v>105</v>
      </c>
      <c r="D4" s="95" t="str">
        <f>B4</f>
        <v>I тримесечие 2022</v>
      </c>
      <c r="E4" s="100" t="str">
        <f t="shared" ref="E4:I4" si="0">C4</f>
        <v>I тримесечие 2023</v>
      </c>
      <c r="F4" s="100" t="str">
        <f t="shared" si="0"/>
        <v>I тримесечие 2022</v>
      </c>
      <c r="G4" s="100" t="str">
        <f t="shared" si="0"/>
        <v>I тримесечие 2023</v>
      </c>
      <c r="H4" s="100" t="str">
        <f t="shared" si="0"/>
        <v>I тримесечие 2022</v>
      </c>
      <c r="I4" s="100" t="str">
        <f t="shared" si="0"/>
        <v>I тримесечие 2023</v>
      </c>
      <c r="J4" s="122" t="str">
        <f t="shared" ref="J4" si="1">H4</f>
        <v>I тримесечие 2022</v>
      </c>
      <c r="K4" s="122" t="str">
        <f t="shared" ref="K4" si="2">I4</f>
        <v>I тримесечие 2023</v>
      </c>
      <c r="L4" s="122" t="str">
        <f t="shared" ref="L4" si="3">J4</f>
        <v>I тримесечие 2022</v>
      </c>
      <c r="M4" s="122" t="str">
        <f t="shared" ref="M4" si="4">K4</f>
        <v>I тримесечие 2023</v>
      </c>
    </row>
    <row r="5" spans="1:13" ht="24.95" customHeight="1">
      <c r="A5" s="48" t="s">
        <v>16</v>
      </c>
      <c r="B5" s="106">
        <v>12080</v>
      </c>
      <c r="C5" s="106">
        <v>13419</v>
      </c>
      <c r="D5" s="106">
        <v>859</v>
      </c>
      <c r="E5" s="106">
        <v>950</v>
      </c>
      <c r="F5" s="106">
        <v>77</v>
      </c>
      <c r="G5" s="106">
        <v>501</v>
      </c>
      <c r="H5" s="106">
        <v>0</v>
      </c>
      <c r="I5" s="106">
        <v>0</v>
      </c>
      <c r="J5" s="106">
        <v>2</v>
      </c>
      <c r="K5" s="106">
        <v>7</v>
      </c>
      <c r="L5" s="106">
        <v>6</v>
      </c>
      <c r="M5" s="106">
        <v>22</v>
      </c>
    </row>
    <row r="6" spans="1:13" ht="24.95" customHeight="1">
      <c r="A6" s="48" t="s">
        <v>17</v>
      </c>
      <c r="B6" s="106">
        <v>4620</v>
      </c>
      <c r="C6" s="106">
        <v>4758</v>
      </c>
      <c r="D6" s="106">
        <v>578</v>
      </c>
      <c r="E6" s="106">
        <v>592</v>
      </c>
      <c r="F6" s="106">
        <v>241</v>
      </c>
      <c r="G6" s="106">
        <v>30</v>
      </c>
      <c r="H6" s="106">
        <v>0</v>
      </c>
      <c r="I6" s="106">
        <v>0</v>
      </c>
      <c r="J6" s="106">
        <v>1</v>
      </c>
      <c r="K6" s="106">
        <v>3</v>
      </c>
      <c r="L6" s="106">
        <v>2</v>
      </c>
      <c r="M6" s="106">
        <v>6</v>
      </c>
    </row>
    <row r="7" spans="1:13" ht="24.95" customHeight="1">
      <c r="A7" s="48" t="s">
        <v>71</v>
      </c>
      <c r="B7" s="106">
        <v>9227</v>
      </c>
      <c r="C7" s="106">
        <v>10682</v>
      </c>
      <c r="D7" s="106">
        <v>692</v>
      </c>
      <c r="E7" s="106">
        <v>765</v>
      </c>
      <c r="F7" s="106">
        <v>267</v>
      </c>
      <c r="G7" s="106">
        <v>378</v>
      </c>
      <c r="H7" s="106">
        <v>2</v>
      </c>
      <c r="I7" s="106">
        <v>57</v>
      </c>
      <c r="J7" s="106">
        <v>1</v>
      </c>
      <c r="K7" s="106">
        <v>1</v>
      </c>
      <c r="L7" s="106">
        <v>1</v>
      </c>
      <c r="M7" s="106">
        <v>4</v>
      </c>
    </row>
    <row r="8" spans="1:13" ht="24.95" customHeight="1">
      <c r="A8" s="48" t="s">
        <v>5</v>
      </c>
      <c r="B8" s="106">
        <v>9665</v>
      </c>
      <c r="C8" s="106">
        <v>10177</v>
      </c>
      <c r="D8" s="106">
        <v>639</v>
      </c>
      <c r="E8" s="106">
        <v>664</v>
      </c>
      <c r="F8" s="106">
        <v>470</v>
      </c>
      <c r="G8" s="106">
        <v>2339</v>
      </c>
      <c r="H8" s="106">
        <v>0</v>
      </c>
      <c r="I8" s="106">
        <v>0</v>
      </c>
      <c r="J8" s="106">
        <v>2</v>
      </c>
      <c r="K8" s="106">
        <v>6</v>
      </c>
      <c r="L8" s="106">
        <v>2</v>
      </c>
      <c r="M8" s="106">
        <v>11</v>
      </c>
    </row>
    <row r="9" spans="1:13" ht="24.95" customHeight="1">
      <c r="A9" s="48" t="s">
        <v>68</v>
      </c>
      <c r="B9" s="106">
        <v>4947</v>
      </c>
      <c r="C9" s="106">
        <v>5521</v>
      </c>
      <c r="D9" s="106">
        <v>262</v>
      </c>
      <c r="E9" s="106">
        <v>262</v>
      </c>
      <c r="F9" s="106">
        <v>114</v>
      </c>
      <c r="G9" s="106">
        <v>773</v>
      </c>
      <c r="H9" s="106">
        <v>0</v>
      </c>
      <c r="I9" s="106">
        <v>0</v>
      </c>
      <c r="J9" s="106">
        <v>1</v>
      </c>
      <c r="K9" s="106">
        <v>3</v>
      </c>
      <c r="L9" s="106">
        <v>0</v>
      </c>
      <c r="M9" s="106">
        <v>4</v>
      </c>
    </row>
    <row r="10" spans="1:13" ht="24.95" customHeight="1">
      <c r="A10" s="48" t="s">
        <v>69</v>
      </c>
      <c r="B10" s="106">
        <v>4162</v>
      </c>
      <c r="C10" s="106">
        <v>4567</v>
      </c>
      <c r="D10" s="106">
        <v>383</v>
      </c>
      <c r="E10" s="106">
        <v>402</v>
      </c>
      <c r="F10" s="106">
        <v>108</v>
      </c>
      <c r="G10" s="106">
        <v>40</v>
      </c>
      <c r="H10" s="106">
        <v>0</v>
      </c>
      <c r="I10" s="106">
        <v>0</v>
      </c>
      <c r="J10" s="106">
        <v>1</v>
      </c>
      <c r="K10" s="106">
        <v>3</v>
      </c>
      <c r="L10" s="106">
        <v>1</v>
      </c>
      <c r="M10" s="106">
        <v>5</v>
      </c>
    </row>
    <row r="11" spans="1:13" ht="24.95" customHeight="1">
      <c r="A11" s="50" t="s">
        <v>73</v>
      </c>
      <c r="B11" s="106">
        <v>1498</v>
      </c>
      <c r="C11" s="106">
        <v>1604</v>
      </c>
      <c r="D11" s="106">
        <v>119</v>
      </c>
      <c r="E11" s="106">
        <v>130</v>
      </c>
      <c r="F11" s="106">
        <v>5</v>
      </c>
      <c r="G11" s="106">
        <v>9</v>
      </c>
      <c r="H11" s="106">
        <v>0</v>
      </c>
      <c r="I11" s="106">
        <v>0</v>
      </c>
      <c r="J11" s="106">
        <v>0</v>
      </c>
      <c r="K11" s="106">
        <v>0</v>
      </c>
      <c r="L11" s="106">
        <v>0</v>
      </c>
      <c r="M11" s="106">
        <v>0</v>
      </c>
    </row>
    <row r="12" spans="1:13" ht="24.75" customHeight="1">
      <c r="A12" s="48" t="s">
        <v>6</v>
      </c>
      <c r="B12" s="106">
        <v>712</v>
      </c>
      <c r="C12" s="106">
        <v>791</v>
      </c>
      <c r="D12" s="106">
        <v>197</v>
      </c>
      <c r="E12" s="106">
        <v>212</v>
      </c>
      <c r="F12" s="106">
        <v>10</v>
      </c>
      <c r="G12" s="106">
        <v>10</v>
      </c>
      <c r="H12" s="106">
        <v>0</v>
      </c>
      <c r="I12" s="106">
        <v>0</v>
      </c>
      <c r="J12" s="106">
        <v>0</v>
      </c>
      <c r="K12" s="106">
        <v>0</v>
      </c>
      <c r="L12" s="106">
        <v>0</v>
      </c>
      <c r="M12" s="106">
        <v>0</v>
      </c>
    </row>
    <row r="13" spans="1:13" ht="24.95" customHeight="1">
      <c r="A13" s="48" t="s">
        <v>36</v>
      </c>
      <c r="B13" s="106">
        <v>579</v>
      </c>
      <c r="C13" s="106">
        <v>631</v>
      </c>
      <c r="D13" s="106">
        <v>72</v>
      </c>
      <c r="E13" s="106">
        <v>78</v>
      </c>
      <c r="F13" s="106">
        <v>1</v>
      </c>
      <c r="G13" s="106">
        <v>3</v>
      </c>
      <c r="H13" s="106">
        <v>0</v>
      </c>
      <c r="I13" s="106">
        <v>0</v>
      </c>
      <c r="J13" s="106">
        <v>0</v>
      </c>
      <c r="K13" s="106">
        <v>0</v>
      </c>
      <c r="L13" s="106">
        <v>0</v>
      </c>
      <c r="M13" s="106">
        <v>0</v>
      </c>
    </row>
    <row r="14" spans="1:13" ht="24.95" customHeight="1">
      <c r="A14" s="48" t="s">
        <v>67</v>
      </c>
      <c r="B14" s="106">
        <v>18</v>
      </c>
      <c r="C14" s="106">
        <v>111</v>
      </c>
      <c r="D14" s="106">
        <v>22</v>
      </c>
      <c r="E14" s="106">
        <v>24</v>
      </c>
      <c r="F14" s="106">
        <v>0</v>
      </c>
      <c r="G14" s="106">
        <v>22</v>
      </c>
      <c r="H14" s="106">
        <v>0</v>
      </c>
      <c r="I14" s="106">
        <v>0</v>
      </c>
      <c r="J14" s="106">
        <v>0</v>
      </c>
      <c r="K14" s="106">
        <v>0</v>
      </c>
      <c r="L14" s="106">
        <v>0</v>
      </c>
      <c r="M14" s="106">
        <v>0</v>
      </c>
    </row>
    <row r="15" spans="1:13" ht="24.95" customHeight="1">
      <c r="A15" s="48" t="s">
        <v>19</v>
      </c>
      <c r="B15" s="106">
        <f>SUM(B5:B14)</f>
        <v>47508</v>
      </c>
      <c r="C15" s="106">
        <f t="shared" ref="C15:M15" si="5">SUM(C5:C14)</f>
        <v>52261</v>
      </c>
      <c r="D15" s="106">
        <f t="shared" si="5"/>
        <v>3823</v>
      </c>
      <c r="E15" s="106">
        <f t="shared" si="5"/>
        <v>4079</v>
      </c>
      <c r="F15" s="106">
        <f t="shared" si="5"/>
        <v>1293</v>
      </c>
      <c r="G15" s="106">
        <f t="shared" si="5"/>
        <v>4105</v>
      </c>
      <c r="H15" s="106">
        <f t="shared" si="5"/>
        <v>2</v>
      </c>
      <c r="I15" s="106">
        <f t="shared" si="5"/>
        <v>57</v>
      </c>
      <c r="J15" s="106">
        <f t="shared" si="5"/>
        <v>8</v>
      </c>
      <c r="K15" s="106">
        <f t="shared" si="5"/>
        <v>23</v>
      </c>
      <c r="L15" s="106">
        <f t="shared" si="5"/>
        <v>12</v>
      </c>
      <c r="M15" s="106">
        <f t="shared" si="5"/>
        <v>52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5.7109375" style="47" customWidth="1"/>
    <col min="2" max="13" width="14.28515625" style="47" customWidth="1"/>
    <col min="14" max="16384" width="9.140625" style="47"/>
  </cols>
  <sheetData>
    <row r="1" spans="1:13" ht="31.5" customHeight="1">
      <c r="A1" s="156" t="s">
        <v>26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spans="1:13" ht="13.5" customHeight="1">
      <c r="B2" s="123"/>
      <c r="C2" s="123"/>
      <c r="D2" s="123"/>
      <c r="E2" s="123"/>
      <c r="F2" s="123"/>
      <c r="G2" s="123"/>
      <c r="H2" s="123"/>
      <c r="I2" s="123"/>
      <c r="M2" s="129" t="s">
        <v>20</v>
      </c>
    </row>
    <row r="3" spans="1:13" ht="30" customHeight="1">
      <c r="A3" s="154" t="s">
        <v>59</v>
      </c>
      <c r="B3" s="151" t="s">
        <v>13</v>
      </c>
      <c r="C3" s="168"/>
      <c r="D3" s="151" t="s">
        <v>14</v>
      </c>
      <c r="E3" s="168"/>
      <c r="F3" s="151" t="s">
        <v>25</v>
      </c>
      <c r="G3" s="152"/>
      <c r="H3" s="151" t="s">
        <v>38</v>
      </c>
      <c r="I3" s="152"/>
      <c r="J3" s="151" t="s">
        <v>84</v>
      </c>
      <c r="K3" s="152"/>
      <c r="L3" s="151" t="s">
        <v>85</v>
      </c>
      <c r="M3" s="152"/>
    </row>
    <row r="4" spans="1:13" ht="41.25" customHeight="1">
      <c r="A4" s="155"/>
      <c r="B4" s="58" t="str">
        <f>'Таблица №3-ПОД'!B4:B4</f>
        <v>I тримесечие 2022</v>
      </c>
      <c r="C4" s="58" t="str">
        <f>'Таблица №3-ПОД'!C4:C4</f>
        <v>I тримесечие 2023</v>
      </c>
      <c r="D4" s="58" t="str">
        <f>'Таблица №3-ПОД'!D4:D4</f>
        <v>I тримесечие 2022</v>
      </c>
      <c r="E4" s="58" t="str">
        <f>'Таблица №3-ПОД'!E4:E4</f>
        <v>I тримесечие 2023</v>
      </c>
      <c r="F4" s="58" t="str">
        <f>'Таблица №3-ПОД'!F4:F4</f>
        <v>I тримесечие 2022</v>
      </c>
      <c r="G4" s="58" t="str">
        <f>'Таблица №3-ПОД'!G4:G4</f>
        <v>I тримесечие 2023</v>
      </c>
      <c r="H4" s="58" t="str">
        <f>'Таблица №3-ПОД'!H4:H4</f>
        <v>I тримесечие 2022</v>
      </c>
      <c r="I4" s="58" t="str">
        <f>'Таблица №3-ПОД'!I4:I4</f>
        <v>I тримесечие 2023</v>
      </c>
      <c r="J4" s="58" t="str">
        <f>'Таблица №3-ПОД'!J4:J4</f>
        <v>I тримесечие 2022</v>
      </c>
      <c r="K4" s="58" t="str">
        <f>'Таблица №3-ПОД'!K4:K4</f>
        <v>I тримесечие 2023</v>
      </c>
      <c r="L4" s="58" t="str">
        <f>'Таблица №3-ПОД'!L4:L4</f>
        <v>I тримесечие 2022</v>
      </c>
      <c r="M4" s="58" t="str">
        <f>'Таблица №3-ПОД'!M4:M4</f>
        <v>I тримесечие 2023</v>
      </c>
    </row>
    <row r="5" spans="1:13" ht="24.95" customHeight="1">
      <c r="A5" s="48" t="s">
        <v>16</v>
      </c>
      <c r="B5" s="82">
        <v>25.43</v>
      </c>
      <c r="C5" s="82">
        <v>25.68</v>
      </c>
      <c r="D5" s="82">
        <v>22.47</v>
      </c>
      <c r="E5" s="82">
        <v>23.29</v>
      </c>
      <c r="F5" s="82">
        <v>5.95</v>
      </c>
      <c r="G5" s="59">
        <v>12.21</v>
      </c>
      <c r="H5" s="80">
        <v>0</v>
      </c>
      <c r="I5" s="80">
        <v>0</v>
      </c>
      <c r="J5" s="115">
        <v>25</v>
      </c>
      <c r="K5" s="82">
        <v>30.44</v>
      </c>
      <c r="L5" s="115">
        <v>50</v>
      </c>
      <c r="M5" s="82">
        <v>42.31</v>
      </c>
    </row>
    <row r="6" spans="1:13" ht="24.95" customHeight="1">
      <c r="A6" s="48" t="s">
        <v>17</v>
      </c>
      <c r="B6" s="82">
        <v>9.73</v>
      </c>
      <c r="C6" s="82">
        <v>9.11</v>
      </c>
      <c r="D6" s="82">
        <v>15.12</v>
      </c>
      <c r="E6" s="82">
        <v>14.51</v>
      </c>
      <c r="F6" s="82">
        <v>18.64</v>
      </c>
      <c r="G6" s="59">
        <v>0.73</v>
      </c>
      <c r="H6" s="80">
        <v>0</v>
      </c>
      <c r="I6" s="80">
        <v>0</v>
      </c>
      <c r="J6" s="115">
        <v>12.5</v>
      </c>
      <c r="K6" s="82">
        <v>13.04</v>
      </c>
      <c r="L6" s="115">
        <v>16.670000000000002</v>
      </c>
      <c r="M6" s="82">
        <v>11.54</v>
      </c>
    </row>
    <row r="7" spans="1:13" ht="24.95" customHeight="1">
      <c r="A7" s="48" t="s">
        <v>71</v>
      </c>
      <c r="B7" s="82">
        <v>19.420000000000002</v>
      </c>
      <c r="C7" s="82">
        <v>20.440000000000001</v>
      </c>
      <c r="D7" s="82">
        <v>18.100000000000001</v>
      </c>
      <c r="E7" s="82">
        <v>18.75</v>
      </c>
      <c r="F7" s="82">
        <v>20.65</v>
      </c>
      <c r="G7" s="59">
        <v>9.2100000000000009</v>
      </c>
      <c r="H7" s="59">
        <v>100</v>
      </c>
      <c r="I7" s="59">
        <v>100</v>
      </c>
      <c r="J7" s="115">
        <v>12.5</v>
      </c>
      <c r="K7" s="82">
        <v>4.3499999999999996</v>
      </c>
      <c r="L7" s="115">
        <v>8.33</v>
      </c>
      <c r="M7" s="82">
        <v>7.69</v>
      </c>
    </row>
    <row r="8" spans="1:13" ht="24.95" customHeight="1">
      <c r="A8" s="48" t="s">
        <v>5</v>
      </c>
      <c r="B8" s="82">
        <v>20.34</v>
      </c>
      <c r="C8" s="82">
        <v>19.47</v>
      </c>
      <c r="D8" s="82">
        <v>16.72</v>
      </c>
      <c r="E8" s="82">
        <v>16.28</v>
      </c>
      <c r="F8" s="82">
        <v>36.35</v>
      </c>
      <c r="G8" s="59">
        <v>56.98</v>
      </c>
      <c r="H8" s="80">
        <v>0</v>
      </c>
      <c r="I8" s="80">
        <v>0</v>
      </c>
      <c r="J8" s="115">
        <v>25</v>
      </c>
      <c r="K8" s="82">
        <v>26.09</v>
      </c>
      <c r="L8" s="115">
        <v>16.670000000000002</v>
      </c>
      <c r="M8" s="82">
        <v>21.15</v>
      </c>
    </row>
    <row r="9" spans="1:13" ht="24.95" customHeight="1">
      <c r="A9" s="48" t="s">
        <v>68</v>
      </c>
      <c r="B9" s="71">
        <v>10.41</v>
      </c>
      <c r="C9" s="82">
        <v>10.56</v>
      </c>
      <c r="D9" s="82">
        <v>6.85</v>
      </c>
      <c r="E9" s="82">
        <v>6.42</v>
      </c>
      <c r="F9" s="82">
        <v>8.82</v>
      </c>
      <c r="G9" s="59">
        <v>18.829999999999998</v>
      </c>
      <c r="H9" s="80">
        <v>0</v>
      </c>
      <c r="I9" s="80">
        <v>0</v>
      </c>
      <c r="J9" s="115">
        <v>12.5</v>
      </c>
      <c r="K9" s="82">
        <v>13.04</v>
      </c>
      <c r="L9" s="115">
        <v>0</v>
      </c>
      <c r="M9" s="82">
        <v>7.69</v>
      </c>
    </row>
    <row r="10" spans="1:13" ht="24.95" customHeight="1">
      <c r="A10" s="48" t="s">
        <v>69</v>
      </c>
      <c r="B10" s="82">
        <v>8.76</v>
      </c>
      <c r="C10" s="82">
        <v>8.74</v>
      </c>
      <c r="D10" s="82">
        <v>10.02</v>
      </c>
      <c r="E10" s="82">
        <v>9.86</v>
      </c>
      <c r="F10" s="82">
        <v>8.35</v>
      </c>
      <c r="G10" s="59">
        <v>0.97</v>
      </c>
      <c r="H10" s="80">
        <v>0</v>
      </c>
      <c r="I10" s="80">
        <v>0</v>
      </c>
      <c r="J10" s="115">
        <v>12.5</v>
      </c>
      <c r="K10" s="82">
        <v>13.04</v>
      </c>
      <c r="L10" s="115">
        <v>8.33</v>
      </c>
      <c r="M10" s="82">
        <v>9.6199999999999992</v>
      </c>
    </row>
    <row r="11" spans="1:13" ht="24.95" customHeight="1">
      <c r="A11" s="50" t="s">
        <v>73</v>
      </c>
      <c r="B11" s="82">
        <v>3.15</v>
      </c>
      <c r="C11" s="82">
        <v>3.07</v>
      </c>
      <c r="D11" s="82">
        <v>3.11</v>
      </c>
      <c r="E11" s="82">
        <v>3.19</v>
      </c>
      <c r="F11" s="82">
        <v>0.39</v>
      </c>
      <c r="G11" s="59">
        <v>0.22</v>
      </c>
      <c r="H11" s="80">
        <v>0</v>
      </c>
      <c r="I11" s="80">
        <v>0</v>
      </c>
      <c r="J11" s="115">
        <v>0</v>
      </c>
      <c r="K11" s="82">
        <v>0</v>
      </c>
      <c r="L11" s="115">
        <v>0</v>
      </c>
      <c r="M11" s="82">
        <v>0</v>
      </c>
    </row>
    <row r="12" spans="1:13" ht="24.95" customHeight="1">
      <c r="A12" s="48" t="s">
        <v>6</v>
      </c>
      <c r="B12" s="82">
        <v>1.5</v>
      </c>
      <c r="C12" s="82">
        <v>1.51</v>
      </c>
      <c r="D12" s="82">
        <v>5.15</v>
      </c>
      <c r="E12" s="82">
        <v>5.2</v>
      </c>
      <c r="F12" s="82">
        <v>0.77</v>
      </c>
      <c r="G12" s="59">
        <v>0.24</v>
      </c>
      <c r="H12" s="80">
        <v>0</v>
      </c>
      <c r="I12" s="80">
        <v>0</v>
      </c>
      <c r="J12" s="115">
        <v>0</v>
      </c>
      <c r="K12" s="82">
        <v>0</v>
      </c>
      <c r="L12" s="115">
        <v>0</v>
      </c>
      <c r="M12" s="82">
        <v>0</v>
      </c>
    </row>
    <row r="13" spans="1:13" ht="24.95" customHeight="1">
      <c r="A13" s="48" t="s">
        <v>36</v>
      </c>
      <c r="B13" s="82">
        <v>1.22</v>
      </c>
      <c r="C13" s="82">
        <v>1.21</v>
      </c>
      <c r="D13" s="82">
        <v>1.88</v>
      </c>
      <c r="E13" s="82">
        <v>1.91</v>
      </c>
      <c r="F13" s="82">
        <v>0.08</v>
      </c>
      <c r="G13" s="59">
        <v>7.0000000000000007E-2</v>
      </c>
      <c r="H13" s="80">
        <v>0</v>
      </c>
      <c r="I13" s="80">
        <v>0</v>
      </c>
      <c r="J13" s="115">
        <v>0</v>
      </c>
      <c r="K13" s="82">
        <v>0</v>
      </c>
      <c r="L13" s="115">
        <v>0</v>
      </c>
      <c r="M13" s="82">
        <v>0</v>
      </c>
    </row>
    <row r="14" spans="1:13" ht="24.95" customHeight="1">
      <c r="A14" s="48" t="s">
        <v>67</v>
      </c>
      <c r="B14" s="115">
        <v>0.04</v>
      </c>
      <c r="C14" s="82">
        <v>0.21</v>
      </c>
      <c r="D14" s="115">
        <v>0.57999999999999996</v>
      </c>
      <c r="E14" s="82">
        <v>0.59</v>
      </c>
      <c r="F14" s="115">
        <v>0</v>
      </c>
      <c r="G14" s="82">
        <v>0.54</v>
      </c>
      <c r="H14" s="115">
        <v>0</v>
      </c>
      <c r="I14" s="115">
        <v>0</v>
      </c>
      <c r="J14" s="115">
        <v>0</v>
      </c>
      <c r="K14" s="82">
        <v>0</v>
      </c>
      <c r="L14" s="115">
        <v>0</v>
      </c>
      <c r="M14" s="115">
        <v>0</v>
      </c>
    </row>
    <row r="15" spans="1:13" ht="24.95" customHeight="1">
      <c r="A15" s="48" t="s">
        <v>19</v>
      </c>
      <c r="B15" s="82">
        <f>SUM(B5:B14)</f>
        <v>100.00000000000001</v>
      </c>
      <c r="C15" s="82">
        <f t="shared" ref="C15:M15" si="0">SUM(C5:C14)</f>
        <v>99.999999999999986</v>
      </c>
      <c r="D15" s="82">
        <f t="shared" si="0"/>
        <v>99.999999999999986</v>
      </c>
      <c r="E15" s="82">
        <f t="shared" si="0"/>
        <v>100</v>
      </c>
      <c r="F15" s="82">
        <f t="shared" si="0"/>
        <v>99.999999999999986</v>
      </c>
      <c r="G15" s="82">
        <f t="shared" si="0"/>
        <v>99.999999999999986</v>
      </c>
      <c r="H15" s="82">
        <f t="shared" si="0"/>
        <v>100</v>
      </c>
      <c r="I15" s="82">
        <f t="shared" si="0"/>
        <v>100</v>
      </c>
      <c r="J15" s="82">
        <f t="shared" si="0"/>
        <v>100</v>
      </c>
      <c r="K15" s="82">
        <f t="shared" si="0"/>
        <v>100</v>
      </c>
      <c r="L15" s="82">
        <f t="shared" si="0"/>
        <v>100</v>
      </c>
      <c r="M15" s="82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0"/>
  <sheetViews>
    <sheetView showGridLines="0" zoomScale="80" zoomScaleNormal="80" workbookViewId="0">
      <selection sqref="A1:AU1"/>
    </sheetView>
  </sheetViews>
  <sheetFormatPr defaultColWidth="9.140625" defaultRowHeight="15"/>
  <cols>
    <col min="1" max="1" width="48.140625" style="60" customWidth="1"/>
    <col min="2" max="2" width="8" style="60" customWidth="1"/>
    <col min="3" max="4" width="6.7109375" style="60" customWidth="1"/>
    <col min="5" max="5" width="8.140625" style="60" customWidth="1"/>
    <col min="6" max="6" width="7.85546875" style="60" customWidth="1"/>
    <col min="7" max="8" width="6.7109375" style="60" customWidth="1"/>
    <col min="9" max="9" width="8.140625" style="60" customWidth="1"/>
    <col min="10" max="10" width="7.85546875" style="60" customWidth="1"/>
    <col min="11" max="12" width="6.7109375" style="60" customWidth="1"/>
    <col min="13" max="13" width="6.85546875" style="60" customWidth="1"/>
    <col min="14" max="14" width="8.140625" style="60" customWidth="1"/>
    <col min="15" max="15" width="9.28515625" style="60" bestFit="1" customWidth="1"/>
    <col min="16" max="17" width="6.7109375" style="60" customWidth="1"/>
    <col min="18" max="18" width="8.140625" style="60" customWidth="1"/>
    <col min="19" max="19" width="7.7109375" style="60" customWidth="1"/>
    <col min="20" max="21" width="6.7109375" style="60" customWidth="1"/>
    <col min="22" max="22" width="8.140625" style="60" customWidth="1"/>
    <col min="23" max="23" width="8.42578125" style="60" customWidth="1"/>
    <col min="24" max="25" width="6.7109375" style="60" customWidth="1"/>
    <col min="26" max="26" width="8.140625" style="60" customWidth="1"/>
    <col min="27" max="29" width="6.7109375" style="60" customWidth="1"/>
    <col min="30" max="30" width="8.140625" style="60" customWidth="1"/>
    <col min="31" max="33" width="6.7109375" style="60" customWidth="1"/>
    <col min="34" max="34" width="8.140625" style="60" customWidth="1"/>
    <col min="35" max="37" width="6.7109375" style="60" customWidth="1"/>
    <col min="38" max="38" width="8.140625" style="60" customWidth="1"/>
    <col min="39" max="39" width="9.5703125" style="60" bestFit="1" customWidth="1"/>
    <col min="40" max="42" width="8.140625" style="60" customWidth="1"/>
    <col min="43" max="44" width="9.28515625" style="60" bestFit="1" customWidth="1"/>
    <col min="45" max="45" width="12.28515625" style="60" bestFit="1" customWidth="1"/>
    <col min="46" max="46" width="9.28515625" style="60" bestFit="1" customWidth="1"/>
    <col min="47" max="47" width="9.7109375" style="60" bestFit="1" customWidth="1"/>
    <col min="48" max="16384" width="9.140625" style="60"/>
  </cols>
  <sheetData>
    <row r="1" spans="1:242" ht="23.25" customHeight="1">
      <c r="A1" s="153" t="s">
        <v>107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</row>
    <row r="2" spans="1:242" ht="15" customHeight="1"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U2" s="112" t="s">
        <v>11</v>
      </c>
    </row>
    <row r="3" spans="1:242" s="61" customFormat="1" ht="59.25" customHeight="1">
      <c r="A3" s="169" t="s">
        <v>65</v>
      </c>
      <c r="B3" s="151" t="s">
        <v>3</v>
      </c>
      <c r="C3" s="171"/>
      <c r="D3" s="171"/>
      <c r="E3" s="172"/>
      <c r="F3" s="151" t="s">
        <v>27</v>
      </c>
      <c r="G3" s="168"/>
      <c r="H3" s="168"/>
      <c r="I3" s="173"/>
      <c r="J3" s="151" t="s">
        <v>74</v>
      </c>
      <c r="K3" s="168"/>
      <c r="L3" s="168"/>
      <c r="M3" s="168"/>
      <c r="N3" s="152"/>
      <c r="O3" s="151" t="s">
        <v>5</v>
      </c>
      <c r="P3" s="168"/>
      <c r="Q3" s="168"/>
      <c r="R3" s="174"/>
      <c r="S3" s="151" t="s">
        <v>68</v>
      </c>
      <c r="T3" s="168"/>
      <c r="U3" s="168"/>
      <c r="V3" s="175"/>
      <c r="W3" s="151" t="s">
        <v>75</v>
      </c>
      <c r="X3" s="168"/>
      <c r="Y3" s="168"/>
      <c r="Z3" s="174"/>
      <c r="AA3" s="151" t="s">
        <v>73</v>
      </c>
      <c r="AB3" s="168"/>
      <c r="AC3" s="168"/>
      <c r="AD3" s="176"/>
      <c r="AE3" s="151" t="s">
        <v>6</v>
      </c>
      <c r="AF3" s="168"/>
      <c r="AG3" s="168"/>
      <c r="AH3" s="152"/>
      <c r="AI3" s="151" t="s">
        <v>49</v>
      </c>
      <c r="AJ3" s="168"/>
      <c r="AK3" s="168"/>
      <c r="AL3" s="152"/>
      <c r="AM3" s="151" t="s">
        <v>96</v>
      </c>
      <c r="AN3" s="168"/>
      <c r="AO3" s="168"/>
      <c r="AP3" s="168"/>
      <c r="AQ3" s="151" t="s">
        <v>23</v>
      </c>
      <c r="AR3" s="168"/>
      <c r="AS3" s="168"/>
      <c r="AT3" s="168"/>
      <c r="AU3" s="152"/>
    </row>
    <row r="4" spans="1:242" s="130" customFormat="1" ht="31.5">
      <c r="A4" s="170"/>
      <c r="B4" s="128" t="s">
        <v>21</v>
      </c>
      <c r="C4" s="128" t="s">
        <v>22</v>
      </c>
      <c r="D4" s="128" t="s">
        <v>15</v>
      </c>
      <c r="E4" s="128" t="s">
        <v>95</v>
      </c>
      <c r="F4" s="128" t="s">
        <v>21</v>
      </c>
      <c r="G4" s="128" t="s">
        <v>22</v>
      </c>
      <c r="H4" s="128" t="s">
        <v>15</v>
      </c>
      <c r="I4" s="128" t="s">
        <v>95</v>
      </c>
      <c r="J4" s="128" t="s">
        <v>21</v>
      </c>
      <c r="K4" s="128" t="s">
        <v>22</v>
      </c>
      <c r="L4" s="128" t="s">
        <v>15</v>
      </c>
      <c r="M4" s="128" t="s">
        <v>108</v>
      </c>
      <c r="N4" s="128" t="s">
        <v>95</v>
      </c>
      <c r="O4" s="128" t="s">
        <v>21</v>
      </c>
      <c r="P4" s="128" t="s">
        <v>22</v>
      </c>
      <c r="Q4" s="128" t="s">
        <v>15</v>
      </c>
      <c r="R4" s="128" t="s">
        <v>95</v>
      </c>
      <c r="S4" s="128" t="s">
        <v>21</v>
      </c>
      <c r="T4" s="128" t="s">
        <v>22</v>
      </c>
      <c r="U4" s="128" t="s">
        <v>15</v>
      </c>
      <c r="V4" s="128" t="s">
        <v>95</v>
      </c>
      <c r="W4" s="128" t="s">
        <v>21</v>
      </c>
      <c r="X4" s="128" t="s">
        <v>22</v>
      </c>
      <c r="Y4" s="128" t="s">
        <v>15</v>
      </c>
      <c r="Z4" s="128" t="s">
        <v>95</v>
      </c>
      <c r="AA4" s="128" t="s">
        <v>21</v>
      </c>
      <c r="AB4" s="128" t="s">
        <v>22</v>
      </c>
      <c r="AC4" s="128" t="s">
        <v>15</v>
      </c>
      <c r="AD4" s="128" t="s">
        <v>95</v>
      </c>
      <c r="AE4" s="128" t="s">
        <v>21</v>
      </c>
      <c r="AF4" s="128" t="s">
        <v>22</v>
      </c>
      <c r="AG4" s="128" t="s">
        <v>15</v>
      </c>
      <c r="AH4" s="128" t="s">
        <v>95</v>
      </c>
      <c r="AI4" s="128" t="s">
        <v>21</v>
      </c>
      <c r="AJ4" s="128" t="s">
        <v>22</v>
      </c>
      <c r="AK4" s="128" t="s">
        <v>15</v>
      </c>
      <c r="AL4" s="128" t="s">
        <v>95</v>
      </c>
      <c r="AM4" s="131" t="s">
        <v>21</v>
      </c>
      <c r="AN4" s="131" t="s">
        <v>22</v>
      </c>
      <c r="AO4" s="131" t="s">
        <v>15</v>
      </c>
      <c r="AP4" s="135" t="s">
        <v>84</v>
      </c>
      <c r="AQ4" s="128" t="s">
        <v>21</v>
      </c>
      <c r="AR4" s="128" t="s">
        <v>22</v>
      </c>
      <c r="AS4" s="128" t="s">
        <v>15</v>
      </c>
      <c r="AT4" s="128" t="s">
        <v>37</v>
      </c>
      <c r="AU4" s="128" t="s">
        <v>95</v>
      </c>
    </row>
    <row r="5" spans="1:242" s="64" customFormat="1" ht="39.75" customHeight="1">
      <c r="A5" s="136" t="s">
        <v>28</v>
      </c>
      <c r="B5" s="127">
        <v>5272</v>
      </c>
      <c r="C5" s="127">
        <v>346</v>
      </c>
      <c r="D5" s="127">
        <v>75</v>
      </c>
      <c r="E5" s="127">
        <v>0</v>
      </c>
      <c r="F5" s="127">
        <v>1853</v>
      </c>
      <c r="G5" s="127">
        <v>207</v>
      </c>
      <c r="H5" s="127">
        <v>29</v>
      </c>
      <c r="I5" s="127">
        <v>0</v>
      </c>
      <c r="J5" s="127">
        <v>4340</v>
      </c>
      <c r="K5" s="127">
        <v>279</v>
      </c>
      <c r="L5" s="127">
        <v>152</v>
      </c>
      <c r="M5" s="127">
        <v>1</v>
      </c>
      <c r="N5" s="127">
        <v>0</v>
      </c>
      <c r="O5" s="127">
        <v>3965</v>
      </c>
      <c r="P5" s="127">
        <v>236</v>
      </c>
      <c r="Q5" s="127">
        <v>237</v>
      </c>
      <c r="R5" s="127">
        <v>0</v>
      </c>
      <c r="S5" s="127">
        <v>2155</v>
      </c>
      <c r="T5" s="127">
        <v>100</v>
      </c>
      <c r="U5" s="127">
        <v>101</v>
      </c>
      <c r="V5" s="127">
        <v>0</v>
      </c>
      <c r="W5" s="127">
        <v>1724</v>
      </c>
      <c r="X5" s="127">
        <v>145</v>
      </c>
      <c r="Y5" s="127">
        <v>37</v>
      </c>
      <c r="Z5" s="127">
        <v>0</v>
      </c>
      <c r="AA5" s="127">
        <v>758</v>
      </c>
      <c r="AB5" s="127">
        <v>57</v>
      </c>
      <c r="AC5" s="127">
        <v>8</v>
      </c>
      <c r="AD5" s="127">
        <v>0</v>
      </c>
      <c r="AE5" s="127">
        <v>363</v>
      </c>
      <c r="AF5" s="127">
        <v>96</v>
      </c>
      <c r="AG5" s="127">
        <v>10</v>
      </c>
      <c r="AH5" s="127">
        <v>0</v>
      </c>
      <c r="AI5" s="127">
        <v>307</v>
      </c>
      <c r="AJ5" s="127">
        <v>37</v>
      </c>
      <c r="AK5" s="127">
        <v>1</v>
      </c>
      <c r="AL5" s="127">
        <v>0</v>
      </c>
      <c r="AM5" s="127">
        <v>67</v>
      </c>
      <c r="AN5" s="127">
        <v>16</v>
      </c>
      <c r="AO5" s="127">
        <v>14</v>
      </c>
      <c r="AP5" s="127">
        <v>0</v>
      </c>
      <c r="AQ5" s="127">
        <f t="shared" ref="AQ5:AS7" si="0">B5+F5+J5+O5+S5+W5+AA5+AE5+AI5+AM5</f>
        <v>20804</v>
      </c>
      <c r="AR5" s="127">
        <f t="shared" si="0"/>
        <v>1519</v>
      </c>
      <c r="AS5" s="127">
        <f t="shared" si="0"/>
        <v>664</v>
      </c>
      <c r="AT5" s="127">
        <f>M5</f>
        <v>1</v>
      </c>
      <c r="AU5" s="127">
        <f>E5+I5+N5+R5+V5+Z5+AD5+AH5+AL5+AP5</f>
        <v>0</v>
      </c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</row>
    <row r="6" spans="1:242" s="64" customFormat="1" ht="39.75" customHeight="1">
      <c r="A6" s="136" t="s">
        <v>29</v>
      </c>
      <c r="B6" s="127">
        <v>8147</v>
      </c>
      <c r="C6" s="127">
        <v>604</v>
      </c>
      <c r="D6" s="127">
        <v>421</v>
      </c>
      <c r="E6" s="127">
        <v>29</v>
      </c>
      <c r="F6" s="127">
        <v>2905</v>
      </c>
      <c r="G6" s="127">
        <v>385</v>
      </c>
      <c r="H6" s="127">
        <v>0</v>
      </c>
      <c r="I6" s="127">
        <v>9</v>
      </c>
      <c r="J6" s="127">
        <v>6342</v>
      </c>
      <c r="K6" s="127">
        <v>486</v>
      </c>
      <c r="L6" s="127">
        <v>211</v>
      </c>
      <c r="M6" s="127">
        <v>56</v>
      </c>
      <c r="N6" s="127">
        <v>5</v>
      </c>
      <c r="O6" s="127">
        <v>6212</v>
      </c>
      <c r="P6" s="127">
        <v>428</v>
      </c>
      <c r="Q6" s="127">
        <v>2059</v>
      </c>
      <c r="R6" s="127">
        <v>17</v>
      </c>
      <c r="S6" s="127">
        <v>3366</v>
      </c>
      <c r="T6" s="127">
        <v>162</v>
      </c>
      <c r="U6" s="127">
        <v>668</v>
      </c>
      <c r="V6" s="127">
        <v>7</v>
      </c>
      <c r="W6" s="127">
        <v>2843</v>
      </c>
      <c r="X6" s="127">
        <v>257</v>
      </c>
      <c r="Y6" s="127">
        <v>0</v>
      </c>
      <c r="Z6" s="127">
        <v>8</v>
      </c>
      <c r="AA6" s="127">
        <v>846</v>
      </c>
      <c r="AB6" s="127">
        <v>73</v>
      </c>
      <c r="AC6" s="127">
        <v>0</v>
      </c>
      <c r="AD6" s="127">
        <v>0</v>
      </c>
      <c r="AE6" s="127">
        <v>428</v>
      </c>
      <c r="AF6" s="127">
        <v>116</v>
      </c>
      <c r="AG6" s="127">
        <v>0</v>
      </c>
      <c r="AH6" s="127">
        <v>0</v>
      </c>
      <c r="AI6" s="127">
        <v>324</v>
      </c>
      <c r="AJ6" s="127">
        <v>41</v>
      </c>
      <c r="AK6" s="127">
        <v>2</v>
      </c>
      <c r="AL6" s="127">
        <v>0</v>
      </c>
      <c r="AM6" s="127">
        <v>44</v>
      </c>
      <c r="AN6" s="127">
        <v>8</v>
      </c>
      <c r="AO6" s="127">
        <v>4</v>
      </c>
      <c r="AP6" s="127">
        <v>0</v>
      </c>
      <c r="AQ6" s="127">
        <f t="shared" si="0"/>
        <v>31457</v>
      </c>
      <c r="AR6" s="127">
        <f t="shared" si="0"/>
        <v>2560</v>
      </c>
      <c r="AS6" s="127">
        <f t="shared" si="0"/>
        <v>3365</v>
      </c>
      <c r="AT6" s="127">
        <f t="shared" ref="AT6:AT7" si="1">M6</f>
        <v>56</v>
      </c>
      <c r="AU6" s="127">
        <f t="shared" ref="AU6:AU7" si="2">E6+I6+N6+R6+V6+Z6+AD6+AH6+AL6+AP6</f>
        <v>75</v>
      </c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</row>
    <row r="7" spans="1:242" ht="37.5" customHeight="1">
      <c r="A7" s="136" t="s">
        <v>50</v>
      </c>
      <c r="B7" s="127">
        <v>0</v>
      </c>
      <c r="C7" s="127">
        <v>0</v>
      </c>
      <c r="D7" s="127">
        <v>5</v>
      </c>
      <c r="E7" s="127">
        <v>0</v>
      </c>
      <c r="F7" s="127">
        <v>0</v>
      </c>
      <c r="G7" s="127">
        <v>0</v>
      </c>
      <c r="H7" s="127">
        <v>1</v>
      </c>
      <c r="I7" s="127">
        <v>0</v>
      </c>
      <c r="J7" s="127">
        <v>0</v>
      </c>
      <c r="K7" s="127">
        <v>0</v>
      </c>
      <c r="L7" s="127">
        <v>15</v>
      </c>
      <c r="M7" s="127">
        <v>0</v>
      </c>
      <c r="N7" s="127">
        <v>0</v>
      </c>
      <c r="O7" s="127">
        <v>0</v>
      </c>
      <c r="P7" s="127">
        <v>0</v>
      </c>
      <c r="Q7" s="127">
        <v>43</v>
      </c>
      <c r="R7" s="127">
        <v>0</v>
      </c>
      <c r="S7" s="127">
        <v>0</v>
      </c>
      <c r="T7" s="127">
        <v>0</v>
      </c>
      <c r="U7" s="127">
        <v>4</v>
      </c>
      <c r="V7" s="127">
        <v>0</v>
      </c>
      <c r="W7" s="127">
        <v>0</v>
      </c>
      <c r="X7" s="127">
        <v>0</v>
      </c>
      <c r="Y7" s="127">
        <v>3</v>
      </c>
      <c r="Z7" s="127">
        <v>0</v>
      </c>
      <c r="AA7" s="127">
        <v>0</v>
      </c>
      <c r="AB7" s="127">
        <v>0</v>
      </c>
      <c r="AC7" s="127">
        <v>1</v>
      </c>
      <c r="AD7" s="127">
        <v>0</v>
      </c>
      <c r="AE7" s="127">
        <v>0</v>
      </c>
      <c r="AF7" s="127">
        <v>0</v>
      </c>
      <c r="AG7" s="127">
        <v>0</v>
      </c>
      <c r="AH7" s="127">
        <v>0</v>
      </c>
      <c r="AI7" s="127">
        <v>0</v>
      </c>
      <c r="AJ7" s="127">
        <v>0</v>
      </c>
      <c r="AK7" s="127">
        <v>0</v>
      </c>
      <c r="AL7" s="127">
        <v>0</v>
      </c>
      <c r="AM7" s="127">
        <v>0</v>
      </c>
      <c r="AN7" s="127">
        <v>0</v>
      </c>
      <c r="AO7" s="127">
        <v>4</v>
      </c>
      <c r="AP7" s="127">
        <v>0</v>
      </c>
      <c r="AQ7" s="127">
        <f t="shared" si="0"/>
        <v>0</v>
      </c>
      <c r="AR7" s="127">
        <f t="shared" si="0"/>
        <v>0</v>
      </c>
      <c r="AS7" s="127">
        <f t="shared" si="0"/>
        <v>76</v>
      </c>
      <c r="AT7" s="127">
        <f t="shared" si="1"/>
        <v>0</v>
      </c>
      <c r="AU7" s="127">
        <f t="shared" si="2"/>
        <v>0</v>
      </c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</row>
    <row r="8" spans="1:242" s="64" customFormat="1" ht="43.5" customHeight="1">
      <c r="A8" s="136" t="s">
        <v>31</v>
      </c>
      <c r="B8" s="127">
        <f>B5+B6+B7</f>
        <v>13419</v>
      </c>
      <c r="C8" s="127">
        <f t="shared" ref="C8:AU8" si="3">C5+C6+C7</f>
        <v>950</v>
      </c>
      <c r="D8" s="127">
        <f t="shared" si="3"/>
        <v>501</v>
      </c>
      <c r="E8" s="127">
        <f t="shared" si="3"/>
        <v>29</v>
      </c>
      <c r="F8" s="127">
        <f t="shared" si="3"/>
        <v>4758</v>
      </c>
      <c r="G8" s="127">
        <f t="shared" si="3"/>
        <v>592</v>
      </c>
      <c r="H8" s="127">
        <f t="shared" si="3"/>
        <v>30</v>
      </c>
      <c r="I8" s="127">
        <f t="shared" si="3"/>
        <v>9</v>
      </c>
      <c r="J8" s="127">
        <f t="shared" si="3"/>
        <v>10682</v>
      </c>
      <c r="K8" s="127">
        <f t="shared" si="3"/>
        <v>765</v>
      </c>
      <c r="L8" s="127">
        <f t="shared" si="3"/>
        <v>378</v>
      </c>
      <c r="M8" s="127">
        <f t="shared" si="3"/>
        <v>57</v>
      </c>
      <c r="N8" s="127">
        <f t="shared" si="3"/>
        <v>5</v>
      </c>
      <c r="O8" s="127">
        <f t="shared" si="3"/>
        <v>10177</v>
      </c>
      <c r="P8" s="127">
        <f t="shared" si="3"/>
        <v>664</v>
      </c>
      <c r="Q8" s="127">
        <f t="shared" si="3"/>
        <v>2339</v>
      </c>
      <c r="R8" s="127">
        <f t="shared" si="3"/>
        <v>17</v>
      </c>
      <c r="S8" s="127">
        <f t="shared" si="3"/>
        <v>5521</v>
      </c>
      <c r="T8" s="127">
        <f t="shared" si="3"/>
        <v>262</v>
      </c>
      <c r="U8" s="127">
        <f t="shared" si="3"/>
        <v>773</v>
      </c>
      <c r="V8" s="127">
        <f t="shared" si="3"/>
        <v>7</v>
      </c>
      <c r="W8" s="127">
        <f t="shared" si="3"/>
        <v>4567</v>
      </c>
      <c r="X8" s="127">
        <f t="shared" si="3"/>
        <v>402</v>
      </c>
      <c r="Y8" s="127">
        <f t="shared" si="3"/>
        <v>40</v>
      </c>
      <c r="Z8" s="127">
        <f t="shared" si="3"/>
        <v>8</v>
      </c>
      <c r="AA8" s="127">
        <f t="shared" si="3"/>
        <v>1604</v>
      </c>
      <c r="AB8" s="127">
        <f t="shared" si="3"/>
        <v>130</v>
      </c>
      <c r="AC8" s="127">
        <f t="shared" si="3"/>
        <v>9</v>
      </c>
      <c r="AD8" s="127">
        <f t="shared" si="3"/>
        <v>0</v>
      </c>
      <c r="AE8" s="127">
        <f t="shared" si="3"/>
        <v>791</v>
      </c>
      <c r="AF8" s="127">
        <f t="shared" si="3"/>
        <v>212</v>
      </c>
      <c r="AG8" s="127">
        <f t="shared" si="3"/>
        <v>10</v>
      </c>
      <c r="AH8" s="127">
        <f t="shared" si="3"/>
        <v>0</v>
      </c>
      <c r="AI8" s="127">
        <f t="shared" si="3"/>
        <v>631</v>
      </c>
      <c r="AJ8" s="127">
        <f t="shared" si="3"/>
        <v>78</v>
      </c>
      <c r="AK8" s="127">
        <f t="shared" si="3"/>
        <v>3</v>
      </c>
      <c r="AL8" s="127">
        <f t="shared" si="3"/>
        <v>0</v>
      </c>
      <c r="AM8" s="127">
        <f t="shared" si="3"/>
        <v>111</v>
      </c>
      <c r="AN8" s="127">
        <f t="shared" si="3"/>
        <v>24</v>
      </c>
      <c r="AO8" s="127">
        <f t="shared" si="3"/>
        <v>22</v>
      </c>
      <c r="AP8" s="127">
        <f t="shared" si="3"/>
        <v>0</v>
      </c>
      <c r="AQ8" s="127">
        <f t="shared" si="3"/>
        <v>52261</v>
      </c>
      <c r="AR8" s="127">
        <f t="shared" si="3"/>
        <v>4079</v>
      </c>
      <c r="AS8" s="127">
        <f t="shared" si="3"/>
        <v>4105</v>
      </c>
      <c r="AT8" s="127">
        <f t="shared" si="3"/>
        <v>57</v>
      </c>
      <c r="AU8" s="127">
        <f t="shared" si="3"/>
        <v>75</v>
      </c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</row>
    <row r="9" spans="1:242" s="66" customFormat="1" ht="15" customHeight="1"/>
    <row r="10" spans="1:242">
      <c r="AR10" s="140"/>
    </row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9"/>
  <sheetViews>
    <sheetView showGridLines="0" zoomScale="80" zoomScaleNormal="80" workbookViewId="0">
      <selection sqref="A1:AJ1"/>
    </sheetView>
  </sheetViews>
  <sheetFormatPr defaultColWidth="9.140625" defaultRowHeight="15"/>
  <cols>
    <col min="1" max="1" width="47.140625" style="60" customWidth="1"/>
    <col min="2" max="10" width="8" style="60" customWidth="1"/>
    <col min="11" max="11" width="9.5703125" style="60" bestFit="1" customWidth="1"/>
    <col min="12" max="19" width="8" style="60" customWidth="1"/>
    <col min="20" max="20" width="8.28515625" style="60" customWidth="1"/>
    <col min="21" max="22" width="8" style="60" customWidth="1"/>
    <col min="23" max="23" width="8.5703125" style="60" customWidth="1"/>
    <col min="24" max="24" width="8" style="60" customWidth="1"/>
    <col min="25" max="25" width="9.5703125" style="60" bestFit="1" customWidth="1"/>
    <col min="26" max="35" width="8" style="60" customWidth="1"/>
    <col min="36" max="36" width="9.5703125" style="60" bestFit="1" customWidth="1"/>
    <col min="37" max="16384" width="9.140625" style="60"/>
  </cols>
  <sheetData>
    <row r="1" spans="1:36" ht="23.25" customHeight="1">
      <c r="A1" s="153" t="s">
        <v>109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5" customHeight="1">
      <c r="A2" s="177" t="s">
        <v>20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</row>
    <row r="3" spans="1:36" s="61" customFormat="1" ht="45" customHeight="1">
      <c r="A3" s="169" t="s">
        <v>60</v>
      </c>
      <c r="B3" s="147" t="s">
        <v>3</v>
      </c>
      <c r="C3" s="147"/>
      <c r="D3" s="178"/>
      <c r="E3" s="147" t="s">
        <v>32</v>
      </c>
      <c r="F3" s="147"/>
      <c r="G3" s="178"/>
      <c r="H3" s="151" t="s">
        <v>76</v>
      </c>
      <c r="I3" s="168"/>
      <c r="J3" s="168"/>
      <c r="K3" s="152"/>
      <c r="L3" s="147" t="s">
        <v>5</v>
      </c>
      <c r="M3" s="147"/>
      <c r="N3" s="179"/>
      <c r="O3" s="151" t="s">
        <v>68</v>
      </c>
      <c r="P3" s="168"/>
      <c r="Q3" s="175"/>
      <c r="R3" s="147" t="s">
        <v>33</v>
      </c>
      <c r="S3" s="147"/>
      <c r="T3" s="179"/>
      <c r="U3" s="147" t="s">
        <v>18</v>
      </c>
      <c r="V3" s="147"/>
      <c r="W3" s="179"/>
      <c r="X3" s="151" t="s">
        <v>6</v>
      </c>
      <c r="Y3" s="168"/>
      <c r="Z3" s="152"/>
      <c r="AA3" s="151" t="s">
        <v>49</v>
      </c>
      <c r="AB3" s="168"/>
      <c r="AC3" s="152"/>
      <c r="AD3" s="151" t="s">
        <v>96</v>
      </c>
      <c r="AE3" s="168"/>
      <c r="AF3" s="168"/>
      <c r="AG3" s="151" t="s">
        <v>23</v>
      </c>
      <c r="AH3" s="168"/>
      <c r="AI3" s="168"/>
      <c r="AJ3" s="152"/>
    </row>
    <row r="4" spans="1:36" ht="24.75" customHeight="1">
      <c r="A4" s="170"/>
      <c r="B4" s="62" t="s">
        <v>21</v>
      </c>
      <c r="C4" s="62" t="s">
        <v>22</v>
      </c>
      <c r="D4" s="62" t="s">
        <v>15</v>
      </c>
      <c r="E4" s="62" t="s">
        <v>21</v>
      </c>
      <c r="F4" s="62" t="s">
        <v>22</v>
      </c>
      <c r="G4" s="62" t="s">
        <v>15</v>
      </c>
      <c r="H4" s="62" t="s">
        <v>21</v>
      </c>
      <c r="I4" s="62" t="s">
        <v>22</v>
      </c>
      <c r="J4" s="62" t="s">
        <v>15</v>
      </c>
      <c r="K4" s="62" t="s">
        <v>37</v>
      </c>
      <c r="L4" s="62" t="s">
        <v>21</v>
      </c>
      <c r="M4" s="62" t="s">
        <v>22</v>
      </c>
      <c r="N4" s="62" t="s">
        <v>15</v>
      </c>
      <c r="O4" s="62" t="s">
        <v>21</v>
      </c>
      <c r="P4" s="62" t="s">
        <v>22</v>
      </c>
      <c r="Q4" s="62" t="s">
        <v>15</v>
      </c>
      <c r="R4" s="62" t="s">
        <v>21</v>
      </c>
      <c r="S4" s="62" t="s">
        <v>22</v>
      </c>
      <c r="T4" s="62" t="s">
        <v>15</v>
      </c>
      <c r="U4" s="62" t="s">
        <v>21</v>
      </c>
      <c r="V4" s="62" t="s">
        <v>22</v>
      </c>
      <c r="W4" s="62" t="s">
        <v>15</v>
      </c>
      <c r="X4" s="62" t="s">
        <v>21</v>
      </c>
      <c r="Y4" s="62" t="s">
        <v>22</v>
      </c>
      <c r="Z4" s="62" t="s">
        <v>15</v>
      </c>
      <c r="AA4" s="62" t="s">
        <v>21</v>
      </c>
      <c r="AB4" s="62" t="s">
        <v>22</v>
      </c>
      <c r="AC4" s="62" t="s">
        <v>15</v>
      </c>
      <c r="AD4" s="131" t="s">
        <v>21</v>
      </c>
      <c r="AE4" s="131" t="s">
        <v>22</v>
      </c>
      <c r="AF4" s="131" t="s">
        <v>15</v>
      </c>
      <c r="AG4" s="62" t="s">
        <v>21</v>
      </c>
      <c r="AH4" s="62" t="s">
        <v>22</v>
      </c>
      <c r="AI4" s="62" t="s">
        <v>15</v>
      </c>
      <c r="AJ4" s="62" t="s">
        <v>37</v>
      </c>
    </row>
    <row r="5" spans="1:36" s="41" customFormat="1" ht="39.950000000000003" customHeight="1">
      <c r="A5" s="63" t="s">
        <v>28</v>
      </c>
      <c r="B5" s="115">
        <v>39.29</v>
      </c>
      <c r="C5" s="115">
        <v>36.42</v>
      </c>
      <c r="D5" s="115">
        <v>14.97</v>
      </c>
      <c r="E5" s="115">
        <v>38.94</v>
      </c>
      <c r="F5" s="115">
        <v>34.97</v>
      </c>
      <c r="G5" s="115">
        <v>96.67</v>
      </c>
      <c r="H5" s="115">
        <v>40.630000000000003</v>
      </c>
      <c r="I5" s="115">
        <v>36.47</v>
      </c>
      <c r="J5" s="115">
        <v>40.21</v>
      </c>
      <c r="K5" s="115">
        <v>1.75</v>
      </c>
      <c r="L5" s="115">
        <v>38.96</v>
      </c>
      <c r="M5" s="115">
        <v>35.54</v>
      </c>
      <c r="N5" s="115">
        <v>10.130000000000001</v>
      </c>
      <c r="O5" s="115">
        <v>39.03</v>
      </c>
      <c r="P5" s="115">
        <v>38.17</v>
      </c>
      <c r="Q5" s="115">
        <v>13.06</v>
      </c>
      <c r="R5" s="115">
        <v>37.75</v>
      </c>
      <c r="S5" s="115">
        <v>36.07</v>
      </c>
      <c r="T5" s="115">
        <v>92.5</v>
      </c>
      <c r="U5" s="115">
        <v>47.26</v>
      </c>
      <c r="V5" s="115">
        <v>43.85</v>
      </c>
      <c r="W5" s="115">
        <v>88.89</v>
      </c>
      <c r="X5" s="115">
        <v>45.89</v>
      </c>
      <c r="Y5" s="115">
        <v>45.28</v>
      </c>
      <c r="Z5" s="115">
        <v>100</v>
      </c>
      <c r="AA5" s="115">
        <v>48.65</v>
      </c>
      <c r="AB5" s="115">
        <v>47.44</v>
      </c>
      <c r="AC5" s="115">
        <v>33.33</v>
      </c>
      <c r="AD5" s="115">
        <v>60.36</v>
      </c>
      <c r="AE5" s="115">
        <v>66.67</v>
      </c>
      <c r="AF5" s="115">
        <v>63.64</v>
      </c>
      <c r="AG5" s="115">
        <v>39.81</v>
      </c>
      <c r="AH5" s="115">
        <v>37.24</v>
      </c>
      <c r="AI5" s="115">
        <v>16.18</v>
      </c>
      <c r="AJ5" s="115">
        <v>1.75</v>
      </c>
    </row>
    <row r="6" spans="1:36" s="41" customFormat="1" ht="39" customHeight="1">
      <c r="A6" s="63" t="s">
        <v>29</v>
      </c>
      <c r="B6" s="115">
        <v>60.71</v>
      </c>
      <c r="C6" s="115">
        <v>63.58</v>
      </c>
      <c r="D6" s="115">
        <v>84.03</v>
      </c>
      <c r="E6" s="115">
        <v>61.06</v>
      </c>
      <c r="F6" s="115">
        <v>65.03</v>
      </c>
      <c r="G6" s="115">
        <v>0</v>
      </c>
      <c r="H6" s="115">
        <v>59.37</v>
      </c>
      <c r="I6" s="115">
        <v>63.53</v>
      </c>
      <c r="J6" s="115">
        <v>55.82</v>
      </c>
      <c r="K6" s="115">
        <v>98.25</v>
      </c>
      <c r="L6" s="115">
        <v>61.04</v>
      </c>
      <c r="M6" s="115">
        <v>64.459999999999994</v>
      </c>
      <c r="N6" s="115">
        <v>88.03</v>
      </c>
      <c r="O6" s="115">
        <v>60.97</v>
      </c>
      <c r="P6" s="115">
        <v>61.83</v>
      </c>
      <c r="Q6" s="115">
        <v>86.42</v>
      </c>
      <c r="R6" s="115">
        <v>62.25</v>
      </c>
      <c r="S6" s="115">
        <v>63.93</v>
      </c>
      <c r="T6" s="115">
        <v>0</v>
      </c>
      <c r="U6" s="115">
        <v>52.74</v>
      </c>
      <c r="V6" s="115">
        <v>56.15</v>
      </c>
      <c r="W6" s="115">
        <v>0</v>
      </c>
      <c r="X6" s="115">
        <v>54.11</v>
      </c>
      <c r="Y6" s="115">
        <v>54.72</v>
      </c>
      <c r="Z6" s="115">
        <v>0</v>
      </c>
      <c r="AA6" s="115">
        <v>51.35</v>
      </c>
      <c r="AB6" s="115">
        <v>52.56</v>
      </c>
      <c r="AC6" s="115">
        <v>66.67</v>
      </c>
      <c r="AD6" s="115">
        <v>39.64</v>
      </c>
      <c r="AE6" s="115">
        <v>33.33</v>
      </c>
      <c r="AF6" s="115">
        <v>18.18</v>
      </c>
      <c r="AG6" s="115">
        <v>60.19</v>
      </c>
      <c r="AH6" s="115">
        <v>62.76</v>
      </c>
      <c r="AI6" s="79">
        <v>81.97</v>
      </c>
      <c r="AJ6" s="115">
        <v>98.25</v>
      </c>
    </row>
    <row r="7" spans="1:36" ht="39.950000000000003" customHeight="1">
      <c r="A7" s="63" t="s">
        <v>30</v>
      </c>
      <c r="B7" s="115">
        <v>0</v>
      </c>
      <c r="C7" s="115">
        <v>0</v>
      </c>
      <c r="D7" s="115">
        <v>1</v>
      </c>
      <c r="E7" s="115">
        <v>0</v>
      </c>
      <c r="F7" s="115">
        <v>0</v>
      </c>
      <c r="G7" s="115">
        <v>3.33</v>
      </c>
      <c r="H7" s="115">
        <v>0</v>
      </c>
      <c r="I7" s="115">
        <v>0</v>
      </c>
      <c r="J7" s="115">
        <v>3.97</v>
      </c>
      <c r="K7" s="115">
        <v>0</v>
      </c>
      <c r="L7" s="115">
        <v>0</v>
      </c>
      <c r="M7" s="115">
        <v>0</v>
      </c>
      <c r="N7" s="115">
        <v>1.84</v>
      </c>
      <c r="O7" s="115">
        <v>0</v>
      </c>
      <c r="P7" s="115">
        <v>0</v>
      </c>
      <c r="Q7" s="115">
        <v>0.52</v>
      </c>
      <c r="R7" s="115">
        <v>0</v>
      </c>
      <c r="S7" s="115">
        <v>0</v>
      </c>
      <c r="T7" s="115">
        <v>7.5</v>
      </c>
      <c r="U7" s="115">
        <v>0</v>
      </c>
      <c r="V7" s="115">
        <v>0</v>
      </c>
      <c r="W7" s="115">
        <v>11.11</v>
      </c>
      <c r="X7" s="115">
        <v>0</v>
      </c>
      <c r="Y7" s="115">
        <v>0</v>
      </c>
      <c r="Z7" s="115">
        <v>0</v>
      </c>
      <c r="AA7" s="115">
        <v>0</v>
      </c>
      <c r="AB7" s="115">
        <v>0</v>
      </c>
      <c r="AC7" s="115">
        <v>0</v>
      </c>
      <c r="AD7" s="115">
        <v>0</v>
      </c>
      <c r="AE7" s="115">
        <v>0</v>
      </c>
      <c r="AF7" s="115">
        <v>18.18</v>
      </c>
      <c r="AG7" s="115">
        <v>0</v>
      </c>
      <c r="AH7" s="115">
        <v>0</v>
      </c>
      <c r="AI7" s="79">
        <v>1.85</v>
      </c>
      <c r="AJ7" s="115">
        <v>0</v>
      </c>
    </row>
    <row r="8" spans="1:36" s="41" customFormat="1" ht="39.950000000000003" customHeight="1">
      <c r="A8" s="63" t="s">
        <v>31</v>
      </c>
      <c r="B8" s="115">
        <f>SUM(B5:B7)</f>
        <v>100</v>
      </c>
      <c r="C8" s="115">
        <f t="shared" ref="C8:AJ8" si="0">SUM(C5:C7)</f>
        <v>100</v>
      </c>
      <c r="D8" s="115">
        <f t="shared" si="0"/>
        <v>100</v>
      </c>
      <c r="E8" s="115">
        <f t="shared" si="0"/>
        <v>100</v>
      </c>
      <c r="F8" s="115">
        <f t="shared" si="0"/>
        <v>100</v>
      </c>
      <c r="G8" s="115">
        <f t="shared" si="0"/>
        <v>100</v>
      </c>
      <c r="H8" s="115">
        <f t="shared" si="0"/>
        <v>100</v>
      </c>
      <c r="I8" s="115">
        <f t="shared" si="0"/>
        <v>100</v>
      </c>
      <c r="J8" s="115">
        <f t="shared" si="0"/>
        <v>100</v>
      </c>
      <c r="K8" s="115">
        <f t="shared" si="0"/>
        <v>100</v>
      </c>
      <c r="L8" s="115">
        <f t="shared" si="0"/>
        <v>100</v>
      </c>
      <c r="M8" s="115">
        <f t="shared" si="0"/>
        <v>100</v>
      </c>
      <c r="N8" s="115">
        <f t="shared" si="0"/>
        <v>100</v>
      </c>
      <c r="O8" s="115">
        <f t="shared" si="0"/>
        <v>100</v>
      </c>
      <c r="P8" s="115">
        <f t="shared" si="0"/>
        <v>100</v>
      </c>
      <c r="Q8" s="115">
        <f t="shared" si="0"/>
        <v>100</v>
      </c>
      <c r="R8" s="115">
        <f t="shared" si="0"/>
        <v>100</v>
      </c>
      <c r="S8" s="115">
        <f t="shared" si="0"/>
        <v>100</v>
      </c>
      <c r="T8" s="115">
        <f t="shared" si="0"/>
        <v>100</v>
      </c>
      <c r="U8" s="115">
        <f t="shared" si="0"/>
        <v>100</v>
      </c>
      <c r="V8" s="115">
        <f t="shared" si="0"/>
        <v>100</v>
      </c>
      <c r="W8" s="115">
        <f t="shared" si="0"/>
        <v>100</v>
      </c>
      <c r="X8" s="115">
        <f t="shared" si="0"/>
        <v>100</v>
      </c>
      <c r="Y8" s="115">
        <f t="shared" si="0"/>
        <v>100</v>
      </c>
      <c r="Z8" s="115">
        <f t="shared" si="0"/>
        <v>100</v>
      </c>
      <c r="AA8" s="115">
        <f t="shared" si="0"/>
        <v>100</v>
      </c>
      <c r="AB8" s="115">
        <f t="shared" si="0"/>
        <v>100</v>
      </c>
      <c r="AC8" s="115">
        <f t="shared" si="0"/>
        <v>100</v>
      </c>
      <c r="AD8" s="115">
        <f t="shared" si="0"/>
        <v>100</v>
      </c>
      <c r="AE8" s="115">
        <f t="shared" si="0"/>
        <v>100</v>
      </c>
      <c r="AF8" s="115">
        <f t="shared" si="0"/>
        <v>100</v>
      </c>
      <c r="AG8" s="115">
        <f t="shared" si="0"/>
        <v>100</v>
      </c>
      <c r="AH8" s="115">
        <f t="shared" si="0"/>
        <v>100</v>
      </c>
      <c r="AI8" s="115">
        <f t="shared" si="0"/>
        <v>100</v>
      </c>
      <c r="AJ8" s="115">
        <f t="shared" si="0"/>
        <v>100</v>
      </c>
    </row>
    <row r="9" spans="1:36"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E20"/>
  <sheetViews>
    <sheetView showGridLines="0" zoomScale="90" zoomScaleNormal="90" workbookViewId="0">
      <selection sqref="A1:E1"/>
    </sheetView>
  </sheetViews>
  <sheetFormatPr defaultColWidth="9.140625" defaultRowHeight="13.5" customHeight="1"/>
  <cols>
    <col min="1" max="1" width="59.42578125" style="11" customWidth="1"/>
    <col min="2" max="4" width="12.42578125" style="9" customWidth="1"/>
    <col min="5" max="5" width="10.28515625" style="9" customWidth="1"/>
    <col min="6" max="16384" width="9.140625" style="9"/>
  </cols>
  <sheetData>
    <row r="1" spans="1:5" ht="40.5" customHeight="1">
      <c r="A1" s="180" t="s">
        <v>92</v>
      </c>
      <c r="B1" s="180"/>
      <c r="C1" s="180"/>
      <c r="D1" s="180"/>
      <c r="E1" s="180"/>
    </row>
    <row r="2" spans="1:5" ht="13.5" customHeight="1">
      <c r="A2" s="29"/>
      <c r="B2" s="12"/>
    </row>
    <row r="3" spans="1:5" ht="30.75" customHeight="1">
      <c r="A3" s="185" t="s">
        <v>56</v>
      </c>
      <c r="B3" s="102">
        <v>2022</v>
      </c>
      <c r="C3" s="187">
        <v>2023</v>
      </c>
      <c r="D3" s="188"/>
      <c r="E3" s="189"/>
    </row>
    <row r="4" spans="1:5" ht="32.25" customHeight="1">
      <c r="A4" s="186"/>
      <c r="B4" s="103">
        <v>12</v>
      </c>
      <c r="C4" s="103">
        <v>1</v>
      </c>
      <c r="D4" s="103">
        <v>2</v>
      </c>
      <c r="E4" s="103">
        <v>3</v>
      </c>
    </row>
    <row r="5" spans="1:5" ht="35.1" customHeight="1">
      <c r="A5" s="14" t="s">
        <v>16</v>
      </c>
      <c r="B5" s="119">
        <v>1247605</v>
      </c>
      <c r="C5" s="119">
        <v>1247122</v>
      </c>
      <c r="D5" s="119">
        <v>1251367</v>
      </c>
      <c r="E5" s="119">
        <v>1250770</v>
      </c>
    </row>
    <row r="6" spans="1:5" ht="35.1" customHeight="1">
      <c r="A6" s="14" t="s">
        <v>17</v>
      </c>
      <c r="B6" s="119">
        <v>465556</v>
      </c>
      <c r="C6" s="119">
        <v>465407</v>
      </c>
      <c r="D6" s="119">
        <v>463079</v>
      </c>
      <c r="E6" s="119">
        <v>463500</v>
      </c>
    </row>
    <row r="7" spans="1:5" ht="35.1" customHeight="1">
      <c r="A7" s="120" t="s">
        <v>71</v>
      </c>
      <c r="B7" s="119">
        <v>934075</v>
      </c>
      <c r="C7" s="119">
        <v>933238</v>
      </c>
      <c r="D7" s="119">
        <v>952371</v>
      </c>
      <c r="E7" s="119">
        <v>951789</v>
      </c>
    </row>
    <row r="8" spans="1:5" ht="35.1" customHeight="1">
      <c r="A8" s="14" t="s">
        <v>5</v>
      </c>
      <c r="B8" s="119">
        <v>1013752</v>
      </c>
      <c r="C8" s="119">
        <v>1013175</v>
      </c>
      <c r="D8" s="119">
        <v>1013082</v>
      </c>
      <c r="E8" s="119">
        <v>1012555</v>
      </c>
    </row>
    <row r="9" spans="1:5" ht="35.1" customHeight="1">
      <c r="A9" s="34" t="s">
        <v>77</v>
      </c>
      <c r="B9" s="119">
        <v>417568</v>
      </c>
      <c r="C9" s="119">
        <v>417420</v>
      </c>
      <c r="D9" s="119">
        <v>424048</v>
      </c>
      <c r="E9" s="119">
        <v>424092</v>
      </c>
    </row>
    <row r="10" spans="1:5" ht="34.5" customHeight="1">
      <c r="A10" s="120" t="s">
        <v>69</v>
      </c>
      <c r="B10" s="119">
        <v>398652</v>
      </c>
      <c r="C10" s="119">
        <v>398507</v>
      </c>
      <c r="D10" s="119">
        <v>399894</v>
      </c>
      <c r="E10" s="119">
        <v>399835</v>
      </c>
    </row>
    <row r="11" spans="1:5" ht="35.1" customHeight="1">
      <c r="A11" s="32" t="s">
        <v>73</v>
      </c>
      <c r="B11" s="119">
        <v>224723</v>
      </c>
      <c r="C11" s="119">
        <v>224741</v>
      </c>
      <c r="D11" s="119">
        <v>222380</v>
      </c>
      <c r="E11" s="119">
        <v>222410</v>
      </c>
    </row>
    <row r="12" spans="1:5" ht="35.1" customHeight="1">
      <c r="A12" s="28" t="s">
        <v>6</v>
      </c>
      <c r="B12" s="119">
        <v>130289</v>
      </c>
      <c r="C12" s="119">
        <v>130305</v>
      </c>
      <c r="D12" s="119">
        <v>131290</v>
      </c>
      <c r="E12" s="119">
        <v>131322</v>
      </c>
    </row>
    <row r="13" spans="1:5" ht="35.1" customHeight="1">
      <c r="A13" s="28" t="s">
        <v>36</v>
      </c>
      <c r="B13" s="119">
        <v>81222</v>
      </c>
      <c r="C13" s="119">
        <v>81232</v>
      </c>
      <c r="D13" s="119">
        <v>82766</v>
      </c>
      <c r="E13" s="119">
        <v>82774</v>
      </c>
    </row>
    <row r="14" spans="1:5" ht="35.1" customHeight="1">
      <c r="A14" s="134" t="s">
        <v>67</v>
      </c>
      <c r="B14" s="119">
        <v>9812</v>
      </c>
      <c r="C14" s="119">
        <v>9906</v>
      </c>
      <c r="D14" s="119">
        <v>13129</v>
      </c>
      <c r="E14" s="119">
        <v>13234</v>
      </c>
    </row>
    <row r="15" spans="1:5" ht="35.1" customHeight="1">
      <c r="A15" s="31" t="s">
        <v>23</v>
      </c>
      <c r="B15" s="119">
        <v>4923254</v>
      </c>
      <c r="C15" s="119">
        <v>4921053</v>
      </c>
      <c r="D15" s="119">
        <v>4953406</v>
      </c>
      <c r="E15" s="119">
        <v>4952281</v>
      </c>
    </row>
    <row r="16" spans="1:5" ht="18.75" customHeight="1">
      <c r="A16" s="10"/>
      <c r="B16" s="117"/>
      <c r="C16" s="117"/>
      <c r="D16" s="117"/>
    </row>
    <row r="17" spans="1:5" ht="21" customHeight="1">
      <c r="A17" s="182" t="s">
        <v>34</v>
      </c>
      <c r="B17" s="183"/>
      <c r="C17" s="183"/>
      <c r="D17" s="183"/>
    </row>
    <row r="18" spans="1:5" ht="21" customHeight="1">
      <c r="A18" s="182" t="s">
        <v>48</v>
      </c>
      <c r="B18" s="184"/>
      <c r="C18" s="184"/>
      <c r="D18" s="184"/>
    </row>
    <row r="19" spans="1:5" ht="15.75">
      <c r="A19" s="181" t="s">
        <v>35</v>
      </c>
      <c r="B19" s="181"/>
      <c r="C19" s="181"/>
      <c r="D19" s="181"/>
      <c r="E19" s="181"/>
    </row>
    <row r="20" spans="1:5" ht="13.5" customHeight="1">
      <c r="B20" s="75"/>
      <c r="C20" s="75"/>
      <c r="D20" s="75"/>
    </row>
  </sheetData>
  <mergeCells count="6">
    <mergeCell ref="A1:E1"/>
    <mergeCell ref="A19:E19"/>
    <mergeCell ref="A17:D17"/>
    <mergeCell ref="A18:D18"/>
    <mergeCell ref="A3:A4"/>
    <mergeCell ref="C3:E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5"/>
  <sheetViews>
    <sheetView showGridLines="0" zoomScale="90" zoomScaleNormal="90" workbookViewId="0">
      <selection sqref="A1:E1"/>
    </sheetView>
  </sheetViews>
  <sheetFormatPr defaultColWidth="9.140625" defaultRowHeight="13.5" customHeight="1"/>
  <cols>
    <col min="1" max="1" width="58.28515625" style="16" customWidth="1"/>
    <col min="2" max="4" width="10.42578125" style="12" customWidth="1"/>
    <col min="5" max="16384" width="9.140625" style="12"/>
  </cols>
  <sheetData>
    <row r="1" spans="1:8" ht="42" customHeight="1">
      <c r="A1" s="195" t="s">
        <v>93</v>
      </c>
      <c r="B1" s="195"/>
      <c r="C1" s="195"/>
      <c r="D1" s="195"/>
      <c r="E1" s="195"/>
    </row>
    <row r="2" spans="1:8" ht="18.75" customHeight="1">
      <c r="B2" s="88"/>
      <c r="C2" s="89"/>
      <c r="D2" s="89"/>
      <c r="E2" s="125" t="s">
        <v>20</v>
      </c>
    </row>
    <row r="3" spans="1:8" ht="33.75" customHeight="1">
      <c r="A3" s="190" t="s">
        <v>61</v>
      </c>
      <c r="B3" s="74">
        <v>2022</v>
      </c>
      <c r="C3" s="192">
        <v>2023</v>
      </c>
      <c r="D3" s="193"/>
      <c r="E3" s="194"/>
    </row>
    <row r="4" spans="1:8" ht="27.75" customHeight="1">
      <c r="A4" s="191"/>
      <c r="B4" s="13">
        <v>12</v>
      </c>
      <c r="C4" s="124">
        <v>1</v>
      </c>
      <c r="D4" s="124">
        <v>2</v>
      </c>
      <c r="E4" s="124">
        <v>3</v>
      </c>
    </row>
    <row r="5" spans="1:8" ht="35.1" customHeight="1">
      <c r="A5" s="14" t="s">
        <v>44</v>
      </c>
      <c r="B5" s="15">
        <v>25.34</v>
      </c>
      <c r="C5" s="67">
        <v>25.34</v>
      </c>
      <c r="D5" s="67">
        <v>25.26</v>
      </c>
      <c r="E5" s="137">
        <v>25.26</v>
      </c>
      <c r="H5" s="141"/>
    </row>
    <row r="6" spans="1:8" ht="35.1" customHeight="1">
      <c r="A6" s="14" t="s">
        <v>45</v>
      </c>
      <c r="B6" s="15">
        <v>9.4600000000000009</v>
      </c>
      <c r="C6" s="67">
        <v>9.4600000000000009</v>
      </c>
      <c r="D6" s="67">
        <v>9.35</v>
      </c>
      <c r="E6" s="137">
        <v>9.36</v>
      </c>
      <c r="H6" s="141"/>
    </row>
    <row r="7" spans="1:8" ht="35.1" customHeight="1">
      <c r="A7" s="120" t="s">
        <v>80</v>
      </c>
      <c r="B7" s="15">
        <v>18.97</v>
      </c>
      <c r="C7" s="67">
        <v>18.96</v>
      </c>
      <c r="D7" s="67">
        <v>19.23</v>
      </c>
      <c r="E7" s="137">
        <v>19.22</v>
      </c>
      <c r="H7" s="141"/>
    </row>
    <row r="8" spans="1:8" ht="35.1" customHeight="1">
      <c r="A8" s="14" t="s">
        <v>43</v>
      </c>
      <c r="B8" s="15">
        <v>20.59</v>
      </c>
      <c r="C8" s="67">
        <v>20.59</v>
      </c>
      <c r="D8" s="67">
        <v>20.45</v>
      </c>
      <c r="E8" s="137">
        <v>20.45</v>
      </c>
      <c r="H8" s="141"/>
    </row>
    <row r="9" spans="1:8" ht="35.1" customHeight="1">
      <c r="A9" s="120" t="s">
        <v>79</v>
      </c>
      <c r="B9" s="15">
        <v>8.48</v>
      </c>
      <c r="C9" s="67">
        <v>8.48</v>
      </c>
      <c r="D9" s="67">
        <v>8.56</v>
      </c>
      <c r="E9" s="137">
        <v>8.56</v>
      </c>
      <c r="H9" s="141"/>
    </row>
    <row r="10" spans="1:8" ht="35.1" customHeight="1">
      <c r="A10" s="120" t="s">
        <v>81</v>
      </c>
      <c r="B10" s="15">
        <v>8.1</v>
      </c>
      <c r="C10" s="67">
        <v>8.1</v>
      </c>
      <c r="D10" s="67">
        <v>8.07</v>
      </c>
      <c r="E10" s="137">
        <v>8.07</v>
      </c>
      <c r="H10" s="141"/>
    </row>
    <row r="11" spans="1:8" ht="35.1" customHeight="1">
      <c r="A11" s="73" t="s">
        <v>78</v>
      </c>
      <c r="B11" s="15">
        <v>4.5599999999999996</v>
      </c>
      <c r="C11" s="67">
        <v>4.57</v>
      </c>
      <c r="D11" s="67">
        <v>4.49</v>
      </c>
      <c r="E11" s="137">
        <v>4.49</v>
      </c>
      <c r="H11" s="141"/>
    </row>
    <row r="12" spans="1:8" ht="34.5" customHeight="1">
      <c r="A12" s="3" t="s">
        <v>46</v>
      </c>
      <c r="B12" s="15">
        <v>2.65</v>
      </c>
      <c r="C12" s="67">
        <v>2.65</v>
      </c>
      <c r="D12" s="67">
        <v>2.65</v>
      </c>
      <c r="E12" s="137">
        <v>2.65</v>
      </c>
      <c r="H12" s="141"/>
    </row>
    <row r="13" spans="1:8" ht="34.5" customHeight="1">
      <c r="A13" s="28" t="s">
        <v>47</v>
      </c>
      <c r="B13" s="15">
        <v>1.65</v>
      </c>
      <c r="C13" s="67">
        <v>1.65</v>
      </c>
      <c r="D13" s="67">
        <v>1.67</v>
      </c>
      <c r="E13" s="137">
        <v>1.67</v>
      </c>
      <c r="H13" s="141"/>
    </row>
    <row r="14" spans="1:8" ht="34.5" customHeight="1">
      <c r="A14" s="134" t="s">
        <v>67</v>
      </c>
      <c r="B14" s="15">
        <v>0.2</v>
      </c>
      <c r="C14" s="104">
        <v>0.2</v>
      </c>
      <c r="D14" s="104">
        <v>0.27</v>
      </c>
      <c r="E14" s="137">
        <v>0.27</v>
      </c>
      <c r="H14" s="141"/>
    </row>
    <row r="15" spans="1:8" ht="35.1" customHeight="1">
      <c r="A15" s="31" t="s">
        <v>23</v>
      </c>
      <c r="B15" s="15">
        <v>100.00000000000001</v>
      </c>
      <c r="C15" s="15">
        <v>100.00000000000001</v>
      </c>
      <c r="D15" s="15">
        <v>100.00000000000001</v>
      </c>
      <c r="E15" s="15">
        <v>100.00000000000001</v>
      </c>
    </row>
  </sheetData>
  <mergeCells count="3">
    <mergeCell ref="A3:A4"/>
    <mergeCell ref="C3:E3"/>
    <mergeCell ref="A1:E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2023-02-06T11:26:46Z</cp:lastPrinted>
  <dcterms:created xsi:type="dcterms:W3CDTF">2008-05-09T10:07:54Z</dcterms:created>
  <dcterms:modified xsi:type="dcterms:W3CDTF">2023-05-16T10:11:27Z</dcterms:modified>
</cp:coreProperties>
</file>