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3-ПОД" sheetId="27" r:id="rId4"/>
    <sheet name="Таблица №3.1-ПОД" sheetId="28" r:id="rId5"/>
    <sheet name="Таблица №4-ПОД" sheetId="29" r:id="rId6"/>
    <sheet name="Таблица №4.1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4" i="18" l="1"/>
  <c r="D14" i="18"/>
  <c r="E14" i="18"/>
  <c r="B14" i="18"/>
  <c r="F5" i="18"/>
  <c r="F6" i="18"/>
  <c r="F7" i="18"/>
  <c r="F8" i="18"/>
  <c r="F14" i="18" s="1"/>
  <c r="F9" i="18"/>
  <c r="F10" i="18"/>
  <c r="F11" i="18"/>
  <c r="F12" i="18"/>
  <c r="F13" i="18"/>
  <c r="F4" i="18"/>
  <c r="P5" i="31" l="1"/>
  <c r="V7" i="24"/>
  <c r="W7" i="24"/>
  <c r="V8" i="24"/>
  <c r="W8" i="24"/>
  <c r="V9" i="24"/>
  <c r="W9" i="24"/>
  <c r="V10" i="24"/>
  <c r="W10" i="24"/>
  <c r="V11" i="24"/>
  <c r="W11" i="24"/>
  <c r="V12" i="24"/>
  <c r="W12" i="24"/>
  <c r="W6" i="24"/>
  <c r="E14" i="15" l="1"/>
  <c r="D14" i="15"/>
  <c r="C14" i="15"/>
  <c r="B14" i="15"/>
  <c r="F13" i="15"/>
  <c r="F12" i="15"/>
  <c r="F11" i="15"/>
  <c r="F10" i="15"/>
  <c r="F9" i="15"/>
  <c r="F8" i="15"/>
  <c r="F7" i="15"/>
  <c r="F6" i="15"/>
  <c r="F5" i="15"/>
  <c r="F4" i="15"/>
  <c r="F14" i="15" l="1"/>
  <c r="AU5" i="29" l="1"/>
  <c r="C15" i="28"/>
  <c r="D15" i="28"/>
  <c r="E15" i="28"/>
  <c r="F15" i="28"/>
  <c r="G15" i="28"/>
  <c r="H15" i="28"/>
  <c r="I15" i="28"/>
  <c r="J15" i="28"/>
  <c r="K15" i="28"/>
  <c r="L15" i="28"/>
  <c r="M15" i="28"/>
  <c r="B15" i="28"/>
  <c r="AU6" i="29" l="1"/>
  <c r="AU7" i="29"/>
  <c r="AU8" i="29"/>
  <c r="Q5" i="31"/>
  <c r="E14" i="19" l="1"/>
  <c r="F14" i="19"/>
  <c r="C8" i="30" l="1"/>
  <c r="D8" i="30"/>
  <c r="E8" i="30"/>
  <c r="F8" i="30"/>
  <c r="G8" i="30"/>
  <c r="H8" i="30"/>
  <c r="I8" i="30"/>
  <c r="J8" i="30"/>
  <c r="K8" i="30"/>
  <c r="L8" i="30"/>
  <c r="M8" i="30"/>
  <c r="N8" i="30"/>
  <c r="O8" i="30"/>
  <c r="P8" i="30"/>
  <c r="Q8" i="30"/>
  <c r="R8" i="30"/>
  <c r="S8" i="30"/>
  <c r="T8" i="30"/>
  <c r="U8" i="30"/>
  <c r="V8" i="30"/>
  <c r="W8" i="30"/>
  <c r="X8" i="30"/>
  <c r="Y8" i="30"/>
  <c r="Z8" i="30"/>
  <c r="AA8" i="30"/>
  <c r="AB8" i="30"/>
  <c r="AC8" i="30"/>
  <c r="AD8" i="30"/>
  <c r="AE8" i="30"/>
  <c r="AF8" i="30"/>
  <c r="AG8" i="30"/>
  <c r="AH8" i="30"/>
  <c r="AI8" i="30"/>
  <c r="AJ8" i="30"/>
  <c r="B8" i="30"/>
  <c r="AQ5" i="29"/>
  <c r="AR5" i="29"/>
  <c r="AQ6" i="29"/>
  <c r="AR6" i="29"/>
  <c r="AQ7" i="29"/>
  <c r="AR7" i="29"/>
  <c r="AQ8" i="29"/>
  <c r="AR8" i="29"/>
  <c r="AS6" i="29"/>
  <c r="AS7" i="29"/>
  <c r="AS8" i="29"/>
  <c r="AS5" i="29"/>
  <c r="AT6" i="29"/>
  <c r="AT7" i="29"/>
  <c r="AT8" i="29"/>
  <c r="AT5" i="29"/>
  <c r="H16" i="26" l="1"/>
  <c r="C15" i="26"/>
  <c r="D15" i="26"/>
  <c r="E15" i="26"/>
  <c r="B15" i="26"/>
  <c r="C15" i="31"/>
  <c r="D15" i="31"/>
  <c r="E15" i="31"/>
  <c r="F15" i="31"/>
  <c r="G15" i="31"/>
  <c r="H15" i="31"/>
  <c r="I15" i="31"/>
  <c r="J15" i="31"/>
  <c r="K15" i="31"/>
  <c r="L15" i="31"/>
  <c r="M15" i="31"/>
  <c r="N15" i="31"/>
  <c r="O15" i="31"/>
  <c r="B15" i="31"/>
  <c r="F15" i="19" l="1"/>
  <c r="Q6" i="31" l="1"/>
  <c r="Q7" i="31"/>
  <c r="Q8" i="31"/>
  <c r="Q9" i="31"/>
  <c r="Q10" i="31"/>
  <c r="Q11" i="31"/>
  <c r="Q12" i="31"/>
  <c r="Q13" i="31"/>
  <c r="Q14" i="31"/>
  <c r="P6" i="31"/>
  <c r="P7" i="31"/>
  <c r="P8" i="31"/>
  <c r="P9" i="31"/>
  <c r="P10" i="31"/>
  <c r="P11" i="31"/>
  <c r="P12" i="31"/>
  <c r="P13" i="31"/>
  <c r="P14" i="31"/>
  <c r="Q15" i="31" l="1"/>
  <c r="P15" i="31"/>
  <c r="V6" i="24" l="1"/>
  <c r="E4" i="27" l="1"/>
  <c r="G4" i="27" s="1"/>
  <c r="I4" i="27" s="1"/>
  <c r="K4" i="27" s="1"/>
  <c r="D4" i="27"/>
  <c r="F4" i="27" s="1"/>
  <c r="H4" i="27" s="1"/>
  <c r="J4" i="27" s="1"/>
  <c r="E4" i="24"/>
  <c r="G4" i="24" s="1"/>
  <c r="I4" i="24" s="1"/>
  <c r="K4" i="24" s="1"/>
  <c r="M4" i="24" s="1"/>
  <c r="O4" i="24" s="1"/>
  <c r="Q4" i="24" s="1"/>
  <c r="S4" i="24" s="1"/>
  <c r="U4" i="24" s="1"/>
  <c r="W4" i="24" s="1"/>
  <c r="D4" i="24"/>
  <c r="F4" i="24" s="1"/>
  <c r="H4" i="24" s="1"/>
  <c r="J4" i="24" s="1"/>
  <c r="L4" i="24" s="1"/>
  <c r="N4" i="24" s="1"/>
  <c r="P4" i="24" s="1"/>
  <c r="R4" i="24" s="1"/>
  <c r="T4" i="24" s="1"/>
  <c r="V4" i="24" s="1"/>
  <c r="L4" i="27" l="1"/>
  <c r="L4" i="28" s="1"/>
  <c r="J4" i="28"/>
  <c r="M4" i="27"/>
  <c r="M4" i="28" s="1"/>
  <c r="K4" i="28"/>
  <c r="E4" i="31"/>
  <c r="G4" i="31" s="1"/>
  <c r="I4" i="31" s="1"/>
  <c r="K4" i="31" s="1"/>
  <c r="D4" i="31"/>
  <c r="F4" i="31" s="1"/>
  <c r="H4" i="31" s="1"/>
  <c r="J4" i="31" s="1"/>
  <c r="P4" i="31" l="1"/>
  <c r="L4" i="31"/>
  <c r="N4" i="31" s="1"/>
  <c r="Q4" i="31"/>
  <c r="M4" i="31"/>
  <c r="O4" i="31" s="1"/>
  <c r="I4" i="28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<sst xmlns="http://schemas.openxmlformats.org/spreadsheetml/2006/main" count="393" uniqueCount="112">
  <si>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</si>
  <si>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</si>
  <si>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</si>
  <si>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</si>
  <si>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</si>
  <si>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ПОД "АЛИАНЦ БЪЛГАРИЯ" АД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</si>
  <si>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</si>
  <si>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</si>
  <si>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</si>
  <si>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</si>
  <si>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</si>
  <si>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</si>
  <si>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</si>
  <si>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</si>
  <si>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</si>
  <si>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</si>
  <si>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ПОК "ДОВЕРИЕ" АД </t>
  </si>
  <si>
    <t xml:space="preserve">ПОК "СЪГЛАСИЕ" АД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</si>
  <si>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</si>
  <si>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</si>
  <si>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</si>
  <si>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</si>
  <si>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</si>
  <si>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</si>
  <si>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</si>
  <si>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</si>
  <si>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</si>
  <si>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</si>
  <si>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</si>
  <si>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</si>
  <si>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</si>
  <si>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</si>
  <si>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</si>
  <si>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</si>
  <si>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</si>
  <si>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</si>
  <si>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</si>
  <si>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</si>
  <si>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</si>
  <si>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</si>
  <si>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</si>
  <si>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</si>
  <si>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</si>
  <si>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</si>
  <si>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ПОК "ДОВЕРИЕ" АД            </t>
  </si>
  <si>
    <t xml:space="preserve">ПОК "СЪГЛАСИЕ" АД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</si>
  <si>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</si>
  <si>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</si>
  <si>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</si>
  <si>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</si>
  <si>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</si>
  <si>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</si>
  <si>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</si>
  <si>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</si>
  <si>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</si>
  <si>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</si>
  <si>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</si>
  <si>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</si>
  <si>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</si>
  <si>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</si>
  <si>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</si>
  <si>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</si>
  <si>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</si>
  <si>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</si>
  <si>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</si>
  <si>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</si>
  <si>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                                                       Период 
Финансови показатели                        </t>
  </si>
  <si>
    <t>"ПОД ДАЛЛБОГГ: ЖИВОТ И ЗДРАВЕ" ЕАД</t>
  </si>
  <si>
    <t>"ПОК ОББ" ЕАД</t>
  </si>
  <si>
    <t xml:space="preserve">ПОАД "ЦКБ - СИЛА" </t>
  </si>
  <si>
    <t>ПОК "ДСК - РОДИНА" АД</t>
  </si>
  <si>
    <t xml:space="preserve">ПОК "ДСК - РОДИНА" АД </t>
  </si>
  <si>
    <t xml:space="preserve">ПОАД "ЦКБ - СИЛА"     </t>
  </si>
  <si>
    <t>ПОД "БЪДЕЩЕ" АД</t>
  </si>
  <si>
    <t xml:space="preserve">ПОК "ДСК - РОДИНА" АД    </t>
  </si>
  <si>
    <t xml:space="preserve">ПОАД "ЦКБ - СИЛА"               </t>
  </si>
  <si>
    <t xml:space="preserve">ПОК "ДСК - РОДИНА" АД                                      </t>
  </si>
  <si>
    <t xml:space="preserve">"ПОК ОББ" ЕАД </t>
  </si>
  <si>
    <t xml:space="preserve">ПОД "БЪДЕЩЕ" АД                         </t>
  </si>
  <si>
    <t xml:space="preserve">"ПОК ОББ" ЕАД            </t>
  </si>
  <si>
    <t xml:space="preserve">ПОК "ДСК - РОДИНА" АД             </t>
  </si>
  <si>
    <t xml:space="preserve">ПОАД "ЦКБ - СИЛА"                      </t>
  </si>
  <si>
    <t>ПОАД "ЦКБ - СИЛА"</t>
  </si>
  <si>
    <t xml:space="preserve"> ПОАД "ЦКБ - СИЛА" </t>
  </si>
  <si>
    <t>ФИПП</t>
  </si>
  <si>
    <t>ФРП</t>
  </si>
  <si>
    <t xml:space="preserve">                                                                   Година
ПОД</t>
  </si>
  <si>
    <t>Приходи от такси и удръжки на пенсионноосигурителните дружества по видове фондове</t>
  </si>
  <si>
    <t xml:space="preserve">                                                                 Фондове
ПОД
                                                  </t>
  </si>
  <si>
    <t xml:space="preserve">Балансови активи на пенсионноосигурителните дружества и на управляваните от тях фондове </t>
  </si>
  <si>
    <t xml:space="preserve">Общо за управялваните фондове </t>
  </si>
  <si>
    <t>ОТНОСИТЕЛЕН ДЯЛ ПО ВИДОВЕ ФОНДОВЕ</t>
  </si>
  <si>
    <t>Динамика на броя* на осигурените лица** в управляваните от пенсионноосигурителните дружества пенсионни фондове</t>
  </si>
  <si>
    <t>Пазарен дял на пенсионноосигурителните дружества по броя на осигурените лица
 в управляваните от тях пенсионни фондове</t>
  </si>
  <si>
    <t xml:space="preserve">Пазарен дял на пенсионноосигурителните дружества по размера на нетните активи 
в управляваните от тях пенсионни фондове                            </t>
  </si>
  <si>
    <t>ФИПП и ФРП</t>
  </si>
  <si>
    <t xml:space="preserve">Забележка: </t>
  </si>
  <si>
    <t>* „Пенсионноосигурително дружество ДаллБогг: Живот и Здраве“ ЕАД е лицензирано през 2021 г. и към 31.12.2021 г. във фондовете все още няма осигурени лица.</t>
  </si>
  <si>
    <t>"ПОД ДАЛЛБОГГ: 
ЖИВОТ И ЗДРАВЕ" ЕАД</t>
  </si>
  <si>
    <t>ПОД ДАЛЛБОГГ: ЖИВОТ И ЗДРАВЕ ЕАД</t>
  </si>
  <si>
    <t>31.12.2021</t>
  </si>
  <si>
    <t>-</t>
  </si>
  <si>
    <t>31.12.2022</t>
  </si>
  <si>
    <t>Относителен дял на балансовите активи на управляваните от дружествата фондове към 31.12.2022 г.</t>
  </si>
  <si>
    <t>Приходи на ПОД от такси и удръжки от управляваните фондове (по видове) за 2022 г.</t>
  </si>
  <si>
    <t>Структура на приходите на ПОД от такси и удръжки от пенсионните фондове (по видове) за 2022 г.</t>
  </si>
  <si>
    <t>Брой на осигурените лица в пенсионните фондове
 по ПОД към 31.12.2022 г.</t>
  </si>
  <si>
    <t xml:space="preserve">Относително разпределение на осигурените лица в пенсионните фондове по ПОД към 31.12.2022 г. </t>
  </si>
  <si>
    <t>Брой на новоосигурените лица в пенсионните фондове за 2022 г.</t>
  </si>
  <si>
    <t>Динамика на нетните активи на управляваните от пенсионноосигурителните дружества пенсионни фондове (по месеци)</t>
  </si>
  <si>
    <t xml:space="preserve">Нетни активи на управляваните от пенсионноосигурителните дружества пенсионни фондове
към 31.12.2022 г.                    </t>
  </si>
  <si>
    <t>Относително разпределение на нетните активи в пенсионните фондове към 31.12.2022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</si>
</sst>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[$-F800]dddd\,\ mmmm\ dd\,\ yyyy"/>
  </numFmts>
  <fonts count="49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</font>
    <font>
      <sz val="10"/>
      <name val="Arial"/>
      <charset val="204"/>
    </font>
    <font>
      <sz val="8"/>
      <color rgb="FF080000"/>
      <name val="Tahoma"/>
      <family val="2"/>
      <charset val="204"/>
    </font>
    <font>
      <sz val="8"/>
      <color rgb="FF080000"/>
      <name val="Arial"/>
      <family val="2"/>
      <charset val="204"/>
    </font>
    <font>
      <b/>
      <sz val="10"/>
      <color rgb="FF080000"/>
      <name val="Tahoma"/>
      <family val="2"/>
      <charset val="204"/>
    </font>
    <font>
      <sz val="7"/>
      <color rgb="FF080000"/>
      <name val="Arial"/>
      <family val="2"/>
      <charset val="204"/>
    </font>
    <font>
      <b/>
      <sz val="8"/>
      <color rgb="FF08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6">
    <xf numFmtId="0" fontId="0" fillId="0" borderId="0"/>
    <xf numFmtId="164" fontId="28" fillId="0" borderId="0" applyFont="0" applyFill="0" applyBorder="0" applyAlignment="0" applyProtection="0"/>
    <xf numFmtId="0" fontId="39" fillId="0" borderId="0"/>
    <xf numFmtId="0" fontId="28" fillId="0" borderId="0"/>
    <xf numFmtId="0" fontId="31" fillId="0" borderId="0"/>
    <xf numFmtId="164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5" fillId="0" borderId="0"/>
    <xf numFmtId="0" fontId="24" fillId="0" borderId="0"/>
    <xf numFmtId="0" fontId="23" fillId="0" borderId="0"/>
    <xf numFmtId="164" fontId="28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0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8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9" fontId="43" fillId="0" borderId="0" applyFont="0" applyFill="0" applyBorder="0" applyAlignment="0" applyProtection="0"/>
    <xf numFmtId="0" fontId="1" fillId="0" borderId="0"/>
  </cellStyleXfs>
  <cellXfs count="238">
    <xf numFmtId="0" fontId="0" fillId="0" borderId="0" xfId="0"/>
    <xf numFmtId="0" fontId="3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164" fontId="32" fillId="0" borderId="1" xfId="1" applyFont="1" applyBorder="1" applyAlignment="1">
      <alignment horizontal="left" wrapText="1"/>
    </xf>
    <xf numFmtId="3" fontId="32" fillId="0" borderId="1" xfId="0" applyNumberFormat="1" applyFont="1" applyFill="1" applyBorder="1"/>
    <xf numFmtId="4" fontId="32" fillId="0" borderId="1" xfId="0" applyNumberFormat="1" applyFont="1" applyFill="1" applyBorder="1" applyAlignment="1">
      <alignment horizontal="right"/>
    </xf>
    <xf numFmtId="0" fontId="32" fillId="0" borderId="1" xfId="0" applyFont="1" applyBorder="1" applyAlignment="1">
      <alignment horizontal="left" wrapText="1"/>
    </xf>
    <xf numFmtId="3" fontId="0" fillId="0" borderId="0" xfId="0" applyNumberFormat="1"/>
    <xf numFmtId="0" fontId="32" fillId="0" borderId="1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/>
    </xf>
    <xf numFmtId="0" fontId="29" fillId="0" borderId="5" xfId="0" applyFont="1" applyFill="1" applyBorder="1" applyAlignment="1">
      <alignment vertical="center" wrapText="1"/>
    </xf>
    <xf numFmtId="0" fontId="32" fillId="0" borderId="0" xfId="0" applyFont="1" applyBorder="1" applyAlignment="1">
      <alignment horizontal="left"/>
    </xf>
    <xf numFmtId="0" fontId="32" fillId="0" borderId="0" xfId="0" applyFont="1" applyFill="1" applyBorder="1" applyAlignment="1">
      <alignment horizontal="center"/>
    </xf>
    <xf numFmtId="0" fontId="32" fillId="0" borderId="1" xfId="0" applyFont="1" applyFill="1" applyBorder="1" applyAlignment="1">
      <alignment horizontal="center" vertical="center"/>
    </xf>
    <xf numFmtId="164" fontId="32" fillId="0" borderId="1" xfId="1" applyFont="1" applyFill="1" applyBorder="1" applyAlignment="1">
      <alignment horizontal="left"/>
    </xf>
    <xf numFmtId="2" fontId="32" fillId="0" borderId="1" xfId="0" applyNumberFormat="1" applyFont="1" applyFill="1" applyBorder="1" applyAlignment="1">
      <alignment horizontal="right"/>
    </xf>
    <xf numFmtId="0" fontId="32" fillId="0" borderId="0" xfId="0" applyFont="1" applyFill="1" applyBorder="1" applyAlignment="1">
      <alignment horizontal="left"/>
    </xf>
    <xf numFmtId="0" fontId="32" fillId="0" borderId="0" xfId="0" applyFont="1"/>
    <xf numFmtId="0" fontId="32" fillId="0" borderId="0" xfId="0" applyFont="1" applyBorder="1"/>
    <xf numFmtId="0" fontId="32" fillId="0" borderId="1" xfId="0" applyFont="1" applyBorder="1" applyAlignment="1">
      <alignment horizontal="center" vertical="center"/>
    </xf>
    <xf numFmtId="164" fontId="32" fillId="0" borderId="1" xfId="1" applyFont="1" applyBorder="1" applyAlignment="1">
      <alignment horizontal="left"/>
    </xf>
    <xf numFmtId="2" fontId="32" fillId="0" borderId="1" xfId="1" applyNumberFormat="1" applyFont="1" applyBorder="1" applyAlignment="1"/>
    <xf numFmtId="2" fontId="32" fillId="0" borderId="0" xfId="0" applyNumberFormat="1" applyFont="1"/>
    <xf numFmtId="0" fontId="34" fillId="0" borderId="0" xfId="0" applyFont="1" applyBorder="1" applyAlignment="1">
      <alignment horizontal="center"/>
    </xf>
    <xf numFmtId="4" fontId="32" fillId="0" borderId="0" xfId="0" applyNumberFormat="1" applyFont="1"/>
    <xf numFmtId="3" fontId="32" fillId="0" borderId="0" xfId="2" applyNumberFormat="1" applyFont="1" applyBorder="1" applyAlignment="1">
      <alignment wrapText="1"/>
    </xf>
    <xf numFmtId="0" fontId="32" fillId="0" borderId="0" xfId="0" applyFont="1" applyBorder="1" applyAlignment="1">
      <alignment horizontal="left" wrapText="1"/>
    </xf>
    <xf numFmtId="164" fontId="32" fillId="0" borderId="1" xfId="1" applyFont="1" applyBorder="1" applyAlignment="1">
      <alignment vertical="center" wrapText="1"/>
    </xf>
    <xf numFmtId="164" fontId="32" fillId="0" borderId="1" xfId="1" applyFont="1" applyFill="1" applyBorder="1" applyAlignment="1">
      <alignment horizontal="left" wrapText="1"/>
    </xf>
    <xf numFmtId="164" fontId="32" fillId="0" borderId="0" xfId="1" applyFont="1" applyFill="1" applyBorder="1" applyAlignment="1">
      <alignment horizontal="center" vertical="center" wrapText="1"/>
    </xf>
    <xf numFmtId="164" fontId="32" fillId="0" borderId="1" xfId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wrapText="1"/>
    </xf>
    <xf numFmtId="164" fontId="31" fillId="0" borderId="1" xfId="1" applyFont="1" applyFill="1" applyBorder="1" applyAlignment="1">
      <alignment horizontal="left" wrapText="1"/>
    </xf>
    <xf numFmtId="164" fontId="31" fillId="0" borderId="1" xfId="1" applyFont="1" applyBorder="1" applyAlignment="1">
      <alignment horizontal="left" wrapText="1"/>
    </xf>
    <xf numFmtId="0" fontId="31" fillId="0" borderId="1" xfId="0" applyFont="1" applyFill="1" applyBorder="1" applyAlignment="1">
      <alignment wrapText="1"/>
    </xf>
    <xf numFmtId="3" fontId="31" fillId="0" borderId="0" xfId="4" applyNumberFormat="1" applyFont="1" applyFill="1" applyAlignment="1"/>
    <xf numFmtId="0" fontId="31" fillId="0" borderId="0" xfId="4" applyFont="1" applyFill="1" applyAlignment="1"/>
    <xf numFmtId="0" fontId="31" fillId="0" borderId="1" xfId="3" applyFont="1" applyFill="1" applyBorder="1" applyAlignment="1">
      <alignment horizontal="center" vertical="center" wrapText="1"/>
    </xf>
    <xf numFmtId="0" fontId="31" fillId="0" borderId="0" xfId="4" applyFont="1" applyFill="1" applyBorder="1" applyAlignment="1">
      <alignment wrapText="1"/>
    </xf>
    <xf numFmtId="0" fontId="31" fillId="0" borderId="0" xfId="4" applyFont="1" applyFill="1" applyAlignment="1">
      <alignment wrapText="1"/>
    </xf>
    <xf numFmtId="0" fontId="33" fillId="0" borderId="0" xfId="3" applyFont="1" applyFill="1"/>
    <xf numFmtId="0" fontId="29" fillId="0" borderId="0" xfId="4" applyFont="1" applyFill="1" applyBorder="1" applyAlignment="1"/>
    <xf numFmtId="0" fontId="31" fillId="0" borderId="1" xfId="3" applyFont="1" applyFill="1" applyBorder="1" applyAlignment="1">
      <alignment wrapText="1"/>
    </xf>
    <xf numFmtId="0" fontId="31" fillId="0" borderId="1" xfId="4" applyFont="1" applyFill="1" applyBorder="1" applyAlignment="1">
      <alignment wrapText="1"/>
    </xf>
    <xf numFmtId="0" fontId="31" fillId="0" borderId="0" xfId="4" applyFont="1" applyFill="1" applyBorder="1" applyAlignment="1"/>
    <xf numFmtId="0" fontId="31" fillId="0" borderId="0" xfId="4" applyFont="1" applyFill="1" applyAlignment="1">
      <alignment horizontal="center"/>
    </xf>
    <xf numFmtId="4" fontId="31" fillId="0" borderId="0" xfId="4" applyNumberFormat="1" applyFont="1" applyFill="1" applyAlignment="1"/>
    <xf numFmtId="0" fontId="28" fillId="0" borderId="0" xfId="3" applyFill="1"/>
    <xf numFmtId="164" fontId="31" fillId="0" borderId="1" xfId="5" applyFont="1" applyFill="1" applyBorder="1" applyAlignment="1">
      <alignment horizontal="left" wrapText="1"/>
    </xf>
    <xf numFmtId="3" fontId="28" fillId="0" borderId="0" xfId="3" applyNumberFormat="1" applyFill="1"/>
    <xf numFmtId="164" fontId="31" fillId="0" borderId="1" xfId="5" applyFont="1" applyFill="1" applyBorder="1" applyAlignment="1">
      <alignment wrapText="1"/>
    </xf>
    <xf numFmtId="0" fontId="28" fillId="0" borderId="0" xfId="3"/>
    <xf numFmtId="0" fontId="31" fillId="0" borderId="2" xfId="3" applyFont="1" applyBorder="1" applyAlignment="1">
      <alignment horizontal="center" vertical="center" wrapText="1"/>
    </xf>
    <xf numFmtId="164" fontId="31" fillId="0" borderId="1" xfId="5" applyFont="1" applyBorder="1" applyAlignment="1">
      <alignment horizontal="left" wrapText="1"/>
    </xf>
    <xf numFmtId="164" fontId="31" fillId="0" borderId="1" xfId="5" applyFont="1" applyBorder="1" applyAlignment="1">
      <alignment wrapText="1"/>
    </xf>
    <xf numFmtId="0" fontId="31" fillId="0" borderId="4" xfId="3" applyFont="1" applyFill="1" applyBorder="1" applyAlignment="1">
      <alignment horizontal="left" wrapText="1"/>
    </xf>
    <xf numFmtId="0" fontId="31" fillId="0" borderId="1" xfId="3" applyFont="1" applyBorder="1" applyAlignment="1">
      <alignment horizontal="left" wrapText="1"/>
    </xf>
    <xf numFmtId="4" fontId="28" fillId="0" borderId="0" xfId="3" applyNumberFormat="1"/>
    <xf numFmtId="0" fontId="31" fillId="0" borderId="10" xfId="4" applyFont="1" applyBorder="1" applyAlignment="1">
      <alignment horizontal="center" vertical="center" wrapText="1"/>
    </xf>
    <xf numFmtId="4" fontId="31" fillId="0" borderId="1" xfId="3" applyNumberFormat="1" applyFont="1" applyFill="1" applyBorder="1" applyAlignment="1">
      <alignment horizontal="right"/>
    </xf>
    <xf numFmtId="0" fontId="30" fillId="0" borderId="0" xfId="4" applyFont="1" applyFill="1" applyAlignment="1"/>
    <xf numFmtId="0" fontId="30" fillId="0" borderId="0" xfId="4" applyFont="1" applyFill="1" applyAlignment="1">
      <alignment wrapText="1"/>
    </xf>
    <xf numFmtId="0" fontId="31" fillId="0" borderId="1" xfId="3" applyFont="1" applyFill="1" applyBorder="1" applyAlignment="1">
      <alignment horizontal="center" wrapText="1"/>
    </xf>
    <xf numFmtId="0" fontId="29" fillId="0" borderId="1" xfId="3" applyFont="1" applyFill="1" applyBorder="1" applyAlignment="1">
      <alignment wrapText="1"/>
    </xf>
    <xf numFmtId="0" fontId="29" fillId="0" borderId="1" xfId="4" applyFont="1" applyFill="1" applyBorder="1" applyAlignment="1"/>
    <xf numFmtId="0" fontId="30" fillId="0" borderId="0" xfId="4" applyFont="1" applyFill="1" applyBorder="1" applyAlignment="1"/>
    <xf numFmtId="3" fontId="30" fillId="0" borderId="0" xfId="4" applyNumberFormat="1" applyFont="1" applyFill="1" applyAlignment="1"/>
    <xf numFmtId="2" fontId="31" fillId="0" borderId="1" xfId="0" applyNumberFormat="1" applyFont="1" applyFill="1" applyBorder="1" applyAlignment="1">
      <alignment horizontal="right"/>
    </xf>
    <xf numFmtId="164" fontId="31" fillId="0" borderId="6" xfId="1" applyFont="1" applyBorder="1" applyAlignment="1">
      <alignment horizontal="left" vertical="justify" wrapText="1" indent="1"/>
    </xf>
    <xf numFmtId="0" fontId="31" fillId="0" borderId="2" xfId="0" applyFont="1" applyBorder="1" applyAlignment="1">
      <alignment horizontal="center" vertical="center" wrapText="1"/>
    </xf>
    <xf numFmtId="164" fontId="31" fillId="0" borderId="6" xfId="1" applyFont="1" applyBorder="1" applyAlignment="1">
      <alignment horizontal="justify" vertical="center" wrapText="1"/>
    </xf>
    <xf numFmtId="4" fontId="31" fillId="2" borderId="1" xfId="3" applyNumberFormat="1" applyFont="1" applyFill="1" applyBorder="1" applyAlignment="1">
      <alignment horizontal="right"/>
    </xf>
    <xf numFmtId="4" fontId="28" fillId="0" borderId="0" xfId="4" applyNumberFormat="1" applyFont="1" applyFill="1" applyAlignment="1"/>
    <xf numFmtId="164" fontId="31" fillId="0" borderId="1" xfId="1" applyFont="1" applyBorder="1" applyAlignment="1">
      <alignment wrapText="1"/>
    </xf>
    <xf numFmtId="1" fontId="38" fillId="0" borderId="1" xfId="0" applyNumberFormat="1" applyFont="1" applyFill="1" applyBorder="1" applyAlignment="1">
      <alignment horizontal="center" vertical="center" wrapText="1"/>
    </xf>
    <xf numFmtId="3" fontId="32" fillId="0" borderId="0" xfId="0" applyNumberFormat="1" applyFont="1" applyBorder="1" applyAlignment="1">
      <alignment horizontal="center"/>
    </xf>
    <xf numFmtId="164" fontId="31" fillId="0" borderId="6" xfId="1" applyFont="1" applyBorder="1" applyAlignment="1">
      <alignment horizontal="justify" vertical="justify" wrapText="1"/>
    </xf>
    <xf numFmtId="0" fontId="31" fillId="0" borderId="6" xfId="3" applyFont="1" applyBorder="1" applyAlignment="1">
      <alignment horizontal="left" vertical="distributed" wrapText="1"/>
    </xf>
    <xf numFmtId="49" fontId="31" fillId="0" borderId="10" xfId="3" applyNumberFormat="1" applyFont="1" applyFill="1" applyBorder="1" applyAlignment="1">
      <alignment horizontal="center" vertical="center" wrapText="1"/>
    </xf>
    <xf numFmtId="167" fontId="31" fillId="2" borderId="1" xfId="3" applyNumberFormat="1" applyFont="1" applyFill="1" applyBorder="1" applyAlignment="1">
      <alignment horizontal="right"/>
    </xf>
    <xf numFmtId="167" fontId="31" fillId="0" borderId="1" xfId="3" applyNumberFormat="1" applyFont="1" applyFill="1" applyBorder="1" applyAlignment="1">
      <alignment horizontal="right"/>
    </xf>
    <xf numFmtId="3" fontId="38" fillId="0" borderId="1" xfId="0" applyNumberFormat="1" applyFont="1" applyFill="1" applyBorder="1" applyAlignment="1">
      <alignment horizontal="right" wrapText="1"/>
    </xf>
    <xf numFmtId="4" fontId="31" fillId="0" borderId="1" xfId="3" applyNumberFormat="1" applyFont="1" applyFill="1" applyBorder="1" applyAlignment="1">
      <alignment horizontal="right"/>
    </xf>
    <xf numFmtId="164" fontId="36" fillId="0" borderId="9" xfId="1" applyFont="1" applyFill="1" applyBorder="1" applyAlignment="1">
      <alignment horizontal="center" vertical="center" wrapText="1"/>
    </xf>
    <xf numFmtId="0" fontId="36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32" fillId="0" borderId="0" xfId="0" applyNumberFormat="1" applyFont="1" applyBorder="1" applyAlignment="1">
      <alignment horizontal="right" wrapText="1"/>
    </xf>
    <xf numFmtId="0" fontId="32" fillId="0" borderId="0" xfId="0" applyFont="1" applyBorder="1" applyAlignment="1">
      <alignment horizontal="right" wrapText="1"/>
    </xf>
    <xf numFmtId="168" fontId="28" fillId="0" borderId="0" xfId="3" applyNumberFormat="1" applyFill="1"/>
    <xf numFmtId="2" fontId="32" fillId="0" borderId="9" xfId="0" applyNumberFormat="1" applyFont="1" applyFill="1" applyBorder="1" applyAlignment="1">
      <alignment wrapText="1" shrinkToFit="1"/>
    </xf>
    <xf numFmtId="2" fontId="32" fillId="0" borderId="0" xfId="0" applyNumberFormat="1" applyFont="1" applyFill="1" applyBorder="1" applyAlignment="1">
      <alignment wrapText="1" shrinkToFit="1"/>
    </xf>
    <xf numFmtId="3" fontId="32" fillId="0" borderId="9" xfId="0" applyNumberFormat="1" applyFont="1" applyBorder="1" applyAlignment="1">
      <alignment wrapText="1"/>
    </xf>
    <xf numFmtId="3" fontId="32" fillId="0" borderId="0" xfId="0" applyNumberFormat="1" applyFont="1" applyBorder="1" applyAlignment="1">
      <alignment wrapText="1"/>
    </xf>
    <xf numFmtId="0" fontId="32" fillId="0" borderId="9" xfId="0" applyFont="1" applyBorder="1" applyAlignment="1">
      <alignment wrapText="1"/>
    </xf>
    <xf numFmtId="0" fontId="32" fillId="0" borderId="0" xfId="0" applyFont="1" applyBorder="1" applyAlignment="1">
      <alignment wrapText="1"/>
    </xf>
    <xf numFmtId="169" fontId="31" fillId="0" borderId="10" xfId="3" applyNumberFormat="1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/>
    </xf>
    <xf numFmtId="3" fontId="31" fillId="0" borderId="1" xfId="0" applyNumberFormat="1" applyFont="1" applyBorder="1"/>
    <xf numFmtId="4" fontId="31" fillId="0" borderId="1" xfId="0" applyNumberFormat="1" applyFont="1" applyBorder="1" applyAlignment="1">
      <alignment horizontal="right"/>
    </xf>
    <xf numFmtId="3" fontId="31" fillId="0" borderId="1" xfId="4" applyNumberFormat="1" applyFont="1" applyFill="1" applyBorder="1" applyAlignment="1"/>
    <xf numFmtId="0" fontId="31" fillId="0" borderId="10" xfId="3" applyFont="1" applyFill="1" applyBorder="1" applyAlignment="1">
      <alignment horizontal="center" vertical="center" wrapText="1"/>
    </xf>
    <xf numFmtId="166" fontId="31" fillId="0" borderId="1" xfId="3" applyNumberFormat="1" applyFont="1" applyFill="1" applyBorder="1" applyAlignment="1">
      <alignment horizontal="right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2" fontId="31" fillId="0" borderId="1" xfId="0" applyNumberFormat="1" applyFont="1" applyFill="1" applyBorder="1" applyAlignment="1">
      <alignment horizontal="right"/>
    </xf>
    <xf numFmtId="3" fontId="38" fillId="0" borderId="1" xfId="0" applyNumberFormat="1" applyFont="1" applyFill="1" applyBorder="1" applyAlignment="1">
      <alignment horizontal="right" wrapText="1"/>
    </xf>
    <xf numFmtId="166" fontId="31" fillId="0" borderId="1" xfId="3" applyNumberFormat="1" applyFont="1" applyFill="1" applyBorder="1" applyAlignment="1">
      <alignment horizontal="right"/>
    </xf>
    <xf numFmtId="0" fontId="31" fillId="0" borderId="11" xfId="0" applyFont="1" applyBorder="1" applyAlignment="1">
      <alignment horizontal="center" vertical="center"/>
    </xf>
    <xf numFmtId="164" fontId="31" fillId="0" borderId="6" xfId="1" applyFont="1" applyFill="1" applyBorder="1" applyAlignment="1">
      <alignment horizontal="left" vertical="justify" wrapText="1" indent="1"/>
    </xf>
    <xf numFmtId="0" fontId="31" fillId="0" borderId="1" xfId="0" applyFont="1" applyFill="1" applyBorder="1" applyAlignment="1">
      <alignment horizontal="center" vertical="center" wrapText="1"/>
    </xf>
    <xf numFmtId="164" fontId="31" fillId="0" borderId="1" xfId="1" applyFont="1" applyFill="1" applyBorder="1" applyAlignment="1">
      <alignment wrapText="1"/>
    </xf>
    <xf numFmtId="164" fontId="31" fillId="0" borderId="1" xfId="1" applyFont="1" applyFill="1" applyBorder="1" applyAlignment="1">
      <alignment horizontal="center" vertical="center" wrapText="1"/>
    </xf>
    <xf numFmtId="0" fontId="31" fillId="0" borderId="9" xfId="3" applyFont="1" applyFill="1" applyBorder="1" applyAlignment="1">
      <alignment wrapText="1"/>
    </xf>
    <xf numFmtId="0" fontId="33" fillId="0" borderId="9" xfId="3" applyFont="1" applyFill="1" applyBorder="1" applyAlignment="1">
      <alignment wrapText="1"/>
    </xf>
    <xf numFmtId="3" fontId="31" fillId="0" borderId="1" xfId="0" applyNumberFormat="1" applyFont="1" applyFill="1" applyBorder="1" applyAlignment="1">
      <alignment horizontal="right"/>
    </xf>
    <xf numFmtId="167" fontId="31" fillId="0" borderId="1" xfId="3" applyNumberFormat="1" applyFont="1" applyFill="1" applyBorder="1" applyAlignment="1">
      <alignment horizontal="right"/>
    </xf>
    <xf numFmtId="165" fontId="31" fillId="0" borderId="1" xfId="0" applyNumberFormat="1" applyFont="1" applyFill="1" applyBorder="1" applyAlignment="1">
      <alignment horizontal="right"/>
    </xf>
    <xf numFmtId="3" fontId="33" fillId="0" borderId="0" xfId="0" applyNumberFormat="1" applyFont="1" applyBorder="1" applyAlignment="1">
      <alignment horizontal="right"/>
    </xf>
    <xf numFmtId="166" fontId="28" fillId="0" borderId="0" xfId="3" applyNumberFormat="1" applyFill="1"/>
    <xf numFmtId="3" fontId="31" fillId="2" borderId="1" xfId="0" applyNumberFormat="1" applyFont="1" applyFill="1" applyBorder="1"/>
    <xf numFmtId="164" fontId="31" fillId="0" borderId="1" xfId="1" applyFont="1" applyFill="1" applyBorder="1" applyAlignment="1">
      <alignment horizontal="left"/>
    </xf>
    <xf numFmtId="164" fontId="31" fillId="0" borderId="1" xfId="1" applyFont="1" applyBorder="1" applyAlignment="1">
      <alignment horizontal="left"/>
    </xf>
    <xf numFmtId="0" fontId="31" fillId="0" borderId="10" xfId="3" applyFont="1" applyFill="1" applyBorder="1" applyAlignment="1">
      <alignment horizontal="center" vertical="center" wrapText="1"/>
    </xf>
    <xf numFmtId="0" fontId="28" fillId="0" borderId="9" xfId="3" applyFill="1" applyBorder="1" applyAlignment="1">
      <alignment wrapText="1"/>
    </xf>
    <xf numFmtId="0" fontId="32" fillId="0" borderId="11" xfId="0" applyFont="1" applyFill="1" applyBorder="1" applyAlignment="1">
      <alignment horizontal="center" vertical="center"/>
    </xf>
    <xf numFmtId="2" fontId="31" fillId="0" borderId="0" xfId="0" applyNumberFormat="1" applyFont="1" applyFill="1" applyBorder="1" applyAlignment="1">
      <alignment horizontal="right" wrapText="1" shrinkToFit="1"/>
    </xf>
    <xf numFmtId="2" fontId="32" fillId="0" borderId="0" xfId="0" applyNumberFormat="1" applyFont="1" applyBorder="1"/>
    <xf numFmtId="166" fontId="31" fillId="0" borderId="1" xfId="3" applyNumberFormat="1" applyFont="1" applyFill="1" applyBorder="1" applyAlignment="1">
      <alignment horizontal="right" vertical="center"/>
    </xf>
    <xf numFmtId="0" fontId="31" fillId="0" borderId="1" xfId="3" applyFont="1" applyFill="1" applyBorder="1" applyAlignment="1">
      <alignment horizontal="center" vertical="center" wrapText="1"/>
    </xf>
    <xf numFmtId="0" fontId="31" fillId="0" borderId="9" xfId="3" applyFont="1" applyFill="1" applyBorder="1" applyAlignment="1">
      <alignment horizontal="right" wrapText="1"/>
    </xf>
    <xf numFmtId="0" fontId="30" fillId="0" borderId="0" xfId="4" applyFont="1" applyFill="1" applyAlignment="1">
      <alignment vertical="center"/>
    </xf>
    <xf numFmtId="0" fontId="31" fillId="0" borderId="1" xfId="3" applyFont="1" applyFill="1" applyBorder="1" applyAlignment="1">
      <alignment horizontal="center" vertic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" xfId="4" applyFont="1" applyFill="1" applyBorder="1" applyAlignment="1"/>
    <xf numFmtId="164" fontId="31" fillId="0" borderId="4" xfId="1" applyFont="1" applyFill="1" applyBorder="1" applyAlignment="1">
      <alignment horizontal="left" wrapText="1"/>
    </xf>
    <xf numFmtId="0" fontId="31" fillId="0" borderId="1" xfId="3" applyFont="1" applyFill="1" applyBorder="1" applyAlignment="1">
      <alignment horizontal="center" vertical="center" wrapText="1"/>
    </xf>
    <xf numFmtId="0" fontId="29" fillId="0" borderId="1" xfId="3" applyFont="1" applyFill="1" applyBorder="1" applyAlignment="1">
      <alignment vertical="center" wrapText="1"/>
    </xf>
    <xf numFmtId="2" fontId="28" fillId="0" borderId="0" xfId="3" applyNumberFormat="1" applyFill="1"/>
    <xf numFmtId="4" fontId="31" fillId="0" borderId="1" xfId="0" applyNumberFormat="1" applyFont="1" applyFill="1" applyBorder="1" applyAlignment="1"/>
    <xf numFmtId="4" fontId="42" fillId="0" borderId="1" xfId="0" applyNumberFormat="1" applyFont="1" applyBorder="1"/>
    <xf numFmtId="4" fontId="42" fillId="0" borderId="1" xfId="0" applyNumberFormat="1" applyFont="1" applyBorder="1" applyAlignment="1">
      <alignment vertical="center"/>
    </xf>
    <xf numFmtId="4" fontId="42" fillId="0" borderId="1" xfId="0" applyNumberFormat="1" applyFont="1" applyFill="1" applyBorder="1"/>
    <xf numFmtId="10" fontId="28" fillId="0" borderId="0" xfId="114" applyNumberFormat="1" applyFont="1" applyFill="1"/>
    <xf numFmtId="166" fontId="30" fillId="0" borderId="0" xfId="4" applyNumberFormat="1" applyFont="1" applyFill="1" applyAlignment="1"/>
    <xf numFmtId="0" fontId="1" fillId="0" borderId="0" xfId="115"/>
    <xf numFmtId="0" fontId="44" fillId="0" borderId="0" xfId="115" applyFont="1" applyAlignment="1">
      <alignment horizontal="left" wrapText="1"/>
    </xf>
    <xf numFmtId="0" fontId="44" fillId="0" borderId="0" xfId="115" applyFont="1" applyAlignment="1">
      <alignment horizontal="center" vertical="center" wrapText="1"/>
    </xf>
    <xf numFmtId="0" fontId="47" fillId="0" borderId="0" xfId="115" applyFont="1" applyAlignment="1">
      <alignment horizontal="center" vertical="center" wrapText="1"/>
    </xf>
    <xf numFmtId="0" fontId="45" fillId="0" borderId="0" xfId="115" applyFont="1" applyAlignment="1">
      <alignment horizontal="left" vertical="center" wrapText="1"/>
    </xf>
    <xf numFmtId="0" fontId="44" fillId="0" borderId="0" xfId="115" applyNumberFormat="1" applyFont="1" applyAlignment="1">
      <alignment horizontal="right" vertical="center" wrapText="1"/>
    </xf>
    <xf numFmtId="0" fontId="48" fillId="0" borderId="0" xfId="115" applyFont="1" applyAlignment="1">
      <alignment horizontal="left" vertical="center" wrapText="1"/>
    </xf>
    <xf numFmtId="0" fontId="44" fillId="0" borderId="0" xfId="115" applyNumberFormat="1" applyFont="1" applyAlignment="1">
      <alignment horizontal="right" wrapText="1"/>
    </xf>
    <xf numFmtId="2" fontId="28" fillId="0" borderId="0" xfId="4" applyNumberFormat="1" applyFont="1" applyFill="1" applyAlignment="1"/>
    <xf numFmtId="2" fontId="31" fillId="0" borderId="0" xfId="0" applyNumberFormat="1" applyFont="1" applyFill="1" applyBorder="1"/>
    <xf numFmtId="3" fontId="31" fillId="2" borderId="1" xfId="0" applyNumberFormat="1" applyFont="1" applyFill="1" applyBorder="1" applyAlignment="1">
      <alignment horizontal="right"/>
    </xf>
    <xf numFmtId="0" fontId="29" fillId="0" borderId="0" xfId="3" applyFont="1" applyFill="1" applyAlignment="1">
      <alignment horizontal="center" wrapText="1"/>
    </xf>
    <xf numFmtId="0" fontId="31" fillId="0" borderId="10" xfId="3" applyFont="1" applyFill="1" applyBorder="1" applyAlignment="1">
      <alignment horizontal="center" vertical="center" wrapText="1"/>
    </xf>
    <xf numFmtId="0" fontId="31" fillId="0" borderId="11" xfId="3" applyFont="1" applyFill="1" applyBorder="1" applyAlignment="1">
      <alignment horizontal="center" vertical="center" wrapText="1"/>
    </xf>
    <xf numFmtId="0" fontId="31" fillId="0" borderId="3" xfId="3" applyFont="1" applyFill="1" applyBorder="1" applyAlignment="1">
      <alignment horizontal="left" vertical="distributed" wrapText="1"/>
    </xf>
    <xf numFmtId="0" fontId="31" fillId="0" borderId="12" xfId="3" applyFont="1" applyFill="1" applyBorder="1" applyAlignment="1">
      <alignment horizontal="left" vertical="distributed" wrapText="1"/>
    </xf>
    <xf numFmtId="0" fontId="31" fillId="0" borderId="0" xfId="0" applyFont="1" applyFill="1" applyBorder="1" applyAlignment="1">
      <alignment horizontal="left" wrapText="1"/>
    </xf>
    <xf numFmtId="0" fontId="30" fillId="0" borderId="0" xfId="0" applyFont="1" applyBorder="1" applyAlignment="1">
      <alignment horizontal="left"/>
    </xf>
    <xf numFmtId="0" fontId="41" fillId="0" borderId="4" xfId="3" applyFont="1" applyFill="1" applyBorder="1" applyAlignment="1">
      <alignment horizontal="center" vertical="center" wrapText="1"/>
    </xf>
    <xf numFmtId="0" fontId="41" fillId="0" borderId="2" xfId="3" applyFont="1" applyFill="1" applyBorder="1" applyAlignment="1">
      <alignment horizontal="center" vertical="center" wrapText="1"/>
    </xf>
    <xf numFmtId="0" fontId="31" fillId="0" borderId="1" xfId="3" applyFont="1" applyFill="1" applyBorder="1" applyAlignment="1">
      <alignment horizontal="center" vertical="center" wrapText="1"/>
    </xf>
    <xf numFmtId="0" fontId="31" fillId="0" borderId="4" xfId="3" applyFont="1" applyFill="1" applyBorder="1" applyAlignment="1">
      <alignment horizontal="center" vertical="center" wrapText="1"/>
    </xf>
    <xf numFmtId="0" fontId="31" fillId="0" borderId="2" xfId="3" applyFont="1" applyFill="1" applyBorder="1" applyAlignment="1">
      <alignment horizontal="center" vertical="center" wrapText="1"/>
    </xf>
    <xf numFmtId="0" fontId="31" fillId="0" borderId="1" xfId="4" applyFont="1" applyFill="1" applyBorder="1" applyAlignment="1">
      <alignment horizontal="center" vertical="center" wrapText="1"/>
    </xf>
    <xf numFmtId="0" fontId="31" fillId="0" borderId="9" xfId="3" applyFont="1" applyFill="1" applyBorder="1" applyAlignment="1">
      <alignment horizontal="center" wrapText="1"/>
    </xf>
    <xf numFmtId="164" fontId="36" fillId="0" borderId="0" xfId="5" applyFont="1" applyFill="1" applyBorder="1" applyAlignment="1">
      <alignment horizontal="center" vertical="center" wrapText="1"/>
    </xf>
    <xf numFmtId="0" fontId="36" fillId="0" borderId="0" xfId="3" applyFont="1" applyFill="1" applyBorder="1" applyAlignment="1">
      <alignment horizontal="center" vertical="center" wrapText="1"/>
    </xf>
    <xf numFmtId="0" fontId="28" fillId="0" borderId="0" xfId="3" applyFill="1" applyAlignment="1">
      <alignment horizontal="center" vertical="center" wrapText="1"/>
    </xf>
    <xf numFmtId="0" fontId="31" fillId="0" borderId="9" xfId="3" applyFont="1" applyFill="1" applyBorder="1" applyAlignment="1">
      <alignment horizontal="right" wrapText="1"/>
    </xf>
    <xf numFmtId="0" fontId="28" fillId="0" borderId="9" xfId="3" applyFill="1" applyBorder="1" applyAlignment="1">
      <alignment wrapText="1"/>
    </xf>
    <xf numFmtId="0" fontId="31" fillId="0" borderId="13" xfId="3" applyFont="1" applyFill="1" applyBorder="1" applyAlignment="1">
      <alignment horizontal="left" vertical="distributed" wrapText="1"/>
    </xf>
    <xf numFmtId="164" fontId="36" fillId="2" borderId="0" xfId="5" applyFont="1" applyFill="1" applyBorder="1" applyAlignment="1">
      <alignment horizontal="center" vertical="center" wrapText="1"/>
    </xf>
    <xf numFmtId="0" fontId="36" fillId="2" borderId="0" xfId="3" applyFont="1" applyFill="1" applyBorder="1" applyAlignment="1">
      <alignment horizontal="center" vertical="center" wrapText="1"/>
    </xf>
    <xf numFmtId="0" fontId="28" fillId="2" borderId="0" xfId="3" applyFill="1" applyAlignment="1">
      <alignment horizontal="center" vertical="center" wrapText="1"/>
    </xf>
    <xf numFmtId="0" fontId="37" fillId="2" borderId="0" xfId="3" applyFont="1" applyFill="1" applyAlignment="1">
      <alignment horizontal="center" vertical="center" wrapText="1"/>
    </xf>
    <xf numFmtId="164" fontId="31" fillId="0" borderId="9" xfId="5" applyFont="1" applyBorder="1" applyAlignment="1">
      <alignment horizontal="right" vertical="center" wrapText="1"/>
    </xf>
    <xf numFmtId="0" fontId="28" fillId="0" borderId="9" xfId="3" applyBorder="1" applyAlignment="1">
      <alignment horizontal="right" wrapText="1"/>
    </xf>
    <xf numFmtId="0" fontId="31" fillId="0" borderId="8" xfId="3" applyFont="1" applyFill="1" applyBorder="1" applyAlignment="1">
      <alignment horizontal="center" vertical="center" wrapText="1"/>
    </xf>
    <xf numFmtId="0" fontId="31" fillId="0" borderId="3" xfId="3" applyFont="1" applyFill="1" applyBorder="1" applyAlignment="1">
      <alignment horizontal="right" vertical="justify" wrapText="1"/>
    </xf>
    <xf numFmtId="0" fontId="28" fillId="0" borderId="12" xfId="3" applyFill="1" applyBorder="1" applyAlignment="1">
      <alignment horizontal="right" vertical="justify" wrapText="1"/>
    </xf>
    <xf numFmtId="0" fontId="28" fillId="0" borderId="8" xfId="3" applyFill="1" applyBorder="1"/>
    <xf numFmtId="0" fontId="28" fillId="0" borderId="2" xfId="3" applyFill="1" applyBorder="1"/>
    <xf numFmtId="0" fontId="28" fillId="0" borderId="8" xfId="3" applyFill="1" applyBorder="1" applyAlignment="1">
      <alignment horizontal="center" vertical="center" wrapText="1"/>
    </xf>
    <xf numFmtId="0" fontId="28" fillId="0" borderId="8" xfId="3" applyFill="1" applyBorder="1" applyAlignment="1">
      <alignment vertical="center" wrapText="1"/>
    </xf>
    <xf numFmtId="0" fontId="28" fillId="0" borderId="8" xfId="3" applyFill="1" applyBorder="1" applyAlignment="1">
      <alignment wrapText="1"/>
    </xf>
    <xf numFmtId="0" fontId="28" fillId="0" borderId="2" xfId="3" applyFill="1" applyBorder="1" applyAlignment="1">
      <alignment vertical="center" wrapText="1"/>
    </xf>
    <xf numFmtId="0" fontId="44" fillId="0" borderId="0" xfId="115" applyFont="1" applyAlignment="1">
      <alignment horizontal="center" vertical="center" wrapText="1"/>
    </xf>
    <xf numFmtId="0" fontId="46" fillId="0" borderId="0" xfId="115" applyFont="1" applyAlignment="1">
      <alignment horizontal="center" vertical="center" wrapText="1"/>
    </xf>
    <xf numFmtId="0" fontId="44" fillId="0" borderId="0" xfId="115" applyFont="1" applyAlignment="1">
      <alignment horizontal="left" vertical="center" wrapText="1"/>
    </xf>
    <xf numFmtId="0" fontId="31" fillId="0" borderId="0" xfId="3" applyFont="1" applyFill="1" applyBorder="1" applyAlignment="1">
      <alignment horizontal="right" wrapText="1"/>
    </xf>
    <xf numFmtId="0" fontId="28" fillId="0" borderId="1" xfId="3" applyFill="1" applyBorder="1" applyAlignment="1">
      <alignment horizontal="center" vertical="center" wrapText="1"/>
    </xf>
    <xf numFmtId="0" fontId="28" fillId="0" borderId="1" xfId="3" applyFill="1" applyBorder="1" applyAlignment="1">
      <alignment vertical="center" wrapText="1"/>
    </xf>
    <xf numFmtId="164" fontId="29" fillId="2" borderId="0" xfId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left" wrapText="1"/>
    </xf>
    <xf numFmtId="0" fontId="40" fillId="0" borderId="0" xfId="0" applyFont="1" applyBorder="1" applyAlignment="1">
      <alignment horizontal="left"/>
    </xf>
    <xf numFmtId="0" fontId="40" fillId="0" borderId="0" xfId="0" applyFont="1" applyAlignment="1">
      <alignment horizontal="left"/>
    </xf>
    <xf numFmtId="0" fontId="31" fillId="0" borderId="3" xfId="0" applyFont="1" applyFill="1" applyBorder="1" applyAlignment="1">
      <alignment horizontal="right" vertical="distributed" wrapText="1"/>
    </xf>
    <xf numFmtId="0" fontId="32" fillId="0" borderId="12" xfId="0" applyFont="1" applyFill="1" applyBorder="1" applyAlignment="1">
      <alignment horizontal="right" vertical="distributed"/>
    </xf>
    <xf numFmtId="1" fontId="31" fillId="2" borderId="4" xfId="0" applyNumberFormat="1" applyFont="1" applyFill="1" applyBorder="1" applyAlignment="1">
      <alignment horizontal="center" vertical="center"/>
    </xf>
    <xf numFmtId="1" fontId="31" fillId="2" borderId="8" xfId="0" applyNumberFormat="1" applyFont="1" applyFill="1" applyBorder="1" applyAlignment="1">
      <alignment horizontal="center" vertical="center"/>
    </xf>
    <xf numFmtId="1" fontId="31" fillId="2" borderId="2" xfId="0" applyNumberFormat="1" applyFon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left" vertical="distributed" wrapText="1"/>
    </xf>
    <xf numFmtId="0" fontId="32" fillId="0" borderId="12" xfId="0" applyFont="1" applyFill="1" applyBorder="1" applyAlignment="1">
      <alignment horizontal="left" vertical="distributed"/>
    </xf>
    <xf numFmtId="1" fontId="38" fillId="0" borderId="4" xfId="0" applyNumberFormat="1" applyFont="1" applyFill="1" applyBorder="1" applyAlignment="1">
      <alignment horizontal="center" vertical="center" wrapText="1"/>
    </xf>
    <xf numFmtId="1" fontId="38" fillId="0" borderId="8" xfId="0" applyNumberFormat="1" applyFont="1" applyFill="1" applyBorder="1" applyAlignment="1">
      <alignment horizontal="center" vertical="center" wrapText="1"/>
    </xf>
    <xf numFmtId="1" fontId="38" fillId="0" borderId="2" xfId="0" applyNumberFormat="1" applyFont="1" applyFill="1" applyBorder="1" applyAlignment="1">
      <alignment horizontal="center" vertical="center" wrapText="1"/>
    </xf>
    <xf numFmtId="10" fontId="29" fillId="0" borderId="0" xfId="1" applyNumberFormat="1" applyFont="1" applyFill="1" applyBorder="1" applyAlignment="1">
      <alignment horizontal="center" vertical="center" wrapText="1"/>
    </xf>
    <xf numFmtId="164" fontId="36" fillId="0" borderId="0" xfId="1" applyFont="1" applyFill="1" applyBorder="1" applyAlignment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32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29" fillId="0" borderId="14" xfId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31" fillId="0" borderId="3" xfId="0" applyFont="1" applyBorder="1" applyAlignment="1">
      <alignment horizontal="left" vertical="center" wrapText="1"/>
    </xf>
    <xf numFmtId="0" fontId="32" fillId="0" borderId="12" xfId="0" applyFont="1" applyBorder="1" applyAlignment="1">
      <alignment horizontal="left" vertical="center"/>
    </xf>
    <xf numFmtId="0" fontId="32" fillId="0" borderId="4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3" fontId="29" fillId="0" borderId="0" xfId="1" applyNumberFormat="1" applyFont="1" applyFill="1" applyBorder="1" applyAlignment="1">
      <alignment horizontal="center" vertical="center" wrapText="1"/>
    </xf>
    <xf numFmtId="164" fontId="29" fillId="0" borderId="0" xfId="1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/>
    <xf numFmtId="3" fontId="32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9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32" fillId="0" borderId="0" xfId="0" applyFont="1" applyBorder="1" applyAlignment="1">
      <alignment horizontal="right" wrapText="1"/>
    </xf>
  </cellXfs>
  <cellStyles count="116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0" xfId="104"/>
    <cellStyle name="Normal 21" xfId="105"/>
    <cellStyle name="Normal 22" xfId="106"/>
    <cellStyle name="Normal 23" xfId="107"/>
    <cellStyle name="Normal 24" xfId="108"/>
    <cellStyle name="Normal 25" xfId="109"/>
    <cellStyle name="Normal 26" xfId="110"/>
    <cellStyle name="Normal 27" xfId="111"/>
    <cellStyle name="Normal 28" xfId="112"/>
    <cellStyle name="Normal 29" xfId="113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30" xfId="115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9" xfId="16"/>
    <cellStyle name="Normal 9 2" xfId="49"/>
    <cellStyle name="Normal 9 3" xfId="80"/>
    <cellStyle name="Normal_Graph_1_3 2" xfId="4"/>
    <cellStyle name="Normal_Таблица №2-ОФ" xfId="2"/>
    <cellStyle name="Percent" xfId="114" builtinId="5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12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22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5"/>
      <c:depthPercent val="10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64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6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69718304397E-2"/>
                  <c:y val="6.22960320715411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6.9248214058574287E-2"/>
                  <c:y val="6.965564319210382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5099981192033685E-2"/>
                  <c:y val="3.056721702858215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4.2218448549340468E-2"/>
                  <c:y val="-2.9369969849984082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8.5801072597662786E-2"/>
                  <c:y val="-4.015437146993857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-5.0579839817008324E-2"/>
                  <c:y val="-8.873853491112067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-0.12434305295692759"/>
                  <c:y val="-0.139978384605773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dLbl>
              <c:idx val="9"/>
              <c:layout>
                <c:manualLayout>
                  <c:x val="-4.7728856530006317E-2"/>
                  <c:y val="-6.123696952455313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D22-486E-95C7-E9A2C48B114B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№1.2.1-ОФ'!$F$4:$F$13</c:f>
              <c:numCache>
                <c:formatCode>#,##0.00</c:formatCode>
                <c:ptCount val="10"/>
                <c:pt idx="0">
                  <c:v>25.34</c:v>
                </c:pt>
                <c:pt idx="1">
                  <c:v>9.4600000000000009</c:v>
                </c:pt>
                <c:pt idx="2">
                  <c:v>18.97</c:v>
                </c:pt>
                <c:pt idx="3">
                  <c:v>20.59</c:v>
                </c:pt>
                <c:pt idx="4">
                  <c:v>8.48</c:v>
                </c:pt>
                <c:pt idx="5">
                  <c:v>8.1</c:v>
                </c:pt>
                <c:pt idx="6">
                  <c:v>4.5599999999999996</c:v>
                </c:pt>
                <c:pt idx="7">
                  <c:v>2.65</c:v>
                </c:pt>
                <c:pt idx="8">
                  <c:v>1.65</c:v>
                </c:pt>
                <c:pt idx="9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12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22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697859262"/>
          <c:y val="2.0338907074276623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67"/>
          <c:y val="0.41864406779661306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25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539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76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7.5043676881313082E-2"/>
                  <c:y val="-6.63884502355315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-2.8812064929883249E-2"/>
                  <c:y val="-0.1196892451765974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6.3947520338152014E-2"/>
                  <c:y val="-0.1403648780198548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dLbl>
              <c:idx val="9"/>
              <c:layout>
                <c:manualLayout>
                  <c:x val="9.9568503940432013E-2"/>
                  <c:y val="-2.9349498052708485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051-4EEE-AAF3-7C495455EC1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'!$A$4:$A$13</c:f>
              <c:strCache>
                <c:ptCount val="10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 - РОДИНА" АД </c:v>
                </c:pt>
                <c:pt idx="3">
                  <c:v>ПОД "АЛИАНЦ БЪЛГАРИЯ" АД </c:v>
                </c:pt>
                <c:pt idx="4">
                  <c:v>"ПОК ОББ" ЕАД </c:v>
                </c:pt>
                <c:pt idx="5">
                  <c:v> ПОАД "ЦКБ - СИЛА" </c:v>
                </c:pt>
                <c:pt idx="6">
                  <c:v>ПОД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  <c:pt idx="9">
                  <c:v>"ПОД ДАЛЛБОГГ: ЖИВОТ И ЗДРАВЕ" ЕАД</c:v>
                </c:pt>
              </c:strCache>
            </c:strRef>
          </c:cat>
          <c:val>
            <c:numRef>
              <c:f>'Таблица №2.2.1-ОФ '!$F$4:$F$13</c:f>
              <c:numCache>
                <c:formatCode>0.00</c:formatCode>
                <c:ptCount val="10"/>
                <c:pt idx="0">
                  <c:v>24.74</c:v>
                </c:pt>
                <c:pt idx="1">
                  <c:v>9.73</c:v>
                </c:pt>
                <c:pt idx="2">
                  <c:v>19.32</c:v>
                </c:pt>
                <c:pt idx="3">
                  <c:v>21.15</c:v>
                </c:pt>
                <c:pt idx="4">
                  <c:v>10.55</c:v>
                </c:pt>
                <c:pt idx="5">
                  <c:v>9.14</c:v>
                </c:pt>
                <c:pt idx="6">
                  <c:v>2.65</c:v>
                </c:pt>
                <c:pt idx="7">
                  <c:v>1.58</c:v>
                </c:pt>
                <c:pt idx="8">
                  <c:v>1.01</c:v>
                </c:pt>
                <c:pt idx="9">
                  <c:v>0.13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№1.2.1-ОФ'!$A$1:$F$1</c:f>
          <c:strCache>
            <c:ptCount val="6"/>
            <c:pt idx="0">
              <c:v>Относително разпределение на осигурените лица в пенсионните фондове по ПОД към 31.12.2022 г. </c:v>
            </c:pt>
          </c:strCache>
        </c:strRef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903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56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35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№1.2.1-ОФ'!$B$15:$E$15</c:f>
              <c:numCache>
                <c:formatCode>0.00</c:formatCode>
                <c:ptCount val="4"/>
                <c:pt idx="0">
                  <c:v>80.19</c:v>
                </c:pt>
                <c:pt idx="1">
                  <c:v>6.54</c:v>
                </c:pt>
                <c:pt idx="2">
                  <c:v>13.07</c:v>
                </c:pt>
                <c:pt idx="3">
                  <c:v>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'Таблица №2.2.1-ОФ '!$A$1:$F$1</c:f>
          <c:strCache>
            <c:ptCount val="6"/>
            <c:pt idx="0">
              <c:v>Относително разпределение на нетните активи в пенсионните фондове към 31.12.2022 г.</c:v>
            </c:pt>
          </c:strCache>
        </c:strRef>
      </c:tx>
      <c:layout>
        <c:manualLayout>
          <c:xMode val="edge"/>
          <c:yMode val="edge"/>
          <c:x val="0.13960703205791242"/>
          <c:y val="2.03389830508474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200" b="1" i="0" u="none" strike="noStrike" baseline="0">
              <a:solidFill>
                <a:srgbClr val="000000"/>
              </a:solidFill>
              <a:latin typeface="Times New Roman" panose="02020603050405020304" pitchFamily="18" charset="0"/>
              <a:ea typeface="Arial"/>
              <a:cs typeface="Times New Roman" panose="02020603050405020304" pitchFamily="18" charset="0"/>
            </a:defRPr>
          </a:pPr>
          <a:endParaRPr lang="bg-BG"/>
        </a:p>
      </c:tx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217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6034E-2"/>
                  <c:y val="-5.472698963477088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'!$B$15:$E$15</c:f>
              <c:numCache>
                <c:formatCode>#,##0.00</c:formatCode>
                <c:ptCount val="4"/>
                <c:pt idx="0">
                  <c:v>86.12</c:v>
                </c:pt>
                <c:pt idx="1">
                  <c:v>7.09</c:v>
                </c:pt>
                <c:pt idx="2">
                  <c:v>6.71</c:v>
                </c:pt>
                <c:pt idx="3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5"/>
  <sheetViews>
    <sheetView showGridLines="0" tabSelected="1" zoomScaleNormal="100" zoomScaleSheetLayoutView="55" workbookViewId="0">
      <selection sqref="A1:W1"/>
    </sheetView>
  </sheetViews>
  <sheetFormatPr defaultColWidth="10.28515625" defaultRowHeight="15.75"/>
  <cols>
    <col min="1" max="1" width="46" style="36" customWidth="1"/>
    <col min="2" max="2" width="9" style="45" customWidth="1"/>
    <col min="3" max="3" width="9.140625" style="36" customWidth="1"/>
    <col min="4" max="4" width="8.7109375" style="45" customWidth="1"/>
    <col min="5" max="5" width="8.7109375" style="36" customWidth="1"/>
    <col min="6" max="6" width="8.5703125" style="45" customWidth="1"/>
    <col min="7" max="7" width="8.7109375" style="36" customWidth="1"/>
    <col min="8" max="8" width="8.5703125" style="45" customWidth="1"/>
    <col min="9" max="9" width="8.7109375" style="36" customWidth="1"/>
    <col min="10" max="10" width="9" style="45" customWidth="1"/>
    <col min="11" max="11" width="9.140625" style="36" customWidth="1"/>
    <col min="12" max="12" width="9.5703125" style="45" customWidth="1"/>
    <col min="13" max="13" width="8.5703125" style="36" customWidth="1"/>
    <col min="14" max="14" width="9" style="45" customWidth="1"/>
    <col min="15" max="15" width="8.7109375" style="36" customWidth="1"/>
    <col min="16" max="16" width="9.140625" style="36" customWidth="1"/>
    <col min="17" max="17" width="8.7109375" style="36" customWidth="1"/>
    <col min="18" max="18" width="9.28515625" style="36" customWidth="1"/>
    <col min="19" max="19" width="8.7109375" style="36" customWidth="1"/>
    <col min="20" max="20" width="8.5703125" style="36" customWidth="1"/>
    <col min="21" max="21" width="8.7109375" style="36" customWidth="1"/>
    <col min="22" max="22" width="9.85546875" style="35" customWidth="1"/>
    <col min="23" max="23" width="9.28515625" style="36" customWidth="1"/>
    <col min="24" max="16384" width="10.28515625" style="36"/>
  </cols>
  <sheetData>
    <row r="1" spans="1:58" ht="23.25" customHeight="1">
      <c r="A1" s="156" t="s">
        <v>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</row>
    <row r="2" spans="1:58" ht="22.5" customHeight="1">
      <c r="B2" s="113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69" t="s">
        <v>1</v>
      </c>
      <c r="W2" s="169"/>
    </row>
    <row r="3" spans="1:58" s="39" customFormat="1" ht="70.5" customHeight="1">
      <c r="A3" s="37" t="s">
        <v>2</v>
      </c>
      <c r="B3" s="165" t="s">
        <v>52</v>
      </c>
      <c r="C3" s="168"/>
      <c r="D3" s="165" t="s">
        <v>4</v>
      </c>
      <c r="E3" s="165"/>
      <c r="F3" s="165" t="s">
        <v>71</v>
      </c>
      <c r="G3" s="165"/>
      <c r="H3" s="165" t="s">
        <v>5</v>
      </c>
      <c r="I3" s="165"/>
      <c r="J3" s="165" t="s">
        <v>68</v>
      </c>
      <c r="K3" s="165"/>
      <c r="L3" s="165" t="s">
        <v>72</v>
      </c>
      <c r="M3" s="165"/>
      <c r="N3" s="165" t="s">
        <v>53</v>
      </c>
      <c r="O3" s="165"/>
      <c r="P3" s="166" t="s">
        <v>54</v>
      </c>
      <c r="Q3" s="167"/>
      <c r="R3" s="163" t="s">
        <v>49</v>
      </c>
      <c r="S3" s="164"/>
      <c r="T3" s="165" t="s">
        <v>67</v>
      </c>
      <c r="U3" s="165"/>
      <c r="V3" s="165" t="s">
        <v>7</v>
      </c>
      <c r="W3" s="165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38"/>
      <c r="AZ3" s="38"/>
      <c r="BA3" s="38"/>
      <c r="BB3" s="38"/>
      <c r="BC3" s="38"/>
      <c r="BD3" s="38"/>
      <c r="BE3" s="38"/>
      <c r="BF3" s="38"/>
    </row>
    <row r="4" spans="1:58" s="40" customFormat="1" ht="26.25" customHeight="1">
      <c r="A4" s="159" t="s">
        <v>66</v>
      </c>
      <c r="B4" s="157">
        <v>2021</v>
      </c>
      <c r="C4" s="157">
        <v>2022</v>
      </c>
      <c r="D4" s="157">
        <f>B4</f>
        <v>2021</v>
      </c>
      <c r="E4" s="157">
        <f>C4</f>
        <v>2022</v>
      </c>
      <c r="F4" s="157">
        <f t="shared" ref="F4:U4" si="0">D4</f>
        <v>2021</v>
      </c>
      <c r="G4" s="157">
        <f t="shared" si="0"/>
        <v>2022</v>
      </c>
      <c r="H4" s="157">
        <f t="shared" si="0"/>
        <v>2021</v>
      </c>
      <c r="I4" s="157">
        <f t="shared" si="0"/>
        <v>2022</v>
      </c>
      <c r="J4" s="157">
        <f t="shared" si="0"/>
        <v>2021</v>
      </c>
      <c r="K4" s="157">
        <f t="shared" si="0"/>
        <v>2022</v>
      </c>
      <c r="L4" s="157">
        <f t="shared" si="0"/>
        <v>2021</v>
      </c>
      <c r="M4" s="157">
        <f t="shared" si="0"/>
        <v>2022</v>
      </c>
      <c r="N4" s="157">
        <f t="shared" si="0"/>
        <v>2021</v>
      </c>
      <c r="O4" s="157">
        <f t="shared" si="0"/>
        <v>2022</v>
      </c>
      <c r="P4" s="157">
        <f t="shared" si="0"/>
        <v>2021</v>
      </c>
      <c r="Q4" s="157">
        <f t="shared" si="0"/>
        <v>2022</v>
      </c>
      <c r="R4" s="157">
        <f t="shared" si="0"/>
        <v>2021</v>
      </c>
      <c r="S4" s="157">
        <f t="shared" si="0"/>
        <v>2022</v>
      </c>
      <c r="T4" s="157">
        <f t="shared" si="0"/>
        <v>2021</v>
      </c>
      <c r="U4" s="157">
        <f t="shared" si="0"/>
        <v>2022</v>
      </c>
      <c r="V4" s="157">
        <f t="shared" ref="V4" si="1">T4</f>
        <v>2021</v>
      </c>
      <c r="W4" s="157">
        <f t="shared" ref="W4" si="2">U4</f>
        <v>2022</v>
      </c>
    </row>
    <row r="5" spans="1:58" s="39" customFormat="1" ht="24.6" customHeight="1">
      <c r="A5" s="160"/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</row>
    <row r="6" spans="1:58" s="41" customFormat="1" ht="32.25" customHeight="1">
      <c r="A6" s="134" t="s">
        <v>8</v>
      </c>
      <c r="B6" s="100">
        <v>75145</v>
      </c>
      <c r="C6" s="100">
        <v>70551</v>
      </c>
      <c r="D6" s="100">
        <v>47634</v>
      </c>
      <c r="E6" s="100">
        <v>42402</v>
      </c>
      <c r="F6" s="100">
        <v>55614</v>
      </c>
      <c r="G6" s="100">
        <v>48936</v>
      </c>
      <c r="H6" s="100">
        <v>65623</v>
      </c>
      <c r="I6" s="100">
        <v>49906</v>
      </c>
      <c r="J6" s="100">
        <v>32204</v>
      </c>
      <c r="K6" s="100">
        <v>26337</v>
      </c>
      <c r="L6" s="100">
        <v>36990</v>
      </c>
      <c r="M6" s="100">
        <v>39523</v>
      </c>
      <c r="N6" s="100">
        <v>9268</v>
      </c>
      <c r="O6" s="100">
        <v>7547</v>
      </c>
      <c r="P6" s="100">
        <v>6268</v>
      </c>
      <c r="Q6" s="100">
        <v>5926</v>
      </c>
      <c r="R6" s="100">
        <v>3451</v>
      </c>
      <c r="S6" s="100">
        <v>3384</v>
      </c>
      <c r="T6" s="107">
        <v>81</v>
      </c>
      <c r="U6" s="107">
        <v>1717</v>
      </c>
      <c r="V6" s="100">
        <f>B6+D6+F6+H6+J6+L6+N6+P6+R6+T6</f>
        <v>332278</v>
      </c>
      <c r="W6" s="100">
        <f>C6+E6+G6+I6+K6+M6+O6+Q6+S6+U6</f>
        <v>296229</v>
      </c>
    </row>
    <row r="7" spans="1:58" s="41" customFormat="1" ht="32.25" customHeight="1">
      <c r="A7" s="42" t="s">
        <v>9</v>
      </c>
      <c r="B7" s="100">
        <v>50814</v>
      </c>
      <c r="C7" s="100">
        <v>53602</v>
      </c>
      <c r="D7" s="100">
        <v>21591</v>
      </c>
      <c r="E7" s="100">
        <v>21150</v>
      </c>
      <c r="F7" s="100">
        <v>38217</v>
      </c>
      <c r="G7" s="100">
        <v>42003</v>
      </c>
      <c r="H7" s="100">
        <v>45666</v>
      </c>
      <c r="I7" s="100">
        <v>42725</v>
      </c>
      <c r="J7" s="100">
        <v>22120</v>
      </c>
      <c r="K7" s="100">
        <v>21704</v>
      </c>
      <c r="L7" s="100">
        <v>18605</v>
      </c>
      <c r="M7" s="100">
        <v>19001</v>
      </c>
      <c r="N7" s="100">
        <v>6171</v>
      </c>
      <c r="O7" s="100">
        <v>6656</v>
      </c>
      <c r="P7" s="100">
        <v>3527</v>
      </c>
      <c r="Q7" s="100">
        <v>3913</v>
      </c>
      <c r="R7" s="100">
        <v>2558</v>
      </c>
      <c r="S7" s="100">
        <v>2651</v>
      </c>
      <c r="T7" s="107">
        <v>0</v>
      </c>
      <c r="U7" s="107">
        <v>327</v>
      </c>
      <c r="V7" s="100">
        <f t="shared" ref="V7:V12" si="3">B7+D7+F7+H7+J7+L7+N7+P7+R7+T7</f>
        <v>209269</v>
      </c>
      <c r="W7" s="100">
        <f t="shared" ref="W7:W12" si="4">C7+E7+G7+I7+K7+M7+O7+Q7+S7+U7</f>
        <v>213732</v>
      </c>
    </row>
    <row r="8" spans="1:58" s="41" customFormat="1" ht="32.25" customHeight="1">
      <c r="A8" s="42" t="s">
        <v>10</v>
      </c>
      <c r="B8" s="100">
        <v>1389</v>
      </c>
      <c r="C8" s="100">
        <v>5776</v>
      </c>
      <c r="D8" s="100">
        <v>8673</v>
      </c>
      <c r="E8" s="100">
        <v>8935</v>
      </c>
      <c r="F8" s="100">
        <v>776</v>
      </c>
      <c r="G8" s="100">
        <v>912</v>
      </c>
      <c r="H8" s="100">
        <v>596</v>
      </c>
      <c r="I8" s="100">
        <v>567</v>
      </c>
      <c r="J8" s="100">
        <v>393</v>
      </c>
      <c r="K8" s="100">
        <v>706</v>
      </c>
      <c r="L8" s="100">
        <v>5400</v>
      </c>
      <c r="M8" s="100">
        <v>15253</v>
      </c>
      <c r="N8" s="100">
        <v>278</v>
      </c>
      <c r="O8" s="100">
        <v>679</v>
      </c>
      <c r="P8" s="100">
        <v>1296</v>
      </c>
      <c r="Q8" s="100">
        <v>1727</v>
      </c>
      <c r="R8" s="100">
        <v>11</v>
      </c>
      <c r="S8" s="100">
        <v>470</v>
      </c>
      <c r="T8" s="107">
        <v>81</v>
      </c>
      <c r="U8" s="107">
        <v>1378</v>
      </c>
      <c r="V8" s="100">
        <f t="shared" si="3"/>
        <v>18893</v>
      </c>
      <c r="W8" s="100">
        <f t="shared" si="4"/>
        <v>36403</v>
      </c>
    </row>
    <row r="9" spans="1:58" s="41" customFormat="1" ht="32.25" customHeight="1">
      <c r="A9" s="134" t="s">
        <v>39</v>
      </c>
      <c r="B9" s="100">
        <v>54807</v>
      </c>
      <c r="C9" s="100">
        <v>49948</v>
      </c>
      <c r="D9" s="100">
        <v>41669</v>
      </c>
      <c r="E9" s="100">
        <v>32628</v>
      </c>
      <c r="F9" s="100">
        <v>38694</v>
      </c>
      <c r="G9" s="100">
        <v>32958</v>
      </c>
      <c r="H9" s="100">
        <v>41607</v>
      </c>
      <c r="I9" s="100">
        <v>29508</v>
      </c>
      <c r="J9" s="100">
        <v>25311</v>
      </c>
      <c r="K9" s="100">
        <v>18953</v>
      </c>
      <c r="L9" s="100">
        <v>31131</v>
      </c>
      <c r="M9" s="100">
        <v>33363</v>
      </c>
      <c r="N9" s="100">
        <v>8573</v>
      </c>
      <c r="O9" s="100">
        <v>7147</v>
      </c>
      <c r="P9" s="100">
        <v>5892</v>
      </c>
      <c r="Q9" s="100">
        <v>6518</v>
      </c>
      <c r="R9" s="100">
        <v>2762</v>
      </c>
      <c r="S9" s="100">
        <v>3280</v>
      </c>
      <c r="T9" s="107">
        <v>767</v>
      </c>
      <c r="U9" s="107">
        <v>5550</v>
      </c>
      <c r="V9" s="100">
        <f t="shared" si="3"/>
        <v>251213</v>
      </c>
      <c r="W9" s="100">
        <f t="shared" si="4"/>
        <v>219853</v>
      </c>
    </row>
    <row r="10" spans="1:58" s="41" customFormat="1" ht="32.25" customHeight="1">
      <c r="A10" s="43" t="s">
        <v>40</v>
      </c>
      <c r="B10" s="100">
        <v>1605</v>
      </c>
      <c r="C10" s="100">
        <v>6888</v>
      </c>
      <c r="D10" s="100">
        <v>11170</v>
      </c>
      <c r="E10" s="100">
        <v>7619</v>
      </c>
      <c r="F10" s="100">
        <v>525</v>
      </c>
      <c r="G10" s="100">
        <v>2711</v>
      </c>
      <c r="H10" s="100">
        <v>463</v>
      </c>
      <c r="I10" s="100">
        <v>2677</v>
      </c>
      <c r="J10" s="100">
        <v>485</v>
      </c>
      <c r="K10" s="100">
        <v>1753</v>
      </c>
      <c r="L10" s="100">
        <v>9653</v>
      </c>
      <c r="M10" s="100">
        <v>14117</v>
      </c>
      <c r="N10" s="100">
        <v>230</v>
      </c>
      <c r="O10" s="100">
        <v>1456</v>
      </c>
      <c r="P10" s="100">
        <v>748</v>
      </c>
      <c r="Q10" s="100">
        <v>1871</v>
      </c>
      <c r="R10" s="100">
        <v>56</v>
      </c>
      <c r="S10" s="100">
        <v>1130</v>
      </c>
      <c r="T10" s="107">
        <v>378</v>
      </c>
      <c r="U10" s="107">
        <v>3734</v>
      </c>
      <c r="V10" s="100">
        <f t="shared" si="3"/>
        <v>25313</v>
      </c>
      <c r="W10" s="100">
        <f t="shared" si="4"/>
        <v>43956</v>
      </c>
    </row>
    <row r="11" spans="1:58" s="44" customFormat="1" ht="32.25" customHeight="1">
      <c r="A11" s="42" t="s">
        <v>41</v>
      </c>
      <c r="B11" s="100">
        <v>20338</v>
      </c>
      <c r="C11" s="100">
        <v>20603</v>
      </c>
      <c r="D11" s="100">
        <v>5965</v>
      </c>
      <c r="E11" s="100">
        <v>9774</v>
      </c>
      <c r="F11" s="100">
        <v>16920</v>
      </c>
      <c r="G11" s="100">
        <v>15978</v>
      </c>
      <c r="H11" s="100">
        <v>24016</v>
      </c>
      <c r="I11" s="100">
        <v>20398</v>
      </c>
      <c r="J11" s="100">
        <v>6893</v>
      </c>
      <c r="K11" s="100">
        <v>7384</v>
      </c>
      <c r="L11" s="100">
        <v>5859</v>
      </c>
      <c r="M11" s="100">
        <v>6160</v>
      </c>
      <c r="N11" s="100">
        <v>695</v>
      </c>
      <c r="O11" s="100">
        <v>400</v>
      </c>
      <c r="P11" s="100">
        <v>376</v>
      </c>
      <c r="Q11" s="100">
        <v>-592</v>
      </c>
      <c r="R11" s="100">
        <v>689</v>
      </c>
      <c r="S11" s="100">
        <v>104</v>
      </c>
      <c r="T11" s="107">
        <v>-686</v>
      </c>
      <c r="U11" s="107">
        <v>-3833</v>
      </c>
      <c r="V11" s="100">
        <f t="shared" si="3"/>
        <v>81065</v>
      </c>
      <c r="W11" s="100">
        <f t="shared" si="4"/>
        <v>76376</v>
      </c>
    </row>
    <row r="12" spans="1:58" ht="32.25" customHeight="1">
      <c r="A12" s="42" t="s">
        <v>42</v>
      </c>
      <c r="B12" s="100">
        <v>18292</v>
      </c>
      <c r="C12" s="100">
        <v>18515</v>
      </c>
      <c r="D12" s="100">
        <v>5372</v>
      </c>
      <c r="E12" s="100">
        <v>8805</v>
      </c>
      <c r="F12" s="100">
        <v>15226</v>
      </c>
      <c r="G12" s="100">
        <v>14379</v>
      </c>
      <c r="H12" s="100">
        <v>21612</v>
      </c>
      <c r="I12" s="100">
        <v>18351</v>
      </c>
      <c r="J12" s="100">
        <v>6172</v>
      </c>
      <c r="K12" s="100">
        <v>6657</v>
      </c>
      <c r="L12" s="100">
        <v>5285</v>
      </c>
      <c r="M12" s="100">
        <v>5545</v>
      </c>
      <c r="N12" s="100">
        <v>625</v>
      </c>
      <c r="O12" s="100">
        <v>352</v>
      </c>
      <c r="P12" s="100">
        <v>376</v>
      </c>
      <c r="Q12" s="100">
        <v>-592</v>
      </c>
      <c r="R12" s="100">
        <v>620</v>
      </c>
      <c r="S12" s="100">
        <v>94</v>
      </c>
      <c r="T12" s="107">
        <v>-610</v>
      </c>
      <c r="U12" s="107">
        <v>-3450</v>
      </c>
      <c r="V12" s="100">
        <f t="shared" si="3"/>
        <v>72970</v>
      </c>
      <c r="W12" s="100">
        <f t="shared" si="4"/>
        <v>68656</v>
      </c>
    </row>
    <row r="13" spans="1:58">
      <c r="C13" s="45"/>
      <c r="E13" s="45"/>
      <c r="G13" s="45"/>
      <c r="I13" s="45"/>
      <c r="K13" s="45"/>
      <c r="M13" s="45"/>
      <c r="O13" s="45"/>
      <c r="P13" s="45"/>
      <c r="Q13" s="45"/>
      <c r="R13" s="45"/>
      <c r="S13" s="45"/>
      <c r="T13" s="45"/>
      <c r="U13" s="45"/>
      <c r="V13" s="46"/>
    </row>
    <row r="14" spans="1:58">
      <c r="A14" s="161" t="s">
        <v>96</v>
      </c>
      <c r="B14" s="162"/>
      <c r="C14" s="162"/>
      <c r="D14" s="162"/>
    </row>
    <row r="15" spans="1:58">
      <c r="A15" s="36" t="s">
        <v>97</v>
      </c>
    </row>
  </sheetData>
  <mergeCells count="37">
    <mergeCell ref="V2:W2"/>
    <mergeCell ref="L4:L5"/>
    <mergeCell ref="V3:W3"/>
    <mergeCell ref="V4:V5"/>
    <mergeCell ref="W4:W5"/>
    <mergeCell ref="A14:D14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4:B5"/>
    <mergeCell ref="B3:C3"/>
    <mergeCell ref="D3:E3"/>
    <mergeCell ref="F3:G3"/>
    <mergeCell ref="M4:M5"/>
    <mergeCell ref="H4:H5"/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Q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17" ht="40.5" customHeight="1">
      <c r="A1" s="213" t="s">
        <v>106</v>
      </c>
      <c r="B1" s="214"/>
      <c r="C1" s="214"/>
      <c r="D1" s="214"/>
      <c r="E1" s="214"/>
      <c r="F1" s="215"/>
    </row>
    <row r="2" spans="1:17" ht="16.5" customHeight="1">
      <c r="A2" s="83"/>
      <c r="B2" s="84"/>
      <c r="C2" s="84"/>
      <c r="D2" s="84"/>
      <c r="E2" s="84"/>
      <c r="F2" s="85"/>
    </row>
    <row r="3" spans="1:17" ht="50.25" customHeight="1">
      <c r="A3" s="68" t="s">
        <v>55</v>
      </c>
      <c r="B3" s="8" t="s">
        <v>21</v>
      </c>
      <c r="C3" s="8" t="s">
        <v>22</v>
      </c>
      <c r="D3" s="8" t="s">
        <v>15</v>
      </c>
      <c r="E3" s="8" t="s">
        <v>37</v>
      </c>
      <c r="F3" s="30" t="s">
        <v>19</v>
      </c>
    </row>
    <row r="4" spans="1:17" ht="35.1" customHeight="1">
      <c r="A4" s="28" t="s">
        <v>16</v>
      </c>
      <c r="B4" s="4">
        <v>1029181</v>
      </c>
      <c r="C4" s="4">
        <v>76157</v>
      </c>
      <c r="D4" s="4">
        <v>142267</v>
      </c>
      <c r="E4" s="80">
        <v>0</v>
      </c>
      <c r="F4" s="4">
        <v>1247605</v>
      </c>
      <c r="G4" s="7"/>
      <c r="N4" s="7"/>
      <c r="O4" s="7"/>
      <c r="P4" s="7"/>
      <c r="Q4" s="7"/>
    </row>
    <row r="5" spans="1:17" ht="35.1" customHeight="1">
      <c r="A5" s="28" t="s">
        <v>17</v>
      </c>
      <c r="B5" s="4">
        <v>373898</v>
      </c>
      <c r="C5" s="4">
        <v>43104</v>
      </c>
      <c r="D5" s="4">
        <v>48554</v>
      </c>
      <c r="E5" s="80">
        <v>0</v>
      </c>
      <c r="F5" s="4">
        <v>465556</v>
      </c>
      <c r="G5" s="7"/>
      <c r="N5" s="7"/>
      <c r="O5" s="7"/>
      <c r="P5" s="7"/>
      <c r="Q5" s="7"/>
    </row>
    <row r="6" spans="1:17" ht="35.1" customHeight="1">
      <c r="A6" s="32" t="s">
        <v>71</v>
      </c>
      <c r="B6" s="4">
        <v>748333</v>
      </c>
      <c r="C6" s="4">
        <v>56210</v>
      </c>
      <c r="D6" s="4">
        <v>119538</v>
      </c>
      <c r="E6" s="4">
        <v>9994</v>
      </c>
      <c r="F6" s="4">
        <v>934075</v>
      </c>
      <c r="G6" s="7"/>
      <c r="N6" s="7"/>
      <c r="O6" s="7"/>
      <c r="P6" s="7"/>
      <c r="Q6" s="7"/>
    </row>
    <row r="7" spans="1:17" ht="35.1" customHeight="1">
      <c r="A7" s="28" t="s">
        <v>5</v>
      </c>
      <c r="B7" s="4">
        <v>754779</v>
      </c>
      <c r="C7" s="4">
        <v>47728</v>
      </c>
      <c r="D7" s="4">
        <v>211245</v>
      </c>
      <c r="E7" s="80">
        <v>0</v>
      </c>
      <c r="F7" s="4">
        <v>1013752</v>
      </c>
      <c r="G7" s="7"/>
      <c r="N7" s="7"/>
      <c r="O7" s="7"/>
      <c r="P7" s="7"/>
      <c r="Q7" s="7"/>
    </row>
    <row r="8" spans="1:17" ht="35.1" customHeight="1">
      <c r="A8" s="32" t="s">
        <v>77</v>
      </c>
      <c r="B8" s="4">
        <v>350217</v>
      </c>
      <c r="C8" s="4">
        <v>22010</v>
      </c>
      <c r="D8" s="4">
        <v>45341</v>
      </c>
      <c r="E8" s="80">
        <v>0</v>
      </c>
      <c r="F8" s="4">
        <v>417568</v>
      </c>
      <c r="G8" s="7"/>
      <c r="N8" s="7"/>
      <c r="O8" s="7"/>
      <c r="P8" s="7"/>
      <c r="Q8" s="7"/>
    </row>
    <row r="9" spans="1:17" ht="35.1" customHeight="1">
      <c r="A9" s="32" t="s">
        <v>82</v>
      </c>
      <c r="B9" s="4">
        <v>311804</v>
      </c>
      <c r="C9" s="4">
        <v>31063</v>
      </c>
      <c r="D9" s="4">
        <v>55785</v>
      </c>
      <c r="E9" s="80">
        <v>0</v>
      </c>
      <c r="F9" s="4">
        <v>398652</v>
      </c>
      <c r="G9" s="7"/>
      <c r="N9" s="7"/>
      <c r="O9" s="7"/>
      <c r="P9" s="7"/>
      <c r="Q9" s="7"/>
    </row>
    <row r="10" spans="1:17" ht="35.1" customHeight="1">
      <c r="A10" s="111" t="s">
        <v>73</v>
      </c>
      <c r="B10" s="4">
        <v>202183</v>
      </c>
      <c r="C10" s="4">
        <v>15383</v>
      </c>
      <c r="D10" s="4">
        <v>7157</v>
      </c>
      <c r="E10" s="80">
        <v>0</v>
      </c>
      <c r="F10" s="4">
        <v>224723</v>
      </c>
      <c r="G10" s="7"/>
      <c r="N10" s="7"/>
      <c r="O10" s="7"/>
      <c r="P10" s="7"/>
      <c r="Q10" s="7"/>
    </row>
    <row r="11" spans="1:17" ht="35.1" customHeight="1">
      <c r="A11" s="28" t="s">
        <v>6</v>
      </c>
      <c r="B11" s="4">
        <v>98922</v>
      </c>
      <c r="C11" s="4">
        <v>20503</v>
      </c>
      <c r="D11" s="4">
        <v>10864</v>
      </c>
      <c r="E11" s="80">
        <v>0</v>
      </c>
      <c r="F11" s="4">
        <v>130289</v>
      </c>
      <c r="G11" s="7"/>
      <c r="N11" s="7"/>
      <c r="O11" s="7"/>
      <c r="P11" s="7"/>
      <c r="Q11" s="7"/>
    </row>
    <row r="12" spans="1:17" ht="35.1" customHeight="1">
      <c r="A12" s="28" t="s">
        <v>36</v>
      </c>
      <c r="B12" s="4">
        <v>71855</v>
      </c>
      <c r="C12" s="4">
        <v>8937</v>
      </c>
      <c r="D12" s="4">
        <v>430</v>
      </c>
      <c r="E12" s="80">
        <v>0</v>
      </c>
      <c r="F12" s="4">
        <v>81222</v>
      </c>
      <c r="G12" s="7"/>
      <c r="N12" s="7"/>
      <c r="O12" s="7"/>
      <c r="P12" s="7"/>
      <c r="Q12" s="7"/>
    </row>
    <row r="13" spans="1:17" ht="35.1" customHeight="1">
      <c r="A13" s="28" t="s">
        <v>99</v>
      </c>
      <c r="B13" s="4">
        <v>6588</v>
      </c>
      <c r="C13" s="4">
        <v>823</v>
      </c>
      <c r="D13" s="4">
        <v>2401</v>
      </c>
      <c r="E13" s="116">
        <v>0</v>
      </c>
      <c r="F13" s="4">
        <v>9812</v>
      </c>
      <c r="G13" s="7"/>
      <c r="N13" s="7"/>
      <c r="O13" s="7"/>
      <c r="P13" s="7"/>
      <c r="Q13" s="7"/>
    </row>
    <row r="14" spans="1:17" ht="35.1" customHeight="1">
      <c r="A14" s="3" t="s">
        <v>19</v>
      </c>
      <c r="B14" s="4">
        <v>3947760</v>
      </c>
      <c r="C14" s="4">
        <v>321918</v>
      </c>
      <c r="D14" s="4">
        <v>643582</v>
      </c>
      <c r="E14" s="4">
        <v>9994</v>
      </c>
      <c r="F14" s="4">
        <v>4923254</v>
      </c>
      <c r="G14" s="7"/>
    </row>
    <row r="16" spans="1:17">
      <c r="B16" s="7"/>
      <c r="C16" s="7"/>
      <c r="D16" s="7"/>
      <c r="E16" s="7"/>
      <c r="F16" s="7"/>
    </row>
  </sheetData>
  <mergeCells count="1">
    <mergeCell ref="A1:F1"/>
  </mergeCells>
  <phoneticPr fontId="3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W18"/>
  <sheetViews>
    <sheetView showGridLines="0" zoomScale="90" zoomScaleNormal="90" workbookViewId="0">
      <selection sqref="A1:F1"/>
    </sheetView>
  </sheetViews>
  <sheetFormatPr defaultColWidth="9.140625" defaultRowHeight="15.75"/>
  <cols>
    <col min="1" max="1" width="56.28515625" style="17" customWidth="1"/>
    <col min="2" max="5" width="12.7109375" style="17" customWidth="1"/>
    <col min="6" max="6" width="12" style="17" bestFit="1" customWidth="1"/>
    <col min="7" max="7" width="9.42578125" style="17" bestFit="1" customWidth="1"/>
    <col min="8" max="16384" width="9.140625" style="17"/>
  </cols>
  <sheetData>
    <row r="1" spans="1:23" ht="52.5" customHeight="1">
      <c r="A1" s="219" t="s">
        <v>107</v>
      </c>
      <c r="B1" s="220"/>
      <c r="C1" s="220"/>
      <c r="D1" s="220"/>
      <c r="E1" s="221"/>
      <c r="F1" s="222"/>
    </row>
    <row r="2" spans="1:23">
      <c r="A2" s="216" t="s">
        <v>20</v>
      </c>
      <c r="B2" s="217"/>
      <c r="C2" s="217"/>
      <c r="D2" s="217"/>
      <c r="E2" s="217"/>
      <c r="F2" s="2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</row>
    <row r="3" spans="1:23" ht="51" customHeight="1">
      <c r="A3" s="68" t="s">
        <v>51</v>
      </c>
      <c r="B3" s="69" t="s">
        <v>21</v>
      </c>
      <c r="C3" s="2" t="s">
        <v>22</v>
      </c>
      <c r="D3" s="2" t="s">
        <v>15</v>
      </c>
      <c r="E3" s="2" t="s">
        <v>37</v>
      </c>
      <c r="F3" s="19" t="s">
        <v>19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</row>
    <row r="4" spans="1:23" ht="30" customHeight="1">
      <c r="A4" s="20" t="s">
        <v>16</v>
      </c>
      <c r="B4" s="21">
        <v>26.06</v>
      </c>
      <c r="C4" s="140">
        <v>23.65</v>
      </c>
      <c r="D4" s="140">
        <v>22.11</v>
      </c>
      <c r="E4" s="80">
        <v>0</v>
      </c>
      <c r="F4" s="139">
        <v>25.34</v>
      </c>
      <c r="G4" s="22"/>
      <c r="H4" s="18"/>
      <c r="I4" s="127"/>
      <c r="J4" s="127"/>
      <c r="K4" s="18"/>
      <c r="L4" s="127"/>
      <c r="M4" s="127"/>
      <c r="N4" s="127"/>
      <c r="O4" s="127"/>
      <c r="P4" s="18"/>
      <c r="Q4" s="18"/>
      <c r="R4" s="18"/>
      <c r="S4" s="18"/>
      <c r="T4" s="18"/>
      <c r="U4" s="18"/>
    </row>
    <row r="5" spans="1:23" ht="30" customHeight="1">
      <c r="A5" s="20" t="s">
        <v>17</v>
      </c>
      <c r="B5" s="21">
        <v>9.4700000000000006</v>
      </c>
      <c r="C5" s="140">
        <v>13.39</v>
      </c>
      <c r="D5" s="140">
        <v>7.54</v>
      </c>
      <c r="E5" s="80">
        <v>0</v>
      </c>
      <c r="F5" s="139">
        <v>9.4600000000000009</v>
      </c>
      <c r="G5" s="22"/>
      <c r="H5" s="18"/>
      <c r="I5" s="127"/>
      <c r="J5" s="127"/>
      <c r="K5" s="18"/>
      <c r="L5" s="127"/>
      <c r="M5" s="127"/>
      <c r="N5" s="127"/>
      <c r="O5" s="127"/>
      <c r="P5" s="18"/>
      <c r="Q5" s="18"/>
      <c r="R5" s="18"/>
      <c r="S5" s="18"/>
      <c r="T5" s="18"/>
      <c r="U5" s="18"/>
    </row>
    <row r="6" spans="1:23" ht="30" customHeight="1">
      <c r="A6" s="122" t="s">
        <v>71</v>
      </c>
      <c r="B6" s="21">
        <v>18.96</v>
      </c>
      <c r="C6" s="140">
        <v>17.45</v>
      </c>
      <c r="D6" s="140">
        <v>18.57</v>
      </c>
      <c r="E6" s="21">
        <v>100</v>
      </c>
      <c r="F6" s="139">
        <v>18.97</v>
      </c>
      <c r="G6" s="22"/>
      <c r="H6" s="18"/>
      <c r="I6" s="127"/>
      <c r="J6" s="127"/>
      <c r="K6" s="18"/>
      <c r="L6" s="127"/>
      <c r="M6" s="127"/>
      <c r="N6" s="127"/>
      <c r="O6" s="127"/>
      <c r="P6" s="18"/>
      <c r="Q6" s="18"/>
      <c r="R6" s="18"/>
      <c r="S6" s="18"/>
      <c r="T6" s="18"/>
      <c r="U6" s="18"/>
    </row>
    <row r="7" spans="1:23" ht="30" customHeight="1">
      <c r="A7" s="20" t="s">
        <v>5</v>
      </c>
      <c r="B7" s="21">
        <v>19.12</v>
      </c>
      <c r="C7" s="140">
        <v>14.83</v>
      </c>
      <c r="D7" s="140">
        <v>32.82</v>
      </c>
      <c r="E7" s="80">
        <v>0</v>
      </c>
      <c r="F7" s="139">
        <v>20.59</v>
      </c>
      <c r="G7" s="22"/>
      <c r="H7" s="18"/>
      <c r="I7" s="127"/>
      <c r="J7" s="127"/>
      <c r="K7" s="18"/>
      <c r="L7" s="127"/>
      <c r="M7" s="127"/>
      <c r="N7" s="127"/>
      <c r="O7" s="127"/>
      <c r="P7" s="18"/>
      <c r="Q7" s="18"/>
      <c r="R7" s="18"/>
      <c r="S7" s="18"/>
      <c r="T7" s="18"/>
      <c r="U7" s="18"/>
    </row>
    <row r="8" spans="1:23" ht="30" customHeight="1">
      <c r="A8" s="122" t="s">
        <v>77</v>
      </c>
      <c r="B8" s="21">
        <v>8.8699999999999992</v>
      </c>
      <c r="C8" s="140">
        <v>6.84</v>
      </c>
      <c r="D8" s="140">
        <v>7.05</v>
      </c>
      <c r="E8" s="80">
        <v>0</v>
      </c>
      <c r="F8" s="139">
        <v>8.48</v>
      </c>
      <c r="G8" s="22"/>
      <c r="I8" s="127"/>
      <c r="J8" s="127"/>
      <c r="L8" s="127"/>
      <c r="M8" s="127"/>
      <c r="N8" s="127"/>
      <c r="O8" s="127"/>
    </row>
    <row r="9" spans="1:23" ht="30" customHeight="1">
      <c r="A9" s="122" t="s">
        <v>69</v>
      </c>
      <c r="B9" s="21">
        <v>7.9</v>
      </c>
      <c r="C9" s="140">
        <v>9.65</v>
      </c>
      <c r="D9" s="140">
        <v>8.67</v>
      </c>
      <c r="E9" s="80">
        <v>0</v>
      </c>
      <c r="F9" s="139">
        <v>8.1</v>
      </c>
      <c r="G9" s="22"/>
      <c r="I9" s="127"/>
      <c r="J9" s="127"/>
      <c r="L9" s="127"/>
      <c r="M9" s="127"/>
      <c r="N9" s="127"/>
      <c r="O9" s="127"/>
    </row>
    <row r="10" spans="1:23" ht="30" customHeight="1">
      <c r="A10" s="73" t="s">
        <v>73</v>
      </c>
      <c r="B10" s="21">
        <v>5.12</v>
      </c>
      <c r="C10" s="140">
        <v>4.78</v>
      </c>
      <c r="D10" s="140">
        <v>1.1100000000000001</v>
      </c>
      <c r="E10" s="80">
        <v>0</v>
      </c>
      <c r="F10" s="139">
        <v>4.5599999999999996</v>
      </c>
      <c r="G10" s="22"/>
      <c r="I10" s="127"/>
      <c r="J10" s="127"/>
      <c r="L10" s="127"/>
      <c r="M10" s="127"/>
      <c r="N10" s="127"/>
      <c r="O10" s="127"/>
    </row>
    <row r="11" spans="1:23" ht="30" customHeight="1">
      <c r="A11" s="3" t="s">
        <v>6</v>
      </c>
      <c r="B11" s="21">
        <v>2.5099999999999998</v>
      </c>
      <c r="C11" s="140">
        <v>6.37</v>
      </c>
      <c r="D11" s="140">
        <v>1.69</v>
      </c>
      <c r="E11" s="80">
        <v>0</v>
      </c>
      <c r="F11" s="139">
        <v>2.65</v>
      </c>
      <c r="G11" s="22"/>
      <c r="I11" s="127"/>
      <c r="J11" s="127"/>
      <c r="L11" s="127"/>
      <c r="M11" s="127"/>
      <c r="N11" s="127"/>
      <c r="O11" s="127"/>
    </row>
    <row r="12" spans="1:23" ht="30" customHeight="1">
      <c r="A12" s="28" t="s">
        <v>36</v>
      </c>
      <c r="B12" s="21">
        <v>1.82</v>
      </c>
      <c r="C12" s="141">
        <v>2.78</v>
      </c>
      <c r="D12" s="140">
        <v>7.0000000000000007E-2</v>
      </c>
      <c r="E12" s="80">
        <v>0</v>
      </c>
      <c r="F12" s="139">
        <v>1.65</v>
      </c>
      <c r="G12" s="22"/>
      <c r="I12" s="127"/>
      <c r="J12" s="127"/>
      <c r="L12" s="127"/>
      <c r="M12" s="127"/>
      <c r="N12" s="127"/>
      <c r="O12" s="127"/>
    </row>
    <row r="13" spans="1:23" ht="30" customHeight="1">
      <c r="A13" s="135" t="s">
        <v>67</v>
      </c>
      <c r="B13" s="21">
        <v>0.17</v>
      </c>
      <c r="C13" s="140">
        <v>0.25600000000000001</v>
      </c>
      <c r="D13" s="140">
        <v>0.37</v>
      </c>
      <c r="E13" s="116">
        <v>0</v>
      </c>
      <c r="F13" s="139">
        <v>0.2</v>
      </c>
      <c r="G13" s="22"/>
      <c r="I13" s="127"/>
      <c r="J13" s="127"/>
      <c r="L13" s="127"/>
      <c r="M13" s="127"/>
      <c r="N13" s="127"/>
      <c r="O13" s="127"/>
    </row>
    <row r="14" spans="1:23" ht="30" customHeight="1">
      <c r="A14" s="31" t="s">
        <v>23</v>
      </c>
      <c r="B14" s="21">
        <v>100.00000000000001</v>
      </c>
      <c r="C14" s="142">
        <v>99.996000000000009</v>
      </c>
      <c r="D14" s="140">
        <v>99.999999999999986</v>
      </c>
      <c r="E14" s="140">
        <v>99.999999999999986</v>
      </c>
      <c r="F14" s="140">
        <v>99.999999999999986</v>
      </c>
      <c r="G14" s="22"/>
      <c r="I14" s="127"/>
      <c r="J14" s="127"/>
      <c r="L14" s="127"/>
      <c r="M14" s="127"/>
      <c r="N14" s="127"/>
      <c r="O14" s="127"/>
    </row>
    <row r="15" spans="1:23" ht="39" customHeight="1">
      <c r="A15" s="6" t="s">
        <v>24</v>
      </c>
      <c r="B15" s="21">
        <v>80.19</v>
      </c>
      <c r="C15" s="21">
        <v>6.54</v>
      </c>
      <c r="D15" s="21">
        <v>13.07</v>
      </c>
      <c r="E15" s="21">
        <v>0.2</v>
      </c>
      <c r="F15" s="140">
        <v>99.999999999999986</v>
      </c>
      <c r="G15" s="22"/>
    </row>
    <row r="16" spans="1:23">
      <c r="A16" s="23"/>
      <c r="B16" s="24"/>
      <c r="C16" s="24"/>
      <c r="D16" s="24"/>
      <c r="E16" s="24"/>
      <c r="F16" s="9"/>
      <c r="G16" s="22"/>
    </row>
    <row r="18" spans="2:5">
      <c r="B18" s="22"/>
      <c r="C18" s="22"/>
      <c r="D18" s="22"/>
      <c r="E18" s="22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6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213" t="s">
        <v>108</v>
      </c>
      <c r="B1" s="214"/>
      <c r="C1" s="214"/>
      <c r="D1" s="214"/>
      <c r="E1" s="214"/>
      <c r="F1" s="215"/>
    </row>
    <row r="2" spans="1:8" ht="12.75" customHeight="1">
      <c r="A2" s="83"/>
      <c r="B2" s="84"/>
      <c r="C2" s="84"/>
      <c r="D2" s="84"/>
      <c r="E2" s="84"/>
      <c r="F2" s="85"/>
    </row>
    <row r="3" spans="1:8" ht="50.25" customHeight="1">
      <c r="A3" s="109" t="s">
        <v>55</v>
      </c>
      <c r="B3" s="110" t="s">
        <v>21</v>
      </c>
      <c r="C3" s="110" t="s">
        <v>22</v>
      </c>
      <c r="D3" s="110" t="s">
        <v>15</v>
      </c>
      <c r="E3" s="110" t="s">
        <v>37</v>
      </c>
      <c r="F3" s="112" t="s">
        <v>19</v>
      </c>
    </row>
    <row r="4" spans="1:8" ht="35.1" customHeight="1">
      <c r="A4" s="32" t="s">
        <v>16</v>
      </c>
      <c r="B4" s="115">
        <v>18069</v>
      </c>
      <c r="C4" s="115">
        <v>2268</v>
      </c>
      <c r="D4" s="115">
        <v>1323</v>
      </c>
      <c r="E4" s="116" t="s">
        <v>101</v>
      </c>
      <c r="F4" s="115">
        <f>SUM(B4:E4)</f>
        <v>21660</v>
      </c>
      <c r="H4" s="7"/>
    </row>
    <row r="5" spans="1:8" ht="35.1" customHeight="1">
      <c r="A5" s="32" t="s">
        <v>17</v>
      </c>
      <c r="B5" s="115">
        <v>9079</v>
      </c>
      <c r="C5" s="115">
        <v>1609</v>
      </c>
      <c r="D5" s="115">
        <v>739</v>
      </c>
      <c r="E5" s="116" t="s">
        <v>101</v>
      </c>
      <c r="F5" s="115">
        <f t="shared" ref="F5:F13" si="0">SUM(B5:E5)</f>
        <v>11427</v>
      </c>
      <c r="H5" s="7"/>
    </row>
    <row r="6" spans="1:8" ht="35.1" customHeight="1">
      <c r="A6" s="32" t="s">
        <v>71</v>
      </c>
      <c r="B6" s="115">
        <v>11727</v>
      </c>
      <c r="C6" s="115">
        <v>716</v>
      </c>
      <c r="D6" s="115">
        <v>3621</v>
      </c>
      <c r="E6" s="117">
        <v>176</v>
      </c>
      <c r="F6" s="115">
        <f t="shared" si="0"/>
        <v>16240</v>
      </c>
      <c r="H6" s="7"/>
    </row>
    <row r="7" spans="1:8" ht="35.1" customHeight="1">
      <c r="A7" s="32" t="s">
        <v>5</v>
      </c>
      <c r="B7" s="115">
        <v>14559</v>
      </c>
      <c r="C7" s="115">
        <v>1139</v>
      </c>
      <c r="D7" s="115">
        <v>3377</v>
      </c>
      <c r="E7" s="116" t="s">
        <v>101</v>
      </c>
      <c r="F7" s="115">
        <f t="shared" si="0"/>
        <v>19075</v>
      </c>
      <c r="H7" s="7"/>
    </row>
    <row r="8" spans="1:8" ht="35.1" customHeight="1">
      <c r="A8" s="32" t="s">
        <v>77</v>
      </c>
      <c r="B8" s="115">
        <v>10708</v>
      </c>
      <c r="C8" s="115">
        <v>922</v>
      </c>
      <c r="D8" s="115">
        <v>2355</v>
      </c>
      <c r="E8" s="116" t="s">
        <v>101</v>
      </c>
      <c r="F8" s="115">
        <f t="shared" si="0"/>
        <v>13985</v>
      </c>
      <c r="H8" s="7"/>
    </row>
    <row r="9" spans="1:8" ht="35.1" customHeight="1">
      <c r="A9" s="32" t="s">
        <v>82</v>
      </c>
      <c r="B9" s="115">
        <v>10259</v>
      </c>
      <c r="C9" s="115">
        <v>1295</v>
      </c>
      <c r="D9" s="115">
        <v>991</v>
      </c>
      <c r="E9" s="116" t="s">
        <v>101</v>
      </c>
      <c r="F9" s="115">
        <f t="shared" si="0"/>
        <v>12545</v>
      </c>
      <c r="H9" s="7"/>
    </row>
    <row r="10" spans="1:8" ht="35.1" customHeight="1">
      <c r="A10" s="111" t="s">
        <v>18</v>
      </c>
      <c r="B10" s="115">
        <v>7611</v>
      </c>
      <c r="C10" s="115">
        <v>822</v>
      </c>
      <c r="D10" s="115">
        <v>1537</v>
      </c>
      <c r="E10" s="116" t="s">
        <v>101</v>
      </c>
      <c r="F10" s="115">
        <f t="shared" si="0"/>
        <v>9970</v>
      </c>
      <c r="H10" s="7"/>
    </row>
    <row r="11" spans="1:8" ht="35.1" customHeight="1">
      <c r="A11" s="32" t="s">
        <v>6</v>
      </c>
      <c r="B11" s="115">
        <v>6679</v>
      </c>
      <c r="C11" s="115">
        <v>2020</v>
      </c>
      <c r="D11" s="115">
        <v>294</v>
      </c>
      <c r="E11" s="116" t="s">
        <v>101</v>
      </c>
      <c r="F11" s="115">
        <f t="shared" si="0"/>
        <v>8993</v>
      </c>
      <c r="H11" s="7"/>
    </row>
    <row r="12" spans="1:8" ht="35.1" customHeight="1">
      <c r="A12" s="32" t="s">
        <v>36</v>
      </c>
      <c r="B12" s="115">
        <v>6669</v>
      </c>
      <c r="C12" s="115">
        <v>837</v>
      </c>
      <c r="D12" s="115">
        <v>14</v>
      </c>
      <c r="E12" s="116" t="s">
        <v>101</v>
      </c>
      <c r="F12" s="115">
        <f t="shared" si="0"/>
        <v>7520</v>
      </c>
      <c r="H12" s="7"/>
    </row>
    <row r="13" spans="1:8" ht="35.1" customHeight="1">
      <c r="A13" s="32" t="s">
        <v>67</v>
      </c>
      <c r="B13" s="115">
        <v>3694</v>
      </c>
      <c r="C13" s="115">
        <v>566</v>
      </c>
      <c r="D13" s="115">
        <v>2416</v>
      </c>
      <c r="E13" s="116" t="s">
        <v>101</v>
      </c>
      <c r="F13" s="115">
        <f t="shared" si="0"/>
        <v>6676</v>
      </c>
      <c r="H13" s="7"/>
    </row>
    <row r="14" spans="1:8" ht="35.1" customHeight="1">
      <c r="A14" s="32" t="s">
        <v>19</v>
      </c>
      <c r="B14" s="115">
        <f>SUM(B4:B13)</f>
        <v>99054</v>
      </c>
      <c r="C14" s="115">
        <f t="shared" ref="C14:E14" si="1">SUM(C4:C13)</f>
        <v>12194</v>
      </c>
      <c r="D14" s="115">
        <f t="shared" si="1"/>
        <v>16667</v>
      </c>
      <c r="E14" s="115">
        <f t="shared" si="1"/>
        <v>176</v>
      </c>
      <c r="F14" s="115">
        <f>SUM(F4:F13)</f>
        <v>128091</v>
      </c>
    </row>
    <row r="16" spans="1:8">
      <c r="B16" s="7"/>
      <c r="C16" s="7"/>
      <c r="D16" s="7"/>
      <c r="E16" s="7"/>
      <c r="F16" s="7"/>
    </row>
  </sheetData>
  <mergeCells count="1">
    <mergeCell ref="A1:F1"/>
  </mergeCells>
  <phoneticPr fontId="35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N16"/>
  <sheetViews>
    <sheetView showGridLines="0" zoomScale="90" zoomScaleNormal="90" workbookViewId="0">
      <selection sqref="A1:N1"/>
    </sheetView>
  </sheetViews>
  <sheetFormatPr defaultRowHeight="12.75"/>
  <cols>
    <col min="1" max="1" width="51.5703125" customWidth="1"/>
    <col min="2" max="8" width="11.42578125" customWidth="1"/>
    <col min="9" max="14" width="11.28515625" bestFit="1" customWidth="1"/>
  </cols>
  <sheetData>
    <row r="1" spans="1:14" ht="38.25" customHeight="1">
      <c r="A1" s="228" t="s">
        <v>109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4" ht="16.5" customHeight="1">
      <c r="B2" s="91"/>
      <c r="C2" s="92"/>
      <c r="D2" s="92"/>
      <c r="N2" s="86" t="s">
        <v>11</v>
      </c>
    </row>
    <row r="3" spans="1:14" ht="30" customHeight="1">
      <c r="A3" s="223" t="s">
        <v>62</v>
      </c>
      <c r="B3" s="2">
        <v>2021</v>
      </c>
      <c r="C3" s="225">
        <v>2022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7"/>
    </row>
    <row r="4" spans="1:14" ht="30" customHeight="1">
      <c r="A4" s="224"/>
      <c r="B4" s="97">
        <v>12</v>
      </c>
      <c r="C4" s="97">
        <v>1</v>
      </c>
      <c r="D4" s="97">
        <v>2</v>
      </c>
      <c r="E4" s="108">
        <v>3</v>
      </c>
      <c r="F4" s="108">
        <v>4</v>
      </c>
      <c r="G4" s="108">
        <v>5</v>
      </c>
      <c r="H4" s="108">
        <v>6</v>
      </c>
      <c r="I4" s="108">
        <v>7</v>
      </c>
      <c r="J4" s="108">
        <v>8</v>
      </c>
      <c r="K4" s="108">
        <v>9</v>
      </c>
      <c r="L4" s="108">
        <v>10</v>
      </c>
      <c r="M4" s="108">
        <v>11</v>
      </c>
      <c r="N4" s="108">
        <v>12</v>
      </c>
    </row>
    <row r="5" spans="1:14" ht="30" customHeight="1">
      <c r="A5" s="3" t="s">
        <v>16</v>
      </c>
      <c r="B5" s="106">
        <v>4825655</v>
      </c>
      <c r="C5" s="81">
        <v>4773292</v>
      </c>
      <c r="D5" s="81">
        <v>4675824</v>
      </c>
      <c r="E5" s="106">
        <v>4743373</v>
      </c>
      <c r="F5" s="106">
        <v>4620703</v>
      </c>
      <c r="G5" s="106">
        <v>4692747</v>
      </c>
      <c r="H5" s="106">
        <v>4551957</v>
      </c>
      <c r="I5" s="106">
        <v>4712434</v>
      </c>
      <c r="J5" s="106">
        <v>4690912</v>
      </c>
      <c r="K5" s="106">
        <v>4463374</v>
      </c>
      <c r="L5" s="106">
        <v>4607556</v>
      </c>
      <c r="M5" s="106">
        <v>4819182</v>
      </c>
      <c r="N5" s="106">
        <v>4754894</v>
      </c>
    </row>
    <row r="6" spans="1:14" ht="30" customHeight="1">
      <c r="A6" s="3" t="s">
        <v>17</v>
      </c>
      <c r="B6" s="106">
        <v>1961703</v>
      </c>
      <c r="C6" s="81">
        <v>1976960</v>
      </c>
      <c r="D6" s="81">
        <v>1863762</v>
      </c>
      <c r="E6" s="106">
        <v>1908035</v>
      </c>
      <c r="F6" s="106">
        <v>1869922</v>
      </c>
      <c r="G6" s="106">
        <v>1845706</v>
      </c>
      <c r="H6" s="106">
        <v>1826893</v>
      </c>
      <c r="I6" s="106">
        <v>1856774</v>
      </c>
      <c r="J6" s="106">
        <v>1835771</v>
      </c>
      <c r="K6" s="106">
        <v>1798491</v>
      </c>
      <c r="L6" s="106">
        <v>1825023</v>
      </c>
      <c r="M6" s="106">
        <v>1853512</v>
      </c>
      <c r="N6" s="106">
        <v>1868870</v>
      </c>
    </row>
    <row r="7" spans="1:14" ht="30" customHeight="1">
      <c r="A7" s="33" t="s">
        <v>71</v>
      </c>
      <c r="B7" s="106">
        <v>3669673</v>
      </c>
      <c r="C7" s="81">
        <v>3610227</v>
      </c>
      <c r="D7" s="81">
        <v>3581378</v>
      </c>
      <c r="E7" s="106">
        <v>3635113</v>
      </c>
      <c r="F7" s="106">
        <v>3522062</v>
      </c>
      <c r="G7" s="106">
        <v>3577349</v>
      </c>
      <c r="H7" s="106">
        <v>3468583</v>
      </c>
      <c r="I7" s="106">
        <v>3633219</v>
      </c>
      <c r="J7" s="106">
        <v>3615765</v>
      </c>
      <c r="K7" s="106">
        <v>3461838</v>
      </c>
      <c r="L7" s="106">
        <v>3560090</v>
      </c>
      <c r="M7" s="106">
        <v>3774350</v>
      </c>
      <c r="N7" s="106">
        <v>3712330</v>
      </c>
    </row>
    <row r="8" spans="1:14" ht="30" customHeight="1">
      <c r="A8" s="3" t="s">
        <v>5</v>
      </c>
      <c r="B8" s="106">
        <v>4330734</v>
      </c>
      <c r="C8" s="81">
        <v>4295799</v>
      </c>
      <c r="D8" s="81">
        <v>4169504</v>
      </c>
      <c r="E8" s="106">
        <v>4219068</v>
      </c>
      <c r="F8" s="106">
        <v>4119361</v>
      </c>
      <c r="G8" s="106">
        <v>4099255</v>
      </c>
      <c r="H8" s="106">
        <v>4008406</v>
      </c>
      <c r="I8" s="106">
        <v>4147915</v>
      </c>
      <c r="J8" s="106">
        <v>4048004</v>
      </c>
      <c r="K8" s="106">
        <v>3888287</v>
      </c>
      <c r="L8" s="106">
        <v>3990339</v>
      </c>
      <c r="M8" s="106">
        <v>4131343</v>
      </c>
      <c r="N8" s="106">
        <v>4063219</v>
      </c>
    </row>
    <row r="9" spans="1:14" ht="30" customHeight="1">
      <c r="A9" s="33" t="s">
        <v>77</v>
      </c>
      <c r="B9" s="106">
        <v>2087598</v>
      </c>
      <c r="C9" s="81">
        <v>2057393</v>
      </c>
      <c r="D9" s="81">
        <v>1996374</v>
      </c>
      <c r="E9" s="106">
        <v>2020063</v>
      </c>
      <c r="F9" s="106">
        <v>1970149</v>
      </c>
      <c r="G9" s="106">
        <v>1993493</v>
      </c>
      <c r="H9" s="106">
        <v>1935487</v>
      </c>
      <c r="I9" s="106">
        <v>2021568</v>
      </c>
      <c r="J9" s="106">
        <v>1986729</v>
      </c>
      <c r="K9" s="106">
        <v>1908454</v>
      </c>
      <c r="L9" s="106">
        <v>1957961</v>
      </c>
      <c r="M9" s="106">
        <v>2057338</v>
      </c>
      <c r="N9" s="106">
        <v>2026632</v>
      </c>
    </row>
    <row r="10" spans="1:14" ht="30" customHeight="1">
      <c r="A10" s="33" t="s">
        <v>83</v>
      </c>
      <c r="B10" s="106">
        <v>1708311</v>
      </c>
      <c r="C10" s="81">
        <v>1720666</v>
      </c>
      <c r="D10" s="81">
        <v>1681431</v>
      </c>
      <c r="E10" s="106">
        <v>1716183</v>
      </c>
      <c r="F10" s="106">
        <v>1723547</v>
      </c>
      <c r="G10" s="106">
        <v>1714433</v>
      </c>
      <c r="H10" s="106">
        <v>1703370</v>
      </c>
      <c r="I10" s="106">
        <v>1726808</v>
      </c>
      <c r="J10" s="106">
        <v>1707359</v>
      </c>
      <c r="K10" s="106">
        <v>1682345</v>
      </c>
      <c r="L10" s="106">
        <v>1712593</v>
      </c>
      <c r="M10" s="106">
        <v>1744845</v>
      </c>
      <c r="N10" s="106">
        <v>1756664</v>
      </c>
    </row>
    <row r="11" spans="1:14" ht="30" customHeight="1">
      <c r="A11" s="73" t="s">
        <v>73</v>
      </c>
      <c r="B11" s="106">
        <v>483317</v>
      </c>
      <c r="C11" s="81">
        <v>485904</v>
      </c>
      <c r="D11" s="81">
        <v>473512</v>
      </c>
      <c r="E11" s="106">
        <v>490571</v>
      </c>
      <c r="F11" s="106">
        <v>489405</v>
      </c>
      <c r="G11" s="106">
        <v>485255</v>
      </c>
      <c r="H11" s="106">
        <v>491886</v>
      </c>
      <c r="I11" s="106">
        <v>496909</v>
      </c>
      <c r="J11" s="106">
        <v>498880</v>
      </c>
      <c r="K11" s="106">
        <v>497814</v>
      </c>
      <c r="L11" s="106">
        <v>501346</v>
      </c>
      <c r="M11" s="106">
        <v>498733</v>
      </c>
      <c r="N11" s="106">
        <v>510248</v>
      </c>
    </row>
    <row r="12" spans="1:14" ht="30" customHeight="1">
      <c r="A12" s="3" t="s">
        <v>6</v>
      </c>
      <c r="B12" s="106">
        <v>293354</v>
      </c>
      <c r="C12" s="81">
        <v>294158</v>
      </c>
      <c r="D12" s="81">
        <v>284087</v>
      </c>
      <c r="E12" s="106">
        <v>292468</v>
      </c>
      <c r="F12" s="106">
        <v>288969</v>
      </c>
      <c r="G12" s="106">
        <v>289636</v>
      </c>
      <c r="H12" s="106">
        <v>287565</v>
      </c>
      <c r="I12" s="106">
        <v>293842</v>
      </c>
      <c r="J12" s="106">
        <v>293067</v>
      </c>
      <c r="K12" s="106">
        <v>289645</v>
      </c>
      <c r="L12" s="106">
        <v>290802</v>
      </c>
      <c r="M12" s="106">
        <v>296720</v>
      </c>
      <c r="N12" s="106">
        <v>303021</v>
      </c>
    </row>
    <row r="13" spans="1:14" ht="30" customHeight="1">
      <c r="A13" s="28" t="s">
        <v>36</v>
      </c>
      <c r="B13" s="106">
        <v>196806</v>
      </c>
      <c r="C13" s="81">
        <v>198028</v>
      </c>
      <c r="D13" s="81">
        <v>190795</v>
      </c>
      <c r="E13" s="106">
        <v>195717</v>
      </c>
      <c r="F13" s="106">
        <v>195925</v>
      </c>
      <c r="G13" s="106">
        <v>190822</v>
      </c>
      <c r="H13" s="106">
        <v>189115</v>
      </c>
      <c r="I13" s="106">
        <v>196235</v>
      </c>
      <c r="J13" s="106">
        <v>193148</v>
      </c>
      <c r="K13" s="106">
        <v>189336</v>
      </c>
      <c r="L13" s="106">
        <v>193696</v>
      </c>
      <c r="M13" s="106">
        <v>195042</v>
      </c>
      <c r="N13" s="106">
        <v>194201</v>
      </c>
    </row>
    <row r="14" spans="1:14" ht="30" customHeight="1">
      <c r="A14" s="32" t="s">
        <v>67</v>
      </c>
      <c r="B14" s="106" t="s">
        <v>101</v>
      </c>
      <c r="C14" s="106">
        <v>174</v>
      </c>
      <c r="D14" s="106">
        <v>9440</v>
      </c>
      <c r="E14" s="106">
        <v>9966</v>
      </c>
      <c r="F14" s="106">
        <v>9864</v>
      </c>
      <c r="G14" s="106">
        <v>15041</v>
      </c>
      <c r="H14" s="106">
        <v>14665</v>
      </c>
      <c r="I14" s="106">
        <v>15827</v>
      </c>
      <c r="J14" s="106">
        <v>19549</v>
      </c>
      <c r="K14" s="106">
        <v>19560</v>
      </c>
      <c r="L14" s="106">
        <v>20594</v>
      </c>
      <c r="M14" s="106">
        <v>25406</v>
      </c>
      <c r="N14" s="106">
        <v>25047</v>
      </c>
    </row>
    <row r="15" spans="1:14" ht="30" customHeight="1">
      <c r="A15" s="6" t="s">
        <v>19</v>
      </c>
      <c r="B15" s="106">
        <v>19557151</v>
      </c>
      <c r="C15" s="106">
        <v>19412601</v>
      </c>
      <c r="D15" s="106">
        <v>18926107</v>
      </c>
      <c r="E15" s="106">
        <v>19230557</v>
      </c>
      <c r="F15" s="106">
        <v>18809907</v>
      </c>
      <c r="G15" s="106">
        <v>18903737</v>
      </c>
      <c r="H15" s="106">
        <v>18477927</v>
      </c>
      <c r="I15" s="106">
        <v>19101531</v>
      </c>
      <c r="J15" s="106">
        <v>18889184</v>
      </c>
      <c r="K15" s="106">
        <v>18199144</v>
      </c>
      <c r="L15" s="106">
        <v>18660000</v>
      </c>
      <c r="M15" s="106">
        <v>19396471</v>
      </c>
      <c r="N15" s="106">
        <v>19215126</v>
      </c>
    </row>
    <row r="16" spans="1:14" ht="30" customHeight="1">
      <c r="A16" s="26"/>
      <c r="B16" s="25"/>
    </row>
  </sheetData>
  <mergeCells count="3">
    <mergeCell ref="A3:A4"/>
    <mergeCell ref="C3:N3"/>
    <mergeCell ref="A1:N1"/>
  </mergeCells>
  <phoneticPr fontId="35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N15"/>
  <sheetViews>
    <sheetView showGridLines="0" zoomScale="90" zoomScaleNormal="90" workbookViewId="0">
      <selection sqref="A1:N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14" ht="44.25" customHeight="1">
      <c r="A1" s="229" t="s">
        <v>94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  <c r="N1" s="229"/>
    </row>
    <row r="2" spans="1:14" ht="19.5" customHeight="1">
      <c r="B2" s="93"/>
      <c r="C2" s="94"/>
      <c r="D2" s="94"/>
      <c r="N2" s="87" t="s">
        <v>20</v>
      </c>
    </row>
    <row r="3" spans="1:14" ht="30" customHeight="1">
      <c r="A3" s="223" t="s">
        <v>63</v>
      </c>
      <c r="B3" s="2">
        <v>2021</v>
      </c>
      <c r="C3" s="225">
        <v>2022</v>
      </c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7"/>
    </row>
    <row r="4" spans="1:14" ht="30" customHeight="1">
      <c r="A4" s="224"/>
      <c r="B4" s="1">
        <v>12</v>
      </c>
      <c r="C4" s="97">
        <v>1</v>
      </c>
      <c r="D4" s="97">
        <v>2</v>
      </c>
      <c r="E4" s="108">
        <v>3</v>
      </c>
      <c r="F4" s="108">
        <v>4</v>
      </c>
      <c r="G4" s="108">
        <v>5</v>
      </c>
      <c r="H4" s="108">
        <v>6</v>
      </c>
      <c r="I4" s="108">
        <v>7</v>
      </c>
      <c r="J4" s="108">
        <v>8</v>
      </c>
      <c r="K4" s="108">
        <v>9</v>
      </c>
      <c r="L4" s="108">
        <v>10</v>
      </c>
      <c r="M4" s="108">
        <v>11</v>
      </c>
      <c r="N4" s="108">
        <v>12</v>
      </c>
    </row>
    <row r="5" spans="1:14" ht="30" customHeight="1">
      <c r="A5" s="3" t="s">
        <v>16</v>
      </c>
      <c r="B5" s="15">
        <v>24.68</v>
      </c>
      <c r="C5" s="15">
        <v>24.59</v>
      </c>
      <c r="D5" s="15">
        <v>24.71</v>
      </c>
      <c r="E5" s="105">
        <v>24.67</v>
      </c>
      <c r="F5" s="105">
        <v>24.57</v>
      </c>
      <c r="G5" s="105">
        <v>24.82</v>
      </c>
      <c r="H5" s="105">
        <v>24.63</v>
      </c>
      <c r="I5" s="105">
        <v>24.67</v>
      </c>
      <c r="J5" s="105">
        <v>24.84</v>
      </c>
      <c r="K5" s="105">
        <v>24.52</v>
      </c>
      <c r="L5" s="105">
        <v>24.69</v>
      </c>
      <c r="M5" s="105">
        <v>24.85</v>
      </c>
      <c r="N5" s="105">
        <v>24.74</v>
      </c>
    </row>
    <row r="6" spans="1:14" ht="30" customHeight="1">
      <c r="A6" s="3" t="s">
        <v>17</v>
      </c>
      <c r="B6" s="15">
        <v>10.029999999999999</v>
      </c>
      <c r="C6" s="15">
        <v>10.18</v>
      </c>
      <c r="D6" s="15">
        <v>9.85</v>
      </c>
      <c r="E6" s="105">
        <v>9.92</v>
      </c>
      <c r="F6" s="105">
        <v>9.94</v>
      </c>
      <c r="G6" s="105">
        <v>9.76</v>
      </c>
      <c r="H6" s="105">
        <v>9.89</v>
      </c>
      <c r="I6" s="105">
        <v>9.7200000000000006</v>
      </c>
      <c r="J6" s="105">
        <v>9.7200000000000006</v>
      </c>
      <c r="K6" s="105">
        <v>9.8800000000000008</v>
      </c>
      <c r="L6" s="105">
        <v>9.7799999999999994</v>
      </c>
      <c r="M6" s="105">
        <v>9.56</v>
      </c>
      <c r="N6" s="105">
        <v>9.73</v>
      </c>
    </row>
    <row r="7" spans="1:14" ht="30" customHeight="1">
      <c r="A7" s="33" t="s">
        <v>71</v>
      </c>
      <c r="B7" s="15">
        <v>18.760000000000002</v>
      </c>
      <c r="C7" s="15">
        <v>18.600000000000001</v>
      </c>
      <c r="D7" s="15">
        <v>18.920000000000002</v>
      </c>
      <c r="E7" s="105">
        <v>18.899999999999999</v>
      </c>
      <c r="F7" s="105">
        <v>18.73</v>
      </c>
      <c r="G7" s="105">
        <v>18.920000000000002</v>
      </c>
      <c r="H7" s="105">
        <v>18.77</v>
      </c>
      <c r="I7" s="105">
        <v>19.02</v>
      </c>
      <c r="J7" s="105">
        <v>19.14</v>
      </c>
      <c r="K7" s="105">
        <v>19.02</v>
      </c>
      <c r="L7" s="105">
        <v>19.079999999999998</v>
      </c>
      <c r="M7" s="105">
        <v>19.46</v>
      </c>
      <c r="N7" s="105">
        <v>19.32</v>
      </c>
    </row>
    <row r="8" spans="1:14" ht="30" customHeight="1">
      <c r="A8" s="3" t="s">
        <v>5</v>
      </c>
      <c r="B8" s="15">
        <v>22.14</v>
      </c>
      <c r="C8" s="15">
        <v>22.13</v>
      </c>
      <c r="D8" s="15">
        <v>22.03</v>
      </c>
      <c r="E8" s="105">
        <v>21.94</v>
      </c>
      <c r="F8" s="105">
        <v>21.9</v>
      </c>
      <c r="G8" s="105">
        <v>21.69</v>
      </c>
      <c r="H8" s="105">
        <v>21.69</v>
      </c>
      <c r="I8" s="105">
        <v>21.72</v>
      </c>
      <c r="J8" s="105">
        <v>21.43</v>
      </c>
      <c r="K8" s="105">
        <v>21.37</v>
      </c>
      <c r="L8" s="105">
        <v>21.38</v>
      </c>
      <c r="M8" s="105">
        <v>21.3</v>
      </c>
      <c r="N8" s="105">
        <v>21.15</v>
      </c>
    </row>
    <row r="9" spans="1:14" ht="30" customHeight="1">
      <c r="A9" s="33" t="s">
        <v>77</v>
      </c>
      <c r="B9" s="15">
        <v>10.67</v>
      </c>
      <c r="C9" s="15">
        <v>10.6</v>
      </c>
      <c r="D9" s="15">
        <v>10.55</v>
      </c>
      <c r="E9" s="105">
        <v>10.51</v>
      </c>
      <c r="F9" s="105">
        <v>10.47</v>
      </c>
      <c r="G9" s="105">
        <v>10.55</v>
      </c>
      <c r="H9" s="105">
        <v>10.48</v>
      </c>
      <c r="I9" s="105">
        <v>10.58</v>
      </c>
      <c r="J9" s="105">
        <v>10.52</v>
      </c>
      <c r="K9" s="105">
        <v>10.49</v>
      </c>
      <c r="L9" s="105">
        <v>10.49</v>
      </c>
      <c r="M9" s="105">
        <v>10.61</v>
      </c>
      <c r="N9" s="105">
        <v>10.55</v>
      </c>
    </row>
    <row r="10" spans="1:14" ht="30" customHeight="1">
      <c r="A10" s="33" t="s">
        <v>83</v>
      </c>
      <c r="B10" s="15">
        <v>8.74</v>
      </c>
      <c r="C10" s="15">
        <v>8.86</v>
      </c>
      <c r="D10" s="15">
        <v>8.8800000000000008</v>
      </c>
      <c r="E10" s="105">
        <v>8.92</v>
      </c>
      <c r="F10" s="105">
        <v>9.16</v>
      </c>
      <c r="G10" s="105">
        <v>9.07</v>
      </c>
      <c r="H10" s="105">
        <v>9.2200000000000006</v>
      </c>
      <c r="I10" s="105">
        <v>9.0399999999999991</v>
      </c>
      <c r="J10" s="105">
        <v>9.0399999999999991</v>
      </c>
      <c r="K10" s="105">
        <v>9.24</v>
      </c>
      <c r="L10" s="105">
        <v>9.18</v>
      </c>
      <c r="M10" s="105">
        <v>8.99</v>
      </c>
      <c r="N10" s="105">
        <v>9.14</v>
      </c>
    </row>
    <row r="11" spans="1:14" ht="30" customHeight="1">
      <c r="A11" s="73" t="s">
        <v>73</v>
      </c>
      <c r="B11" s="15">
        <v>2.4700000000000002</v>
      </c>
      <c r="C11" s="15">
        <v>2.5</v>
      </c>
      <c r="D11" s="15">
        <v>2.5</v>
      </c>
      <c r="E11" s="105">
        <v>2.5499999999999998</v>
      </c>
      <c r="F11" s="105">
        <v>2.6</v>
      </c>
      <c r="G11" s="105">
        <v>2.57</v>
      </c>
      <c r="H11" s="105">
        <v>2.66</v>
      </c>
      <c r="I11" s="105">
        <v>2.6</v>
      </c>
      <c r="J11" s="105">
        <v>2.64</v>
      </c>
      <c r="K11" s="105">
        <v>2.74</v>
      </c>
      <c r="L11" s="105">
        <v>2.69</v>
      </c>
      <c r="M11" s="105">
        <v>2.57</v>
      </c>
      <c r="N11" s="105">
        <v>2.65</v>
      </c>
    </row>
    <row r="12" spans="1:14" ht="30" customHeight="1">
      <c r="A12" s="3" t="s">
        <v>6</v>
      </c>
      <c r="B12" s="15">
        <v>1.5</v>
      </c>
      <c r="C12" s="15">
        <v>1.52</v>
      </c>
      <c r="D12" s="15">
        <v>1.5</v>
      </c>
      <c r="E12" s="105">
        <v>1.52</v>
      </c>
      <c r="F12" s="105">
        <v>1.54</v>
      </c>
      <c r="G12" s="105">
        <v>1.53</v>
      </c>
      <c r="H12" s="105">
        <v>1.56</v>
      </c>
      <c r="I12" s="105">
        <v>1.54</v>
      </c>
      <c r="J12" s="105">
        <v>1.55</v>
      </c>
      <c r="K12" s="105">
        <v>1.59</v>
      </c>
      <c r="L12" s="105">
        <v>1.56</v>
      </c>
      <c r="M12" s="105">
        <v>1.53</v>
      </c>
      <c r="N12" s="105">
        <v>1.58</v>
      </c>
    </row>
    <row r="13" spans="1:14" ht="30" customHeight="1">
      <c r="A13" s="28" t="s">
        <v>36</v>
      </c>
      <c r="B13" s="15">
        <v>1.01</v>
      </c>
      <c r="C13" s="15">
        <v>1.02</v>
      </c>
      <c r="D13" s="15">
        <v>1.01</v>
      </c>
      <c r="E13" s="105">
        <v>1.02</v>
      </c>
      <c r="F13" s="105">
        <v>1.04</v>
      </c>
      <c r="G13" s="105">
        <v>1.01</v>
      </c>
      <c r="H13" s="105">
        <v>1.02</v>
      </c>
      <c r="I13" s="105">
        <v>1.03</v>
      </c>
      <c r="J13" s="105">
        <v>1.02</v>
      </c>
      <c r="K13" s="105">
        <v>1.04</v>
      </c>
      <c r="L13" s="105">
        <v>1.04</v>
      </c>
      <c r="M13" s="105">
        <v>1</v>
      </c>
      <c r="N13" s="105">
        <v>1.01</v>
      </c>
    </row>
    <row r="14" spans="1:14" ht="30" customHeight="1">
      <c r="A14" s="32" t="s">
        <v>67</v>
      </c>
      <c r="B14" s="106" t="s">
        <v>101</v>
      </c>
      <c r="C14" s="15">
        <v>0</v>
      </c>
      <c r="D14" s="15">
        <v>0.05</v>
      </c>
      <c r="E14" s="105">
        <v>0.05</v>
      </c>
      <c r="F14" s="105">
        <v>0.05</v>
      </c>
      <c r="G14" s="105">
        <v>0.08</v>
      </c>
      <c r="H14" s="105">
        <v>0.08</v>
      </c>
      <c r="I14" s="105">
        <v>0.08</v>
      </c>
      <c r="J14" s="105">
        <v>0.1</v>
      </c>
      <c r="K14" s="105">
        <v>0.11</v>
      </c>
      <c r="L14" s="105">
        <v>0.11</v>
      </c>
      <c r="M14" s="105">
        <v>0.13</v>
      </c>
      <c r="N14" s="105">
        <v>0.13</v>
      </c>
    </row>
    <row r="15" spans="1:14" ht="30" customHeight="1">
      <c r="A15" s="27" t="s">
        <v>19</v>
      </c>
      <c r="B15" s="5">
        <v>100</v>
      </c>
      <c r="C15" s="5">
        <v>99.999999999999986</v>
      </c>
      <c r="D15" s="5">
        <v>100</v>
      </c>
      <c r="E15" s="5">
        <v>100</v>
      </c>
      <c r="F15" s="5">
        <v>99.999999999999986</v>
      </c>
      <c r="G15" s="5">
        <v>100</v>
      </c>
      <c r="H15" s="5">
        <v>99.999999999999986</v>
      </c>
      <c r="I15" s="5">
        <v>100</v>
      </c>
      <c r="J15" s="5">
        <v>99.999999999999986</v>
      </c>
      <c r="K15" s="5">
        <v>100</v>
      </c>
      <c r="L15" s="5">
        <v>100</v>
      </c>
      <c r="M15" s="5">
        <v>99.999999999999986</v>
      </c>
      <c r="N15" s="5">
        <v>100</v>
      </c>
    </row>
  </sheetData>
  <mergeCells count="3">
    <mergeCell ref="A3:A4"/>
    <mergeCell ref="C3:N3"/>
    <mergeCell ref="A1:N1"/>
  </mergeCells>
  <phoneticPr fontId="35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8554687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29" t="s">
        <v>110</v>
      </c>
      <c r="B1" s="230"/>
      <c r="C1" s="230"/>
      <c r="D1" s="230"/>
      <c r="E1" s="230"/>
      <c r="F1" s="231"/>
    </row>
    <row r="2" spans="1:6" ht="13.5">
      <c r="A2" s="232" t="s">
        <v>11</v>
      </c>
      <c r="B2" s="233"/>
      <c r="C2" s="233"/>
      <c r="D2" s="233"/>
      <c r="E2" s="233"/>
      <c r="F2" s="234"/>
    </row>
    <row r="3" spans="1:6" ht="51" customHeight="1">
      <c r="A3" s="70" t="s">
        <v>57</v>
      </c>
      <c r="B3" s="2" t="s">
        <v>21</v>
      </c>
      <c r="C3" s="2" t="s">
        <v>22</v>
      </c>
      <c r="D3" s="2" t="s">
        <v>15</v>
      </c>
      <c r="E3" s="2" t="s">
        <v>37</v>
      </c>
      <c r="F3" s="8" t="s">
        <v>19</v>
      </c>
    </row>
    <row r="4" spans="1:6" ht="30" customHeight="1">
      <c r="A4" s="3" t="s">
        <v>16</v>
      </c>
      <c r="B4" s="107">
        <v>4277432</v>
      </c>
      <c r="C4" s="107">
        <v>317876</v>
      </c>
      <c r="D4" s="107">
        <v>159586</v>
      </c>
      <c r="E4" s="107">
        <v>0</v>
      </c>
      <c r="F4" s="107">
        <f>SUM(B4:E4)</f>
        <v>4754894</v>
      </c>
    </row>
    <row r="5" spans="1:6" ht="30" customHeight="1">
      <c r="A5" s="3" t="s">
        <v>17</v>
      </c>
      <c r="B5" s="107">
        <v>1557687</v>
      </c>
      <c r="C5" s="107">
        <v>211354</v>
      </c>
      <c r="D5" s="107">
        <v>99829</v>
      </c>
      <c r="E5" s="107">
        <v>0</v>
      </c>
      <c r="F5" s="107">
        <f t="shared" ref="F5:F13" si="0">SUM(B5:E5)</f>
        <v>1868870</v>
      </c>
    </row>
    <row r="6" spans="1:6" ht="30" customHeight="1">
      <c r="A6" s="33" t="s">
        <v>71</v>
      </c>
      <c r="B6" s="107">
        <v>3299365</v>
      </c>
      <c r="C6" s="107">
        <v>254413</v>
      </c>
      <c r="D6" s="107">
        <v>142621</v>
      </c>
      <c r="E6" s="107">
        <v>15931</v>
      </c>
      <c r="F6" s="107">
        <f t="shared" si="0"/>
        <v>3712330</v>
      </c>
    </row>
    <row r="7" spans="1:6" ht="30" customHeight="1">
      <c r="A7" s="3" t="s">
        <v>5</v>
      </c>
      <c r="B7" s="107">
        <v>3268491</v>
      </c>
      <c r="C7" s="107">
        <v>226106</v>
      </c>
      <c r="D7" s="107">
        <v>568622</v>
      </c>
      <c r="E7" s="107">
        <v>0</v>
      </c>
      <c r="F7" s="107">
        <f t="shared" si="0"/>
        <v>4063219</v>
      </c>
    </row>
    <row r="8" spans="1:6" ht="30" customHeight="1">
      <c r="A8" s="33" t="s">
        <v>77</v>
      </c>
      <c r="B8" s="107">
        <v>1758433</v>
      </c>
      <c r="C8" s="107">
        <v>85860</v>
      </c>
      <c r="D8" s="107">
        <v>182339</v>
      </c>
      <c r="E8" s="107">
        <v>0</v>
      </c>
      <c r="F8" s="107">
        <f t="shared" si="0"/>
        <v>2026632</v>
      </c>
    </row>
    <row r="9" spans="1:6" ht="30" customHeight="1">
      <c r="A9" s="33" t="s">
        <v>83</v>
      </c>
      <c r="B9" s="107">
        <v>1508204</v>
      </c>
      <c r="C9" s="107">
        <v>139739</v>
      </c>
      <c r="D9" s="107">
        <v>108721</v>
      </c>
      <c r="E9" s="107">
        <v>0</v>
      </c>
      <c r="F9" s="107">
        <f t="shared" si="0"/>
        <v>1756664</v>
      </c>
    </row>
    <row r="10" spans="1:6" ht="30" customHeight="1">
      <c r="A10" s="73" t="s">
        <v>73</v>
      </c>
      <c r="B10" s="107">
        <v>457644</v>
      </c>
      <c r="C10" s="107">
        <v>39487</v>
      </c>
      <c r="D10" s="107">
        <v>13117</v>
      </c>
      <c r="E10" s="107">
        <v>0</v>
      </c>
      <c r="F10" s="107">
        <f t="shared" si="0"/>
        <v>510248</v>
      </c>
    </row>
    <row r="11" spans="1:6" ht="30" customHeight="1">
      <c r="A11" s="3" t="s">
        <v>6</v>
      </c>
      <c r="B11" s="107">
        <v>228508</v>
      </c>
      <c r="C11" s="107">
        <v>62112</v>
      </c>
      <c r="D11" s="107">
        <v>12401</v>
      </c>
      <c r="E11" s="107">
        <v>0</v>
      </c>
      <c r="F11" s="107">
        <f t="shared" si="0"/>
        <v>303021</v>
      </c>
    </row>
    <row r="12" spans="1:6" ht="30" customHeight="1">
      <c r="A12" s="28" t="s">
        <v>36</v>
      </c>
      <c r="B12" s="107">
        <v>171580</v>
      </c>
      <c r="C12" s="107">
        <v>21710</v>
      </c>
      <c r="D12" s="107">
        <v>911</v>
      </c>
      <c r="E12" s="107">
        <v>0</v>
      </c>
      <c r="F12" s="107">
        <f t="shared" si="0"/>
        <v>194201</v>
      </c>
    </row>
    <row r="13" spans="1:6" ht="30" customHeight="1">
      <c r="A13" s="28" t="s">
        <v>99</v>
      </c>
      <c r="B13" s="107">
        <v>20719</v>
      </c>
      <c r="C13" s="107">
        <v>2920</v>
      </c>
      <c r="D13" s="107">
        <v>1408</v>
      </c>
      <c r="E13" s="107">
        <v>0</v>
      </c>
      <c r="F13" s="107">
        <f t="shared" si="0"/>
        <v>25047</v>
      </c>
    </row>
    <row r="14" spans="1:6" ht="30" customHeight="1">
      <c r="A14" s="27" t="s">
        <v>19</v>
      </c>
      <c r="B14" s="98">
        <f>SUM(B4:B13)</f>
        <v>16548063</v>
      </c>
      <c r="C14" s="98">
        <f t="shared" ref="C14:F14" si="1">SUM(C4:C13)</f>
        <v>1361577</v>
      </c>
      <c r="D14" s="98">
        <f t="shared" si="1"/>
        <v>1289555</v>
      </c>
      <c r="E14" s="98">
        <f t="shared" si="1"/>
        <v>15931</v>
      </c>
      <c r="F14" s="98">
        <f t="shared" si="1"/>
        <v>19215126</v>
      </c>
    </row>
  </sheetData>
  <mergeCells count="2">
    <mergeCell ref="A1:F1"/>
    <mergeCell ref="A2:F2"/>
  </mergeCells>
  <phoneticPr fontId="35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5"/>
  <sheetViews>
    <sheetView showGridLines="0" zoomScale="90" zoomScaleNormal="90" workbookViewId="0">
      <selection sqref="A1:F1"/>
    </sheetView>
  </sheetViews>
  <sheetFormatPr defaultColWidth="9.140625" defaultRowHeight="13.5" customHeight="1"/>
  <cols>
    <col min="1" max="1" width="56.85546875" style="11" bestFit="1" customWidth="1"/>
    <col min="2" max="2" width="10.42578125" style="9" customWidth="1"/>
    <col min="3" max="6" width="10.7109375" style="9" customWidth="1"/>
    <col min="7" max="16384" width="9.140625" style="9"/>
  </cols>
  <sheetData>
    <row r="1" spans="1:6" ht="37.5" customHeight="1">
      <c r="A1" s="229" t="s">
        <v>111</v>
      </c>
      <c r="B1" s="235"/>
      <c r="C1" s="235"/>
      <c r="D1" s="235"/>
      <c r="E1" s="235"/>
      <c r="F1" s="236"/>
    </row>
    <row r="2" spans="1:6" ht="14.25" customHeight="1">
      <c r="A2" s="237" t="s">
        <v>20</v>
      </c>
      <c r="B2" s="233"/>
      <c r="C2" s="233"/>
      <c r="D2" s="233"/>
      <c r="E2" s="233"/>
      <c r="F2" s="234"/>
    </row>
    <row r="3" spans="1:6" ht="57" customHeight="1">
      <c r="A3" s="76" t="s">
        <v>64</v>
      </c>
      <c r="B3" s="2" t="s">
        <v>21</v>
      </c>
      <c r="C3" s="2" t="s">
        <v>22</v>
      </c>
      <c r="D3" s="2" t="s">
        <v>15</v>
      </c>
      <c r="E3" s="2" t="s">
        <v>37</v>
      </c>
      <c r="F3" s="19" t="s">
        <v>19</v>
      </c>
    </row>
    <row r="4" spans="1:6" ht="30" customHeight="1">
      <c r="A4" s="3" t="s">
        <v>16</v>
      </c>
      <c r="B4" s="99">
        <v>25.84</v>
      </c>
      <c r="C4" s="99">
        <v>23.35</v>
      </c>
      <c r="D4" s="99">
        <v>12.38</v>
      </c>
      <c r="E4" s="116">
        <v>0</v>
      </c>
      <c r="F4" s="105">
        <v>24.74</v>
      </c>
    </row>
    <row r="5" spans="1:6" ht="30" customHeight="1">
      <c r="A5" s="3" t="s">
        <v>17</v>
      </c>
      <c r="B5" s="99">
        <v>9.41</v>
      </c>
      <c r="C5" s="99">
        <v>15.52</v>
      </c>
      <c r="D5" s="99">
        <v>7.74</v>
      </c>
      <c r="E5" s="116">
        <v>0</v>
      </c>
      <c r="F5" s="105">
        <v>9.73</v>
      </c>
    </row>
    <row r="6" spans="1:6" ht="30" customHeight="1">
      <c r="A6" s="33" t="s">
        <v>71</v>
      </c>
      <c r="B6" s="99">
        <v>19.940000000000001</v>
      </c>
      <c r="C6" s="99">
        <v>18.690000000000001</v>
      </c>
      <c r="D6" s="99">
        <v>11.06</v>
      </c>
      <c r="E6" s="99">
        <v>100</v>
      </c>
      <c r="F6" s="105">
        <v>19.32</v>
      </c>
    </row>
    <row r="7" spans="1:6" ht="30" customHeight="1">
      <c r="A7" s="3" t="s">
        <v>5</v>
      </c>
      <c r="B7" s="99">
        <v>19.75</v>
      </c>
      <c r="C7" s="99">
        <v>16.61</v>
      </c>
      <c r="D7" s="99">
        <v>44.09</v>
      </c>
      <c r="E7" s="116">
        <v>0</v>
      </c>
      <c r="F7" s="105">
        <v>21.15</v>
      </c>
    </row>
    <row r="8" spans="1:6" ht="30" customHeight="1">
      <c r="A8" s="33" t="s">
        <v>77</v>
      </c>
      <c r="B8" s="99">
        <v>10.63</v>
      </c>
      <c r="C8" s="99">
        <v>6.31</v>
      </c>
      <c r="D8" s="99">
        <v>14.14</v>
      </c>
      <c r="E8" s="116">
        <v>0</v>
      </c>
      <c r="F8" s="105">
        <v>10.55</v>
      </c>
    </row>
    <row r="9" spans="1:6" ht="30" customHeight="1">
      <c r="A9" s="33" t="s">
        <v>83</v>
      </c>
      <c r="B9" s="99">
        <v>9.11</v>
      </c>
      <c r="C9" s="99">
        <v>10.26</v>
      </c>
      <c r="D9" s="99">
        <v>8.43</v>
      </c>
      <c r="E9" s="116">
        <v>0</v>
      </c>
      <c r="F9" s="105">
        <v>9.14</v>
      </c>
    </row>
    <row r="10" spans="1:6" ht="30" customHeight="1">
      <c r="A10" s="73" t="s">
        <v>73</v>
      </c>
      <c r="B10" s="99">
        <v>2.77</v>
      </c>
      <c r="C10" s="99">
        <v>2.9</v>
      </c>
      <c r="D10" s="99">
        <v>1.02</v>
      </c>
      <c r="E10" s="116">
        <v>0</v>
      </c>
      <c r="F10" s="105">
        <v>2.65</v>
      </c>
    </row>
    <row r="11" spans="1:6" ht="30" customHeight="1">
      <c r="A11" s="3" t="s">
        <v>6</v>
      </c>
      <c r="B11" s="99">
        <v>1.38</v>
      </c>
      <c r="C11" s="99">
        <v>4.5599999999999996</v>
      </c>
      <c r="D11" s="99">
        <v>0.96</v>
      </c>
      <c r="E11" s="116">
        <v>0</v>
      </c>
      <c r="F11" s="105">
        <v>1.58</v>
      </c>
    </row>
    <row r="12" spans="1:6" ht="30" customHeight="1">
      <c r="A12" s="28" t="s">
        <v>36</v>
      </c>
      <c r="B12" s="99">
        <v>1.04</v>
      </c>
      <c r="C12" s="99">
        <v>1.59</v>
      </c>
      <c r="D12" s="99">
        <v>7.0000000000000007E-2</v>
      </c>
      <c r="E12" s="116">
        <v>0</v>
      </c>
      <c r="F12" s="105">
        <v>1.01</v>
      </c>
    </row>
    <row r="13" spans="1:6" ht="30" customHeight="1">
      <c r="A13" s="32" t="s">
        <v>67</v>
      </c>
      <c r="B13" s="99">
        <v>0.13</v>
      </c>
      <c r="C13" s="99">
        <v>0.21</v>
      </c>
      <c r="D13" s="99">
        <v>0.11</v>
      </c>
      <c r="E13" s="116">
        <v>0</v>
      </c>
      <c r="F13" s="105">
        <v>0.13</v>
      </c>
    </row>
    <row r="14" spans="1:6" ht="30" customHeight="1">
      <c r="A14" s="6" t="s">
        <v>19</v>
      </c>
      <c r="B14" s="99">
        <v>99.999999999999986</v>
      </c>
      <c r="C14" s="99">
        <v>100</v>
      </c>
      <c r="D14" s="99">
        <v>100</v>
      </c>
      <c r="E14" s="99">
        <f t="shared" ref="E14:F14" si="0">SUM(E4:E13)</f>
        <v>100</v>
      </c>
      <c r="F14" s="99">
        <f t="shared" si="0"/>
        <v>100</v>
      </c>
    </row>
    <row r="15" spans="1:6" ht="36.75" customHeight="1">
      <c r="A15" s="6" t="s">
        <v>24</v>
      </c>
      <c r="B15" s="99">
        <v>86.12</v>
      </c>
      <c r="C15" s="99">
        <v>7.09</v>
      </c>
      <c r="D15" s="99">
        <v>6.71</v>
      </c>
      <c r="E15" s="99">
        <v>0.08</v>
      </c>
      <c r="F15" s="99">
        <f>SUM(B15:E15)</f>
        <v>100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T16"/>
  <sheetViews>
    <sheetView showGridLines="0" zoomScale="90" zoomScaleNormal="90" workbookViewId="0">
      <selection sqref="A1:Q1"/>
    </sheetView>
  </sheetViews>
  <sheetFormatPr defaultColWidth="9.140625" defaultRowHeight="12.75"/>
  <cols>
    <col min="1" max="1" width="52.85546875" style="47" customWidth="1"/>
    <col min="2" max="17" width="12.85546875" style="47" customWidth="1"/>
    <col min="18" max="18" width="10.28515625" style="47" customWidth="1"/>
    <col min="19" max="16384" width="9.140625" style="47"/>
  </cols>
  <sheetData>
    <row r="1" spans="1:20" ht="40.5" customHeight="1">
      <c r="A1" s="170" t="s">
        <v>89</v>
      </c>
      <c r="B1" s="170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2"/>
    </row>
    <row r="2" spans="1:20" ht="22.5" customHeight="1">
      <c r="A2" s="173" t="s">
        <v>11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</row>
    <row r="3" spans="1:20" ht="33" customHeight="1">
      <c r="A3" s="159" t="s">
        <v>86</v>
      </c>
      <c r="B3" s="165" t="s">
        <v>12</v>
      </c>
      <c r="C3" s="165"/>
      <c r="D3" s="165" t="s">
        <v>13</v>
      </c>
      <c r="E3" s="165"/>
      <c r="F3" s="165" t="s">
        <v>14</v>
      </c>
      <c r="G3" s="165"/>
      <c r="H3" s="165" t="s">
        <v>15</v>
      </c>
      <c r="I3" s="165"/>
      <c r="J3" s="166" t="s">
        <v>37</v>
      </c>
      <c r="K3" s="167"/>
      <c r="L3" s="166" t="s">
        <v>84</v>
      </c>
      <c r="M3" s="167"/>
      <c r="N3" s="166" t="s">
        <v>85</v>
      </c>
      <c r="O3" s="167"/>
      <c r="P3" s="165" t="s">
        <v>90</v>
      </c>
      <c r="Q3" s="165"/>
    </row>
    <row r="4" spans="1:20" ht="29.25" customHeight="1">
      <c r="A4" s="175"/>
      <c r="B4" s="78" t="s">
        <v>100</v>
      </c>
      <c r="C4" s="78" t="s">
        <v>102</v>
      </c>
      <c r="D4" s="95" t="str">
        <f>B4</f>
        <v>31.12.2021</v>
      </c>
      <c r="E4" s="95" t="str">
        <f>C4</f>
        <v>31.12.2022</v>
      </c>
      <c r="F4" s="95" t="str">
        <f t="shared" ref="F4:K4" si="0">D4</f>
        <v>31.12.2021</v>
      </c>
      <c r="G4" s="95" t="str">
        <f t="shared" si="0"/>
        <v>31.12.2022</v>
      </c>
      <c r="H4" s="95" t="str">
        <f t="shared" si="0"/>
        <v>31.12.2021</v>
      </c>
      <c r="I4" s="95" t="str">
        <f t="shared" si="0"/>
        <v>31.12.2022</v>
      </c>
      <c r="J4" s="95" t="str">
        <f t="shared" si="0"/>
        <v>31.12.2021</v>
      </c>
      <c r="K4" s="95" t="str">
        <f t="shared" si="0"/>
        <v>31.12.2022</v>
      </c>
      <c r="L4" s="95" t="str">
        <f t="shared" ref="L4" si="1">J4</f>
        <v>31.12.2021</v>
      </c>
      <c r="M4" s="95" t="str">
        <f t="shared" ref="M4" si="2">K4</f>
        <v>31.12.2022</v>
      </c>
      <c r="N4" s="95" t="str">
        <f t="shared" ref="N4" si="3">L4</f>
        <v>31.12.2021</v>
      </c>
      <c r="O4" s="95" t="str">
        <f t="shared" ref="O4" si="4">M4</f>
        <v>31.12.2022</v>
      </c>
      <c r="P4" s="95" t="str">
        <f>J4</f>
        <v>31.12.2021</v>
      </c>
      <c r="Q4" s="95" t="str">
        <f>K4</f>
        <v>31.12.2022</v>
      </c>
    </row>
    <row r="5" spans="1:20" ht="35.1" customHeight="1">
      <c r="A5" s="48" t="s">
        <v>16</v>
      </c>
      <c r="B5" s="107">
        <v>118714</v>
      </c>
      <c r="C5" s="102">
        <v>118906</v>
      </c>
      <c r="D5" s="102">
        <v>4322093</v>
      </c>
      <c r="E5" s="102">
        <v>4289547</v>
      </c>
      <c r="F5" s="102">
        <v>331860</v>
      </c>
      <c r="G5" s="102">
        <v>319547</v>
      </c>
      <c r="H5" s="102">
        <v>182223</v>
      </c>
      <c r="I5" s="102">
        <v>159640</v>
      </c>
      <c r="J5" s="102"/>
      <c r="K5" s="102"/>
      <c r="L5" s="107">
        <v>1291</v>
      </c>
      <c r="M5" s="107">
        <v>5462</v>
      </c>
      <c r="N5" s="107">
        <v>3556</v>
      </c>
      <c r="O5" s="107">
        <v>17789</v>
      </c>
      <c r="P5" s="102">
        <f>D5+F5+H5+J5+L5+N5</f>
        <v>4841023</v>
      </c>
      <c r="Q5" s="107">
        <f>E5+G5+I5+K5+M5+O5</f>
        <v>4791985</v>
      </c>
      <c r="R5" s="49"/>
      <c r="S5" s="119"/>
      <c r="T5" s="119"/>
    </row>
    <row r="6" spans="1:20" ht="35.1" customHeight="1">
      <c r="A6" s="48" t="s">
        <v>17</v>
      </c>
      <c r="B6" s="107">
        <v>91630</v>
      </c>
      <c r="C6" s="102">
        <v>94702</v>
      </c>
      <c r="D6" s="102">
        <v>1669750</v>
      </c>
      <c r="E6" s="102">
        <v>1582695</v>
      </c>
      <c r="F6" s="102">
        <v>217348</v>
      </c>
      <c r="G6" s="102">
        <v>212595</v>
      </c>
      <c r="H6" s="102">
        <v>98692</v>
      </c>
      <c r="I6" s="102">
        <v>100018</v>
      </c>
      <c r="J6" s="102"/>
      <c r="K6" s="102"/>
      <c r="L6" s="107">
        <v>398</v>
      </c>
      <c r="M6" s="107">
        <v>2193</v>
      </c>
      <c r="N6" s="107">
        <v>680</v>
      </c>
      <c r="O6" s="107">
        <v>4461</v>
      </c>
      <c r="P6" s="107">
        <f t="shared" ref="P6:Q14" si="5">D6+F6+H6+J6+L6+N6</f>
        <v>1986868</v>
      </c>
      <c r="Q6" s="107">
        <f t="shared" si="5"/>
        <v>1901962</v>
      </c>
      <c r="R6" s="49"/>
      <c r="S6" s="119"/>
      <c r="T6" s="119"/>
    </row>
    <row r="7" spans="1:20" ht="35.1" customHeight="1">
      <c r="A7" s="48" t="s">
        <v>70</v>
      </c>
      <c r="B7" s="107">
        <v>83356</v>
      </c>
      <c r="C7" s="102">
        <v>83723</v>
      </c>
      <c r="D7" s="102">
        <v>3241124</v>
      </c>
      <c r="E7" s="102">
        <v>3308476</v>
      </c>
      <c r="F7" s="102">
        <v>261782</v>
      </c>
      <c r="G7" s="102">
        <v>255855</v>
      </c>
      <c r="H7" s="102">
        <v>155296</v>
      </c>
      <c r="I7" s="102">
        <v>142728</v>
      </c>
      <c r="J7" s="102">
        <v>18593</v>
      </c>
      <c r="K7" s="102">
        <v>15935</v>
      </c>
      <c r="L7" s="107">
        <v>757</v>
      </c>
      <c r="M7" s="107">
        <v>4312</v>
      </c>
      <c r="N7" s="107">
        <v>1317</v>
      </c>
      <c r="O7" s="107">
        <v>10697</v>
      </c>
      <c r="P7" s="107">
        <f t="shared" si="5"/>
        <v>3678869</v>
      </c>
      <c r="Q7" s="107">
        <f t="shared" si="5"/>
        <v>3738003</v>
      </c>
      <c r="R7" s="49"/>
      <c r="S7" s="119"/>
      <c r="T7" s="119"/>
    </row>
    <row r="8" spans="1:20" ht="35.1" customHeight="1">
      <c r="A8" s="48" t="s">
        <v>5</v>
      </c>
      <c r="B8" s="107">
        <v>83597</v>
      </c>
      <c r="C8" s="102">
        <v>80653</v>
      </c>
      <c r="D8" s="102">
        <v>3458827</v>
      </c>
      <c r="E8" s="102">
        <v>3280278</v>
      </c>
      <c r="F8" s="102">
        <v>248956</v>
      </c>
      <c r="G8" s="102">
        <v>227538</v>
      </c>
      <c r="H8" s="102">
        <v>633633</v>
      </c>
      <c r="I8" s="102">
        <v>568815</v>
      </c>
      <c r="J8" s="102"/>
      <c r="K8" s="102"/>
      <c r="L8" s="107">
        <v>1231</v>
      </c>
      <c r="M8" s="107">
        <v>4585</v>
      </c>
      <c r="N8" s="107">
        <v>1516</v>
      </c>
      <c r="O8" s="107">
        <v>8474</v>
      </c>
      <c r="P8" s="107">
        <f t="shared" si="5"/>
        <v>4344163</v>
      </c>
      <c r="Q8" s="107">
        <f t="shared" si="5"/>
        <v>4089690</v>
      </c>
      <c r="R8" s="49"/>
      <c r="S8" s="119"/>
      <c r="T8" s="119"/>
    </row>
    <row r="9" spans="1:20" ht="35.1" customHeight="1">
      <c r="A9" s="48" t="s">
        <v>68</v>
      </c>
      <c r="B9" s="107">
        <v>43715</v>
      </c>
      <c r="C9" s="102">
        <v>44365</v>
      </c>
      <c r="D9" s="102">
        <v>1799882</v>
      </c>
      <c r="E9" s="102">
        <v>1760280</v>
      </c>
      <c r="F9" s="102">
        <v>97871</v>
      </c>
      <c r="G9" s="102">
        <v>85948</v>
      </c>
      <c r="H9" s="102">
        <v>191927</v>
      </c>
      <c r="I9" s="102">
        <v>182462</v>
      </c>
      <c r="J9" s="102"/>
      <c r="K9" s="102"/>
      <c r="L9" s="107">
        <v>306</v>
      </c>
      <c r="M9" s="107">
        <v>2071</v>
      </c>
      <c r="N9" s="107">
        <v>384</v>
      </c>
      <c r="O9" s="107">
        <v>2987</v>
      </c>
      <c r="P9" s="107">
        <f t="shared" si="5"/>
        <v>2090370</v>
      </c>
      <c r="Q9" s="107">
        <f t="shared" si="5"/>
        <v>2033748</v>
      </c>
      <c r="R9" s="49"/>
      <c r="S9" s="119"/>
      <c r="T9" s="119"/>
    </row>
    <row r="10" spans="1:20" ht="35.1" customHeight="1">
      <c r="A10" s="48" t="s">
        <v>69</v>
      </c>
      <c r="B10" s="107">
        <v>72839</v>
      </c>
      <c r="C10" s="102">
        <v>74215</v>
      </c>
      <c r="D10" s="102">
        <v>1466759</v>
      </c>
      <c r="E10" s="102">
        <v>1513681</v>
      </c>
      <c r="F10" s="102">
        <v>139121</v>
      </c>
      <c r="G10" s="102">
        <v>140393</v>
      </c>
      <c r="H10" s="102">
        <v>106873</v>
      </c>
      <c r="I10" s="102">
        <v>108927</v>
      </c>
      <c r="J10" s="102"/>
      <c r="K10" s="102"/>
      <c r="L10" s="107">
        <v>462</v>
      </c>
      <c r="M10" s="107">
        <v>1994</v>
      </c>
      <c r="N10" s="107">
        <v>513</v>
      </c>
      <c r="O10" s="107">
        <v>3588</v>
      </c>
      <c r="P10" s="107">
        <f t="shared" si="5"/>
        <v>1713728</v>
      </c>
      <c r="Q10" s="107">
        <f t="shared" si="5"/>
        <v>1768583</v>
      </c>
      <c r="R10" s="49"/>
      <c r="S10" s="119"/>
      <c r="T10" s="119"/>
    </row>
    <row r="11" spans="1:20" ht="35.1" customHeight="1">
      <c r="A11" s="50" t="s">
        <v>73</v>
      </c>
      <c r="B11" s="107">
        <v>15183</v>
      </c>
      <c r="C11" s="102">
        <v>15604</v>
      </c>
      <c r="D11" s="102">
        <v>444253</v>
      </c>
      <c r="E11" s="102">
        <v>458757</v>
      </c>
      <c r="F11" s="102">
        <v>37756</v>
      </c>
      <c r="G11" s="102">
        <v>39689</v>
      </c>
      <c r="H11" s="102">
        <v>2586</v>
      </c>
      <c r="I11" s="102">
        <v>13202</v>
      </c>
      <c r="J11" s="102"/>
      <c r="K11" s="102"/>
      <c r="L11" s="107">
        <v>35</v>
      </c>
      <c r="M11" s="107">
        <v>87</v>
      </c>
      <c r="N11" s="107">
        <v>27</v>
      </c>
      <c r="O11" s="107">
        <v>196</v>
      </c>
      <c r="P11" s="107">
        <f t="shared" si="5"/>
        <v>484657</v>
      </c>
      <c r="Q11" s="107">
        <f t="shared" si="5"/>
        <v>511931</v>
      </c>
      <c r="R11" s="49"/>
      <c r="S11" s="119"/>
      <c r="T11" s="119"/>
    </row>
    <row r="12" spans="1:20" ht="35.1" customHeight="1">
      <c r="A12" s="48" t="s">
        <v>6</v>
      </c>
      <c r="B12" s="107">
        <v>10884</v>
      </c>
      <c r="C12" s="102">
        <v>11377</v>
      </c>
      <c r="D12" s="102">
        <v>219832</v>
      </c>
      <c r="E12" s="102">
        <v>229154</v>
      </c>
      <c r="F12" s="102">
        <v>61198</v>
      </c>
      <c r="G12" s="102">
        <v>62392</v>
      </c>
      <c r="H12" s="102">
        <v>12931</v>
      </c>
      <c r="I12" s="102">
        <v>12412</v>
      </c>
      <c r="J12" s="102"/>
      <c r="K12" s="102"/>
      <c r="L12" s="107">
        <v>0</v>
      </c>
      <c r="M12" s="107">
        <v>75</v>
      </c>
      <c r="N12" s="107">
        <v>12</v>
      </c>
      <c r="O12" s="107">
        <v>210</v>
      </c>
      <c r="P12" s="107">
        <f t="shared" si="5"/>
        <v>293973</v>
      </c>
      <c r="Q12" s="107">
        <f t="shared" si="5"/>
        <v>304243</v>
      </c>
      <c r="R12" s="49"/>
      <c r="S12" s="119"/>
      <c r="T12" s="119"/>
    </row>
    <row r="13" spans="1:20" ht="35.1" customHeight="1">
      <c r="A13" s="48" t="s">
        <v>36</v>
      </c>
      <c r="B13" s="107">
        <v>10265</v>
      </c>
      <c r="C13" s="102">
        <v>10247</v>
      </c>
      <c r="D13" s="102">
        <v>173578</v>
      </c>
      <c r="E13" s="102">
        <v>171943</v>
      </c>
      <c r="F13" s="102">
        <v>22575</v>
      </c>
      <c r="G13" s="102">
        <v>21800</v>
      </c>
      <c r="H13" s="102">
        <v>980</v>
      </c>
      <c r="I13" s="102">
        <v>912</v>
      </c>
      <c r="J13" s="102"/>
      <c r="K13" s="102"/>
      <c r="L13" s="107">
        <v>0</v>
      </c>
      <c r="M13" s="107">
        <v>19</v>
      </c>
      <c r="N13" s="107">
        <v>23</v>
      </c>
      <c r="O13" s="107">
        <v>151</v>
      </c>
      <c r="P13" s="107">
        <f t="shared" si="5"/>
        <v>197156</v>
      </c>
      <c r="Q13" s="107">
        <f t="shared" si="5"/>
        <v>194825</v>
      </c>
      <c r="R13" s="49"/>
      <c r="S13" s="119"/>
      <c r="T13" s="119"/>
    </row>
    <row r="14" spans="1:20" ht="35.1" customHeight="1">
      <c r="A14" s="48" t="s">
        <v>67</v>
      </c>
      <c r="B14" s="107">
        <v>8121</v>
      </c>
      <c r="C14" s="107">
        <v>8796</v>
      </c>
      <c r="D14" s="107">
        <v>0</v>
      </c>
      <c r="E14" s="107">
        <v>20778</v>
      </c>
      <c r="F14" s="107">
        <v>0</v>
      </c>
      <c r="G14" s="107">
        <v>2924</v>
      </c>
      <c r="H14" s="107">
        <v>0</v>
      </c>
      <c r="I14" s="107">
        <v>1419</v>
      </c>
      <c r="J14" s="107"/>
      <c r="K14" s="107"/>
      <c r="L14" s="107">
        <v>0</v>
      </c>
      <c r="M14" s="107">
        <v>22</v>
      </c>
      <c r="N14" s="107">
        <v>0</v>
      </c>
      <c r="O14" s="107">
        <v>0</v>
      </c>
      <c r="P14" s="107">
        <f t="shared" si="5"/>
        <v>0</v>
      </c>
      <c r="Q14" s="107">
        <f t="shared" si="5"/>
        <v>25143</v>
      </c>
      <c r="R14" s="49"/>
      <c r="S14" s="119"/>
      <c r="T14" s="119"/>
    </row>
    <row r="15" spans="1:20" ht="35.1" customHeight="1">
      <c r="A15" s="48" t="s">
        <v>19</v>
      </c>
      <c r="B15" s="102">
        <f>SUM(B5:B14)</f>
        <v>538304</v>
      </c>
      <c r="C15" s="107">
        <f t="shared" ref="C15:Q15" si="6">SUM(C5:C14)</f>
        <v>542588</v>
      </c>
      <c r="D15" s="107">
        <f t="shared" si="6"/>
        <v>16796098</v>
      </c>
      <c r="E15" s="107">
        <f t="shared" si="6"/>
        <v>16615589</v>
      </c>
      <c r="F15" s="107">
        <f t="shared" si="6"/>
        <v>1418467</v>
      </c>
      <c r="G15" s="107">
        <f t="shared" si="6"/>
        <v>1368681</v>
      </c>
      <c r="H15" s="107">
        <f t="shared" si="6"/>
        <v>1385141</v>
      </c>
      <c r="I15" s="107">
        <f t="shared" si="6"/>
        <v>1290535</v>
      </c>
      <c r="J15" s="107">
        <f t="shared" si="6"/>
        <v>18593</v>
      </c>
      <c r="K15" s="107">
        <f t="shared" si="6"/>
        <v>15935</v>
      </c>
      <c r="L15" s="107">
        <f t="shared" si="6"/>
        <v>4480</v>
      </c>
      <c r="M15" s="107">
        <f t="shared" si="6"/>
        <v>20820</v>
      </c>
      <c r="N15" s="107">
        <f t="shared" si="6"/>
        <v>8028</v>
      </c>
      <c r="O15" s="107">
        <f t="shared" si="6"/>
        <v>48553</v>
      </c>
      <c r="P15" s="107">
        <f t="shared" si="6"/>
        <v>19630807</v>
      </c>
      <c r="Q15" s="107">
        <f t="shared" si="6"/>
        <v>19360113</v>
      </c>
      <c r="S15" s="119"/>
      <c r="T15" s="119"/>
    </row>
    <row r="16" spans="1:20">
      <c r="B16" s="119"/>
    </row>
  </sheetData>
  <mergeCells count="11">
    <mergeCell ref="A1:Q1"/>
    <mergeCell ref="A2:Q2"/>
    <mergeCell ref="A3:A4"/>
    <mergeCell ref="B3:C3"/>
    <mergeCell ref="D3:E3"/>
    <mergeCell ref="F3:G3"/>
    <mergeCell ref="H3:I3"/>
    <mergeCell ref="J3:K3"/>
    <mergeCell ref="P3:Q3"/>
    <mergeCell ref="L3:M3"/>
    <mergeCell ref="N3:O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6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S20"/>
  <sheetViews>
    <sheetView showGridLines="0" zoomScale="90" zoomScaleNormal="90" workbookViewId="0">
      <selection sqref="A1:H2"/>
    </sheetView>
  </sheetViews>
  <sheetFormatPr defaultColWidth="9.140625" defaultRowHeight="12.75"/>
  <cols>
    <col min="1" max="1" width="52.28515625" style="51" customWidth="1"/>
    <col min="2" max="8" width="12.85546875" style="47" customWidth="1"/>
    <col min="9" max="16384" width="9.140625" style="51"/>
  </cols>
  <sheetData>
    <row r="1" spans="1:9">
      <c r="A1" s="176" t="s">
        <v>103</v>
      </c>
      <c r="B1" s="177"/>
      <c r="C1" s="177"/>
      <c r="D1" s="177"/>
      <c r="E1" s="177"/>
      <c r="F1" s="177"/>
      <c r="G1" s="177"/>
      <c r="H1" s="178"/>
    </row>
    <row r="2" spans="1:9" ht="30.75" customHeight="1">
      <c r="A2" s="179"/>
      <c r="B2" s="179"/>
      <c r="C2" s="179"/>
      <c r="D2" s="179"/>
      <c r="E2" s="179"/>
      <c r="F2" s="179"/>
      <c r="G2" s="179"/>
      <c r="H2" s="178"/>
    </row>
    <row r="3" spans="1:9">
      <c r="A3" s="180" t="s">
        <v>20</v>
      </c>
      <c r="B3" s="181"/>
      <c r="C3" s="181"/>
      <c r="D3" s="181"/>
      <c r="E3" s="181"/>
      <c r="F3" s="181"/>
      <c r="G3" s="181"/>
      <c r="H3" s="181"/>
    </row>
    <row r="4" spans="1:9" ht="49.5" customHeight="1">
      <c r="A4" s="77" t="s">
        <v>88</v>
      </c>
      <c r="B4" s="52" t="s">
        <v>21</v>
      </c>
      <c r="C4" s="52" t="s">
        <v>22</v>
      </c>
      <c r="D4" s="52" t="s">
        <v>15</v>
      </c>
      <c r="E4" s="52" t="s">
        <v>37</v>
      </c>
      <c r="F4" s="52" t="s">
        <v>84</v>
      </c>
      <c r="G4" s="52" t="s">
        <v>85</v>
      </c>
      <c r="H4" s="52" t="s">
        <v>19</v>
      </c>
    </row>
    <row r="5" spans="1:9" ht="35.1" customHeight="1">
      <c r="A5" s="53" t="s">
        <v>16</v>
      </c>
      <c r="B5" s="80">
        <v>25.82</v>
      </c>
      <c r="C5" s="80">
        <v>23.35</v>
      </c>
      <c r="D5" s="79">
        <v>12.37</v>
      </c>
      <c r="E5" s="80">
        <v>0</v>
      </c>
      <c r="F5" s="116">
        <v>26.23</v>
      </c>
      <c r="G5" s="116">
        <v>36.64</v>
      </c>
      <c r="H5" s="80">
        <v>24.75</v>
      </c>
    </row>
    <row r="6" spans="1:9" ht="35.1" customHeight="1">
      <c r="A6" s="53" t="s">
        <v>17</v>
      </c>
      <c r="B6" s="80">
        <v>9.5299999999999994</v>
      </c>
      <c r="C6" s="80">
        <v>15.53</v>
      </c>
      <c r="D6" s="79">
        <v>7.75</v>
      </c>
      <c r="E6" s="80">
        <v>0</v>
      </c>
      <c r="F6" s="116">
        <v>10.53</v>
      </c>
      <c r="G6" s="116">
        <v>9.19</v>
      </c>
      <c r="H6" s="80">
        <v>9.82</v>
      </c>
    </row>
    <row r="7" spans="1:9" ht="35.1" customHeight="1">
      <c r="A7" s="53" t="s">
        <v>70</v>
      </c>
      <c r="B7" s="80">
        <v>19.91</v>
      </c>
      <c r="C7" s="80">
        <v>18.690000000000001</v>
      </c>
      <c r="D7" s="79">
        <v>11.06</v>
      </c>
      <c r="E7" s="80">
        <v>100</v>
      </c>
      <c r="F7" s="116">
        <v>20.71</v>
      </c>
      <c r="G7" s="116">
        <v>22.03</v>
      </c>
      <c r="H7" s="80">
        <v>19.309999999999999</v>
      </c>
    </row>
    <row r="8" spans="1:9" ht="35.1" customHeight="1">
      <c r="A8" s="53" t="s">
        <v>5</v>
      </c>
      <c r="B8" s="80">
        <v>19.739999999999998</v>
      </c>
      <c r="C8" s="80">
        <v>16.63</v>
      </c>
      <c r="D8" s="79">
        <v>44.08</v>
      </c>
      <c r="E8" s="80">
        <v>0</v>
      </c>
      <c r="F8" s="116">
        <v>22.02</v>
      </c>
      <c r="G8" s="116">
        <v>17.45</v>
      </c>
      <c r="H8" s="80">
        <v>21.12</v>
      </c>
    </row>
    <row r="9" spans="1:9" ht="35.1" customHeight="1">
      <c r="A9" s="53" t="s">
        <v>68</v>
      </c>
      <c r="B9" s="80">
        <v>10.59</v>
      </c>
      <c r="C9" s="80">
        <v>6.28</v>
      </c>
      <c r="D9" s="79">
        <v>14.14</v>
      </c>
      <c r="E9" s="80">
        <v>0</v>
      </c>
      <c r="F9" s="116">
        <v>9.9499999999999993</v>
      </c>
      <c r="G9" s="116">
        <v>6.15</v>
      </c>
      <c r="H9" s="80">
        <v>10.51</v>
      </c>
    </row>
    <row r="10" spans="1:9" ht="35.1" customHeight="1">
      <c r="A10" s="53" t="s">
        <v>69</v>
      </c>
      <c r="B10" s="80">
        <v>9.11</v>
      </c>
      <c r="C10" s="80">
        <v>10.26</v>
      </c>
      <c r="D10" s="79">
        <v>8.44</v>
      </c>
      <c r="E10" s="80">
        <v>0</v>
      </c>
      <c r="F10" s="116">
        <v>9.58</v>
      </c>
      <c r="G10" s="116">
        <v>7.39</v>
      </c>
      <c r="H10" s="80">
        <v>9.14</v>
      </c>
    </row>
    <row r="11" spans="1:9" ht="35.1" customHeight="1">
      <c r="A11" s="54" t="s">
        <v>73</v>
      </c>
      <c r="B11" s="80">
        <v>2.76</v>
      </c>
      <c r="C11" s="80">
        <v>2.9</v>
      </c>
      <c r="D11" s="79">
        <v>1.02</v>
      </c>
      <c r="E11" s="80">
        <v>0</v>
      </c>
      <c r="F11" s="116">
        <v>0.42</v>
      </c>
      <c r="G11" s="116">
        <v>0.41</v>
      </c>
      <c r="H11" s="80">
        <v>2.64</v>
      </c>
    </row>
    <row r="12" spans="1:9" ht="35.1" customHeight="1">
      <c r="A12" s="53" t="s">
        <v>6</v>
      </c>
      <c r="B12" s="80">
        <v>1.38</v>
      </c>
      <c r="C12" s="80">
        <v>4.5599999999999996</v>
      </c>
      <c r="D12" s="79">
        <v>0.96</v>
      </c>
      <c r="E12" s="80">
        <v>0</v>
      </c>
      <c r="F12" s="116">
        <v>0.36</v>
      </c>
      <c r="G12" s="116">
        <v>0.43</v>
      </c>
      <c r="H12" s="80">
        <v>1.57</v>
      </c>
    </row>
    <row r="13" spans="1:9" ht="35.1" customHeight="1">
      <c r="A13" s="48" t="s">
        <v>36</v>
      </c>
      <c r="B13" s="80">
        <v>1.03</v>
      </c>
      <c r="C13" s="80">
        <v>1.59</v>
      </c>
      <c r="D13" s="79">
        <v>7.0000000000000007E-2</v>
      </c>
      <c r="E13" s="80">
        <v>0</v>
      </c>
      <c r="F13" s="116">
        <v>0.09</v>
      </c>
      <c r="G13" s="116">
        <v>0.31</v>
      </c>
      <c r="H13" s="80">
        <v>1.01</v>
      </c>
    </row>
    <row r="14" spans="1:9" ht="35.1" customHeight="1">
      <c r="A14" s="48" t="s">
        <v>67</v>
      </c>
      <c r="B14" s="116">
        <v>0.13</v>
      </c>
      <c r="C14" s="116">
        <v>0.21</v>
      </c>
      <c r="D14" s="79">
        <v>0.11</v>
      </c>
      <c r="E14" s="116">
        <v>0</v>
      </c>
      <c r="F14" s="116">
        <v>0.11</v>
      </c>
      <c r="G14" s="116">
        <v>0</v>
      </c>
      <c r="H14" s="116">
        <v>0.13</v>
      </c>
    </row>
    <row r="15" spans="1:9" ht="35.1" customHeight="1">
      <c r="A15" s="55" t="s">
        <v>23</v>
      </c>
      <c r="B15" s="80">
        <f>SUM(B5:B14)</f>
        <v>100</v>
      </c>
      <c r="C15" s="116">
        <f t="shared" ref="C15:E15" si="0">SUM(C5:C14)</f>
        <v>100.00000000000001</v>
      </c>
      <c r="D15" s="116">
        <f t="shared" si="0"/>
        <v>99.999999999999972</v>
      </c>
      <c r="E15" s="116">
        <f t="shared" si="0"/>
        <v>100</v>
      </c>
      <c r="F15" s="116">
        <v>100</v>
      </c>
      <c r="G15" s="116">
        <v>99.990000000000023</v>
      </c>
      <c r="H15" s="116">
        <v>99.99</v>
      </c>
      <c r="I15" s="57"/>
    </row>
    <row r="16" spans="1:9" ht="36" customHeight="1">
      <c r="A16" s="56" t="s">
        <v>91</v>
      </c>
      <c r="B16" s="116">
        <v>85.82</v>
      </c>
      <c r="C16" s="116">
        <v>7.07</v>
      </c>
      <c r="D16" s="116">
        <v>6.67</v>
      </c>
      <c r="E16" s="116">
        <v>0.08</v>
      </c>
      <c r="F16" s="116">
        <v>0.11</v>
      </c>
      <c r="G16" s="116">
        <v>0.25</v>
      </c>
      <c r="H16" s="116">
        <f>SUM(B16:G16)</f>
        <v>99.999999999999986</v>
      </c>
    </row>
    <row r="18" spans="2:19">
      <c r="H18" s="88"/>
    </row>
    <row r="19" spans="2:19">
      <c r="B19" s="143"/>
      <c r="C19" s="143"/>
      <c r="D19" s="143"/>
      <c r="E19" s="143"/>
      <c r="F19" s="143"/>
      <c r="G19" s="143"/>
      <c r="I19" s="47"/>
      <c r="K19" s="47"/>
      <c r="M19" s="47"/>
      <c r="N19" s="47"/>
      <c r="O19" s="47"/>
      <c r="P19" s="47"/>
      <c r="Q19" s="47"/>
      <c r="R19" s="47"/>
      <c r="S19" s="47"/>
    </row>
    <row r="20" spans="2:19">
      <c r="B20" s="51"/>
      <c r="D20" s="51"/>
      <c r="E20" s="51"/>
      <c r="F20" s="51"/>
      <c r="G20" s="51"/>
      <c r="H20" s="51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M15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6.140625" style="47" bestFit="1" customWidth="1"/>
    <col min="2" max="9" width="14.28515625" style="47" customWidth="1"/>
    <col min="10" max="13" width="13.85546875" style="47" customWidth="1"/>
    <col min="14" max="16384" width="9.140625" style="47"/>
  </cols>
  <sheetData>
    <row r="1" spans="1:13" ht="35.25" customHeight="1">
      <c r="A1" s="170" t="s">
        <v>87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15.75" customHeight="1">
      <c r="B2" s="124"/>
      <c r="C2" s="124"/>
      <c r="D2" s="124"/>
      <c r="E2" s="124"/>
      <c r="F2" s="124"/>
      <c r="G2" s="124"/>
      <c r="H2" s="124"/>
      <c r="I2" s="124"/>
      <c r="M2" s="130" t="s">
        <v>11</v>
      </c>
    </row>
    <row r="3" spans="1:13" ht="30" customHeight="1">
      <c r="A3" s="159" t="s">
        <v>58</v>
      </c>
      <c r="B3" s="165" t="s">
        <v>13</v>
      </c>
      <c r="C3" s="165"/>
      <c r="D3" s="165" t="s">
        <v>14</v>
      </c>
      <c r="E3" s="165"/>
      <c r="F3" s="165" t="s">
        <v>25</v>
      </c>
      <c r="G3" s="165"/>
      <c r="H3" s="165" t="s">
        <v>37</v>
      </c>
      <c r="I3" s="165"/>
      <c r="J3" s="165" t="s">
        <v>84</v>
      </c>
      <c r="K3" s="165"/>
      <c r="L3" s="165" t="s">
        <v>85</v>
      </c>
      <c r="M3" s="165"/>
    </row>
    <row r="4" spans="1:13" ht="36.75" customHeight="1">
      <c r="A4" s="175"/>
      <c r="B4" s="133">
        <v>2021</v>
      </c>
      <c r="C4" s="133">
        <v>2022</v>
      </c>
      <c r="D4" s="96">
        <f>B4</f>
        <v>2021</v>
      </c>
      <c r="E4" s="101">
        <f t="shared" ref="E4:I4" si="0">C4</f>
        <v>2022</v>
      </c>
      <c r="F4" s="101">
        <f t="shared" si="0"/>
        <v>2021</v>
      </c>
      <c r="G4" s="101">
        <f t="shared" si="0"/>
        <v>2022</v>
      </c>
      <c r="H4" s="101">
        <f t="shared" si="0"/>
        <v>2021</v>
      </c>
      <c r="I4" s="101">
        <f t="shared" si="0"/>
        <v>2022</v>
      </c>
      <c r="J4" s="123">
        <f t="shared" ref="J4" si="1">H4</f>
        <v>2021</v>
      </c>
      <c r="K4" s="123">
        <f t="shared" ref="K4" si="2">I4</f>
        <v>2022</v>
      </c>
      <c r="L4" s="123">
        <f t="shared" ref="L4" si="3">J4</f>
        <v>2021</v>
      </c>
      <c r="M4" s="123">
        <f t="shared" ref="M4" si="4">K4</f>
        <v>2022</v>
      </c>
    </row>
    <row r="5" spans="1:13" ht="24.95" customHeight="1">
      <c r="A5" s="48" t="s">
        <v>16</v>
      </c>
      <c r="B5" s="107">
        <v>46167</v>
      </c>
      <c r="C5" s="107">
        <v>49673</v>
      </c>
      <c r="D5" s="107">
        <v>3371</v>
      </c>
      <c r="E5" s="107">
        <v>3541</v>
      </c>
      <c r="F5" s="107">
        <v>1272</v>
      </c>
      <c r="G5" s="107">
        <v>319</v>
      </c>
      <c r="H5" s="107">
        <v>0</v>
      </c>
      <c r="I5" s="107">
        <v>0</v>
      </c>
      <c r="J5" s="107">
        <v>1</v>
      </c>
      <c r="K5" s="107">
        <v>17</v>
      </c>
      <c r="L5" s="107">
        <v>3</v>
      </c>
      <c r="M5" s="107">
        <v>52</v>
      </c>
    </row>
    <row r="6" spans="1:13" ht="24.95" customHeight="1">
      <c r="A6" s="48" t="s">
        <v>17</v>
      </c>
      <c r="B6" s="107">
        <v>18515</v>
      </c>
      <c r="C6" s="107">
        <v>18397</v>
      </c>
      <c r="D6" s="107">
        <v>2360</v>
      </c>
      <c r="E6" s="107">
        <v>2340</v>
      </c>
      <c r="F6" s="107">
        <v>716</v>
      </c>
      <c r="G6" s="107">
        <v>395</v>
      </c>
      <c r="H6" s="107">
        <v>0</v>
      </c>
      <c r="I6" s="107">
        <v>0</v>
      </c>
      <c r="J6" s="107">
        <v>0</v>
      </c>
      <c r="K6" s="107">
        <v>6</v>
      </c>
      <c r="L6" s="107">
        <v>0</v>
      </c>
      <c r="M6" s="107">
        <v>12</v>
      </c>
    </row>
    <row r="7" spans="1:13" ht="24.95" customHeight="1">
      <c r="A7" s="48" t="s">
        <v>71</v>
      </c>
      <c r="B7" s="107">
        <v>34037</v>
      </c>
      <c r="C7" s="107">
        <v>38295</v>
      </c>
      <c r="D7" s="107">
        <v>2652</v>
      </c>
      <c r="E7" s="107">
        <v>2840</v>
      </c>
      <c r="F7" s="107">
        <v>1409</v>
      </c>
      <c r="G7" s="107">
        <v>846</v>
      </c>
      <c r="H7" s="107">
        <v>119</v>
      </c>
      <c r="I7" s="107">
        <v>9</v>
      </c>
      <c r="J7" s="107">
        <v>0</v>
      </c>
      <c r="K7" s="107">
        <v>5</v>
      </c>
      <c r="L7" s="107">
        <v>0</v>
      </c>
      <c r="M7" s="107">
        <v>8</v>
      </c>
    </row>
    <row r="8" spans="1:13" ht="24.95" customHeight="1">
      <c r="A8" s="48" t="s">
        <v>5</v>
      </c>
      <c r="B8" s="107">
        <v>37718</v>
      </c>
      <c r="C8" s="107">
        <v>38846</v>
      </c>
      <c r="D8" s="107">
        <v>2542</v>
      </c>
      <c r="E8" s="107">
        <v>2543</v>
      </c>
      <c r="F8" s="107">
        <v>5404</v>
      </c>
      <c r="G8" s="107">
        <v>1298</v>
      </c>
      <c r="H8" s="107">
        <v>0</v>
      </c>
      <c r="I8" s="107">
        <v>0</v>
      </c>
      <c r="J8" s="107">
        <v>1</v>
      </c>
      <c r="K8" s="107">
        <v>14</v>
      </c>
      <c r="L8" s="107">
        <v>1</v>
      </c>
      <c r="M8" s="107">
        <v>24</v>
      </c>
    </row>
    <row r="9" spans="1:13" ht="24.95" customHeight="1">
      <c r="A9" s="48" t="s">
        <v>68</v>
      </c>
      <c r="B9" s="107">
        <v>19219</v>
      </c>
      <c r="C9" s="107">
        <v>20194</v>
      </c>
      <c r="D9" s="107">
        <v>1089</v>
      </c>
      <c r="E9" s="107">
        <v>1027</v>
      </c>
      <c r="F9" s="107">
        <v>1812</v>
      </c>
      <c r="G9" s="107">
        <v>475</v>
      </c>
      <c r="H9" s="107">
        <v>0</v>
      </c>
      <c r="I9" s="107">
        <v>0</v>
      </c>
      <c r="J9" s="107">
        <v>0</v>
      </c>
      <c r="K9" s="107">
        <v>5</v>
      </c>
      <c r="L9" s="107">
        <v>0</v>
      </c>
      <c r="M9" s="107">
        <v>3</v>
      </c>
    </row>
    <row r="10" spans="1:13" ht="24.95" customHeight="1">
      <c r="A10" s="48" t="s">
        <v>69</v>
      </c>
      <c r="B10" s="107">
        <v>16133</v>
      </c>
      <c r="C10" s="107">
        <v>17087</v>
      </c>
      <c r="D10" s="107">
        <v>1546</v>
      </c>
      <c r="E10" s="107">
        <v>1532</v>
      </c>
      <c r="F10" s="107">
        <v>926</v>
      </c>
      <c r="G10" s="107">
        <v>366</v>
      </c>
      <c r="H10" s="107">
        <v>0</v>
      </c>
      <c r="I10" s="107">
        <v>0</v>
      </c>
      <c r="J10" s="107">
        <v>0</v>
      </c>
      <c r="K10" s="107">
        <v>6</v>
      </c>
      <c r="L10" s="107">
        <v>0</v>
      </c>
      <c r="M10" s="107">
        <v>10</v>
      </c>
    </row>
    <row r="11" spans="1:13" ht="24.95" customHeight="1">
      <c r="A11" s="50" t="s">
        <v>73</v>
      </c>
      <c r="B11" s="107">
        <v>5679</v>
      </c>
      <c r="C11" s="107">
        <v>6115</v>
      </c>
      <c r="D11" s="107">
        <v>472</v>
      </c>
      <c r="E11" s="107">
        <v>496</v>
      </c>
      <c r="F11" s="107">
        <v>20</v>
      </c>
      <c r="G11" s="107">
        <v>45</v>
      </c>
      <c r="H11" s="107">
        <v>0</v>
      </c>
      <c r="I11" s="107">
        <v>0</v>
      </c>
      <c r="J11" s="107">
        <v>0</v>
      </c>
      <c r="K11" s="107">
        <v>0</v>
      </c>
      <c r="L11" s="107">
        <v>0</v>
      </c>
      <c r="M11" s="107">
        <v>0</v>
      </c>
    </row>
    <row r="12" spans="1:13" ht="24.75" customHeight="1">
      <c r="A12" s="48" t="s">
        <v>6</v>
      </c>
      <c r="B12" s="107">
        <v>2679</v>
      </c>
      <c r="C12" s="107">
        <v>2992</v>
      </c>
      <c r="D12" s="107">
        <v>761</v>
      </c>
      <c r="E12" s="107">
        <v>879</v>
      </c>
      <c r="F12" s="107">
        <v>87</v>
      </c>
      <c r="G12" s="107">
        <v>42</v>
      </c>
      <c r="H12" s="107">
        <v>0</v>
      </c>
      <c r="I12" s="107">
        <v>0</v>
      </c>
      <c r="J12" s="107">
        <v>0</v>
      </c>
      <c r="K12" s="107">
        <v>0</v>
      </c>
      <c r="L12" s="107">
        <v>0</v>
      </c>
      <c r="M12" s="107">
        <v>0</v>
      </c>
    </row>
    <row r="13" spans="1:13" ht="24.95" customHeight="1">
      <c r="A13" s="48" t="s">
        <v>36</v>
      </c>
      <c r="B13" s="107">
        <v>2250</v>
      </c>
      <c r="C13" s="107">
        <v>2352</v>
      </c>
      <c r="D13" s="107">
        <v>297</v>
      </c>
      <c r="E13" s="107">
        <v>296</v>
      </c>
      <c r="F13" s="107">
        <v>11</v>
      </c>
      <c r="G13" s="107">
        <v>3</v>
      </c>
      <c r="H13" s="107">
        <v>0</v>
      </c>
      <c r="I13" s="107">
        <v>0</v>
      </c>
      <c r="J13" s="107">
        <v>0</v>
      </c>
      <c r="K13" s="107">
        <v>0</v>
      </c>
      <c r="L13" s="107">
        <v>0</v>
      </c>
      <c r="M13" s="107">
        <v>0</v>
      </c>
    </row>
    <row r="14" spans="1:13" ht="24.95" customHeight="1">
      <c r="A14" s="48" t="s">
        <v>67</v>
      </c>
      <c r="B14" s="107">
        <v>0</v>
      </c>
      <c r="C14" s="107">
        <v>223</v>
      </c>
      <c r="D14" s="107">
        <v>0</v>
      </c>
      <c r="E14" s="107">
        <v>25</v>
      </c>
      <c r="F14" s="107">
        <v>0</v>
      </c>
      <c r="G14" s="107">
        <v>79</v>
      </c>
      <c r="H14" s="107">
        <v>0</v>
      </c>
      <c r="I14" s="107">
        <v>0</v>
      </c>
      <c r="J14" s="107">
        <v>0</v>
      </c>
      <c r="K14" s="107">
        <v>0</v>
      </c>
      <c r="L14" s="107">
        <v>0</v>
      </c>
      <c r="M14" s="107">
        <v>0</v>
      </c>
    </row>
    <row r="15" spans="1:13" ht="24.95" customHeight="1">
      <c r="A15" s="48" t="s">
        <v>19</v>
      </c>
      <c r="B15" s="107">
        <v>182397</v>
      </c>
      <c r="C15" s="107">
        <v>194174</v>
      </c>
      <c r="D15" s="107">
        <v>15090</v>
      </c>
      <c r="E15" s="107">
        <v>15519</v>
      </c>
      <c r="F15" s="107">
        <v>11657</v>
      </c>
      <c r="G15" s="107">
        <v>3868</v>
      </c>
      <c r="H15" s="107">
        <v>119</v>
      </c>
      <c r="I15" s="107">
        <v>9</v>
      </c>
      <c r="J15" s="107">
        <v>2</v>
      </c>
      <c r="K15" s="107">
        <v>53</v>
      </c>
      <c r="L15" s="107">
        <v>4</v>
      </c>
      <c r="M15" s="107">
        <v>109</v>
      </c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M40"/>
  <sheetViews>
    <sheetView showGridLines="0" zoomScale="90" zoomScaleNormal="90" workbookViewId="0">
      <selection sqref="A1:M1"/>
    </sheetView>
  </sheetViews>
  <sheetFormatPr defaultColWidth="9.140625" defaultRowHeight="12.75"/>
  <cols>
    <col min="1" max="1" width="55.7109375" style="47" customWidth="1"/>
    <col min="2" max="13" width="14.28515625" style="47" customWidth="1"/>
    <col min="14" max="16384" width="9.140625" style="47"/>
  </cols>
  <sheetData>
    <row r="1" spans="1:13" ht="31.5" customHeight="1">
      <c r="A1" s="170" t="s">
        <v>26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</row>
    <row r="2" spans="1:13" ht="13.5" customHeight="1">
      <c r="B2" s="124"/>
      <c r="C2" s="124"/>
      <c r="D2" s="124"/>
      <c r="E2" s="124"/>
      <c r="F2" s="124"/>
      <c r="G2" s="124"/>
      <c r="H2" s="124"/>
      <c r="I2" s="124"/>
      <c r="M2" s="130" t="s">
        <v>20</v>
      </c>
    </row>
    <row r="3" spans="1:13" ht="30" customHeight="1">
      <c r="A3" s="159" t="s">
        <v>59</v>
      </c>
      <c r="B3" s="166" t="s">
        <v>13</v>
      </c>
      <c r="C3" s="182"/>
      <c r="D3" s="166" t="s">
        <v>14</v>
      </c>
      <c r="E3" s="182"/>
      <c r="F3" s="166" t="s">
        <v>25</v>
      </c>
      <c r="G3" s="167"/>
      <c r="H3" s="166" t="s">
        <v>38</v>
      </c>
      <c r="I3" s="167"/>
      <c r="J3" s="166" t="s">
        <v>84</v>
      </c>
      <c r="K3" s="167"/>
      <c r="L3" s="166" t="s">
        <v>85</v>
      </c>
      <c r="M3" s="167"/>
    </row>
    <row r="4" spans="1:13" ht="41.25" customHeight="1">
      <c r="A4" s="160"/>
      <c r="B4" s="58">
        <f>'Таблица №3-ПОД'!B4:B4</f>
        <v>2021</v>
      </c>
      <c r="C4" s="58">
        <f>'Таблица №3-ПОД'!C4:C4</f>
        <v>2022</v>
      </c>
      <c r="D4" s="58">
        <f>'Таблица №3-ПОД'!D4:D4</f>
        <v>2021</v>
      </c>
      <c r="E4" s="58">
        <f>'Таблица №3-ПОД'!E4:E4</f>
        <v>2022</v>
      </c>
      <c r="F4" s="58">
        <f>'Таблица №3-ПОД'!F4:F4</f>
        <v>2021</v>
      </c>
      <c r="G4" s="58">
        <f>'Таблица №3-ПОД'!G4:G4</f>
        <v>2022</v>
      </c>
      <c r="H4" s="58">
        <f>'Таблица №3-ПОД'!H4:H4</f>
        <v>2021</v>
      </c>
      <c r="I4" s="58">
        <f>'Таблица №3-ПОД'!I4:I4</f>
        <v>2022</v>
      </c>
      <c r="J4" s="58">
        <f>'Таблица №3-ПОД'!J4:J4</f>
        <v>2021</v>
      </c>
      <c r="K4" s="58">
        <f>'Таблица №3-ПОД'!K4:K4</f>
        <v>2022</v>
      </c>
      <c r="L4" s="58">
        <f>'Таблица №3-ПОД'!L4:L4</f>
        <v>2021</v>
      </c>
      <c r="M4" s="58">
        <f>'Таблица №3-ПОД'!M4:M4</f>
        <v>2022</v>
      </c>
    </row>
    <row r="5" spans="1:13" ht="24.95" customHeight="1">
      <c r="A5" s="48" t="s">
        <v>16</v>
      </c>
      <c r="B5" s="82">
        <v>25.31</v>
      </c>
      <c r="C5" s="82">
        <v>25.58</v>
      </c>
      <c r="D5" s="82">
        <v>22.34</v>
      </c>
      <c r="E5" s="82">
        <v>22.82</v>
      </c>
      <c r="F5" s="82">
        <v>10.91</v>
      </c>
      <c r="G5" s="59">
        <v>8.25</v>
      </c>
      <c r="H5" s="80">
        <v>0</v>
      </c>
      <c r="I5" s="80">
        <v>0</v>
      </c>
      <c r="J5" s="116">
        <v>50</v>
      </c>
      <c r="K5" s="82">
        <v>32.08</v>
      </c>
      <c r="L5" s="116">
        <v>75</v>
      </c>
      <c r="M5" s="82">
        <v>47.71</v>
      </c>
    </row>
    <row r="6" spans="1:13" ht="24.95" customHeight="1">
      <c r="A6" s="48" t="s">
        <v>17</v>
      </c>
      <c r="B6" s="82">
        <v>10.15</v>
      </c>
      <c r="C6" s="82">
        <v>9.4700000000000006</v>
      </c>
      <c r="D6" s="82">
        <v>15.64</v>
      </c>
      <c r="E6" s="82">
        <v>15.08</v>
      </c>
      <c r="F6" s="82">
        <v>6.14</v>
      </c>
      <c r="G6" s="59">
        <v>10.210000000000001</v>
      </c>
      <c r="H6" s="80">
        <v>0</v>
      </c>
      <c r="I6" s="80">
        <v>0</v>
      </c>
      <c r="J6" s="116">
        <v>0</v>
      </c>
      <c r="K6" s="82">
        <v>11.32</v>
      </c>
      <c r="L6" s="116">
        <v>0</v>
      </c>
      <c r="M6" s="82">
        <v>11.01</v>
      </c>
    </row>
    <row r="7" spans="1:13" ht="24.95" customHeight="1">
      <c r="A7" s="48" t="s">
        <v>71</v>
      </c>
      <c r="B7" s="82">
        <v>18.66</v>
      </c>
      <c r="C7" s="82">
        <v>19.72</v>
      </c>
      <c r="D7" s="82">
        <v>17.57</v>
      </c>
      <c r="E7" s="82">
        <v>18.3</v>
      </c>
      <c r="F7" s="82">
        <v>12.09</v>
      </c>
      <c r="G7" s="59">
        <v>21.87</v>
      </c>
      <c r="H7" s="59">
        <v>100</v>
      </c>
      <c r="I7" s="59">
        <v>100</v>
      </c>
      <c r="J7" s="116">
        <v>0</v>
      </c>
      <c r="K7" s="82">
        <v>9.43</v>
      </c>
      <c r="L7" s="116">
        <v>0</v>
      </c>
      <c r="M7" s="82">
        <v>7.34</v>
      </c>
    </row>
    <row r="8" spans="1:13" ht="24.95" customHeight="1">
      <c r="A8" s="48" t="s">
        <v>5</v>
      </c>
      <c r="B8" s="82">
        <v>20.68</v>
      </c>
      <c r="C8" s="82">
        <v>20.010000000000002</v>
      </c>
      <c r="D8" s="82">
        <v>16.850000000000001</v>
      </c>
      <c r="E8" s="82">
        <v>16.39</v>
      </c>
      <c r="F8" s="82">
        <v>46.36</v>
      </c>
      <c r="G8" s="59">
        <v>33.56</v>
      </c>
      <c r="H8" s="80">
        <v>0</v>
      </c>
      <c r="I8" s="80">
        <v>0</v>
      </c>
      <c r="J8" s="116">
        <v>50</v>
      </c>
      <c r="K8" s="82">
        <v>26.42</v>
      </c>
      <c r="L8" s="116">
        <v>25</v>
      </c>
      <c r="M8" s="82">
        <v>22.02</v>
      </c>
    </row>
    <row r="9" spans="1:13" ht="24.95" customHeight="1">
      <c r="A9" s="48" t="s">
        <v>68</v>
      </c>
      <c r="B9" s="71">
        <v>10.54</v>
      </c>
      <c r="C9" s="82">
        <v>10.4</v>
      </c>
      <c r="D9" s="82">
        <v>7.22</v>
      </c>
      <c r="E9" s="82">
        <v>6.62</v>
      </c>
      <c r="F9" s="82">
        <v>15.54</v>
      </c>
      <c r="G9" s="59">
        <v>12.28</v>
      </c>
      <c r="H9" s="80">
        <v>0</v>
      </c>
      <c r="I9" s="80">
        <v>0</v>
      </c>
      <c r="J9" s="116">
        <v>0</v>
      </c>
      <c r="K9" s="82">
        <v>9.43</v>
      </c>
      <c r="L9" s="116">
        <v>0</v>
      </c>
      <c r="M9" s="82">
        <v>2.75</v>
      </c>
    </row>
    <row r="10" spans="1:13" ht="24.95" customHeight="1">
      <c r="A10" s="48" t="s">
        <v>69</v>
      </c>
      <c r="B10" s="82">
        <v>8.85</v>
      </c>
      <c r="C10" s="82">
        <v>8.8000000000000007</v>
      </c>
      <c r="D10" s="82">
        <v>10.24</v>
      </c>
      <c r="E10" s="82">
        <v>9.8699999999999992</v>
      </c>
      <c r="F10" s="82">
        <v>7.94</v>
      </c>
      <c r="G10" s="59">
        <v>9.4600000000000009</v>
      </c>
      <c r="H10" s="80">
        <v>0</v>
      </c>
      <c r="I10" s="80">
        <v>0</v>
      </c>
      <c r="J10" s="116">
        <v>0</v>
      </c>
      <c r="K10" s="82">
        <v>11.32</v>
      </c>
      <c r="L10" s="116">
        <v>0</v>
      </c>
      <c r="M10" s="82">
        <v>9.17</v>
      </c>
    </row>
    <row r="11" spans="1:13" ht="24.95" customHeight="1">
      <c r="A11" s="50" t="s">
        <v>73</v>
      </c>
      <c r="B11" s="82">
        <v>3.11</v>
      </c>
      <c r="C11" s="82">
        <v>3.15</v>
      </c>
      <c r="D11" s="82">
        <v>3.13</v>
      </c>
      <c r="E11" s="82">
        <v>3.19</v>
      </c>
      <c r="F11" s="82">
        <v>0.17</v>
      </c>
      <c r="G11" s="59">
        <v>1.1599999999999999</v>
      </c>
      <c r="H11" s="80">
        <v>0</v>
      </c>
      <c r="I11" s="80">
        <v>0</v>
      </c>
      <c r="J11" s="116">
        <v>0</v>
      </c>
      <c r="K11" s="82">
        <v>0</v>
      </c>
      <c r="L11" s="116">
        <v>0</v>
      </c>
      <c r="M11" s="82">
        <v>0</v>
      </c>
    </row>
    <row r="12" spans="1:13" ht="24.95" customHeight="1">
      <c r="A12" s="48" t="s">
        <v>6</v>
      </c>
      <c r="B12" s="82">
        <v>1.47</v>
      </c>
      <c r="C12" s="82">
        <v>1.54</v>
      </c>
      <c r="D12" s="82">
        <v>5.04</v>
      </c>
      <c r="E12" s="82">
        <v>5.66</v>
      </c>
      <c r="F12" s="82">
        <v>0.75</v>
      </c>
      <c r="G12" s="59">
        <v>1.0900000000000001</v>
      </c>
      <c r="H12" s="80">
        <v>0</v>
      </c>
      <c r="I12" s="80">
        <v>0</v>
      </c>
      <c r="J12" s="116">
        <v>0</v>
      </c>
      <c r="K12" s="82">
        <v>0</v>
      </c>
      <c r="L12" s="116">
        <v>0</v>
      </c>
      <c r="M12" s="82">
        <v>0</v>
      </c>
    </row>
    <row r="13" spans="1:13" ht="24.95" customHeight="1">
      <c r="A13" s="48" t="s">
        <v>36</v>
      </c>
      <c r="B13" s="82">
        <v>1.23</v>
      </c>
      <c r="C13" s="82">
        <v>1.21</v>
      </c>
      <c r="D13" s="82">
        <v>1.97</v>
      </c>
      <c r="E13" s="82">
        <v>1.91</v>
      </c>
      <c r="F13" s="82">
        <v>0.1</v>
      </c>
      <c r="G13" s="59">
        <v>0.08</v>
      </c>
      <c r="H13" s="80">
        <v>0</v>
      </c>
      <c r="I13" s="80">
        <v>0</v>
      </c>
      <c r="J13" s="116">
        <v>0</v>
      </c>
      <c r="K13" s="82">
        <v>0</v>
      </c>
      <c r="L13" s="116">
        <v>0</v>
      </c>
      <c r="M13" s="82">
        <v>0</v>
      </c>
    </row>
    <row r="14" spans="1:13" ht="24.95" customHeight="1">
      <c r="A14" s="48" t="s">
        <v>67</v>
      </c>
      <c r="B14" s="116">
        <v>0</v>
      </c>
      <c r="C14" s="82">
        <v>0.12</v>
      </c>
      <c r="D14" s="116">
        <v>0</v>
      </c>
      <c r="E14" s="82">
        <v>0.16</v>
      </c>
      <c r="F14" s="116">
        <v>0</v>
      </c>
      <c r="G14" s="82">
        <v>2.04</v>
      </c>
      <c r="H14" s="116">
        <v>0</v>
      </c>
      <c r="I14" s="116">
        <v>0</v>
      </c>
      <c r="J14" s="116">
        <v>0</v>
      </c>
      <c r="K14" s="82">
        <v>0</v>
      </c>
      <c r="L14" s="116">
        <v>0</v>
      </c>
      <c r="M14" s="116">
        <v>0</v>
      </c>
    </row>
    <row r="15" spans="1:13" ht="24.95" customHeight="1">
      <c r="A15" s="48" t="s">
        <v>19</v>
      </c>
      <c r="B15" s="82">
        <f>SUM(B5:B14)</f>
        <v>100</v>
      </c>
      <c r="C15" s="82">
        <f t="shared" ref="C15:M15" si="0">SUM(C5:C14)</f>
        <v>100.00000000000001</v>
      </c>
      <c r="D15" s="82">
        <f t="shared" si="0"/>
        <v>100</v>
      </c>
      <c r="E15" s="82">
        <f t="shared" si="0"/>
        <v>100</v>
      </c>
      <c r="F15" s="82">
        <f t="shared" si="0"/>
        <v>99.999999999999986</v>
      </c>
      <c r="G15" s="82">
        <f t="shared" si="0"/>
        <v>100</v>
      </c>
      <c r="H15" s="82">
        <f t="shared" si="0"/>
        <v>100</v>
      </c>
      <c r="I15" s="82">
        <f t="shared" si="0"/>
        <v>100</v>
      </c>
      <c r="J15" s="82">
        <f t="shared" si="0"/>
        <v>100</v>
      </c>
      <c r="K15" s="82">
        <f t="shared" si="0"/>
        <v>100</v>
      </c>
      <c r="L15" s="82">
        <f t="shared" si="0"/>
        <v>100</v>
      </c>
      <c r="M15" s="82">
        <f t="shared" si="0"/>
        <v>100</v>
      </c>
    </row>
    <row r="18" spans="2:13">
      <c r="B18" s="88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</row>
    <row r="19" spans="2:13"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</row>
    <row r="20" spans="2:13">
      <c r="B20" s="88"/>
      <c r="C20" s="88"/>
      <c r="D20" s="88"/>
      <c r="E20" s="88"/>
      <c r="F20" s="88"/>
      <c r="G20" s="88"/>
      <c r="H20" s="88"/>
      <c r="I20" s="88"/>
      <c r="J20" s="88"/>
      <c r="K20" s="88"/>
      <c r="L20" s="88"/>
      <c r="M20" s="88"/>
    </row>
    <row r="21" spans="2:13">
      <c r="B21" s="88"/>
      <c r="C21" s="88"/>
      <c r="D21" s="88"/>
      <c r="E21" s="88"/>
      <c r="F21" s="88"/>
      <c r="G21" s="88"/>
      <c r="H21" s="88"/>
      <c r="I21" s="88"/>
      <c r="J21" s="88"/>
      <c r="K21" s="88"/>
      <c r="L21" s="88"/>
      <c r="M21" s="88"/>
    </row>
    <row r="22" spans="2:13"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</row>
    <row r="23" spans="2:13"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</row>
    <row r="24" spans="2:13"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</row>
    <row r="25" spans="2:13"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</row>
    <row r="26" spans="2:13"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</row>
    <row r="27" spans="2:13"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</row>
    <row r="28" spans="2:13"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</row>
    <row r="30" spans="2:13">
      <c r="B30" s="138"/>
      <c r="C30" s="138"/>
      <c r="D30" s="138"/>
      <c r="E30" s="138"/>
      <c r="F30" s="138"/>
      <c r="G30" s="138"/>
      <c r="H30" s="138"/>
      <c r="I30" s="138"/>
      <c r="J30" s="138"/>
      <c r="K30" s="138"/>
      <c r="L30" s="138"/>
      <c r="M30" s="138"/>
    </row>
    <row r="31" spans="2:13">
      <c r="B31" s="138"/>
      <c r="C31" s="138"/>
      <c r="D31" s="138"/>
      <c r="E31" s="138"/>
      <c r="F31" s="138"/>
      <c r="G31" s="138"/>
      <c r="H31" s="138"/>
      <c r="I31" s="138"/>
      <c r="J31" s="138"/>
      <c r="K31" s="138"/>
      <c r="L31" s="138"/>
      <c r="M31" s="138"/>
    </row>
    <row r="32" spans="2:13">
      <c r="B32" s="138"/>
      <c r="C32" s="138"/>
      <c r="D32" s="138"/>
      <c r="E32" s="138"/>
      <c r="F32" s="138"/>
      <c r="G32" s="138"/>
      <c r="H32" s="138"/>
      <c r="I32" s="138"/>
      <c r="J32" s="138"/>
      <c r="K32" s="138"/>
      <c r="L32" s="138"/>
      <c r="M32" s="138"/>
    </row>
    <row r="33" spans="2:13"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</row>
    <row r="34" spans="2:13">
      <c r="B34" s="138"/>
      <c r="C34" s="138"/>
      <c r="D34" s="138"/>
      <c r="E34" s="138"/>
      <c r="F34" s="138"/>
      <c r="G34" s="138"/>
      <c r="H34" s="138"/>
      <c r="I34" s="138"/>
      <c r="J34" s="138"/>
      <c r="K34" s="138"/>
      <c r="L34" s="138"/>
      <c r="M34" s="138"/>
    </row>
    <row r="35" spans="2:13">
      <c r="B35" s="138"/>
      <c r="C35" s="138"/>
      <c r="D35" s="138"/>
      <c r="E35" s="138"/>
      <c r="F35" s="138"/>
      <c r="G35" s="138"/>
      <c r="H35" s="138"/>
      <c r="I35" s="138"/>
      <c r="J35" s="138"/>
      <c r="K35" s="138"/>
      <c r="L35" s="138"/>
      <c r="M35" s="138"/>
    </row>
    <row r="36" spans="2:13">
      <c r="B36" s="138"/>
      <c r="C36" s="138"/>
      <c r="D36" s="138"/>
      <c r="E36" s="138"/>
      <c r="F36" s="138"/>
      <c r="G36" s="138"/>
      <c r="H36" s="138"/>
      <c r="I36" s="138"/>
      <c r="J36" s="138"/>
      <c r="K36" s="138"/>
      <c r="L36" s="138"/>
      <c r="M36" s="138"/>
    </row>
    <row r="37" spans="2:13">
      <c r="B37" s="138"/>
      <c r="C37" s="138"/>
      <c r="D37" s="138"/>
      <c r="E37" s="138"/>
      <c r="F37" s="138"/>
      <c r="G37" s="138"/>
      <c r="H37" s="138"/>
      <c r="I37" s="138"/>
      <c r="J37" s="138"/>
      <c r="K37" s="138"/>
      <c r="L37" s="138"/>
      <c r="M37" s="138"/>
    </row>
    <row r="38" spans="2:13">
      <c r="B38" s="138"/>
      <c r="C38" s="138"/>
      <c r="D38" s="138"/>
      <c r="E38" s="138"/>
      <c r="F38" s="138"/>
      <c r="G38" s="138"/>
      <c r="H38" s="138"/>
      <c r="I38" s="138"/>
      <c r="J38" s="138"/>
      <c r="K38" s="138"/>
      <c r="L38" s="138"/>
      <c r="M38" s="138"/>
    </row>
    <row r="39" spans="2:13">
      <c r="B39" s="138"/>
      <c r="C39" s="138"/>
      <c r="D39" s="138"/>
      <c r="E39" s="138"/>
      <c r="F39" s="138"/>
      <c r="G39" s="138"/>
      <c r="H39" s="138"/>
      <c r="I39" s="138"/>
      <c r="J39" s="138"/>
      <c r="K39" s="138"/>
      <c r="L39" s="138"/>
      <c r="M39" s="138"/>
    </row>
    <row r="40" spans="2:13">
      <c r="B40" s="138"/>
      <c r="C40" s="138"/>
      <c r="D40" s="138"/>
      <c r="E40" s="138"/>
      <c r="F40" s="138"/>
      <c r="G40" s="138"/>
      <c r="H40" s="138"/>
      <c r="I40" s="138"/>
      <c r="J40" s="138"/>
      <c r="K40" s="138"/>
      <c r="L40" s="138"/>
      <c r="M40" s="138"/>
    </row>
  </sheetData>
  <mergeCells count="8">
    <mergeCell ref="J3:K3"/>
    <mergeCell ref="L3:M3"/>
    <mergeCell ref="A1:M1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H24"/>
  <sheetViews>
    <sheetView showGridLines="0" zoomScale="80" zoomScaleNormal="80" workbookViewId="0">
      <selection sqref="A1:AU1"/>
    </sheetView>
  </sheetViews>
  <sheetFormatPr defaultColWidth="9.140625" defaultRowHeight="15"/>
  <cols>
    <col min="1" max="1" width="48.140625" style="60" customWidth="1"/>
    <col min="2" max="2" width="8" style="60" customWidth="1"/>
    <col min="3" max="4" width="6.7109375" style="60" customWidth="1"/>
    <col min="5" max="5" width="8.140625" style="60" customWidth="1"/>
    <col min="6" max="6" width="7.85546875" style="60" customWidth="1"/>
    <col min="7" max="8" width="6.7109375" style="60" customWidth="1"/>
    <col min="9" max="9" width="8.140625" style="60" customWidth="1"/>
    <col min="10" max="10" width="7.85546875" style="60" customWidth="1"/>
    <col min="11" max="12" width="6.7109375" style="60" customWidth="1"/>
    <col min="13" max="13" width="9.28515625" style="60" customWidth="1"/>
    <col min="14" max="14" width="8.140625" style="60" customWidth="1"/>
    <col min="15" max="15" width="8.28515625" style="60" bestFit="1" customWidth="1"/>
    <col min="16" max="17" width="6.7109375" style="60" customWidth="1"/>
    <col min="18" max="18" width="8.140625" style="60" customWidth="1"/>
    <col min="19" max="19" width="7.7109375" style="60" customWidth="1"/>
    <col min="20" max="21" width="6.7109375" style="60" customWidth="1"/>
    <col min="22" max="22" width="8.140625" style="60" customWidth="1"/>
    <col min="23" max="23" width="8.42578125" style="60" customWidth="1"/>
    <col min="24" max="25" width="6.7109375" style="60" customWidth="1"/>
    <col min="26" max="26" width="8.140625" style="60" customWidth="1"/>
    <col min="27" max="29" width="6.7109375" style="60" customWidth="1"/>
    <col min="30" max="30" width="8.140625" style="60" customWidth="1"/>
    <col min="31" max="33" width="6.7109375" style="60" customWidth="1"/>
    <col min="34" max="34" width="8.140625" style="60" customWidth="1"/>
    <col min="35" max="37" width="6.7109375" style="60" customWidth="1"/>
    <col min="38" max="38" width="8.140625" style="60" customWidth="1"/>
    <col min="39" max="39" width="9.42578125" style="60" bestFit="1" customWidth="1"/>
    <col min="40" max="42" width="8.140625" style="60" customWidth="1"/>
    <col min="43" max="44" width="9.140625" style="60"/>
    <col min="45" max="45" width="12.140625" style="60" bestFit="1" customWidth="1"/>
    <col min="46" max="46" width="9.140625" style="60"/>
    <col min="47" max="47" width="9.5703125" style="60" bestFit="1" customWidth="1"/>
    <col min="48" max="16384" width="9.140625" style="60"/>
  </cols>
  <sheetData>
    <row r="1" spans="1:242" ht="23.25" customHeight="1">
      <c r="A1" s="156" t="s">
        <v>104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  <c r="AK1" s="156"/>
      <c r="AL1" s="156"/>
      <c r="AM1" s="156"/>
      <c r="AN1" s="156"/>
      <c r="AO1" s="156"/>
      <c r="AP1" s="156"/>
      <c r="AQ1" s="156"/>
      <c r="AR1" s="156"/>
      <c r="AS1" s="156"/>
      <c r="AT1" s="156"/>
      <c r="AU1" s="156"/>
    </row>
    <row r="2" spans="1:242" ht="15" customHeight="1"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  <c r="AJ2" s="113"/>
      <c r="AK2" s="113"/>
      <c r="AL2" s="113"/>
      <c r="AM2" s="113"/>
      <c r="AN2" s="113"/>
      <c r="AO2" s="113"/>
      <c r="AP2" s="113"/>
      <c r="AU2" s="113" t="s">
        <v>11</v>
      </c>
    </row>
    <row r="3" spans="1:242" s="61" customFormat="1" ht="59.25" customHeight="1">
      <c r="A3" s="183" t="s">
        <v>65</v>
      </c>
      <c r="B3" s="166" t="s">
        <v>3</v>
      </c>
      <c r="C3" s="185"/>
      <c r="D3" s="185"/>
      <c r="E3" s="186"/>
      <c r="F3" s="166" t="s">
        <v>27</v>
      </c>
      <c r="G3" s="182"/>
      <c r="H3" s="182"/>
      <c r="I3" s="187"/>
      <c r="J3" s="166" t="s">
        <v>74</v>
      </c>
      <c r="K3" s="182"/>
      <c r="L3" s="182"/>
      <c r="M3" s="182"/>
      <c r="N3" s="167"/>
      <c r="O3" s="166" t="s">
        <v>5</v>
      </c>
      <c r="P3" s="182"/>
      <c r="Q3" s="182"/>
      <c r="R3" s="188"/>
      <c r="S3" s="166" t="s">
        <v>68</v>
      </c>
      <c r="T3" s="182"/>
      <c r="U3" s="182"/>
      <c r="V3" s="189"/>
      <c r="W3" s="166" t="s">
        <v>75</v>
      </c>
      <c r="X3" s="182"/>
      <c r="Y3" s="182"/>
      <c r="Z3" s="188"/>
      <c r="AA3" s="166" t="s">
        <v>73</v>
      </c>
      <c r="AB3" s="182"/>
      <c r="AC3" s="182"/>
      <c r="AD3" s="190"/>
      <c r="AE3" s="166" t="s">
        <v>6</v>
      </c>
      <c r="AF3" s="182"/>
      <c r="AG3" s="182"/>
      <c r="AH3" s="167"/>
      <c r="AI3" s="166" t="s">
        <v>49</v>
      </c>
      <c r="AJ3" s="182"/>
      <c r="AK3" s="182"/>
      <c r="AL3" s="167"/>
      <c r="AM3" s="166" t="s">
        <v>98</v>
      </c>
      <c r="AN3" s="182"/>
      <c r="AO3" s="182"/>
      <c r="AP3" s="182"/>
      <c r="AQ3" s="166" t="s">
        <v>23</v>
      </c>
      <c r="AR3" s="182"/>
      <c r="AS3" s="182"/>
      <c r="AT3" s="182"/>
      <c r="AU3" s="167"/>
    </row>
    <row r="4" spans="1:242" s="131" customFormat="1" ht="31.5">
      <c r="A4" s="184"/>
      <c r="B4" s="129" t="s">
        <v>21</v>
      </c>
      <c r="C4" s="129" t="s">
        <v>22</v>
      </c>
      <c r="D4" s="129" t="s">
        <v>15</v>
      </c>
      <c r="E4" s="129" t="s">
        <v>95</v>
      </c>
      <c r="F4" s="129" t="s">
        <v>21</v>
      </c>
      <c r="G4" s="129" t="s">
        <v>22</v>
      </c>
      <c r="H4" s="129" t="s">
        <v>15</v>
      </c>
      <c r="I4" s="129" t="s">
        <v>95</v>
      </c>
      <c r="J4" s="129" t="s">
        <v>21</v>
      </c>
      <c r="K4" s="129" t="s">
        <v>22</v>
      </c>
      <c r="L4" s="129" t="s">
        <v>15</v>
      </c>
      <c r="M4" s="129" t="s">
        <v>37</v>
      </c>
      <c r="N4" s="129" t="s">
        <v>95</v>
      </c>
      <c r="O4" s="129" t="s">
        <v>21</v>
      </c>
      <c r="P4" s="129" t="s">
        <v>22</v>
      </c>
      <c r="Q4" s="129" t="s">
        <v>15</v>
      </c>
      <c r="R4" s="129" t="s">
        <v>95</v>
      </c>
      <c r="S4" s="129" t="s">
        <v>21</v>
      </c>
      <c r="T4" s="129" t="s">
        <v>22</v>
      </c>
      <c r="U4" s="129" t="s">
        <v>15</v>
      </c>
      <c r="V4" s="129" t="s">
        <v>95</v>
      </c>
      <c r="W4" s="129" t="s">
        <v>21</v>
      </c>
      <c r="X4" s="129" t="s">
        <v>22</v>
      </c>
      <c r="Y4" s="129" t="s">
        <v>15</v>
      </c>
      <c r="Z4" s="129" t="s">
        <v>95</v>
      </c>
      <c r="AA4" s="129" t="s">
        <v>21</v>
      </c>
      <c r="AB4" s="129" t="s">
        <v>22</v>
      </c>
      <c r="AC4" s="129" t="s">
        <v>15</v>
      </c>
      <c r="AD4" s="129" t="s">
        <v>95</v>
      </c>
      <c r="AE4" s="129" t="s">
        <v>21</v>
      </c>
      <c r="AF4" s="129" t="s">
        <v>22</v>
      </c>
      <c r="AG4" s="129" t="s">
        <v>15</v>
      </c>
      <c r="AH4" s="129" t="s">
        <v>95</v>
      </c>
      <c r="AI4" s="129" t="s">
        <v>21</v>
      </c>
      <c r="AJ4" s="129" t="s">
        <v>22</v>
      </c>
      <c r="AK4" s="129" t="s">
        <v>15</v>
      </c>
      <c r="AL4" s="129" t="s">
        <v>95</v>
      </c>
      <c r="AM4" s="132" t="s">
        <v>21</v>
      </c>
      <c r="AN4" s="132" t="s">
        <v>22</v>
      </c>
      <c r="AO4" s="132" t="s">
        <v>15</v>
      </c>
      <c r="AP4" s="136" t="s">
        <v>84</v>
      </c>
      <c r="AQ4" s="129" t="s">
        <v>21</v>
      </c>
      <c r="AR4" s="129" t="s">
        <v>22</v>
      </c>
      <c r="AS4" s="129" t="s">
        <v>15</v>
      </c>
      <c r="AT4" s="129" t="s">
        <v>37</v>
      </c>
      <c r="AU4" s="129" t="s">
        <v>95</v>
      </c>
    </row>
    <row r="5" spans="1:242" s="64" customFormat="1" ht="39.75" customHeight="1">
      <c r="A5" s="137" t="s">
        <v>28</v>
      </c>
      <c r="B5" s="128">
        <v>18257</v>
      </c>
      <c r="C5" s="128">
        <v>1172</v>
      </c>
      <c r="D5" s="128">
        <v>300</v>
      </c>
      <c r="E5" s="128">
        <v>0</v>
      </c>
      <c r="F5" s="128">
        <v>6778</v>
      </c>
      <c r="G5" s="128">
        <v>764</v>
      </c>
      <c r="H5" s="128">
        <v>108</v>
      </c>
      <c r="I5" s="128">
        <v>0</v>
      </c>
      <c r="J5" s="128">
        <v>14527</v>
      </c>
      <c r="K5" s="128">
        <v>958</v>
      </c>
      <c r="L5" s="128">
        <v>769</v>
      </c>
      <c r="M5" s="128">
        <v>7</v>
      </c>
      <c r="N5" s="128">
        <v>0</v>
      </c>
      <c r="O5" s="128">
        <v>14285</v>
      </c>
      <c r="P5" s="128">
        <v>810</v>
      </c>
      <c r="Q5" s="128">
        <v>1246</v>
      </c>
      <c r="R5" s="128">
        <v>0</v>
      </c>
      <c r="S5" s="128">
        <v>7302</v>
      </c>
      <c r="T5" s="128">
        <v>363</v>
      </c>
      <c r="U5" s="128">
        <v>466</v>
      </c>
      <c r="V5" s="128">
        <v>0</v>
      </c>
      <c r="W5" s="128">
        <v>6091</v>
      </c>
      <c r="X5" s="128">
        <v>510</v>
      </c>
      <c r="Y5" s="128">
        <v>164</v>
      </c>
      <c r="Z5" s="128">
        <v>0</v>
      </c>
      <c r="AA5" s="128">
        <v>2792</v>
      </c>
      <c r="AB5" s="128">
        <v>211</v>
      </c>
      <c r="AC5" s="128">
        <v>26</v>
      </c>
      <c r="AD5" s="128">
        <v>0</v>
      </c>
      <c r="AE5" s="128">
        <v>1361</v>
      </c>
      <c r="AF5" s="128">
        <v>426</v>
      </c>
      <c r="AG5" s="128">
        <v>39</v>
      </c>
      <c r="AH5" s="128">
        <v>0</v>
      </c>
      <c r="AI5" s="128">
        <v>1076</v>
      </c>
      <c r="AJ5" s="128">
        <v>132</v>
      </c>
      <c r="AK5" s="128">
        <v>2</v>
      </c>
      <c r="AL5" s="128">
        <v>0</v>
      </c>
      <c r="AM5" s="128">
        <v>127</v>
      </c>
      <c r="AN5" s="128">
        <v>19</v>
      </c>
      <c r="AO5" s="128">
        <v>50</v>
      </c>
      <c r="AP5" s="128">
        <v>0</v>
      </c>
      <c r="AQ5" s="128">
        <f t="shared" ref="AQ5:AS8" si="0">B5+F5+J5+O5+S5+W5+AA5+AE5+AI5+AM5</f>
        <v>72596</v>
      </c>
      <c r="AR5" s="128">
        <f t="shared" si="0"/>
        <v>5365</v>
      </c>
      <c r="AS5" s="128">
        <f t="shared" si="0"/>
        <v>3170</v>
      </c>
      <c r="AT5" s="128">
        <f>M5</f>
        <v>7</v>
      </c>
      <c r="AU5" s="128">
        <f>E5+I5+N5+R5+V5+Z5+AD5+AH5+AL5+AP5</f>
        <v>0</v>
      </c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  <c r="CP5" s="41"/>
      <c r="CQ5" s="41"/>
      <c r="CR5" s="41"/>
      <c r="CS5" s="41"/>
      <c r="CT5" s="41"/>
      <c r="CU5" s="41"/>
      <c r="CV5" s="41"/>
      <c r="CW5" s="41"/>
      <c r="CX5" s="41"/>
      <c r="CY5" s="41"/>
      <c r="CZ5" s="41"/>
      <c r="DA5" s="41"/>
      <c r="DB5" s="41"/>
      <c r="DC5" s="41"/>
      <c r="DD5" s="41"/>
      <c r="DE5" s="41"/>
      <c r="DF5" s="41"/>
      <c r="DG5" s="41"/>
      <c r="DH5" s="41"/>
      <c r="DI5" s="41"/>
      <c r="DJ5" s="41"/>
      <c r="DK5" s="41"/>
      <c r="DL5" s="41"/>
      <c r="DM5" s="41"/>
      <c r="DN5" s="41"/>
      <c r="DO5" s="41"/>
      <c r="DP5" s="41"/>
      <c r="DQ5" s="41"/>
      <c r="DR5" s="41"/>
      <c r="DS5" s="41"/>
      <c r="DT5" s="41"/>
      <c r="DU5" s="41"/>
      <c r="DV5" s="41"/>
      <c r="DW5" s="41"/>
      <c r="DX5" s="41"/>
      <c r="DY5" s="41"/>
      <c r="DZ5" s="41"/>
      <c r="EA5" s="41"/>
      <c r="EB5" s="41"/>
      <c r="EC5" s="41"/>
      <c r="ED5" s="41"/>
      <c r="EE5" s="41"/>
      <c r="EF5" s="41"/>
      <c r="EG5" s="41"/>
      <c r="EH5" s="41"/>
      <c r="EI5" s="41"/>
      <c r="EJ5" s="41"/>
      <c r="EK5" s="41"/>
      <c r="EL5" s="41"/>
      <c r="EM5" s="41"/>
      <c r="EN5" s="41"/>
      <c r="EO5" s="41"/>
      <c r="EP5" s="41"/>
      <c r="EQ5" s="41"/>
      <c r="ER5" s="41"/>
      <c r="ES5" s="41"/>
      <c r="ET5" s="41"/>
      <c r="EU5" s="41"/>
      <c r="EV5" s="41"/>
      <c r="EW5" s="41"/>
      <c r="EX5" s="41"/>
      <c r="EY5" s="41"/>
      <c r="EZ5" s="41"/>
      <c r="FA5" s="41"/>
      <c r="FB5" s="41"/>
      <c r="FC5" s="41"/>
      <c r="FD5" s="41"/>
      <c r="FE5" s="41"/>
      <c r="FF5" s="41"/>
      <c r="FG5" s="41"/>
      <c r="FH5" s="41"/>
      <c r="FI5" s="41"/>
      <c r="FJ5" s="41"/>
      <c r="FK5" s="41"/>
      <c r="FL5" s="41"/>
      <c r="FM5" s="41"/>
      <c r="FN5" s="41"/>
      <c r="FO5" s="41"/>
      <c r="FP5" s="41"/>
      <c r="FQ5" s="41"/>
      <c r="FR5" s="41"/>
      <c r="FS5" s="41"/>
      <c r="FT5" s="41"/>
      <c r="FU5" s="41"/>
      <c r="FV5" s="41"/>
      <c r="FW5" s="41"/>
      <c r="FX5" s="41"/>
      <c r="FY5" s="41"/>
      <c r="FZ5" s="41"/>
      <c r="GA5" s="41"/>
      <c r="GB5" s="41"/>
      <c r="GC5" s="41"/>
      <c r="GD5" s="41"/>
      <c r="GE5" s="41"/>
      <c r="GF5" s="41"/>
      <c r="GG5" s="41"/>
      <c r="GH5" s="41"/>
      <c r="GI5" s="41"/>
      <c r="GJ5" s="41"/>
      <c r="GK5" s="41"/>
      <c r="GL5" s="41"/>
      <c r="GM5" s="41"/>
      <c r="GN5" s="41"/>
      <c r="GO5" s="41"/>
      <c r="GP5" s="41"/>
      <c r="GQ5" s="41"/>
      <c r="GR5" s="41"/>
      <c r="GS5" s="41"/>
      <c r="GT5" s="41"/>
      <c r="GU5" s="41"/>
      <c r="GV5" s="41"/>
      <c r="GW5" s="41"/>
      <c r="GX5" s="41"/>
      <c r="GY5" s="41"/>
      <c r="GZ5" s="41"/>
      <c r="HA5" s="41"/>
      <c r="HB5" s="41"/>
      <c r="HC5" s="41"/>
      <c r="HD5" s="41"/>
      <c r="HE5" s="41"/>
      <c r="HF5" s="41"/>
      <c r="HG5" s="41"/>
      <c r="HH5" s="41"/>
      <c r="HI5" s="41"/>
      <c r="HJ5" s="41"/>
      <c r="HK5" s="41"/>
      <c r="HL5" s="41"/>
      <c r="HM5" s="41"/>
      <c r="HN5" s="41"/>
      <c r="HO5" s="41"/>
      <c r="HP5" s="41"/>
      <c r="HQ5" s="41"/>
      <c r="HR5" s="41"/>
      <c r="HS5" s="41"/>
      <c r="HT5" s="41"/>
      <c r="HU5" s="41"/>
      <c r="HV5" s="41"/>
      <c r="HW5" s="41"/>
      <c r="HX5" s="41"/>
      <c r="HY5" s="41"/>
      <c r="HZ5" s="41"/>
      <c r="IA5" s="41"/>
      <c r="IB5" s="41"/>
      <c r="IC5" s="41"/>
      <c r="ID5" s="41"/>
      <c r="IE5" s="41"/>
      <c r="IF5" s="41"/>
      <c r="IG5" s="41"/>
      <c r="IH5" s="41"/>
    </row>
    <row r="6" spans="1:242" s="64" customFormat="1" ht="39.75" customHeight="1">
      <c r="A6" s="137" t="s">
        <v>29</v>
      </c>
      <c r="B6" s="128">
        <v>31416</v>
      </c>
      <c r="C6" s="128">
        <v>2369</v>
      </c>
      <c r="D6" s="128">
        <v>0</v>
      </c>
      <c r="E6" s="128">
        <v>69</v>
      </c>
      <c r="F6" s="128">
        <v>11619</v>
      </c>
      <c r="G6" s="128">
        <v>1576</v>
      </c>
      <c r="H6" s="128">
        <v>280</v>
      </c>
      <c r="I6" s="128">
        <v>18</v>
      </c>
      <c r="J6" s="128">
        <v>23768</v>
      </c>
      <c r="K6" s="128">
        <v>1882</v>
      </c>
      <c r="L6" s="128">
        <v>0</v>
      </c>
      <c r="M6" s="128">
        <v>0</v>
      </c>
      <c r="N6" s="128">
        <v>13</v>
      </c>
      <c r="O6" s="128">
        <v>24561</v>
      </c>
      <c r="P6" s="128">
        <v>1733</v>
      </c>
      <c r="Q6" s="128">
        <v>0</v>
      </c>
      <c r="R6" s="128">
        <v>38</v>
      </c>
      <c r="S6" s="128">
        <v>12892</v>
      </c>
      <c r="T6" s="128">
        <v>664</v>
      </c>
      <c r="U6" s="128">
        <v>0</v>
      </c>
      <c r="V6" s="128">
        <v>8</v>
      </c>
      <c r="W6" s="128">
        <v>10996</v>
      </c>
      <c r="X6" s="128">
        <v>1022</v>
      </c>
      <c r="Y6" s="128">
        <v>189</v>
      </c>
      <c r="Z6" s="128">
        <v>16</v>
      </c>
      <c r="AA6" s="128">
        <v>3323</v>
      </c>
      <c r="AB6" s="128">
        <v>285</v>
      </c>
      <c r="AC6" s="128">
        <v>0</v>
      </c>
      <c r="AD6" s="128">
        <v>0</v>
      </c>
      <c r="AE6" s="128">
        <v>1631</v>
      </c>
      <c r="AF6" s="128">
        <v>453</v>
      </c>
      <c r="AG6" s="128">
        <v>0</v>
      </c>
      <c r="AH6" s="128">
        <v>0</v>
      </c>
      <c r="AI6" s="128">
        <v>1276</v>
      </c>
      <c r="AJ6" s="128">
        <v>164</v>
      </c>
      <c r="AK6" s="128">
        <v>0</v>
      </c>
      <c r="AL6" s="128">
        <v>0</v>
      </c>
      <c r="AM6" s="128">
        <v>96</v>
      </c>
      <c r="AN6" s="128">
        <v>6</v>
      </c>
      <c r="AO6" s="128">
        <v>0</v>
      </c>
      <c r="AP6" s="128">
        <v>0</v>
      </c>
      <c r="AQ6" s="128">
        <f t="shared" si="0"/>
        <v>121578</v>
      </c>
      <c r="AR6" s="128">
        <f t="shared" si="0"/>
        <v>10154</v>
      </c>
      <c r="AS6" s="128">
        <f t="shared" si="0"/>
        <v>469</v>
      </c>
      <c r="AT6" s="128">
        <f t="shared" ref="AT6:AT8" si="1">M6</f>
        <v>0</v>
      </c>
      <c r="AU6" s="128">
        <f t="shared" ref="AU6:AU8" si="2">E6+I6+N6+R6+V6+Z6+AD6+AH6+AL6+AP6</f>
        <v>162</v>
      </c>
      <c r="AV6" s="41"/>
      <c r="AW6" s="41"/>
      <c r="AX6" s="41"/>
      <c r="AY6" s="41"/>
      <c r="AZ6" s="41"/>
      <c r="BA6" s="41"/>
      <c r="BB6" s="41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  <c r="CP6" s="41"/>
      <c r="CQ6" s="41"/>
      <c r="CR6" s="41"/>
      <c r="CS6" s="41"/>
      <c r="CT6" s="41"/>
      <c r="CU6" s="41"/>
      <c r="CV6" s="41"/>
      <c r="CW6" s="41"/>
      <c r="CX6" s="41"/>
      <c r="CY6" s="41"/>
      <c r="CZ6" s="41"/>
      <c r="DA6" s="41"/>
      <c r="DB6" s="41"/>
      <c r="DC6" s="41"/>
      <c r="DD6" s="41"/>
      <c r="DE6" s="41"/>
      <c r="DF6" s="41"/>
      <c r="DG6" s="41"/>
      <c r="DH6" s="41"/>
      <c r="DI6" s="41"/>
      <c r="DJ6" s="41"/>
      <c r="DK6" s="41"/>
      <c r="DL6" s="41"/>
      <c r="DM6" s="41"/>
      <c r="DN6" s="41"/>
      <c r="DO6" s="41"/>
      <c r="DP6" s="41"/>
      <c r="DQ6" s="41"/>
      <c r="DR6" s="41"/>
      <c r="DS6" s="41"/>
      <c r="DT6" s="41"/>
      <c r="DU6" s="41"/>
      <c r="DV6" s="41"/>
      <c r="DW6" s="41"/>
      <c r="DX6" s="41"/>
      <c r="DY6" s="41"/>
      <c r="DZ6" s="41"/>
      <c r="EA6" s="41"/>
      <c r="EB6" s="41"/>
      <c r="EC6" s="41"/>
      <c r="ED6" s="41"/>
      <c r="EE6" s="41"/>
      <c r="EF6" s="41"/>
      <c r="EG6" s="41"/>
      <c r="EH6" s="41"/>
      <c r="EI6" s="41"/>
      <c r="EJ6" s="41"/>
      <c r="EK6" s="41"/>
      <c r="EL6" s="41"/>
      <c r="EM6" s="41"/>
      <c r="EN6" s="41"/>
      <c r="EO6" s="41"/>
      <c r="EP6" s="41"/>
      <c r="EQ6" s="41"/>
      <c r="ER6" s="41"/>
      <c r="ES6" s="41"/>
      <c r="ET6" s="41"/>
      <c r="EU6" s="41"/>
      <c r="EV6" s="41"/>
      <c r="EW6" s="41"/>
      <c r="EX6" s="41"/>
      <c r="EY6" s="41"/>
      <c r="EZ6" s="41"/>
      <c r="FA6" s="41"/>
      <c r="FB6" s="41"/>
      <c r="FC6" s="41"/>
      <c r="FD6" s="41"/>
      <c r="FE6" s="41"/>
      <c r="FF6" s="41"/>
      <c r="FG6" s="41"/>
      <c r="FH6" s="41"/>
      <c r="FI6" s="41"/>
      <c r="FJ6" s="41"/>
      <c r="FK6" s="41"/>
      <c r="FL6" s="41"/>
      <c r="FM6" s="41"/>
      <c r="FN6" s="41"/>
      <c r="FO6" s="41"/>
      <c r="FP6" s="41"/>
      <c r="FQ6" s="41"/>
      <c r="FR6" s="41"/>
      <c r="FS6" s="41"/>
      <c r="FT6" s="41"/>
      <c r="FU6" s="41"/>
      <c r="FV6" s="41"/>
      <c r="FW6" s="41"/>
      <c r="FX6" s="41"/>
      <c r="FY6" s="41"/>
      <c r="FZ6" s="41"/>
      <c r="GA6" s="41"/>
      <c r="GB6" s="41"/>
      <c r="GC6" s="41"/>
      <c r="GD6" s="41"/>
      <c r="GE6" s="41"/>
      <c r="GF6" s="41"/>
      <c r="GG6" s="41"/>
      <c r="GH6" s="41"/>
      <c r="GI6" s="41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1"/>
      <c r="HL6" s="41"/>
      <c r="HM6" s="41"/>
      <c r="HN6" s="41"/>
      <c r="HO6" s="41"/>
      <c r="HP6" s="41"/>
      <c r="HQ6" s="41"/>
      <c r="HR6" s="41"/>
      <c r="HS6" s="41"/>
      <c r="HT6" s="41"/>
      <c r="HU6" s="41"/>
      <c r="HV6" s="41"/>
      <c r="HW6" s="41"/>
      <c r="HX6" s="41"/>
      <c r="HY6" s="41"/>
      <c r="HZ6" s="41"/>
      <c r="IA6" s="41"/>
      <c r="IB6" s="41"/>
      <c r="IC6" s="41"/>
      <c r="ID6" s="41"/>
      <c r="IE6" s="41"/>
      <c r="IF6" s="41"/>
      <c r="IG6" s="41"/>
      <c r="IH6" s="41"/>
    </row>
    <row r="7" spans="1:242" ht="37.5" customHeight="1">
      <c r="A7" s="137" t="s">
        <v>50</v>
      </c>
      <c r="B7" s="128">
        <v>0</v>
      </c>
      <c r="C7" s="128">
        <v>0</v>
      </c>
      <c r="D7" s="128">
        <v>19</v>
      </c>
      <c r="E7" s="128">
        <v>0</v>
      </c>
      <c r="F7" s="128">
        <v>0</v>
      </c>
      <c r="G7" s="128">
        <v>0</v>
      </c>
      <c r="H7" s="128">
        <v>7</v>
      </c>
      <c r="I7" s="128">
        <v>0</v>
      </c>
      <c r="J7" s="128">
        <v>0</v>
      </c>
      <c r="K7" s="128">
        <v>0</v>
      </c>
      <c r="L7" s="128">
        <v>77</v>
      </c>
      <c r="M7" s="128">
        <v>2</v>
      </c>
      <c r="N7" s="128">
        <v>0</v>
      </c>
      <c r="O7" s="128">
        <v>0</v>
      </c>
      <c r="P7" s="128">
        <v>0</v>
      </c>
      <c r="Q7" s="128">
        <v>52</v>
      </c>
      <c r="R7" s="128">
        <v>0</v>
      </c>
      <c r="S7" s="128">
        <v>0</v>
      </c>
      <c r="T7" s="128">
        <v>0</v>
      </c>
      <c r="U7" s="128">
        <v>9</v>
      </c>
      <c r="V7" s="128">
        <v>0</v>
      </c>
      <c r="W7" s="128">
        <v>0</v>
      </c>
      <c r="X7" s="128">
        <v>0</v>
      </c>
      <c r="Y7" s="128">
        <v>13</v>
      </c>
      <c r="Z7" s="128">
        <v>0</v>
      </c>
      <c r="AA7" s="128">
        <v>0</v>
      </c>
      <c r="AB7" s="128">
        <v>0</v>
      </c>
      <c r="AC7" s="128">
        <v>19</v>
      </c>
      <c r="AD7" s="128">
        <v>0</v>
      </c>
      <c r="AE7" s="128">
        <v>0</v>
      </c>
      <c r="AF7" s="128">
        <v>0</v>
      </c>
      <c r="AG7" s="128">
        <v>3</v>
      </c>
      <c r="AH7" s="128">
        <v>0</v>
      </c>
      <c r="AI7" s="128">
        <v>0</v>
      </c>
      <c r="AJ7" s="128">
        <v>0</v>
      </c>
      <c r="AK7" s="128">
        <v>0</v>
      </c>
      <c r="AL7" s="128">
        <v>0</v>
      </c>
      <c r="AM7" s="128">
        <v>0</v>
      </c>
      <c r="AN7" s="128">
        <v>0</v>
      </c>
      <c r="AO7" s="128">
        <v>29</v>
      </c>
      <c r="AP7" s="128">
        <v>0</v>
      </c>
      <c r="AQ7" s="128">
        <f t="shared" si="0"/>
        <v>0</v>
      </c>
      <c r="AR7" s="128">
        <f t="shared" si="0"/>
        <v>0</v>
      </c>
      <c r="AS7" s="128">
        <f t="shared" si="0"/>
        <v>228</v>
      </c>
      <c r="AT7" s="128">
        <f t="shared" si="1"/>
        <v>2</v>
      </c>
      <c r="AU7" s="128">
        <f t="shared" si="2"/>
        <v>0</v>
      </c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  <c r="CL7" s="65"/>
      <c r="CM7" s="65"/>
      <c r="CN7" s="65"/>
      <c r="CO7" s="65"/>
      <c r="CP7" s="65"/>
      <c r="CQ7" s="65"/>
      <c r="CR7" s="65"/>
      <c r="CS7" s="65"/>
      <c r="CT7" s="65"/>
      <c r="CU7" s="65"/>
      <c r="CV7" s="65"/>
      <c r="CW7" s="65"/>
      <c r="CX7" s="65"/>
      <c r="CY7" s="65"/>
      <c r="CZ7" s="65"/>
      <c r="DA7" s="65"/>
      <c r="DB7" s="65"/>
      <c r="DC7" s="65"/>
      <c r="DD7" s="65"/>
      <c r="DE7" s="65"/>
      <c r="DF7" s="65"/>
      <c r="DG7" s="65"/>
      <c r="DH7" s="65"/>
      <c r="DI7" s="65"/>
      <c r="DJ7" s="65"/>
      <c r="DK7" s="65"/>
      <c r="DL7" s="65"/>
      <c r="DM7" s="65"/>
      <c r="DN7" s="65"/>
      <c r="DO7" s="65"/>
      <c r="DP7" s="65"/>
      <c r="DQ7" s="65"/>
      <c r="DR7" s="65"/>
      <c r="DS7" s="65"/>
      <c r="DT7" s="65"/>
      <c r="DU7" s="65"/>
      <c r="DV7" s="65"/>
      <c r="DW7" s="65"/>
      <c r="DX7" s="65"/>
      <c r="DY7" s="65"/>
      <c r="DZ7" s="65"/>
      <c r="EA7" s="65"/>
      <c r="EB7" s="65"/>
      <c r="EC7" s="65"/>
      <c r="ED7" s="65"/>
      <c r="EE7" s="65"/>
      <c r="EF7" s="65"/>
      <c r="EG7" s="65"/>
      <c r="EH7" s="65"/>
      <c r="EI7" s="65"/>
      <c r="EJ7" s="65"/>
      <c r="EK7" s="65"/>
      <c r="EL7" s="65"/>
      <c r="EM7" s="65"/>
      <c r="EN7" s="65"/>
      <c r="EO7" s="65"/>
      <c r="EP7" s="65"/>
      <c r="EQ7" s="65"/>
      <c r="ER7" s="65"/>
      <c r="ES7" s="65"/>
      <c r="ET7" s="65"/>
      <c r="EU7" s="65"/>
      <c r="EV7" s="65"/>
      <c r="EW7" s="65"/>
      <c r="EX7" s="65"/>
      <c r="EY7" s="65"/>
      <c r="EZ7" s="65"/>
      <c r="FA7" s="65"/>
      <c r="FB7" s="65"/>
      <c r="FC7" s="65"/>
      <c r="FD7" s="65"/>
      <c r="FE7" s="65"/>
      <c r="FF7" s="65"/>
      <c r="FG7" s="65"/>
      <c r="FH7" s="65"/>
      <c r="FI7" s="65"/>
      <c r="FJ7" s="65"/>
      <c r="FK7" s="65"/>
      <c r="FL7" s="65"/>
      <c r="FM7" s="65"/>
      <c r="FN7" s="65"/>
      <c r="FO7" s="65"/>
      <c r="FP7" s="65"/>
      <c r="FQ7" s="65"/>
      <c r="FR7" s="65"/>
      <c r="FS7" s="65"/>
      <c r="FT7" s="65"/>
      <c r="FU7" s="65"/>
      <c r="FV7" s="65"/>
      <c r="FW7" s="65"/>
      <c r="FX7" s="65"/>
      <c r="FY7" s="65"/>
      <c r="FZ7" s="65"/>
      <c r="GA7" s="65"/>
      <c r="GB7" s="65"/>
      <c r="GC7" s="65"/>
      <c r="GD7" s="65"/>
      <c r="GE7" s="65"/>
      <c r="GF7" s="65"/>
      <c r="GG7" s="65"/>
      <c r="GH7" s="65"/>
      <c r="GI7" s="65"/>
      <c r="GJ7" s="65"/>
      <c r="GK7" s="65"/>
      <c r="GL7" s="65"/>
      <c r="GM7" s="65"/>
      <c r="GN7" s="65"/>
      <c r="GO7" s="65"/>
      <c r="GP7" s="65"/>
      <c r="GQ7" s="65"/>
      <c r="GR7" s="65"/>
      <c r="GS7" s="65"/>
      <c r="GT7" s="65"/>
      <c r="GU7" s="65"/>
      <c r="GV7" s="65"/>
      <c r="GW7" s="65"/>
      <c r="GX7" s="65"/>
      <c r="GY7" s="65"/>
      <c r="GZ7" s="65"/>
      <c r="HA7" s="65"/>
      <c r="HB7" s="65"/>
      <c r="HC7" s="65"/>
      <c r="HD7" s="65"/>
      <c r="HE7" s="65"/>
      <c r="HF7" s="65"/>
      <c r="HG7" s="65"/>
      <c r="HH7" s="65"/>
      <c r="HI7" s="65"/>
      <c r="HJ7" s="65"/>
      <c r="HK7" s="65"/>
      <c r="HL7" s="65"/>
      <c r="HM7" s="65"/>
      <c r="HN7" s="65"/>
      <c r="HO7" s="65"/>
      <c r="HP7" s="65"/>
      <c r="HQ7" s="65"/>
      <c r="HR7" s="65"/>
      <c r="HS7" s="65"/>
      <c r="HT7" s="65"/>
      <c r="HU7" s="65"/>
      <c r="HV7" s="65"/>
      <c r="HW7" s="65"/>
      <c r="HX7" s="65"/>
      <c r="HY7" s="65"/>
      <c r="HZ7" s="65"/>
      <c r="IA7" s="65"/>
      <c r="IB7" s="65"/>
      <c r="IC7" s="65"/>
      <c r="ID7" s="65"/>
      <c r="IE7" s="65"/>
      <c r="IF7" s="65"/>
      <c r="IG7" s="65"/>
      <c r="IH7" s="65"/>
    </row>
    <row r="8" spans="1:242" s="64" customFormat="1" ht="43.5" customHeight="1">
      <c r="A8" s="137" t="s">
        <v>31</v>
      </c>
      <c r="B8" s="128">
        <v>49673</v>
      </c>
      <c r="C8" s="128">
        <v>3541</v>
      </c>
      <c r="D8" s="128">
        <v>319</v>
      </c>
      <c r="E8" s="128">
        <v>69</v>
      </c>
      <c r="F8" s="128">
        <v>18397</v>
      </c>
      <c r="G8" s="128">
        <v>2340</v>
      </c>
      <c r="H8" s="128">
        <v>395</v>
      </c>
      <c r="I8" s="128">
        <v>18</v>
      </c>
      <c r="J8" s="128">
        <v>38295</v>
      </c>
      <c r="K8" s="128">
        <v>2840</v>
      </c>
      <c r="L8" s="128">
        <v>846</v>
      </c>
      <c r="M8" s="128">
        <v>9</v>
      </c>
      <c r="N8" s="128">
        <v>13</v>
      </c>
      <c r="O8" s="128">
        <v>38846</v>
      </c>
      <c r="P8" s="128">
        <v>2543</v>
      </c>
      <c r="Q8" s="128">
        <v>1298</v>
      </c>
      <c r="R8" s="128">
        <v>38</v>
      </c>
      <c r="S8" s="128">
        <v>20194</v>
      </c>
      <c r="T8" s="128">
        <v>1027</v>
      </c>
      <c r="U8" s="128">
        <v>475</v>
      </c>
      <c r="V8" s="128">
        <v>8</v>
      </c>
      <c r="W8" s="128">
        <v>17087</v>
      </c>
      <c r="X8" s="128">
        <v>1532</v>
      </c>
      <c r="Y8" s="128">
        <v>366</v>
      </c>
      <c r="Z8" s="128">
        <v>16</v>
      </c>
      <c r="AA8" s="128">
        <v>6115</v>
      </c>
      <c r="AB8" s="128">
        <v>496</v>
      </c>
      <c r="AC8" s="128">
        <v>45</v>
      </c>
      <c r="AD8" s="128">
        <v>0</v>
      </c>
      <c r="AE8" s="128">
        <v>2992</v>
      </c>
      <c r="AF8" s="128">
        <v>879</v>
      </c>
      <c r="AG8" s="128">
        <v>42</v>
      </c>
      <c r="AH8" s="128">
        <v>0</v>
      </c>
      <c r="AI8" s="128">
        <v>2352</v>
      </c>
      <c r="AJ8" s="128">
        <v>296</v>
      </c>
      <c r="AK8" s="128">
        <v>2</v>
      </c>
      <c r="AL8" s="128">
        <v>0</v>
      </c>
      <c r="AM8" s="128">
        <v>223</v>
      </c>
      <c r="AN8" s="128">
        <v>25</v>
      </c>
      <c r="AO8" s="128">
        <v>79</v>
      </c>
      <c r="AP8" s="128">
        <v>0</v>
      </c>
      <c r="AQ8" s="128">
        <f t="shared" si="0"/>
        <v>194174</v>
      </c>
      <c r="AR8" s="128">
        <f t="shared" si="0"/>
        <v>15519</v>
      </c>
      <c r="AS8" s="128">
        <f t="shared" si="0"/>
        <v>3867</v>
      </c>
      <c r="AT8" s="128">
        <f t="shared" si="1"/>
        <v>9</v>
      </c>
      <c r="AU8" s="128">
        <f t="shared" si="2"/>
        <v>162</v>
      </c>
      <c r="AV8" s="41"/>
      <c r="AW8" s="41"/>
      <c r="AX8" s="41"/>
      <c r="AY8" s="41"/>
      <c r="AZ8" s="41"/>
      <c r="BA8" s="41"/>
      <c r="BB8" s="41"/>
      <c r="BC8" s="41"/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1"/>
      <c r="BZ8" s="41"/>
      <c r="CA8" s="41"/>
      <c r="CB8" s="41"/>
      <c r="CC8" s="41"/>
      <c r="CD8" s="41"/>
      <c r="CE8" s="41"/>
      <c r="CF8" s="41"/>
      <c r="CG8" s="41"/>
      <c r="CH8" s="41"/>
      <c r="CI8" s="41"/>
      <c r="CJ8" s="41"/>
      <c r="CK8" s="41"/>
      <c r="CL8" s="41"/>
      <c r="CM8" s="41"/>
      <c r="CN8" s="41"/>
      <c r="CO8" s="41"/>
      <c r="CP8" s="41"/>
      <c r="CQ8" s="41"/>
      <c r="CR8" s="41"/>
      <c r="CS8" s="41"/>
      <c r="CT8" s="41"/>
      <c r="CU8" s="41"/>
      <c r="CV8" s="41"/>
      <c r="CW8" s="41"/>
      <c r="CX8" s="41"/>
      <c r="CY8" s="41"/>
      <c r="CZ8" s="41"/>
      <c r="DA8" s="41"/>
      <c r="DB8" s="41"/>
      <c r="DC8" s="41"/>
      <c r="DD8" s="41"/>
      <c r="DE8" s="41"/>
      <c r="DF8" s="41"/>
      <c r="DG8" s="41"/>
      <c r="DH8" s="41"/>
      <c r="DI8" s="41"/>
      <c r="DJ8" s="41"/>
      <c r="DK8" s="41"/>
      <c r="DL8" s="41"/>
      <c r="DM8" s="41"/>
      <c r="DN8" s="41"/>
      <c r="DO8" s="41"/>
      <c r="DP8" s="41"/>
      <c r="DQ8" s="41"/>
      <c r="DR8" s="41"/>
      <c r="DS8" s="41"/>
      <c r="DT8" s="41"/>
      <c r="DU8" s="41"/>
      <c r="DV8" s="41"/>
      <c r="DW8" s="41"/>
      <c r="DX8" s="41"/>
      <c r="DY8" s="41"/>
      <c r="DZ8" s="41"/>
      <c r="EA8" s="41"/>
      <c r="EB8" s="41"/>
      <c r="EC8" s="41"/>
      <c r="ED8" s="41"/>
      <c r="EE8" s="41"/>
      <c r="EF8" s="41"/>
      <c r="EG8" s="41"/>
      <c r="EH8" s="41"/>
      <c r="EI8" s="41"/>
      <c r="EJ8" s="41"/>
      <c r="EK8" s="41"/>
      <c r="EL8" s="41"/>
      <c r="EM8" s="41"/>
      <c r="EN8" s="41"/>
      <c r="EO8" s="41"/>
      <c r="EP8" s="41"/>
      <c r="EQ8" s="41"/>
      <c r="ER8" s="41"/>
      <c r="ES8" s="41"/>
      <c r="ET8" s="41"/>
      <c r="EU8" s="41"/>
      <c r="EV8" s="41"/>
      <c r="EW8" s="41"/>
      <c r="EX8" s="41"/>
      <c r="EY8" s="41"/>
      <c r="EZ8" s="41"/>
      <c r="FA8" s="41"/>
      <c r="FB8" s="41"/>
      <c r="FC8" s="41"/>
      <c r="FD8" s="41"/>
      <c r="FE8" s="41"/>
      <c r="FF8" s="41"/>
      <c r="FG8" s="41"/>
      <c r="FH8" s="41"/>
      <c r="FI8" s="41"/>
      <c r="FJ8" s="41"/>
      <c r="FK8" s="41"/>
      <c r="FL8" s="41"/>
      <c r="FM8" s="41"/>
      <c r="FN8" s="41"/>
      <c r="FO8" s="41"/>
      <c r="FP8" s="41"/>
      <c r="FQ8" s="41"/>
      <c r="FR8" s="41"/>
      <c r="FS8" s="41"/>
      <c r="FT8" s="41"/>
      <c r="FU8" s="41"/>
      <c r="FV8" s="41"/>
      <c r="FW8" s="41"/>
      <c r="FX8" s="41"/>
      <c r="FY8" s="41"/>
      <c r="FZ8" s="41"/>
      <c r="GA8" s="41"/>
      <c r="GB8" s="41"/>
      <c r="GC8" s="41"/>
      <c r="GD8" s="41"/>
      <c r="GE8" s="41"/>
      <c r="GF8" s="41"/>
      <c r="GG8" s="41"/>
      <c r="GH8" s="41"/>
      <c r="GI8" s="41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1"/>
      <c r="HL8" s="41"/>
      <c r="HM8" s="41"/>
      <c r="HN8" s="41"/>
      <c r="HO8" s="41"/>
      <c r="HP8" s="41"/>
      <c r="HQ8" s="41"/>
      <c r="HR8" s="41"/>
      <c r="HS8" s="41"/>
      <c r="HT8" s="41"/>
      <c r="HU8" s="41"/>
      <c r="HV8" s="41"/>
      <c r="HW8" s="41"/>
      <c r="HX8" s="41"/>
      <c r="HY8" s="41"/>
      <c r="HZ8" s="41"/>
      <c r="IA8" s="41"/>
      <c r="IB8" s="41"/>
      <c r="IC8" s="41"/>
      <c r="ID8" s="41"/>
      <c r="IE8" s="41"/>
      <c r="IF8" s="41"/>
      <c r="IG8" s="41"/>
      <c r="IH8" s="41"/>
    </row>
    <row r="9" spans="1:242" s="66" customFormat="1" ht="15" customHeight="1"/>
    <row r="10" spans="1:242">
      <c r="AR10" s="144"/>
    </row>
    <row r="12" spans="1:242">
      <c r="A12" s="192"/>
      <c r="B12" s="192"/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2"/>
      <c r="S12" s="192"/>
      <c r="T12" s="192"/>
      <c r="U12" s="192"/>
      <c r="V12" s="192"/>
      <c r="W12" s="192"/>
      <c r="X12" s="192"/>
      <c r="Y12" s="192"/>
      <c r="Z12" s="192"/>
      <c r="AA12" s="192"/>
      <c r="AB12" s="192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</row>
    <row r="13" spans="1:242">
      <c r="A13" s="191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1"/>
      <c r="AI13" s="191"/>
      <c r="AJ13" s="191"/>
      <c r="AK13" s="191"/>
      <c r="AL13" s="191"/>
      <c r="AM13" s="191"/>
      <c r="AN13" s="191"/>
      <c r="AO13" s="191"/>
      <c r="AP13" s="191"/>
      <c r="AQ13" s="191"/>
      <c r="AR13" s="191"/>
      <c r="AS13" s="191"/>
      <c r="AT13" s="191"/>
    </row>
    <row r="14" spans="1:242">
      <c r="A14" s="193"/>
      <c r="B14" s="191"/>
      <c r="C14" s="191"/>
      <c r="D14" s="191"/>
      <c r="E14" s="147"/>
      <c r="F14" s="191"/>
      <c r="G14" s="191"/>
      <c r="H14" s="191"/>
      <c r="I14" s="147"/>
      <c r="J14" s="191"/>
      <c r="K14" s="191"/>
      <c r="L14" s="191"/>
      <c r="M14" s="191"/>
      <c r="N14" s="147"/>
      <c r="O14" s="191"/>
      <c r="P14" s="191"/>
      <c r="Q14" s="191"/>
      <c r="R14" s="147"/>
      <c r="S14" s="191"/>
      <c r="T14" s="191"/>
      <c r="U14" s="191"/>
      <c r="V14" s="147"/>
      <c r="W14" s="191"/>
      <c r="X14" s="191"/>
      <c r="Y14" s="191"/>
      <c r="Z14" s="147"/>
      <c r="AA14" s="191"/>
      <c r="AB14" s="191"/>
      <c r="AC14" s="191"/>
      <c r="AD14" s="147"/>
      <c r="AE14" s="191"/>
      <c r="AF14" s="191"/>
      <c r="AG14" s="191"/>
      <c r="AH14" s="147"/>
      <c r="AI14" s="191"/>
      <c r="AJ14" s="191"/>
      <c r="AK14" s="191"/>
      <c r="AL14" s="147"/>
      <c r="AM14" s="191"/>
      <c r="AN14" s="191"/>
      <c r="AO14" s="191"/>
      <c r="AP14" s="147"/>
      <c r="AQ14" s="191"/>
      <c r="AR14" s="191"/>
      <c r="AS14" s="191"/>
      <c r="AT14" s="191"/>
    </row>
    <row r="15" spans="1:242">
      <c r="A15" s="193"/>
      <c r="B15" s="147"/>
      <c r="C15" s="147"/>
      <c r="D15" s="148"/>
      <c r="E15" s="148"/>
      <c r="F15" s="147"/>
      <c r="G15" s="147"/>
      <c r="H15" s="148"/>
      <c r="I15" s="148"/>
      <c r="J15" s="147"/>
      <c r="K15" s="147"/>
      <c r="L15" s="148"/>
      <c r="M15" s="147"/>
      <c r="N15" s="147"/>
      <c r="O15" s="147"/>
      <c r="P15" s="147"/>
      <c r="Q15" s="148"/>
      <c r="R15" s="148"/>
      <c r="S15" s="147"/>
      <c r="T15" s="147"/>
      <c r="U15" s="148"/>
      <c r="V15" s="148"/>
      <c r="W15" s="147"/>
      <c r="X15" s="147"/>
      <c r="Y15" s="148"/>
      <c r="Z15" s="148"/>
      <c r="AA15" s="147"/>
      <c r="AB15" s="147"/>
      <c r="AC15" s="148"/>
      <c r="AD15" s="148"/>
      <c r="AE15" s="147"/>
      <c r="AF15" s="147"/>
      <c r="AG15" s="148"/>
      <c r="AH15" s="148"/>
      <c r="AI15" s="147"/>
      <c r="AJ15" s="147"/>
      <c r="AK15" s="148"/>
      <c r="AL15" s="148"/>
      <c r="AM15" s="147"/>
      <c r="AN15" s="147"/>
      <c r="AO15" s="148"/>
      <c r="AP15" s="148"/>
      <c r="AQ15" s="147"/>
      <c r="AR15" s="147"/>
      <c r="AS15" s="147"/>
      <c r="AT15" s="147"/>
    </row>
    <row r="16" spans="1:242">
      <c r="A16" s="149"/>
      <c r="B16" s="150"/>
      <c r="C16" s="150"/>
      <c r="D16" s="150"/>
      <c r="E16" s="150"/>
      <c r="F16" s="150"/>
      <c r="G16" s="150"/>
      <c r="H16" s="150"/>
      <c r="I16" s="150"/>
      <c r="J16" s="150"/>
      <c r="K16" s="150"/>
      <c r="L16" s="150"/>
      <c r="M16" s="150"/>
      <c r="N16" s="150"/>
      <c r="O16" s="150"/>
      <c r="P16" s="150"/>
      <c r="Q16" s="150"/>
      <c r="R16" s="150"/>
      <c r="S16" s="150"/>
      <c r="T16" s="150"/>
      <c r="U16" s="150"/>
      <c r="V16" s="150"/>
      <c r="W16" s="150"/>
      <c r="X16" s="150"/>
      <c r="Y16" s="150"/>
      <c r="Z16" s="150"/>
      <c r="AA16" s="150"/>
      <c r="AB16" s="150"/>
      <c r="AC16" s="150"/>
      <c r="AD16" s="150"/>
      <c r="AE16" s="150"/>
      <c r="AF16" s="150"/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</row>
    <row r="17" spans="1:47">
      <c r="A17" s="149"/>
      <c r="B17" s="150"/>
      <c r="C17" s="150"/>
      <c r="D17" s="150"/>
      <c r="E17" s="146"/>
      <c r="F17" s="150"/>
      <c r="G17" s="150"/>
      <c r="H17" s="150"/>
      <c r="I17" s="146"/>
      <c r="J17" s="150"/>
      <c r="K17" s="150"/>
      <c r="L17" s="150"/>
      <c r="M17" s="150"/>
      <c r="N17" s="146"/>
      <c r="O17" s="150"/>
      <c r="P17" s="150"/>
      <c r="Q17" s="150"/>
      <c r="R17" s="146"/>
      <c r="S17" s="150"/>
      <c r="T17" s="150"/>
      <c r="U17" s="150"/>
      <c r="V17" s="146"/>
      <c r="W17" s="150"/>
      <c r="X17" s="150"/>
      <c r="Y17" s="150"/>
      <c r="Z17" s="146"/>
      <c r="AA17" s="150"/>
      <c r="AB17" s="150"/>
      <c r="AC17" s="150"/>
      <c r="AD17" s="146"/>
      <c r="AE17" s="150"/>
      <c r="AF17" s="150"/>
      <c r="AG17" s="150"/>
      <c r="AH17" s="146"/>
      <c r="AI17" s="150"/>
      <c r="AJ17" s="150"/>
      <c r="AK17" s="150"/>
      <c r="AL17" s="146"/>
      <c r="AM17" s="150"/>
      <c r="AN17" s="150"/>
      <c r="AO17" s="150"/>
      <c r="AP17" s="146"/>
      <c r="AQ17" s="150"/>
      <c r="AR17" s="150"/>
      <c r="AS17" s="150"/>
      <c r="AT17" s="150"/>
    </row>
    <row r="18" spans="1:47" ht="15.75">
      <c r="A18" s="149"/>
      <c r="B18" s="150"/>
      <c r="C18" s="150"/>
      <c r="D18" s="150"/>
      <c r="E18" s="145"/>
      <c r="F18" s="150"/>
      <c r="G18" s="150"/>
      <c r="H18" s="150"/>
      <c r="I18" s="145"/>
      <c r="J18" s="150"/>
      <c r="K18" s="150"/>
      <c r="L18" s="150"/>
      <c r="M18" s="150"/>
      <c r="N18" s="145"/>
      <c r="O18" s="150"/>
      <c r="P18" s="150"/>
      <c r="Q18" s="150"/>
      <c r="R18" s="145"/>
      <c r="S18" s="150"/>
      <c r="T18" s="150"/>
      <c r="U18" s="150"/>
      <c r="V18" s="145"/>
      <c r="W18" s="150"/>
      <c r="X18" s="150"/>
      <c r="Y18" s="150"/>
      <c r="Z18" s="145"/>
      <c r="AA18" s="150"/>
      <c r="AB18" s="150"/>
      <c r="AC18" s="150"/>
      <c r="AD18" s="145"/>
      <c r="AE18" s="150"/>
      <c r="AF18" s="150"/>
      <c r="AG18" s="150"/>
      <c r="AH18" s="145"/>
      <c r="AI18" s="150"/>
      <c r="AJ18" s="150"/>
      <c r="AK18" s="150"/>
      <c r="AL18" s="145"/>
      <c r="AM18" s="150"/>
      <c r="AN18" s="150"/>
      <c r="AO18" s="150"/>
      <c r="AP18" s="145"/>
      <c r="AQ18" s="150"/>
      <c r="AR18" s="150"/>
      <c r="AS18" s="150"/>
      <c r="AT18" s="150"/>
    </row>
    <row r="19" spans="1:47">
      <c r="A19" s="151"/>
      <c r="B19" s="150"/>
      <c r="C19" s="150"/>
      <c r="D19" s="150"/>
      <c r="E19" s="152"/>
      <c r="F19" s="150"/>
      <c r="G19" s="150"/>
      <c r="H19" s="150"/>
      <c r="I19" s="152"/>
      <c r="J19" s="150"/>
      <c r="K19" s="150"/>
      <c r="L19" s="150"/>
      <c r="M19" s="150"/>
      <c r="N19" s="152"/>
      <c r="O19" s="150"/>
      <c r="P19" s="150"/>
      <c r="Q19" s="150"/>
      <c r="R19" s="152"/>
      <c r="S19" s="150"/>
      <c r="T19" s="150"/>
      <c r="U19" s="150"/>
      <c r="V19" s="152"/>
      <c r="W19" s="150"/>
      <c r="X19" s="150"/>
      <c r="Y19" s="150"/>
      <c r="Z19" s="152"/>
      <c r="AA19" s="150"/>
      <c r="AB19" s="150"/>
      <c r="AC19" s="150"/>
      <c r="AD19" s="152"/>
      <c r="AE19" s="150"/>
      <c r="AF19" s="150"/>
      <c r="AG19" s="150"/>
      <c r="AH19" s="152"/>
      <c r="AI19" s="150"/>
      <c r="AJ19" s="150"/>
      <c r="AK19" s="150"/>
      <c r="AL19" s="152"/>
      <c r="AM19" s="150"/>
      <c r="AN19" s="150"/>
      <c r="AO19" s="150"/>
      <c r="AP19" s="152"/>
      <c r="AQ19" s="150"/>
      <c r="AR19" s="150"/>
      <c r="AS19" s="150"/>
      <c r="AT19" s="150"/>
    </row>
    <row r="21" spans="1:47">
      <c r="O21" s="144"/>
      <c r="P21" s="144"/>
      <c r="Q21" s="144"/>
      <c r="R21" s="144"/>
      <c r="S21" s="144"/>
      <c r="T21" s="144"/>
      <c r="U21" s="144"/>
      <c r="V21" s="144"/>
      <c r="W21" s="144"/>
      <c r="X21" s="144"/>
      <c r="Y21" s="144"/>
      <c r="Z21" s="144"/>
      <c r="AA21" s="144"/>
      <c r="AB21" s="144"/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</row>
    <row r="22" spans="1:47">
      <c r="O22" s="144"/>
      <c r="P22" s="144"/>
      <c r="Q22" s="144"/>
      <c r="R22" s="144"/>
      <c r="S22" s="144"/>
      <c r="T22" s="144"/>
      <c r="U22" s="144"/>
      <c r="V22" s="144"/>
      <c r="W22" s="144"/>
      <c r="X22" s="144"/>
      <c r="Y22" s="144"/>
      <c r="Z22" s="144"/>
      <c r="AA22" s="144"/>
      <c r="AB22" s="144"/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</row>
    <row r="23" spans="1:47">
      <c r="O23" s="144"/>
      <c r="P23" s="144"/>
      <c r="Q23" s="144"/>
      <c r="R23" s="144"/>
      <c r="S23" s="144"/>
      <c r="T23" s="144"/>
      <c r="U23" s="144"/>
      <c r="V23" s="144"/>
      <c r="W23" s="144"/>
      <c r="X23" s="144"/>
      <c r="Y23" s="144"/>
      <c r="Z23" s="144"/>
      <c r="AA23" s="144"/>
      <c r="AB23" s="144"/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</row>
    <row r="24" spans="1:47"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</row>
  </sheetData>
  <mergeCells count="27">
    <mergeCell ref="AE14:AG14"/>
    <mergeCell ref="AI14:AK14"/>
    <mergeCell ref="AM14:AO14"/>
    <mergeCell ref="AQ14:AT14"/>
    <mergeCell ref="A12:AT12"/>
    <mergeCell ref="A13:AT13"/>
    <mergeCell ref="A14:A15"/>
    <mergeCell ref="B14:D14"/>
    <mergeCell ref="F14:H14"/>
    <mergeCell ref="J14:M14"/>
    <mergeCell ref="O14:Q14"/>
    <mergeCell ref="S14:U14"/>
    <mergeCell ref="W14:Y14"/>
    <mergeCell ref="AA14:AC14"/>
    <mergeCell ref="A1:AU1"/>
    <mergeCell ref="AE3:AH3"/>
    <mergeCell ref="AI3:AL3"/>
    <mergeCell ref="AQ3:AU3"/>
    <mergeCell ref="A3:A4"/>
    <mergeCell ref="B3:E3"/>
    <mergeCell ref="F3:I3"/>
    <mergeCell ref="J3:N3"/>
    <mergeCell ref="O3:R3"/>
    <mergeCell ref="S3:V3"/>
    <mergeCell ref="W3:Z3"/>
    <mergeCell ref="AA3:AD3"/>
    <mergeCell ref="AM3:AP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P15"/>
  <sheetViews>
    <sheetView showGridLines="0" zoomScale="80" zoomScaleNormal="80" workbookViewId="0">
      <selection sqref="A1:AJ1"/>
    </sheetView>
  </sheetViews>
  <sheetFormatPr defaultColWidth="9.140625" defaultRowHeight="15"/>
  <cols>
    <col min="1" max="1" width="47.140625" style="60" customWidth="1"/>
    <col min="2" max="10" width="8" style="60" customWidth="1"/>
    <col min="11" max="11" width="9.5703125" style="60" bestFit="1" customWidth="1"/>
    <col min="12" max="19" width="8" style="60" customWidth="1"/>
    <col min="20" max="20" width="8.28515625" style="60" customWidth="1"/>
    <col min="21" max="22" width="8" style="60" customWidth="1"/>
    <col min="23" max="23" width="8.5703125" style="60" customWidth="1"/>
    <col min="24" max="24" width="8" style="60" customWidth="1"/>
    <col min="25" max="25" width="9.5703125" style="60" bestFit="1" customWidth="1"/>
    <col min="26" max="35" width="8" style="60" customWidth="1"/>
    <col min="36" max="36" width="9.5703125" style="60" bestFit="1" customWidth="1"/>
    <col min="37" max="16384" width="9.140625" style="60"/>
  </cols>
  <sheetData>
    <row r="1" spans="1:42" ht="23.25" customHeight="1">
      <c r="A1" s="156" t="s">
        <v>105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6"/>
      <c r="R1" s="156"/>
      <c r="S1" s="156"/>
      <c r="T1" s="156"/>
      <c r="U1" s="156"/>
      <c r="V1" s="156"/>
      <c r="W1" s="156"/>
      <c r="X1" s="156"/>
      <c r="Y1" s="156"/>
      <c r="Z1" s="156"/>
      <c r="AA1" s="156"/>
      <c r="AB1" s="156"/>
      <c r="AC1" s="156"/>
      <c r="AD1" s="156"/>
      <c r="AE1" s="156"/>
      <c r="AF1" s="156"/>
      <c r="AG1" s="156"/>
      <c r="AH1" s="156"/>
      <c r="AI1" s="156"/>
      <c r="AJ1" s="156"/>
    </row>
    <row r="2" spans="1:42" ht="15" customHeight="1">
      <c r="A2" s="194" t="s">
        <v>20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94"/>
      <c r="V2" s="194"/>
      <c r="W2" s="194"/>
      <c r="X2" s="194"/>
      <c r="Y2" s="194"/>
      <c r="Z2" s="194"/>
      <c r="AA2" s="194"/>
      <c r="AB2" s="194"/>
      <c r="AC2" s="194"/>
      <c r="AD2" s="194"/>
      <c r="AE2" s="194"/>
      <c r="AF2" s="194"/>
      <c r="AG2" s="194"/>
      <c r="AH2" s="194"/>
      <c r="AI2" s="194"/>
      <c r="AJ2" s="194"/>
    </row>
    <row r="3" spans="1:42" s="61" customFormat="1" ht="45" customHeight="1">
      <c r="A3" s="183" t="s">
        <v>60</v>
      </c>
      <c r="B3" s="165" t="s">
        <v>3</v>
      </c>
      <c r="C3" s="165"/>
      <c r="D3" s="195"/>
      <c r="E3" s="165" t="s">
        <v>32</v>
      </c>
      <c r="F3" s="165"/>
      <c r="G3" s="195"/>
      <c r="H3" s="166" t="s">
        <v>76</v>
      </c>
      <c r="I3" s="182"/>
      <c r="J3" s="182"/>
      <c r="K3" s="167"/>
      <c r="L3" s="165" t="s">
        <v>5</v>
      </c>
      <c r="M3" s="165"/>
      <c r="N3" s="196"/>
      <c r="O3" s="166" t="s">
        <v>68</v>
      </c>
      <c r="P3" s="182"/>
      <c r="Q3" s="189"/>
      <c r="R3" s="165" t="s">
        <v>33</v>
      </c>
      <c r="S3" s="165"/>
      <c r="T3" s="196"/>
      <c r="U3" s="165" t="s">
        <v>18</v>
      </c>
      <c r="V3" s="165"/>
      <c r="W3" s="196"/>
      <c r="X3" s="166" t="s">
        <v>6</v>
      </c>
      <c r="Y3" s="182"/>
      <c r="Z3" s="167"/>
      <c r="AA3" s="166" t="s">
        <v>49</v>
      </c>
      <c r="AB3" s="182"/>
      <c r="AC3" s="167"/>
      <c r="AD3" s="166" t="s">
        <v>98</v>
      </c>
      <c r="AE3" s="182"/>
      <c r="AF3" s="182"/>
      <c r="AG3" s="166" t="s">
        <v>23</v>
      </c>
      <c r="AH3" s="182"/>
      <c r="AI3" s="182"/>
      <c r="AJ3" s="167"/>
    </row>
    <row r="4" spans="1:42" ht="24.75" customHeight="1">
      <c r="A4" s="184"/>
      <c r="B4" s="62" t="s">
        <v>21</v>
      </c>
      <c r="C4" s="62" t="s">
        <v>22</v>
      </c>
      <c r="D4" s="62" t="s">
        <v>15</v>
      </c>
      <c r="E4" s="62" t="s">
        <v>21</v>
      </c>
      <c r="F4" s="62" t="s">
        <v>22</v>
      </c>
      <c r="G4" s="62" t="s">
        <v>15</v>
      </c>
      <c r="H4" s="62" t="s">
        <v>21</v>
      </c>
      <c r="I4" s="62" t="s">
        <v>22</v>
      </c>
      <c r="J4" s="62" t="s">
        <v>15</v>
      </c>
      <c r="K4" s="62" t="s">
        <v>37</v>
      </c>
      <c r="L4" s="62" t="s">
        <v>21</v>
      </c>
      <c r="M4" s="62" t="s">
        <v>22</v>
      </c>
      <c r="N4" s="62" t="s">
        <v>15</v>
      </c>
      <c r="O4" s="62" t="s">
        <v>21</v>
      </c>
      <c r="P4" s="62" t="s">
        <v>22</v>
      </c>
      <c r="Q4" s="62" t="s">
        <v>15</v>
      </c>
      <c r="R4" s="62" t="s">
        <v>21</v>
      </c>
      <c r="S4" s="62" t="s">
        <v>22</v>
      </c>
      <c r="T4" s="62" t="s">
        <v>15</v>
      </c>
      <c r="U4" s="62" t="s">
        <v>21</v>
      </c>
      <c r="V4" s="62" t="s">
        <v>22</v>
      </c>
      <c r="W4" s="62" t="s">
        <v>15</v>
      </c>
      <c r="X4" s="62" t="s">
        <v>21</v>
      </c>
      <c r="Y4" s="62" t="s">
        <v>22</v>
      </c>
      <c r="Z4" s="62" t="s">
        <v>15</v>
      </c>
      <c r="AA4" s="62" t="s">
        <v>21</v>
      </c>
      <c r="AB4" s="62" t="s">
        <v>22</v>
      </c>
      <c r="AC4" s="62" t="s">
        <v>15</v>
      </c>
      <c r="AD4" s="132" t="s">
        <v>21</v>
      </c>
      <c r="AE4" s="132" t="s">
        <v>22</v>
      </c>
      <c r="AF4" s="132" t="s">
        <v>15</v>
      </c>
      <c r="AG4" s="62" t="s">
        <v>21</v>
      </c>
      <c r="AH4" s="62" t="s">
        <v>22</v>
      </c>
      <c r="AI4" s="62" t="s">
        <v>15</v>
      </c>
      <c r="AJ4" s="62" t="s">
        <v>37</v>
      </c>
    </row>
    <row r="5" spans="1:42" s="41" customFormat="1" ht="39.950000000000003" customHeight="1">
      <c r="A5" s="63" t="s">
        <v>28</v>
      </c>
      <c r="B5" s="116">
        <v>36.75</v>
      </c>
      <c r="C5" s="116">
        <v>33.1</v>
      </c>
      <c r="D5" s="116">
        <v>94.04</v>
      </c>
      <c r="E5" s="116">
        <v>36.840000000000003</v>
      </c>
      <c r="F5" s="116">
        <v>32.65</v>
      </c>
      <c r="G5" s="116">
        <v>27.34</v>
      </c>
      <c r="H5" s="116">
        <v>37.93</v>
      </c>
      <c r="I5" s="116">
        <v>33.729999999999997</v>
      </c>
      <c r="J5" s="116">
        <v>90.9</v>
      </c>
      <c r="K5" s="116">
        <v>77.78</v>
      </c>
      <c r="L5" s="116">
        <v>36.770000000000003</v>
      </c>
      <c r="M5" s="116">
        <v>31.85</v>
      </c>
      <c r="N5" s="116">
        <v>95.99</v>
      </c>
      <c r="O5" s="116">
        <v>36.159999999999997</v>
      </c>
      <c r="P5" s="116">
        <v>35.35</v>
      </c>
      <c r="Q5" s="116">
        <v>98.11</v>
      </c>
      <c r="R5" s="116">
        <v>35.65</v>
      </c>
      <c r="S5" s="116">
        <v>33.29</v>
      </c>
      <c r="T5" s="116">
        <v>44.81</v>
      </c>
      <c r="U5" s="116">
        <v>45.66</v>
      </c>
      <c r="V5" s="116">
        <v>42.54</v>
      </c>
      <c r="W5" s="116">
        <v>57.78</v>
      </c>
      <c r="X5" s="116">
        <v>45.49</v>
      </c>
      <c r="Y5" s="116">
        <v>48.46</v>
      </c>
      <c r="Z5" s="116">
        <v>92.86</v>
      </c>
      <c r="AA5" s="116">
        <v>45.75</v>
      </c>
      <c r="AB5" s="116">
        <v>44.59</v>
      </c>
      <c r="AC5" s="116">
        <v>100</v>
      </c>
      <c r="AD5" s="116">
        <v>56.95</v>
      </c>
      <c r="AE5" s="116">
        <v>76</v>
      </c>
      <c r="AF5" s="116">
        <v>63.29</v>
      </c>
      <c r="AG5" s="116">
        <v>37.39</v>
      </c>
      <c r="AH5" s="116">
        <v>34.57</v>
      </c>
      <c r="AI5" s="116">
        <v>81.97</v>
      </c>
      <c r="AJ5" s="116">
        <v>77.78</v>
      </c>
    </row>
    <row r="6" spans="1:42" s="41" customFormat="1" ht="39" customHeight="1">
      <c r="A6" s="63" t="s">
        <v>29</v>
      </c>
      <c r="B6" s="116">
        <v>63.25</v>
      </c>
      <c r="C6" s="116">
        <v>66.900000000000006</v>
      </c>
      <c r="D6" s="116">
        <v>0</v>
      </c>
      <c r="E6" s="116">
        <v>63.16</v>
      </c>
      <c r="F6" s="116">
        <v>67.349999999999994</v>
      </c>
      <c r="G6" s="116">
        <v>70.89</v>
      </c>
      <c r="H6" s="116">
        <v>62.07</v>
      </c>
      <c r="I6" s="116">
        <v>66.27</v>
      </c>
      <c r="J6" s="116">
        <v>0</v>
      </c>
      <c r="K6" s="116">
        <v>0</v>
      </c>
      <c r="L6" s="116">
        <v>63.23</v>
      </c>
      <c r="M6" s="116">
        <v>68.150000000000006</v>
      </c>
      <c r="N6" s="116">
        <v>0</v>
      </c>
      <c r="O6" s="116">
        <v>63.84</v>
      </c>
      <c r="P6" s="116">
        <v>64.650000000000006</v>
      </c>
      <c r="Q6" s="116">
        <v>0</v>
      </c>
      <c r="R6" s="116">
        <v>64.349999999999994</v>
      </c>
      <c r="S6" s="116">
        <v>66.709999999999994</v>
      </c>
      <c r="T6" s="116">
        <v>51.64</v>
      </c>
      <c r="U6" s="116">
        <v>54.34</v>
      </c>
      <c r="V6" s="116">
        <v>57.46</v>
      </c>
      <c r="W6" s="116">
        <v>0</v>
      </c>
      <c r="X6" s="116">
        <v>54.51</v>
      </c>
      <c r="Y6" s="116">
        <v>51.54</v>
      </c>
      <c r="Z6" s="116">
        <v>0</v>
      </c>
      <c r="AA6" s="116">
        <v>54.25</v>
      </c>
      <c r="AB6" s="116">
        <v>55.41</v>
      </c>
      <c r="AC6" s="116">
        <v>0</v>
      </c>
      <c r="AD6" s="116">
        <v>43.05</v>
      </c>
      <c r="AE6" s="116">
        <v>24</v>
      </c>
      <c r="AF6" s="116">
        <v>0</v>
      </c>
      <c r="AG6" s="116">
        <v>62.61</v>
      </c>
      <c r="AH6" s="116">
        <v>65.430000000000007</v>
      </c>
      <c r="AI6" s="79">
        <v>12.13</v>
      </c>
      <c r="AJ6" s="116">
        <v>0</v>
      </c>
    </row>
    <row r="7" spans="1:42" ht="39.950000000000003" customHeight="1">
      <c r="A7" s="63" t="s">
        <v>30</v>
      </c>
      <c r="B7" s="116">
        <v>0</v>
      </c>
      <c r="C7" s="116">
        <v>0</v>
      </c>
      <c r="D7" s="116">
        <v>5.96</v>
      </c>
      <c r="E7" s="116">
        <v>0</v>
      </c>
      <c r="F7" s="116">
        <v>0</v>
      </c>
      <c r="G7" s="116">
        <v>1.77</v>
      </c>
      <c r="H7" s="116">
        <v>0</v>
      </c>
      <c r="I7" s="116">
        <v>0</v>
      </c>
      <c r="J7" s="116">
        <v>9.1</v>
      </c>
      <c r="K7" s="116">
        <v>22.22</v>
      </c>
      <c r="L7" s="116">
        <v>0</v>
      </c>
      <c r="M7" s="116">
        <v>0</v>
      </c>
      <c r="N7" s="116">
        <v>4.01</v>
      </c>
      <c r="O7" s="116">
        <v>0</v>
      </c>
      <c r="P7" s="116">
        <v>0</v>
      </c>
      <c r="Q7" s="116">
        <v>1.89</v>
      </c>
      <c r="R7" s="116">
        <v>0</v>
      </c>
      <c r="S7" s="116">
        <v>0</v>
      </c>
      <c r="T7" s="116">
        <v>3.55</v>
      </c>
      <c r="U7" s="116">
        <v>0</v>
      </c>
      <c r="V7" s="116">
        <v>0</v>
      </c>
      <c r="W7" s="116">
        <v>42.22</v>
      </c>
      <c r="X7" s="116">
        <v>0</v>
      </c>
      <c r="Y7" s="116">
        <v>0</v>
      </c>
      <c r="Z7" s="116">
        <v>7.14</v>
      </c>
      <c r="AA7" s="116">
        <v>0</v>
      </c>
      <c r="AB7" s="116">
        <v>0</v>
      </c>
      <c r="AC7" s="116">
        <v>0</v>
      </c>
      <c r="AD7" s="116">
        <v>0</v>
      </c>
      <c r="AE7" s="116">
        <v>0</v>
      </c>
      <c r="AF7" s="116">
        <v>36.71</v>
      </c>
      <c r="AG7" s="116">
        <v>0</v>
      </c>
      <c r="AH7" s="116">
        <v>0</v>
      </c>
      <c r="AI7" s="79">
        <v>5.9</v>
      </c>
      <c r="AJ7" s="116">
        <v>22.22</v>
      </c>
    </row>
    <row r="8" spans="1:42" s="41" customFormat="1" ht="39.950000000000003" customHeight="1">
      <c r="A8" s="63" t="s">
        <v>31</v>
      </c>
      <c r="B8" s="116">
        <f>SUM(B5:B7)</f>
        <v>100</v>
      </c>
      <c r="C8" s="116">
        <f t="shared" ref="C8:AJ8" si="0">SUM(C5:C7)</f>
        <v>100</v>
      </c>
      <c r="D8" s="116">
        <f t="shared" si="0"/>
        <v>100</v>
      </c>
      <c r="E8" s="116">
        <f t="shared" si="0"/>
        <v>100</v>
      </c>
      <c r="F8" s="116">
        <f t="shared" si="0"/>
        <v>100</v>
      </c>
      <c r="G8" s="116">
        <f t="shared" si="0"/>
        <v>100</v>
      </c>
      <c r="H8" s="116">
        <f t="shared" si="0"/>
        <v>100</v>
      </c>
      <c r="I8" s="116">
        <f t="shared" si="0"/>
        <v>100</v>
      </c>
      <c r="J8" s="116">
        <f t="shared" si="0"/>
        <v>100</v>
      </c>
      <c r="K8" s="116">
        <f t="shared" si="0"/>
        <v>100</v>
      </c>
      <c r="L8" s="116">
        <f t="shared" si="0"/>
        <v>100</v>
      </c>
      <c r="M8" s="116">
        <f t="shared" si="0"/>
        <v>100</v>
      </c>
      <c r="N8" s="116">
        <f t="shared" si="0"/>
        <v>100</v>
      </c>
      <c r="O8" s="116">
        <f t="shared" si="0"/>
        <v>100</v>
      </c>
      <c r="P8" s="116">
        <f t="shared" si="0"/>
        <v>100</v>
      </c>
      <c r="Q8" s="116">
        <f t="shared" si="0"/>
        <v>100</v>
      </c>
      <c r="R8" s="116">
        <f t="shared" si="0"/>
        <v>100</v>
      </c>
      <c r="S8" s="116">
        <f t="shared" si="0"/>
        <v>100</v>
      </c>
      <c r="T8" s="116">
        <f t="shared" si="0"/>
        <v>100</v>
      </c>
      <c r="U8" s="116">
        <f t="shared" si="0"/>
        <v>100</v>
      </c>
      <c r="V8" s="116">
        <f t="shared" si="0"/>
        <v>100</v>
      </c>
      <c r="W8" s="116">
        <f t="shared" si="0"/>
        <v>100</v>
      </c>
      <c r="X8" s="116">
        <f t="shared" si="0"/>
        <v>100</v>
      </c>
      <c r="Y8" s="116">
        <f t="shared" si="0"/>
        <v>100</v>
      </c>
      <c r="Z8" s="116">
        <f t="shared" si="0"/>
        <v>100</v>
      </c>
      <c r="AA8" s="116">
        <f t="shared" si="0"/>
        <v>100</v>
      </c>
      <c r="AB8" s="116">
        <f t="shared" si="0"/>
        <v>100</v>
      </c>
      <c r="AC8" s="116">
        <f t="shared" si="0"/>
        <v>100</v>
      </c>
      <c r="AD8" s="116">
        <f t="shared" si="0"/>
        <v>100</v>
      </c>
      <c r="AE8" s="116">
        <f t="shared" si="0"/>
        <v>100</v>
      </c>
      <c r="AF8" s="116">
        <f t="shared" si="0"/>
        <v>100</v>
      </c>
      <c r="AG8" s="116">
        <f t="shared" si="0"/>
        <v>100</v>
      </c>
      <c r="AH8" s="116">
        <f t="shared" si="0"/>
        <v>100</v>
      </c>
      <c r="AI8" s="116">
        <f t="shared" si="0"/>
        <v>100</v>
      </c>
      <c r="AJ8" s="116">
        <f t="shared" si="0"/>
        <v>100</v>
      </c>
    </row>
    <row r="9" spans="1:42"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2"/>
    </row>
    <row r="12" spans="1:42">
      <c r="B12" s="153"/>
      <c r="C12" s="153"/>
      <c r="D12" s="153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53"/>
      <c r="Y12" s="153"/>
      <c r="Z12" s="153"/>
      <c r="AA12" s="153"/>
      <c r="AB12" s="153"/>
      <c r="AC12" s="153"/>
      <c r="AD12" s="153"/>
      <c r="AE12" s="153"/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</row>
    <row r="13" spans="1:42">
      <c r="B13" s="153"/>
      <c r="C13" s="153"/>
      <c r="D13" s="153"/>
      <c r="E13" s="153"/>
      <c r="F13" s="153"/>
      <c r="G13" s="153"/>
      <c r="H13" s="153"/>
      <c r="I13" s="153"/>
      <c r="J13" s="153"/>
      <c r="K13" s="153"/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</row>
    <row r="14" spans="1:42"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53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53"/>
      <c r="Y14" s="153"/>
      <c r="Z14" s="153"/>
      <c r="AA14" s="153"/>
      <c r="AB14" s="153"/>
      <c r="AC14" s="153"/>
      <c r="AD14" s="153"/>
      <c r="AE14" s="153"/>
      <c r="AF14" s="153"/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</row>
    <row r="15" spans="1:42">
      <c r="B15" s="153"/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53"/>
      <c r="Y15" s="153"/>
      <c r="Z15" s="153"/>
      <c r="AA15" s="153"/>
      <c r="AB15" s="153"/>
      <c r="AC15" s="153"/>
      <c r="AD15" s="153"/>
      <c r="AE15" s="153"/>
      <c r="AF15" s="153"/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</row>
  </sheetData>
  <mergeCells count="14">
    <mergeCell ref="X3:Z3"/>
    <mergeCell ref="AA3:AC3"/>
    <mergeCell ref="AG3:AJ3"/>
    <mergeCell ref="A1:AJ1"/>
    <mergeCell ref="A2:AJ2"/>
    <mergeCell ref="A3:A4"/>
    <mergeCell ref="B3:D3"/>
    <mergeCell ref="E3:G3"/>
    <mergeCell ref="H3:K3"/>
    <mergeCell ref="L3:N3"/>
    <mergeCell ref="O3:Q3"/>
    <mergeCell ref="R3:T3"/>
    <mergeCell ref="U3:W3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20"/>
  <sheetViews>
    <sheetView showGridLines="0" zoomScale="90" zoomScaleNormal="90" workbookViewId="0">
      <selection sqref="A1:N1"/>
    </sheetView>
  </sheetViews>
  <sheetFormatPr defaultColWidth="9.140625" defaultRowHeight="13.5" customHeight="1"/>
  <cols>
    <col min="1" max="1" width="59.42578125" style="11" customWidth="1"/>
    <col min="2" max="4" width="12.42578125" style="9" customWidth="1"/>
    <col min="5" max="8" width="10.28515625" style="9" customWidth="1"/>
    <col min="9" max="14" width="10.140625" style="9" bestFit="1" customWidth="1"/>
    <col min="15" max="16384" width="9.140625" style="9"/>
  </cols>
  <sheetData>
    <row r="1" spans="1:14" ht="40.5" customHeight="1">
      <c r="A1" s="197" t="s">
        <v>92</v>
      </c>
      <c r="B1" s="197"/>
      <c r="C1" s="197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7"/>
    </row>
    <row r="2" spans="1:14" ht="13.5" customHeight="1">
      <c r="A2" s="29"/>
      <c r="B2" s="12"/>
    </row>
    <row r="3" spans="1:14" ht="30.75" customHeight="1">
      <c r="A3" s="202" t="s">
        <v>56</v>
      </c>
      <c r="B3" s="103">
        <v>2021</v>
      </c>
      <c r="C3" s="204">
        <v>2022</v>
      </c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6"/>
    </row>
    <row r="4" spans="1:14" ht="32.25" customHeight="1">
      <c r="A4" s="203"/>
      <c r="B4" s="104">
        <v>12</v>
      </c>
      <c r="C4" s="104">
        <v>1</v>
      </c>
      <c r="D4" s="104">
        <v>2</v>
      </c>
      <c r="E4" s="104">
        <v>3</v>
      </c>
      <c r="F4" s="104">
        <v>4</v>
      </c>
      <c r="G4" s="104">
        <v>5</v>
      </c>
      <c r="H4" s="104">
        <v>6</v>
      </c>
      <c r="I4" s="104">
        <v>7</v>
      </c>
      <c r="J4" s="104">
        <v>8</v>
      </c>
      <c r="K4" s="104">
        <v>9</v>
      </c>
      <c r="L4" s="104">
        <v>10</v>
      </c>
      <c r="M4" s="104">
        <v>11</v>
      </c>
      <c r="N4" s="104">
        <v>12</v>
      </c>
    </row>
    <row r="5" spans="1:14" ht="35.1" customHeight="1">
      <c r="A5" s="14" t="s">
        <v>16</v>
      </c>
      <c r="B5" s="120">
        <v>1208625</v>
      </c>
      <c r="C5" s="120">
        <v>1208508</v>
      </c>
      <c r="D5" s="120">
        <v>1221250</v>
      </c>
      <c r="E5" s="120">
        <v>1220785</v>
      </c>
      <c r="F5" s="120">
        <v>1220051</v>
      </c>
      <c r="G5" s="120">
        <v>1233556</v>
      </c>
      <c r="H5" s="120">
        <v>1232975</v>
      </c>
      <c r="I5" s="120">
        <v>1232937</v>
      </c>
      <c r="J5" s="120">
        <v>1242145</v>
      </c>
      <c r="K5" s="120">
        <v>1241842</v>
      </c>
      <c r="L5" s="120">
        <v>1241375</v>
      </c>
      <c r="M5" s="120">
        <v>1248319</v>
      </c>
      <c r="N5" s="120">
        <v>1247605</v>
      </c>
    </row>
    <row r="6" spans="1:14" ht="35.1" customHeight="1">
      <c r="A6" s="14" t="s">
        <v>17</v>
      </c>
      <c r="B6" s="120">
        <v>486355</v>
      </c>
      <c r="C6" s="120">
        <v>486317</v>
      </c>
      <c r="D6" s="120">
        <v>483011</v>
      </c>
      <c r="E6" s="120">
        <v>482918</v>
      </c>
      <c r="F6" s="120">
        <v>482818</v>
      </c>
      <c r="G6" s="120">
        <v>476668</v>
      </c>
      <c r="H6" s="120">
        <v>476455</v>
      </c>
      <c r="I6" s="120">
        <v>476349</v>
      </c>
      <c r="J6" s="120">
        <v>470635</v>
      </c>
      <c r="K6" s="120">
        <v>470517</v>
      </c>
      <c r="L6" s="120">
        <v>470410</v>
      </c>
      <c r="M6" s="120">
        <v>466477</v>
      </c>
      <c r="N6" s="120">
        <v>465556</v>
      </c>
    </row>
    <row r="7" spans="1:14" ht="35.1" customHeight="1">
      <c r="A7" s="121" t="s">
        <v>71</v>
      </c>
      <c r="B7" s="120">
        <v>874595</v>
      </c>
      <c r="C7" s="120">
        <v>874214</v>
      </c>
      <c r="D7" s="120">
        <v>890172</v>
      </c>
      <c r="E7" s="120">
        <v>889442</v>
      </c>
      <c r="F7" s="120">
        <v>888974</v>
      </c>
      <c r="G7" s="120">
        <v>903722</v>
      </c>
      <c r="H7" s="120">
        <v>902582</v>
      </c>
      <c r="I7" s="120">
        <v>902026</v>
      </c>
      <c r="J7" s="120">
        <v>918002</v>
      </c>
      <c r="K7" s="120">
        <v>917846</v>
      </c>
      <c r="L7" s="120">
        <v>917430</v>
      </c>
      <c r="M7" s="120">
        <v>934960</v>
      </c>
      <c r="N7" s="120">
        <v>934075</v>
      </c>
    </row>
    <row r="8" spans="1:14" ht="35.1" customHeight="1">
      <c r="A8" s="14" t="s">
        <v>5</v>
      </c>
      <c r="B8" s="120">
        <v>1031877</v>
      </c>
      <c r="C8" s="120">
        <v>1031408</v>
      </c>
      <c r="D8" s="120">
        <v>1030351</v>
      </c>
      <c r="E8" s="120">
        <v>1029850</v>
      </c>
      <c r="F8" s="120">
        <v>1029124</v>
      </c>
      <c r="G8" s="120">
        <v>1023095</v>
      </c>
      <c r="H8" s="120">
        <v>1021270</v>
      </c>
      <c r="I8" s="120">
        <v>1020493</v>
      </c>
      <c r="J8" s="120">
        <v>1015214</v>
      </c>
      <c r="K8" s="120">
        <v>1016567</v>
      </c>
      <c r="L8" s="120">
        <v>1016156</v>
      </c>
      <c r="M8" s="120">
        <v>1014152</v>
      </c>
      <c r="N8" s="120">
        <v>1013752</v>
      </c>
    </row>
    <row r="9" spans="1:14" ht="35.1" customHeight="1">
      <c r="A9" s="34" t="s">
        <v>77</v>
      </c>
      <c r="B9" s="120">
        <v>408971</v>
      </c>
      <c r="C9" s="120">
        <v>408693</v>
      </c>
      <c r="D9" s="120">
        <v>409434</v>
      </c>
      <c r="E9" s="120">
        <v>409224</v>
      </c>
      <c r="F9" s="120">
        <v>409159</v>
      </c>
      <c r="G9" s="120">
        <v>410554</v>
      </c>
      <c r="H9" s="120">
        <v>410086</v>
      </c>
      <c r="I9" s="120">
        <v>409942</v>
      </c>
      <c r="J9" s="120">
        <v>411760</v>
      </c>
      <c r="K9" s="120">
        <v>411669</v>
      </c>
      <c r="L9" s="120">
        <v>411711</v>
      </c>
      <c r="M9" s="120">
        <v>417670</v>
      </c>
      <c r="N9" s="120">
        <v>417568</v>
      </c>
    </row>
    <row r="10" spans="1:14" ht="34.5" customHeight="1">
      <c r="A10" s="121" t="s">
        <v>69</v>
      </c>
      <c r="B10" s="120">
        <v>405453</v>
      </c>
      <c r="C10" s="120">
        <v>405321</v>
      </c>
      <c r="D10" s="120">
        <v>403949</v>
      </c>
      <c r="E10" s="120">
        <v>403895</v>
      </c>
      <c r="F10" s="120">
        <v>403786</v>
      </c>
      <c r="G10" s="120">
        <v>400804</v>
      </c>
      <c r="H10" s="120">
        <v>400581</v>
      </c>
      <c r="I10" s="120">
        <v>400561</v>
      </c>
      <c r="J10" s="120">
        <v>398418</v>
      </c>
      <c r="K10" s="120">
        <v>398320</v>
      </c>
      <c r="L10" s="120">
        <v>398229</v>
      </c>
      <c r="M10" s="120">
        <v>399130</v>
      </c>
      <c r="N10" s="120">
        <v>398652</v>
      </c>
    </row>
    <row r="11" spans="1:14" ht="35.1" customHeight="1">
      <c r="A11" s="32" t="s">
        <v>73</v>
      </c>
      <c r="B11" s="120">
        <v>224736</v>
      </c>
      <c r="C11" s="120">
        <v>224764</v>
      </c>
      <c r="D11" s="120">
        <v>226941</v>
      </c>
      <c r="E11" s="120">
        <v>226981</v>
      </c>
      <c r="F11" s="120">
        <v>229644</v>
      </c>
      <c r="G11" s="120">
        <v>228388</v>
      </c>
      <c r="H11" s="120">
        <v>228458</v>
      </c>
      <c r="I11" s="120">
        <v>228489</v>
      </c>
      <c r="J11" s="120">
        <v>226445</v>
      </c>
      <c r="K11" s="120">
        <v>226451</v>
      </c>
      <c r="L11" s="120">
        <v>226475</v>
      </c>
      <c r="M11" s="120">
        <v>224777</v>
      </c>
      <c r="N11" s="120">
        <v>224723</v>
      </c>
    </row>
    <row r="12" spans="1:14" ht="35.1" customHeight="1">
      <c r="A12" s="28" t="s">
        <v>6</v>
      </c>
      <c r="B12" s="120">
        <v>127218</v>
      </c>
      <c r="C12" s="120">
        <v>127293</v>
      </c>
      <c r="D12" s="120">
        <v>128926</v>
      </c>
      <c r="E12" s="120">
        <v>129007</v>
      </c>
      <c r="F12" s="120">
        <v>129055</v>
      </c>
      <c r="G12" s="120">
        <v>129093</v>
      </c>
      <c r="H12" s="120">
        <v>129316</v>
      </c>
      <c r="I12" s="120">
        <v>129372</v>
      </c>
      <c r="J12" s="120">
        <v>129282</v>
      </c>
      <c r="K12" s="120">
        <v>129312</v>
      </c>
      <c r="L12" s="120">
        <v>129329</v>
      </c>
      <c r="M12" s="120">
        <v>130305</v>
      </c>
      <c r="N12" s="120">
        <v>130289</v>
      </c>
    </row>
    <row r="13" spans="1:14" ht="35.1" customHeight="1">
      <c r="A13" s="28" t="s">
        <v>36</v>
      </c>
      <c r="B13" s="120">
        <v>81924</v>
      </c>
      <c r="C13" s="120">
        <v>81932</v>
      </c>
      <c r="D13" s="120">
        <v>81692</v>
      </c>
      <c r="E13" s="120">
        <v>81717</v>
      </c>
      <c r="F13" s="120">
        <v>81720</v>
      </c>
      <c r="G13" s="120">
        <v>80561</v>
      </c>
      <c r="H13" s="120">
        <v>80572</v>
      </c>
      <c r="I13" s="120">
        <v>80588</v>
      </c>
      <c r="J13" s="120">
        <v>80270</v>
      </c>
      <c r="K13" s="120">
        <v>80265</v>
      </c>
      <c r="L13" s="120">
        <v>80266</v>
      </c>
      <c r="M13" s="120">
        <v>81233</v>
      </c>
      <c r="N13" s="120">
        <v>81222</v>
      </c>
    </row>
    <row r="14" spans="1:14" ht="35.1" customHeight="1">
      <c r="A14" s="135" t="s">
        <v>67</v>
      </c>
      <c r="B14" s="155" t="s">
        <v>101</v>
      </c>
      <c r="C14" s="120">
        <v>1639</v>
      </c>
      <c r="D14" s="120">
        <v>2891</v>
      </c>
      <c r="E14" s="120">
        <v>2932</v>
      </c>
      <c r="F14" s="120">
        <v>2938</v>
      </c>
      <c r="G14" s="120">
        <v>5079</v>
      </c>
      <c r="H14" s="120">
        <v>5366</v>
      </c>
      <c r="I14" s="120">
        <v>5436</v>
      </c>
      <c r="J14" s="120">
        <v>7165</v>
      </c>
      <c r="K14" s="120">
        <v>7245</v>
      </c>
      <c r="L14" s="120">
        <v>7314</v>
      </c>
      <c r="M14" s="120">
        <v>9707</v>
      </c>
      <c r="N14" s="120">
        <v>9812</v>
      </c>
    </row>
    <row r="15" spans="1:14" ht="35.1" customHeight="1">
      <c r="A15" s="31" t="s">
        <v>23</v>
      </c>
      <c r="B15" s="120">
        <v>4849754</v>
      </c>
      <c r="C15" s="120">
        <v>4850089</v>
      </c>
      <c r="D15" s="120">
        <v>4878617</v>
      </c>
      <c r="E15" s="120">
        <v>4876751</v>
      </c>
      <c r="F15" s="120">
        <v>4877269</v>
      </c>
      <c r="G15" s="120">
        <v>4891520</v>
      </c>
      <c r="H15" s="120">
        <v>4887661</v>
      </c>
      <c r="I15" s="120">
        <v>4886193</v>
      </c>
      <c r="J15" s="120">
        <v>4899336</v>
      </c>
      <c r="K15" s="120">
        <v>4900034</v>
      </c>
      <c r="L15" s="120">
        <v>4898695</v>
      </c>
      <c r="M15" s="120">
        <v>4926730</v>
      </c>
      <c r="N15" s="120">
        <v>4923254</v>
      </c>
    </row>
    <row r="16" spans="1:14" ht="18.75" customHeight="1">
      <c r="A16" s="10"/>
      <c r="B16" s="118"/>
      <c r="C16" s="118"/>
      <c r="D16" s="118"/>
    </row>
    <row r="17" spans="1:5" ht="21" customHeight="1">
      <c r="A17" s="199" t="s">
        <v>34</v>
      </c>
      <c r="B17" s="200"/>
      <c r="C17" s="200"/>
      <c r="D17" s="200"/>
    </row>
    <row r="18" spans="1:5" ht="21" customHeight="1">
      <c r="A18" s="199" t="s">
        <v>48</v>
      </c>
      <c r="B18" s="201"/>
      <c r="C18" s="201"/>
      <c r="D18" s="201"/>
    </row>
    <row r="19" spans="1:5" ht="15.75">
      <c r="A19" s="198" t="s">
        <v>35</v>
      </c>
      <c r="B19" s="198"/>
      <c r="C19" s="198"/>
      <c r="D19" s="198"/>
      <c r="E19" s="198"/>
    </row>
    <row r="20" spans="1:5" ht="13.5" customHeight="1">
      <c r="B20" s="75"/>
      <c r="C20" s="75"/>
      <c r="D20" s="75"/>
    </row>
  </sheetData>
  <mergeCells count="6">
    <mergeCell ref="A1:N1"/>
    <mergeCell ref="A19:E19"/>
    <mergeCell ref="A17:D17"/>
    <mergeCell ref="A18:D18"/>
    <mergeCell ref="A3:A4"/>
    <mergeCell ref="C3:N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Q15"/>
  <sheetViews>
    <sheetView showGridLines="0" zoomScale="90" zoomScaleNormal="90" workbookViewId="0">
      <selection sqref="A1:N1"/>
    </sheetView>
  </sheetViews>
  <sheetFormatPr defaultColWidth="9.140625" defaultRowHeight="13.5" customHeight="1"/>
  <cols>
    <col min="1" max="1" width="58.28515625" style="16" customWidth="1"/>
    <col min="2" max="4" width="10.42578125" style="12" customWidth="1"/>
    <col min="5" max="16384" width="9.140625" style="12"/>
  </cols>
  <sheetData>
    <row r="1" spans="1:17" ht="42" customHeight="1">
      <c r="A1" s="212" t="s">
        <v>93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  <c r="L1" s="212"/>
      <c r="M1" s="212"/>
      <c r="N1" s="212"/>
    </row>
    <row r="2" spans="1:17" ht="18.75" customHeight="1">
      <c r="B2" s="89"/>
      <c r="C2" s="90"/>
      <c r="D2" s="90"/>
      <c r="N2" s="126" t="s">
        <v>20</v>
      </c>
    </row>
    <row r="3" spans="1:17" ht="33.75" customHeight="1">
      <c r="A3" s="207" t="s">
        <v>61</v>
      </c>
      <c r="B3" s="74">
        <v>2021</v>
      </c>
      <c r="C3" s="209">
        <v>2022</v>
      </c>
      <c r="D3" s="210"/>
      <c r="E3" s="210"/>
      <c r="F3" s="210"/>
      <c r="G3" s="210"/>
      <c r="H3" s="210"/>
      <c r="I3" s="210"/>
      <c r="J3" s="210"/>
      <c r="K3" s="210"/>
      <c r="L3" s="210"/>
      <c r="M3" s="210"/>
      <c r="N3" s="211"/>
    </row>
    <row r="4" spans="1:17" ht="27.75" customHeight="1">
      <c r="A4" s="208"/>
      <c r="B4" s="13">
        <v>12</v>
      </c>
      <c r="C4" s="125">
        <v>1</v>
      </c>
      <c r="D4" s="125">
        <v>2</v>
      </c>
      <c r="E4" s="125">
        <v>3</v>
      </c>
      <c r="F4" s="125">
        <v>4</v>
      </c>
      <c r="G4" s="125">
        <v>5</v>
      </c>
      <c r="H4" s="125">
        <v>6</v>
      </c>
      <c r="I4" s="125">
        <v>7</v>
      </c>
      <c r="J4" s="125">
        <v>8</v>
      </c>
      <c r="K4" s="125">
        <v>9</v>
      </c>
      <c r="L4" s="125">
        <v>10</v>
      </c>
      <c r="M4" s="125">
        <v>11</v>
      </c>
      <c r="N4" s="125">
        <v>12</v>
      </c>
    </row>
    <row r="5" spans="1:17" ht="35.1" customHeight="1">
      <c r="A5" s="14" t="s">
        <v>44</v>
      </c>
      <c r="B5" s="15">
        <v>24.92</v>
      </c>
      <c r="C5" s="67">
        <v>24.92</v>
      </c>
      <c r="D5" s="67">
        <v>25.03</v>
      </c>
      <c r="E5" s="15">
        <v>25.03</v>
      </c>
      <c r="F5" s="15">
        <v>25.01</v>
      </c>
      <c r="G5" s="15">
        <v>25.22</v>
      </c>
      <c r="H5" s="15">
        <v>25.23</v>
      </c>
      <c r="I5" s="139">
        <v>25.23</v>
      </c>
      <c r="J5" s="139">
        <v>25.35</v>
      </c>
      <c r="K5" s="139">
        <v>25.34</v>
      </c>
      <c r="L5" s="139">
        <v>25.34</v>
      </c>
      <c r="M5" s="139">
        <v>25.34</v>
      </c>
      <c r="N5" s="139">
        <v>25.34</v>
      </c>
      <c r="Q5" s="154"/>
    </row>
    <row r="6" spans="1:17" ht="35.1" customHeight="1">
      <c r="A6" s="14" t="s">
        <v>45</v>
      </c>
      <c r="B6" s="15">
        <v>10.029999999999999</v>
      </c>
      <c r="C6" s="67">
        <v>10.029999999999999</v>
      </c>
      <c r="D6" s="67">
        <v>9.9</v>
      </c>
      <c r="E6" s="15">
        <v>9.9</v>
      </c>
      <c r="F6" s="15">
        <v>9.9</v>
      </c>
      <c r="G6" s="15">
        <v>9.74</v>
      </c>
      <c r="H6" s="15">
        <v>9.75</v>
      </c>
      <c r="I6" s="139">
        <v>9.75</v>
      </c>
      <c r="J6" s="139">
        <v>9.61</v>
      </c>
      <c r="K6" s="139">
        <v>9.6</v>
      </c>
      <c r="L6" s="139">
        <v>9.6</v>
      </c>
      <c r="M6" s="139">
        <v>9.4700000000000006</v>
      </c>
      <c r="N6" s="139">
        <v>9.4600000000000009</v>
      </c>
      <c r="Q6" s="154"/>
    </row>
    <row r="7" spans="1:17" ht="35.1" customHeight="1">
      <c r="A7" s="121" t="s">
        <v>80</v>
      </c>
      <c r="B7" s="15">
        <v>18.03</v>
      </c>
      <c r="C7" s="67">
        <v>18.02</v>
      </c>
      <c r="D7" s="67">
        <v>18.25</v>
      </c>
      <c r="E7" s="15">
        <v>18.239999999999998</v>
      </c>
      <c r="F7" s="15">
        <v>18.23</v>
      </c>
      <c r="G7" s="15">
        <v>18.48</v>
      </c>
      <c r="H7" s="15">
        <v>18.47</v>
      </c>
      <c r="I7" s="139">
        <v>18.46</v>
      </c>
      <c r="J7" s="139">
        <v>18.739999999999998</v>
      </c>
      <c r="K7" s="139">
        <v>18.73</v>
      </c>
      <c r="L7" s="139">
        <v>18.73</v>
      </c>
      <c r="M7" s="139">
        <v>18.98</v>
      </c>
      <c r="N7" s="139">
        <v>18.97</v>
      </c>
      <c r="Q7" s="154"/>
    </row>
    <row r="8" spans="1:17" ht="35.1" customHeight="1">
      <c r="A8" s="14" t="s">
        <v>43</v>
      </c>
      <c r="B8" s="15">
        <v>21.28</v>
      </c>
      <c r="C8" s="67">
        <v>21.27</v>
      </c>
      <c r="D8" s="67">
        <v>21.12</v>
      </c>
      <c r="E8" s="15">
        <v>21.12</v>
      </c>
      <c r="F8" s="15">
        <v>21.1</v>
      </c>
      <c r="G8" s="15">
        <v>20.92</v>
      </c>
      <c r="H8" s="15">
        <v>20.89</v>
      </c>
      <c r="I8" s="139">
        <v>20.88</v>
      </c>
      <c r="J8" s="139">
        <v>20.72</v>
      </c>
      <c r="K8" s="139">
        <v>20.75</v>
      </c>
      <c r="L8" s="139">
        <v>20.74</v>
      </c>
      <c r="M8" s="139">
        <v>20.58</v>
      </c>
      <c r="N8" s="139">
        <v>20.59</v>
      </c>
      <c r="Q8" s="154"/>
    </row>
    <row r="9" spans="1:17" ht="35.1" customHeight="1">
      <c r="A9" s="121" t="s">
        <v>79</v>
      </c>
      <c r="B9" s="15">
        <v>8.43</v>
      </c>
      <c r="C9" s="67">
        <v>8.43</v>
      </c>
      <c r="D9" s="67">
        <v>8.39</v>
      </c>
      <c r="E9" s="15">
        <v>8.39</v>
      </c>
      <c r="F9" s="15">
        <v>8.39</v>
      </c>
      <c r="G9" s="15">
        <v>8.39</v>
      </c>
      <c r="H9" s="15">
        <v>8.39</v>
      </c>
      <c r="I9" s="139">
        <v>8.39</v>
      </c>
      <c r="J9" s="139">
        <v>8.4</v>
      </c>
      <c r="K9" s="139">
        <v>8.4</v>
      </c>
      <c r="L9" s="139">
        <v>8.41</v>
      </c>
      <c r="M9" s="139">
        <v>8.48</v>
      </c>
      <c r="N9" s="139">
        <v>8.48</v>
      </c>
      <c r="Q9" s="154"/>
    </row>
    <row r="10" spans="1:17" ht="35.1" customHeight="1">
      <c r="A10" s="121" t="s">
        <v>81</v>
      </c>
      <c r="B10" s="15">
        <v>8.36</v>
      </c>
      <c r="C10" s="67">
        <v>8.36</v>
      </c>
      <c r="D10" s="67">
        <v>8.2799999999999994</v>
      </c>
      <c r="E10" s="15">
        <v>8.2799999999999994</v>
      </c>
      <c r="F10" s="15">
        <v>8.2799999999999994</v>
      </c>
      <c r="G10" s="15">
        <v>8.19</v>
      </c>
      <c r="H10" s="15">
        <v>8.19</v>
      </c>
      <c r="I10" s="139">
        <v>8.1999999999999993</v>
      </c>
      <c r="J10" s="139">
        <v>8.1300000000000008</v>
      </c>
      <c r="K10" s="139">
        <v>8.1300000000000008</v>
      </c>
      <c r="L10" s="139">
        <v>8.1300000000000008</v>
      </c>
      <c r="M10" s="139">
        <v>8.1</v>
      </c>
      <c r="N10" s="139">
        <v>8.1</v>
      </c>
      <c r="Q10" s="154"/>
    </row>
    <row r="11" spans="1:17" ht="35.1" customHeight="1">
      <c r="A11" s="73" t="s">
        <v>78</v>
      </c>
      <c r="B11" s="15">
        <v>4.6399999999999997</v>
      </c>
      <c r="C11" s="67">
        <v>4.63</v>
      </c>
      <c r="D11" s="67">
        <v>4.6500000000000004</v>
      </c>
      <c r="E11" s="15">
        <v>4.6500000000000004</v>
      </c>
      <c r="F11" s="15">
        <v>4.71</v>
      </c>
      <c r="G11" s="15">
        <v>4.67</v>
      </c>
      <c r="H11" s="15">
        <v>4.67</v>
      </c>
      <c r="I11" s="139">
        <v>4.68</v>
      </c>
      <c r="J11" s="139">
        <v>4.62</v>
      </c>
      <c r="K11" s="139">
        <v>4.62</v>
      </c>
      <c r="L11" s="139">
        <v>4.62</v>
      </c>
      <c r="M11" s="139">
        <v>4.5599999999999996</v>
      </c>
      <c r="N11" s="139">
        <v>4.5599999999999996</v>
      </c>
      <c r="Q11" s="154"/>
    </row>
    <row r="12" spans="1:17" ht="34.5" customHeight="1">
      <c r="A12" s="3" t="s">
        <v>46</v>
      </c>
      <c r="B12" s="15">
        <v>2.62</v>
      </c>
      <c r="C12" s="67">
        <v>2.62</v>
      </c>
      <c r="D12" s="67">
        <v>2.64</v>
      </c>
      <c r="E12" s="15">
        <v>2.65</v>
      </c>
      <c r="F12" s="15">
        <v>2.65</v>
      </c>
      <c r="G12" s="15">
        <v>2.64</v>
      </c>
      <c r="H12" s="15">
        <v>2.65</v>
      </c>
      <c r="I12" s="139">
        <v>2.65</v>
      </c>
      <c r="J12" s="139">
        <v>2.64</v>
      </c>
      <c r="K12" s="139">
        <v>2.64</v>
      </c>
      <c r="L12" s="139">
        <v>2.64</v>
      </c>
      <c r="M12" s="139">
        <v>2.64</v>
      </c>
      <c r="N12" s="139">
        <v>2.65</v>
      </c>
      <c r="Q12" s="154"/>
    </row>
    <row r="13" spans="1:17" ht="34.5" customHeight="1">
      <c r="A13" s="28" t="s">
        <v>47</v>
      </c>
      <c r="B13" s="15">
        <v>1.69</v>
      </c>
      <c r="C13" s="67">
        <v>1.69</v>
      </c>
      <c r="D13" s="67">
        <v>1.68</v>
      </c>
      <c r="E13" s="15">
        <v>1.68</v>
      </c>
      <c r="F13" s="15">
        <v>1.67</v>
      </c>
      <c r="G13" s="15">
        <v>1.65</v>
      </c>
      <c r="H13" s="15">
        <v>1.65</v>
      </c>
      <c r="I13" s="139">
        <v>1.65</v>
      </c>
      <c r="J13" s="139">
        <v>1.64</v>
      </c>
      <c r="K13" s="139">
        <v>1.64</v>
      </c>
      <c r="L13" s="139">
        <v>1.64</v>
      </c>
      <c r="M13" s="139">
        <v>1.65</v>
      </c>
      <c r="N13" s="139">
        <v>1.65</v>
      </c>
      <c r="Q13" s="154"/>
    </row>
    <row r="14" spans="1:17" ht="34.5" customHeight="1">
      <c r="A14" s="135" t="s">
        <v>67</v>
      </c>
      <c r="B14" s="155" t="s">
        <v>101</v>
      </c>
      <c r="C14" s="105">
        <v>0.03</v>
      </c>
      <c r="D14" s="105">
        <v>0.06</v>
      </c>
      <c r="E14" s="15">
        <v>0.06</v>
      </c>
      <c r="F14" s="15">
        <v>0.06</v>
      </c>
      <c r="G14" s="15">
        <v>0.1</v>
      </c>
      <c r="H14" s="15">
        <v>0.11</v>
      </c>
      <c r="I14" s="139">
        <v>0.11</v>
      </c>
      <c r="J14" s="139">
        <v>0.15</v>
      </c>
      <c r="K14" s="139">
        <v>0.15</v>
      </c>
      <c r="L14" s="139">
        <v>0.15</v>
      </c>
      <c r="M14" s="139">
        <v>0.2</v>
      </c>
      <c r="N14" s="139">
        <v>0.2</v>
      </c>
      <c r="Q14" s="154"/>
    </row>
    <row r="15" spans="1:17" ht="35.1" customHeight="1">
      <c r="A15" s="31" t="s">
        <v>23</v>
      </c>
      <c r="B15" s="15">
        <v>100</v>
      </c>
      <c r="C15" s="15">
        <v>99.999999999999986</v>
      </c>
      <c r="D15" s="15">
        <v>100.00000000000001</v>
      </c>
      <c r="E15" s="15">
        <v>100.00000000000003</v>
      </c>
      <c r="F15" s="15">
        <v>100.00000000000001</v>
      </c>
      <c r="G15" s="15">
        <v>100</v>
      </c>
      <c r="H15" s="15">
        <v>100.00000000000001</v>
      </c>
      <c r="I15" s="139">
        <v>100.00000000000001</v>
      </c>
      <c r="J15" s="139">
        <v>100.00000000000001</v>
      </c>
      <c r="K15" s="139">
        <v>100.00000000000001</v>
      </c>
      <c r="L15" s="139">
        <v>100</v>
      </c>
      <c r="M15" s="139">
        <v>100.00000000000001</v>
      </c>
      <c r="N15" s="139">
        <v>100.00000000000001</v>
      </c>
    </row>
  </sheetData>
  <mergeCells count="3">
    <mergeCell ref="A3:A4"/>
    <mergeCell ref="C3:N3"/>
    <mergeCell ref="A1:N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№3-ПОД</vt:lpstr>
      <vt:lpstr>Таблица №3.1-ПОД</vt:lpstr>
      <vt:lpstr>Таблица №4-ПОД</vt:lpstr>
      <vt:lpstr>Таблица №4.1-ПОД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2023-02-06T11:26:46Z</cp:lastPrinted>
  <dcterms:created xsi:type="dcterms:W3CDTF">2008-05-09T10:07:54Z</dcterms:created>
  <dcterms:modified xsi:type="dcterms:W3CDTF">2023-04-25T11:56:44Z</dcterms:modified>
</cp:coreProperties>
</file>