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1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  <externalReference r:id="rId8"/>
  </externalReference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4" l="1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C121" i="3" l="1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6" i="3"/>
  <c r="C105" i="3"/>
  <c r="C104" i="3"/>
  <c r="C103" i="3"/>
  <c r="C102" i="3"/>
  <c r="C101" i="3"/>
  <c r="C100" i="3"/>
  <c r="C99" i="3"/>
  <c r="C98" i="3"/>
  <c r="C97" i="3"/>
  <c r="C96" i="3"/>
  <c r="C94" i="3"/>
  <c r="C93" i="3"/>
  <c r="C91" i="3"/>
  <c r="C90" i="3"/>
  <c r="C89" i="3"/>
  <c r="C88" i="3"/>
  <c r="C87" i="3"/>
  <c r="C86" i="3"/>
  <c r="C85" i="3"/>
  <c r="C84" i="3"/>
  <c r="C83" i="3"/>
  <c r="C81" i="3"/>
  <c r="C80" i="3"/>
  <c r="C79" i="3"/>
  <c r="C78" i="3"/>
  <c r="C77" i="3"/>
  <c r="C75" i="3"/>
  <c r="C74" i="3"/>
  <c r="C73" i="3"/>
  <c r="C72" i="3"/>
  <c r="C71" i="3"/>
  <c r="C70" i="3"/>
  <c r="C67" i="3"/>
  <c r="C66" i="3"/>
  <c r="C65" i="3"/>
  <c r="C64" i="3"/>
  <c r="C62" i="3"/>
  <c r="C61" i="3"/>
  <c r="C60" i="3"/>
  <c r="C57" i="3"/>
  <c r="C56" i="3"/>
  <c r="C55" i="3"/>
  <c r="C54" i="3"/>
  <c r="C53" i="3"/>
  <c r="C52" i="3"/>
  <c r="C51" i="3"/>
  <c r="C50" i="3"/>
  <c r="C48" i="3"/>
  <c r="C47" i="3"/>
  <c r="C45" i="3"/>
  <c r="C44" i="3"/>
  <c r="C43" i="3"/>
  <c r="C42" i="3"/>
  <c r="C41" i="3"/>
  <c r="C40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2" i="3"/>
  <c r="C21" i="3"/>
  <c r="C20" i="3"/>
  <c r="C19" i="3"/>
  <c r="C18" i="3"/>
  <c r="C17" i="3"/>
  <c r="C14" i="3"/>
  <c r="C13" i="3"/>
  <c r="C12" i="3"/>
  <c r="C11" i="3"/>
  <c r="C10" i="3"/>
  <c r="C9" i="3"/>
  <c r="C8" i="3"/>
  <c r="C7" i="3"/>
  <c r="C6" i="3"/>
  <c r="C132" i="2"/>
  <c r="C131" i="2"/>
  <c r="C130" i="2"/>
  <c r="C129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7" i="2"/>
  <c r="C86" i="2"/>
  <c r="C85" i="2"/>
  <c r="C84" i="2"/>
  <c r="C83" i="2"/>
  <c r="C82" i="2"/>
  <c r="C81" i="2"/>
  <c r="C80" i="2"/>
  <c r="C79" i="2"/>
  <c r="C78" i="2"/>
  <c r="C77" i="2"/>
  <c r="C76" i="2"/>
  <c r="C73" i="2"/>
  <c r="C72" i="2"/>
  <c r="C71" i="2"/>
  <c r="C70" i="2"/>
  <c r="C69" i="2"/>
  <c r="C68" i="2"/>
  <c r="C66" i="2"/>
  <c r="C65" i="2"/>
  <c r="C64" i="2"/>
  <c r="C63" i="2"/>
  <c r="C62" i="2"/>
  <c r="C61" i="2"/>
  <c r="C59" i="2"/>
  <c r="C58" i="2"/>
  <c r="C57" i="2"/>
  <c r="C55" i="2"/>
  <c r="C54" i="2"/>
  <c r="C53" i="2"/>
  <c r="C52" i="2"/>
  <c r="C51" i="2"/>
  <c r="C50" i="2"/>
  <c r="C49" i="2"/>
  <c r="C48" i="2"/>
  <c r="C47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G33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A1" i="3"/>
  <c r="A1" i="2"/>
  <c r="A1" i="1"/>
  <c r="A1" i="6"/>
  <c r="A1" i="8"/>
  <c r="A1" i="4"/>
  <c r="C133" i="2" l="1"/>
  <c r="X33" i="8" l="1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W25" i="8"/>
  <c r="S25" i="8"/>
  <c r="O25" i="8"/>
  <c r="K25" i="8"/>
  <c r="G25" i="8"/>
  <c r="C25" i="8"/>
  <c r="W24" i="8"/>
  <c r="S24" i="8"/>
  <c r="O24" i="8"/>
  <c r="K24" i="8"/>
  <c r="G24" i="8"/>
  <c r="V33" i="8"/>
  <c r="R33" i="8"/>
  <c r="N33" i="8"/>
  <c r="J33" i="8"/>
  <c r="F33" i="8"/>
  <c r="V32" i="8"/>
  <c r="R32" i="8"/>
  <c r="N32" i="8"/>
  <c r="J32" i="8"/>
  <c r="F32" i="8"/>
  <c r="V31" i="8"/>
  <c r="R31" i="8"/>
  <c r="N31" i="8"/>
  <c r="J31" i="8"/>
  <c r="F31" i="8"/>
  <c r="V30" i="8"/>
  <c r="R30" i="8"/>
  <c r="N30" i="8"/>
  <c r="J30" i="8"/>
  <c r="F30" i="8"/>
  <c r="V29" i="8"/>
  <c r="R29" i="8"/>
  <c r="N29" i="8"/>
  <c r="J29" i="8"/>
  <c r="F29" i="8"/>
  <c r="V28" i="8"/>
  <c r="R28" i="8"/>
  <c r="N28" i="8"/>
  <c r="J28" i="8"/>
  <c r="F28" i="8"/>
  <c r="V27" i="8"/>
  <c r="R27" i="8"/>
  <c r="N27" i="8"/>
  <c r="J27" i="8"/>
  <c r="F27" i="8"/>
  <c r="V26" i="8"/>
  <c r="R26" i="8"/>
  <c r="N26" i="8"/>
  <c r="J26" i="8"/>
  <c r="Q33" i="8"/>
  <c r="Y32" i="8"/>
  <c r="I32" i="8"/>
  <c r="Q31" i="8"/>
  <c r="Y30" i="8"/>
  <c r="I30" i="8"/>
  <c r="Q29" i="8"/>
  <c r="Y28" i="8"/>
  <c r="I28" i="8"/>
  <c r="Q27" i="8"/>
  <c r="Y26" i="8"/>
  <c r="I26" i="8"/>
  <c r="Y25" i="8"/>
  <c r="Q25" i="8"/>
  <c r="I25" i="8"/>
  <c r="Y24" i="8"/>
  <c r="Q24" i="8"/>
  <c r="I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W10" i="8"/>
  <c r="S10" i="8"/>
  <c r="O10" i="8"/>
  <c r="K10" i="8"/>
  <c r="G10" i="8"/>
  <c r="C10" i="8"/>
  <c r="W9" i="8"/>
  <c r="S9" i="8"/>
  <c r="O9" i="8"/>
  <c r="K9" i="8"/>
  <c r="G9" i="8"/>
  <c r="C9" i="8"/>
  <c r="W8" i="8"/>
  <c r="S8" i="8"/>
  <c r="O8" i="8"/>
  <c r="K8" i="8"/>
  <c r="G8" i="8"/>
  <c r="M33" i="8"/>
  <c r="U32" i="8"/>
  <c r="E32" i="8"/>
  <c r="M31" i="8"/>
  <c r="U30" i="8"/>
  <c r="E30" i="8"/>
  <c r="M29" i="8"/>
  <c r="U28" i="8"/>
  <c r="E28" i="8"/>
  <c r="M27" i="8"/>
  <c r="U26" i="8"/>
  <c r="F26" i="8"/>
  <c r="V25" i="8"/>
  <c r="N25" i="8"/>
  <c r="F25" i="8"/>
  <c r="V24" i="8"/>
  <c r="N24" i="8"/>
  <c r="F24" i="8"/>
  <c r="V23" i="8"/>
  <c r="R23" i="8"/>
  <c r="N23" i="8"/>
  <c r="J23" i="8"/>
  <c r="F23" i="8"/>
  <c r="V22" i="8"/>
  <c r="R22" i="8"/>
  <c r="N22" i="8"/>
  <c r="J22" i="8"/>
  <c r="F22" i="8"/>
  <c r="V21" i="8"/>
  <c r="R21" i="8"/>
  <c r="J21" i="8"/>
  <c r="F21" i="8"/>
  <c r="V20" i="8"/>
  <c r="R20" i="8"/>
  <c r="N20" i="8"/>
  <c r="J20" i="8"/>
  <c r="F20" i="8"/>
  <c r="V19" i="8"/>
  <c r="R19" i="8"/>
  <c r="N19" i="8"/>
  <c r="J19" i="8"/>
  <c r="F19" i="8"/>
  <c r="N18" i="8"/>
  <c r="J18" i="8"/>
  <c r="V17" i="8"/>
  <c r="R17" i="8"/>
  <c r="N17" i="8"/>
  <c r="J17" i="8"/>
  <c r="F17" i="8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R4" i="8"/>
  <c r="N4" i="8"/>
  <c r="J4" i="8"/>
  <c r="V3" i="8"/>
  <c r="R3" i="8"/>
  <c r="N3" i="8"/>
  <c r="Y33" i="8"/>
  <c r="I33" i="8"/>
  <c r="Q32" i="8"/>
  <c r="Y31" i="8"/>
  <c r="I31" i="8"/>
  <c r="Q30" i="8"/>
  <c r="Y29" i="8"/>
  <c r="I29" i="8"/>
  <c r="Q28" i="8"/>
  <c r="Y27" i="8"/>
  <c r="I27" i="8"/>
  <c r="Q26" i="8"/>
  <c r="E26" i="8"/>
  <c r="U25" i="8"/>
  <c r="M25" i="8"/>
  <c r="E25" i="8"/>
  <c r="U24" i="8"/>
  <c r="M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Q21" i="8"/>
  <c r="M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Q13" i="8"/>
  <c r="M13" i="8"/>
  <c r="Y12" i="8"/>
  <c r="U12" i="8"/>
  <c r="Q12" i="8"/>
  <c r="M12" i="8"/>
  <c r="I12" i="8"/>
  <c r="E12" i="8"/>
  <c r="Y11" i="8"/>
  <c r="U11" i="8"/>
  <c r="Q11" i="8"/>
  <c r="M11" i="8"/>
  <c r="I11" i="8"/>
  <c r="E11" i="8"/>
  <c r="Y10" i="8"/>
  <c r="U10" i="8"/>
  <c r="Q10" i="8"/>
  <c r="M10" i="8"/>
  <c r="I10" i="8"/>
  <c r="E10" i="8"/>
  <c r="Y9" i="8"/>
  <c r="U9" i="8"/>
  <c r="Q9" i="8"/>
  <c r="M9" i="8"/>
  <c r="I9" i="8"/>
  <c r="E9" i="8"/>
  <c r="Y8" i="8"/>
  <c r="U8" i="8"/>
  <c r="Q8" i="8"/>
  <c r="M8" i="8"/>
  <c r="I8" i="8"/>
  <c r="E8" i="8"/>
  <c r="Y7" i="8"/>
  <c r="U7" i="8"/>
  <c r="Q7" i="8"/>
  <c r="M7" i="8"/>
  <c r="I7" i="8"/>
  <c r="E7" i="8"/>
  <c r="Y6" i="8"/>
  <c r="U6" i="8"/>
  <c r="Q6" i="8"/>
  <c r="M6" i="8"/>
  <c r="I6" i="8"/>
  <c r="E6" i="8"/>
  <c r="Y5" i="8"/>
  <c r="U5" i="8"/>
  <c r="Q5" i="8"/>
  <c r="M5" i="8"/>
  <c r="I5" i="8"/>
  <c r="E5" i="8"/>
  <c r="Y4" i="8"/>
  <c r="U4" i="8"/>
  <c r="M4" i="8"/>
  <c r="I4" i="8"/>
  <c r="E4" i="8"/>
  <c r="Y3" i="8"/>
  <c r="E33" i="8"/>
  <c r="M30" i="8"/>
  <c r="U27" i="8"/>
  <c r="R25" i="8"/>
  <c r="J24" i="8"/>
  <c r="P23" i="8"/>
  <c r="X22" i="8"/>
  <c r="H22" i="8"/>
  <c r="P21" i="8"/>
  <c r="X20" i="8"/>
  <c r="H20" i="8"/>
  <c r="P19" i="8"/>
  <c r="X18" i="8"/>
  <c r="H18" i="8"/>
  <c r="P17" i="8"/>
  <c r="X16" i="8"/>
  <c r="H16" i="8"/>
  <c r="P15" i="8"/>
  <c r="X14" i="8"/>
  <c r="H14" i="8"/>
  <c r="P13" i="8"/>
  <c r="X12" i="8"/>
  <c r="H12" i="8"/>
  <c r="P11" i="8"/>
  <c r="X10" i="8"/>
  <c r="H10" i="8"/>
  <c r="P9" i="8"/>
  <c r="X8" i="8"/>
  <c r="H8" i="8"/>
  <c r="W7" i="8"/>
  <c r="O7" i="8"/>
  <c r="G7" i="8"/>
  <c r="W6" i="8"/>
  <c r="O6" i="8"/>
  <c r="G6" i="8"/>
  <c r="W5" i="8"/>
  <c r="O5" i="8"/>
  <c r="G5" i="8"/>
  <c r="W4" i="8"/>
  <c r="W3" i="8"/>
  <c r="Q3" i="8"/>
  <c r="L3" i="8"/>
  <c r="H3" i="8"/>
  <c r="D3" i="8"/>
  <c r="M32" i="8"/>
  <c r="U29" i="8"/>
  <c r="E27" i="8"/>
  <c r="J25" i="8"/>
  <c r="D24" i="8"/>
  <c r="L23" i="8"/>
  <c r="T22" i="8"/>
  <c r="D22" i="8"/>
  <c r="L21" i="8"/>
  <c r="T20" i="8"/>
  <c r="D20" i="8"/>
  <c r="L19" i="8"/>
  <c r="T18" i="8"/>
  <c r="D18" i="8"/>
  <c r="L17" i="8"/>
  <c r="T16" i="8"/>
  <c r="D16" i="8"/>
  <c r="L15" i="8"/>
  <c r="T14" i="8"/>
  <c r="D14" i="8"/>
  <c r="L13" i="8"/>
  <c r="T12" i="8"/>
  <c r="D12" i="8"/>
  <c r="L11" i="8"/>
  <c r="T10" i="8"/>
  <c r="D10" i="8"/>
  <c r="L9" i="8"/>
  <c r="T8" i="8"/>
  <c r="D8" i="8"/>
  <c r="T7" i="8"/>
  <c r="L7" i="8"/>
  <c r="D7" i="8"/>
  <c r="T6" i="8"/>
  <c r="L6" i="8"/>
  <c r="D6" i="8"/>
  <c r="T5" i="8"/>
  <c r="L5" i="8"/>
  <c r="D5" i="8"/>
  <c r="T4" i="8"/>
  <c r="L4" i="8"/>
  <c r="D4" i="8"/>
  <c r="U3" i="8"/>
  <c r="P3" i="8"/>
  <c r="K3" i="8"/>
  <c r="G3" i="8"/>
  <c r="C3" i="8"/>
  <c r="U31" i="8"/>
  <c r="E29" i="8"/>
  <c r="M26" i="8"/>
  <c r="X23" i="8"/>
  <c r="H23" i="8"/>
  <c r="P22" i="8"/>
  <c r="P20" i="8"/>
  <c r="X19" i="8"/>
  <c r="H19" i="8"/>
  <c r="X17" i="8"/>
  <c r="H17" i="8"/>
  <c r="P16" i="8"/>
  <c r="X15" i="8"/>
  <c r="H15" i="8"/>
  <c r="P14" i="8"/>
  <c r="P12" i="8"/>
  <c r="X11" i="8"/>
  <c r="H11" i="8"/>
  <c r="P10" i="8"/>
  <c r="X9" i="8"/>
  <c r="H9" i="8"/>
  <c r="P8" i="8"/>
  <c r="C8" i="8"/>
  <c r="S7" i="8"/>
  <c r="K7" i="8"/>
  <c r="C7" i="8"/>
  <c r="S6" i="8"/>
  <c r="K6" i="8"/>
  <c r="C6" i="8"/>
  <c r="S5" i="8"/>
  <c r="K5" i="8"/>
  <c r="C5" i="8"/>
  <c r="S4" i="8"/>
  <c r="C4" i="8"/>
  <c r="T3" i="8"/>
  <c r="O3" i="8"/>
  <c r="J3" i="8"/>
  <c r="F3" i="8"/>
  <c r="M28" i="8"/>
  <c r="D23" i="8"/>
  <c r="L20" i="8"/>
  <c r="T17" i="8"/>
  <c r="D15" i="8"/>
  <c r="L12" i="8"/>
  <c r="T9" i="8"/>
  <c r="P7" i="8"/>
  <c r="H6" i="8"/>
  <c r="X4" i="8"/>
  <c r="S3" i="8"/>
  <c r="E3" i="8"/>
  <c r="L22" i="8"/>
  <c r="T19" i="8"/>
  <c r="D17" i="8"/>
  <c r="L14" i="8"/>
  <c r="T11" i="8"/>
  <c r="D9" i="8"/>
  <c r="H7" i="8"/>
  <c r="X5" i="8"/>
  <c r="P4" i="8"/>
  <c r="M3" i="8"/>
  <c r="U33" i="8"/>
  <c r="R24" i="8"/>
  <c r="D19" i="8"/>
  <c r="L16" i="8"/>
  <c r="T13" i="8"/>
  <c r="D11" i="8"/>
  <c r="L8" i="8"/>
  <c r="X6" i="8"/>
  <c r="P5" i="8"/>
  <c r="H4" i="8"/>
  <c r="I3" i="8"/>
  <c r="E31" i="8"/>
  <c r="T23" i="8"/>
  <c r="T15" i="8"/>
  <c r="L10" i="8"/>
  <c r="X7" i="8"/>
  <c r="P6" i="8"/>
  <c r="H5" i="8"/>
  <c r="X3" i="8"/>
  <c r="D21" i="8" l="1"/>
  <c r="T21" i="8"/>
  <c r="H13" i="8"/>
  <c r="P18" i="8"/>
  <c r="H21" i="8"/>
  <c r="G4" i="8"/>
  <c r="E13" i="8"/>
  <c r="U13" i="8"/>
  <c r="M18" i="8"/>
  <c r="E21" i="8"/>
  <c r="U21" i="8"/>
  <c r="J13" i="8"/>
  <c r="R18" i="8"/>
  <c r="S13" i="8"/>
  <c r="K18" i="8"/>
  <c r="D13" i="8"/>
  <c r="L18" i="8"/>
  <c r="K4" i="8"/>
  <c r="X13" i="8"/>
  <c r="X21" i="8"/>
  <c r="O4" i="8"/>
  <c r="Q4" i="8"/>
  <c r="I13" i="8"/>
  <c r="Y13" i="8"/>
  <c r="Q18" i="8"/>
  <c r="I21" i="8"/>
  <c r="Y21" i="8"/>
  <c r="F4" i="8"/>
  <c r="V4" i="8"/>
  <c r="N13" i="8"/>
  <c r="F18" i="8"/>
  <c r="V18" i="8"/>
  <c r="N21" i="8"/>
  <c r="F20" i="6" l="1"/>
  <c r="F16" i="6"/>
  <c r="F10" i="6"/>
  <c r="F19" i="6"/>
  <c r="A51" i="8"/>
  <c r="X34" i="8"/>
  <c r="F29" i="6"/>
  <c r="F15" i="6"/>
  <c r="F9" i="6"/>
  <c r="A49" i="8"/>
  <c r="A55" i="8"/>
  <c r="F24" i="6"/>
  <c r="F14" i="6"/>
  <c r="F23" i="6"/>
  <c r="F5" i="6"/>
  <c r="F31" i="6"/>
  <c r="F17" i="6"/>
  <c r="A52" i="8"/>
  <c r="A50" i="8"/>
  <c r="H34" i="8"/>
  <c r="A53" i="8"/>
  <c r="A47" i="8"/>
  <c r="A48" i="8"/>
  <c r="F30" i="6"/>
  <c r="F22" i="6"/>
  <c r="F6" i="6"/>
  <c r="A46" i="8"/>
  <c r="F33" i="6"/>
  <c r="F25" i="6"/>
  <c r="F7" i="6"/>
  <c r="N34" i="8"/>
  <c r="F21" i="6"/>
  <c r="H15" i="6"/>
  <c r="H9" i="6"/>
  <c r="Y34" i="8"/>
  <c r="K34" i="8"/>
  <c r="F26" i="6"/>
  <c r="L34" i="8"/>
  <c r="F34" i="8"/>
  <c r="H20" i="6"/>
  <c r="H10" i="6"/>
  <c r="H31" i="6"/>
  <c r="R34" i="8"/>
  <c r="T34" i="8"/>
  <c r="Q34" i="8"/>
  <c r="F4" i="6"/>
  <c r="F32" i="6"/>
  <c r="I34" i="8"/>
  <c r="W34" i="8"/>
  <c r="H24" i="6"/>
  <c r="M34" i="8"/>
  <c r="S34" i="8"/>
  <c r="H29" i="6"/>
  <c r="D34" i="8"/>
  <c r="H23" i="6"/>
  <c r="F13" i="6"/>
  <c r="E34" i="8"/>
  <c r="U34" i="8"/>
  <c r="H30" i="6"/>
  <c r="J34" i="8"/>
  <c r="G34" i="8"/>
  <c r="H22" i="6"/>
  <c r="F27" i="6"/>
  <c r="O34" i="8"/>
  <c r="H17" i="6"/>
  <c r="F11" i="6"/>
  <c r="F8" i="6"/>
  <c r="P34" i="8"/>
  <c r="F28" i="6"/>
  <c r="V34" i="8"/>
  <c r="F18" i="6"/>
  <c r="F12" i="6"/>
  <c r="H6" i="6"/>
  <c r="A54" i="8" l="1"/>
  <c r="H5" i="6"/>
  <c r="C34" i="8"/>
  <c r="H19" i="6"/>
  <c r="H16" i="6"/>
  <c r="H14" i="6"/>
  <c r="H12" i="6"/>
  <c r="H26" i="6"/>
  <c r="H4" i="6"/>
  <c r="H11" i="6"/>
  <c r="H27" i="6"/>
  <c r="H21" i="6" l="1"/>
  <c r="H28" i="6"/>
  <c r="F34" i="6"/>
  <c r="H7" i="6"/>
  <c r="G34" i="6"/>
  <c r="H33" i="6"/>
  <c r="G44" i="6" s="1"/>
  <c r="H8" i="6"/>
  <c r="H32" i="6"/>
  <c r="H18" i="6"/>
  <c r="H25" i="6"/>
  <c r="H13" i="6"/>
  <c r="G46" i="6" l="1"/>
  <c r="G48" i="6"/>
  <c r="H34" i="6"/>
  <c r="G53" i="6"/>
  <c r="G49" i="6"/>
  <c r="G45" i="6"/>
  <c r="G52" i="6"/>
  <c r="G50" i="6"/>
  <c r="G47" i="6"/>
  <c r="G51" i="6"/>
  <c r="X33" i="4"/>
  <c r="T33" i="4"/>
  <c r="P33" i="4"/>
  <c r="L33" i="4"/>
  <c r="H33" i="4"/>
  <c r="D33" i="4"/>
  <c r="X32" i="4"/>
  <c r="T32" i="4"/>
  <c r="P32" i="4"/>
  <c r="L32" i="4"/>
  <c r="H32" i="4"/>
  <c r="D32" i="4"/>
  <c r="X31" i="4"/>
  <c r="T31" i="4"/>
  <c r="P31" i="4"/>
  <c r="L31" i="4"/>
  <c r="H31" i="4"/>
  <c r="D31" i="4"/>
  <c r="X30" i="4"/>
  <c r="T30" i="4"/>
  <c r="P30" i="4"/>
  <c r="L30" i="4"/>
  <c r="H30" i="4"/>
  <c r="D30" i="4"/>
  <c r="X29" i="4"/>
  <c r="T29" i="4"/>
  <c r="P29" i="4"/>
  <c r="L29" i="4"/>
  <c r="H29" i="4"/>
  <c r="D29" i="4"/>
  <c r="X28" i="4"/>
  <c r="T28" i="4"/>
  <c r="P28" i="4"/>
  <c r="L28" i="4"/>
  <c r="H28" i="4"/>
  <c r="D28" i="4"/>
  <c r="X27" i="4"/>
  <c r="T27" i="4"/>
  <c r="P27" i="4"/>
  <c r="L27" i="4"/>
  <c r="H27" i="4"/>
  <c r="D27" i="4"/>
  <c r="X26" i="4"/>
  <c r="T26" i="4"/>
  <c r="P26" i="4"/>
  <c r="L26" i="4"/>
  <c r="H26" i="4"/>
  <c r="D26" i="4"/>
  <c r="X25" i="4"/>
  <c r="T25" i="4"/>
  <c r="P25" i="4"/>
  <c r="L25" i="4"/>
  <c r="H25" i="4"/>
  <c r="D25" i="4"/>
  <c r="X24" i="4"/>
  <c r="T24" i="4"/>
  <c r="P24" i="4"/>
  <c r="L24" i="4"/>
  <c r="H24" i="4"/>
  <c r="D24" i="4"/>
  <c r="X23" i="4"/>
  <c r="T23" i="4"/>
  <c r="P23" i="4"/>
  <c r="L23" i="4"/>
  <c r="H23" i="4"/>
  <c r="D23" i="4"/>
  <c r="X22" i="4"/>
  <c r="T22" i="4"/>
  <c r="P22" i="4"/>
  <c r="L22" i="4"/>
  <c r="H22" i="4"/>
  <c r="D22" i="4"/>
  <c r="X21" i="4"/>
  <c r="L21" i="4"/>
  <c r="H21" i="4"/>
  <c r="X20" i="4"/>
  <c r="T20" i="4"/>
  <c r="P20" i="4"/>
  <c r="L20" i="4"/>
  <c r="H20" i="4"/>
  <c r="D20" i="4"/>
  <c r="X19" i="4"/>
  <c r="T19" i="4"/>
  <c r="P19" i="4"/>
  <c r="L19" i="4"/>
  <c r="H19" i="4"/>
  <c r="D19" i="4"/>
  <c r="T18" i="4"/>
  <c r="P18" i="4"/>
  <c r="D18" i="4"/>
  <c r="X17" i="4"/>
  <c r="T17" i="4"/>
  <c r="P17" i="4"/>
  <c r="L17" i="4"/>
  <c r="H17" i="4"/>
  <c r="D17" i="4"/>
  <c r="X16" i="4"/>
  <c r="T16" i="4"/>
  <c r="P16" i="4"/>
  <c r="L16" i="4"/>
  <c r="H16" i="4"/>
  <c r="D16" i="4"/>
  <c r="X15" i="4"/>
  <c r="T15" i="4"/>
  <c r="P15" i="4"/>
  <c r="L15" i="4"/>
  <c r="H15" i="4"/>
  <c r="D15" i="4"/>
  <c r="X14" i="4"/>
  <c r="T14" i="4"/>
  <c r="P14" i="4"/>
  <c r="L14" i="4"/>
  <c r="W33" i="4"/>
  <c r="S33" i="4"/>
  <c r="O33" i="4"/>
  <c r="K33" i="4"/>
  <c r="G33" i="4"/>
  <c r="C33" i="4"/>
  <c r="W32" i="4"/>
  <c r="S32" i="4"/>
  <c r="O32" i="4"/>
  <c r="K32" i="4"/>
  <c r="G32" i="4"/>
  <c r="C32" i="4"/>
  <c r="W31" i="4"/>
  <c r="S31" i="4"/>
  <c r="O31" i="4"/>
  <c r="K31" i="4"/>
  <c r="G31" i="4"/>
  <c r="C31" i="4"/>
  <c r="W30" i="4"/>
  <c r="S30" i="4"/>
  <c r="O30" i="4"/>
  <c r="K30" i="4"/>
  <c r="G30" i="4"/>
  <c r="C30" i="4"/>
  <c r="W29" i="4"/>
  <c r="S29" i="4"/>
  <c r="O29" i="4"/>
  <c r="K29" i="4"/>
  <c r="G29" i="4"/>
  <c r="C29" i="4"/>
  <c r="W28" i="4"/>
  <c r="S28" i="4"/>
  <c r="O28" i="4"/>
  <c r="K28" i="4"/>
  <c r="G28" i="4"/>
  <c r="C28" i="4"/>
  <c r="W27" i="4"/>
  <c r="S27" i="4"/>
  <c r="O27" i="4"/>
  <c r="K27" i="4"/>
  <c r="G27" i="4"/>
  <c r="C27" i="4"/>
  <c r="W26" i="4"/>
  <c r="S26" i="4"/>
  <c r="O26" i="4"/>
  <c r="K26" i="4"/>
  <c r="G26" i="4"/>
  <c r="C26" i="4"/>
  <c r="W25" i="4"/>
  <c r="S25" i="4"/>
  <c r="O25" i="4"/>
  <c r="K25" i="4"/>
  <c r="G25" i="4"/>
  <c r="C25" i="4"/>
  <c r="W24" i="4"/>
  <c r="S24" i="4"/>
  <c r="O24" i="4"/>
  <c r="K24" i="4"/>
  <c r="G24" i="4"/>
  <c r="C24" i="4"/>
  <c r="W23" i="4"/>
  <c r="S23" i="4"/>
  <c r="O23" i="4"/>
  <c r="K23" i="4"/>
  <c r="G23" i="4"/>
  <c r="C23" i="4"/>
  <c r="W22" i="4"/>
  <c r="S22" i="4"/>
  <c r="O22" i="4"/>
  <c r="K22" i="4"/>
  <c r="G22" i="4"/>
  <c r="C22" i="4"/>
  <c r="S21" i="4"/>
  <c r="O21" i="4"/>
  <c r="C21" i="4"/>
  <c r="W20" i="4"/>
  <c r="S20" i="4"/>
  <c r="O20" i="4"/>
  <c r="K20" i="4"/>
  <c r="G20" i="4"/>
  <c r="C20" i="4"/>
  <c r="W19" i="4"/>
  <c r="S19" i="4"/>
  <c r="O19" i="4"/>
  <c r="K19" i="4"/>
  <c r="G19" i="4"/>
  <c r="C19" i="4"/>
  <c r="W18" i="4"/>
  <c r="K18" i="4"/>
  <c r="G18" i="4"/>
  <c r="C18" i="4"/>
  <c r="W17" i="4"/>
  <c r="S17" i="4"/>
  <c r="O17" i="4"/>
  <c r="K17" i="4"/>
  <c r="G17" i="4"/>
  <c r="C17" i="4"/>
  <c r="W16" i="4"/>
  <c r="S16" i="4"/>
  <c r="O16" i="4"/>
  <c r="K16" i="4"/>
  <c r="G16" i="4"/>
  <c r="C16" i="4"/>
  <c r="W15" i="4"/>
  <c r="S15" i="4"/>
  <c r="O15" i="4"/>
  <c r="K15" i="4"/>
  <c r="G15" i="4"/>
  <c r="V33" i="4"/>
  <c r="R33" i="4"/>
  <c r="N33" i="4"/>
  <c r="J33" i="4"/>
  <c r="F33" i="4"/>
  <c r="V32" i="4"/>
  <c r="R32" i="4"/>
  <c r="N32" i="4"/>
  <c r="J32" i="4"/>
  <c r="F32" i="4"/>
  <c r="V31" i="4"/>
  <c r="R31" i="4"/>
  <c r="N31" i="4"/>
  <c r="J31" i="4"/>
  <c r="F31" i="4"/>
  <c r="V30" i="4"/>
  <c r="R30" i="4"/>
  <c r="N30" i="4"/>
  <c r="J30" i="4"/>
  <c r="F30" i="4"/>
  <c r="V29" i="4"/>
  <c r="R29" i="4"/>
  <c r="N29" i="4"/>
  <c r="J29" i="4"/>
  <c r="F29" i="4"/>
  <c r="V28" i="4"/>
  <c r="R28" i="4"/>
  <c r="N28" i="4"/>
  <c r="J28" i="4"/>
  <c r="F28" i="4"/>
  <c r="V27" i="4"/>
  <c r="R27" i="4"/>
  <c r="N27" i="4"/>
  <c r="J27" i="4"/>
  <c r="F27" i="4"/>
  <c r="V26" i="4"/>
  <c r="R26" i="4"/>
  <c r="N26" i="4"/>
  <c r="J26" i="4"/>
  <c r="F26" i="4"/>
  <c r="V25" i="4"/>
  <c r="R25" i="4"/>
  <c r="N25" i="4"/>
  <c r="J25" i="4"/>
  <c r="F25" i="4"/>
  <c r="V24" i="4"/>
  <c r="R24" i="4"/>
  <c r="N24" i="4"/>
  <c r="J24" i="4"/>
  <c r="F24" i="4"/>
  <c r="V23" i="4"/>
  <c r="R23" i="4"/>
  <c r="N23" i="4"/>
  <c r="J23" i="4"/>
  <c r="F23" i="4"/>
  <c r="V22" i="4"/>
  <c r="R22" i="4"/>
  <c r="N22" i="4"/>
  <c r="J22" i="4"/>
  <c r="F22" i="4"/>
  <c r="V21" i="4"/>
  <c r="J21" i="4"/>
  <c r="F21" i="4"/>
  <c r="V20" i="4"/>
  <c r="R20" i="4"/>
  <c r="N20" i="4"/>
  <c r="J20" i="4"/>
  <c r="F20" i="4"/>
  <c r="V19" i="4"/>
  <c r="R19" i="4"/>
  <c r="N19" i="4"/>
  <c r="J19" i="4"/>
  <c r="F19" i="4"/>
  <c r="R18" i="4"/>
  <c r="N18" i="4"/>
  <c r="V17" i="4"/>
  <c r="R17" i="4"/>
  <c r="N17" i="4"/>
  <c r="J17" i="4"/>
  <c r="F17" i="4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Y33" i="4"/>
  <c r="I33" i="4"/>
  <c r="Q32" i="4"/>
  <c r="Y31" i="4"/>
  <c r="I31" i="4"/>
  <c r="Q30" i="4"/>
  <c r="Y29" i="4"/>
  <c r="I29" i="4"/>
  <c r="Q28" i="4"/>
  <c r="Y27" i="4"/>
  <c r="I27" i="4"/>
  <c r="Q26" i="4"/>
  <c r="Y25" i="4"/>
  <c r="I25" i="4"/>
  <c r="Q24" i="4"/>
  <c r="Y23" i="4"/>
  <c r="I23" i="4"/>
  <c r="Q22" i="4"/>
  <c r="Y21" i="4"/>
  <c r="I21" i="4"/>
  <c r="Q20" i="4"/>
  <c r="Y19" i="4"/>
  <c r="I19" i="4"/>
  <c r="Q18" i="4"/>
  <c r="Y17" i="4"/>
  <c r="I17" i="4"/>
  <c r="Q16" i="4"/>
  <c r="Y15" i="4"/>
  <c r="I15" i="4"/>
  <c r="W14" i="4"/>
  <c r="O14" i="4"/>
  <c r="I14" i="4"/>
  <c r="E14" i="4"/>
  <c r="Y13" i="4"/>
  <c r="U13" i="4"/>
  <c r="Q13" i="4"/>
  <c r="M13" i="4"/>
  <c r="I13" i="4"/>
  <c r="E13" i="4"/>
  <c r="Y12" i="4"/>
  <c r="U12" i="4"/>
  <c r="Q12" i="4"/>
  <c r="M12" i="4"/>
  <c r="I12" i="4"/>
  <c r="E12" i="4"/>
  <c r="Y11" i="4"/>
  <c r="U11" i="4"/>
  <c r="Q11" i="4"/>
  <c r="M11" i="4"/>
  <c r="I11" i="4"/>
  <c r="E11" i="4"/>
  <c r="Y10" i="4"/>
  <c r="U10" i="4"/>
  <c r="Q10" i="4"/>
  <c r="M10" i="4"/>
  <c r="I10" i="4"/>
  <c r="E10" i="4"/>
  <c r="Y9" i="4"/>
  <c r="U9" i="4"/>
  <c r="Q9" i="4"/>
  <c r="M9" i="4"/>
  <c r="I9" i="4"/>
  <c r="E9" i="4"/>
  <c r="Y8" i="4"/>
  <c r="U8" i="4"/>
  <c r="Q8" i="4"/>
  <c r="M8" i="4"/>
  <c r="I8" i="4"/>
  <c r="E8" i="4"/>
  <c r="Y7" i="4"/>
  <c r="U7" i="4"/>
  <c r="Q7" i="4"/>
  <c r="M7" i="4"/>
  <c r="I7" i="4"/>
  <c r="E7" i="4"/>
  <c r="Y6" i="4"/>
  <c r="U6" i="4"/>
  <c r="Q6" i="4"/>
  <c r="M6" i="4"/>
  <c r="I6" i="4"/>
  <c r="E6" i="4"/>
  <c r="Y5" i="4"/>
  <c r="U5" i="4"/>
  <c r="Q5" i="4"/>
  <c r="M5" i="4"/>
  <c r="I5" i="4"/>
  <c r="E5" i="4"/>
  <c r="Y4" i="4"/>
  <c r="U4" i="4"/>
  <c r="Q4" i="4"/>
  <c r="M4" i="4"/>
  <c r="I4" i="4"/>
  <c r="E4" i="4"/>
  <c r="Y3" i="4"/>
  <c r="U3" i="4"/>
  <c r="Q3" i="4"/>
  <c r="M3" i="4"/>
  <c r="I3" i="4"/>
  <c r="E3" i="4"/>
  <c r="H8" i="4"/>
  <c r="X7" i="4"/>
  <c r="P7" i="4"/>
  <c r="L7" i="4"/>
  <c r="D7" i="4"/>
  <c r="X6" i="4"/>
  <c r="P6" i="4"/>
  <c r="L6" i="4"/>
  <c r="D6" i="4"/>
  <c r="T5" i="4"/>
  <c r="P5" i="4"/>
  <c r="H5" i="4"/>
  <c r="X4" i="4"/>
  <c r="T4" i="4"/>
  <c r="L4" i="4"/>
  <c r="H4" i="4"/>
  <c r="X3" i="4"/>
  <c r="P3" i="4"/>
  <c r="H3" i="4"/>
  <c r="E30" i="4"/>
  <c r="U28" i="4"/>
  <c r="U26" i="4"/>
  <c r="U24" i="4"/>
  <c r="U22" i="4"/>
  <c r="M21" i="4"/>
  <c r="M19" i="4"/>
  <c r="M17" i="4"/>
  <c r="M15" i="4"/>
  <c r="J14" i="4"/>
  <c r="N13" i="4"/>
  <c r="V12" i="4"/>
  <c r="J12" i="4"/>
  <c r="V11" i="4"/>
  <c r="J11" i="4"/>
  <c r="V10" i="4"/>
  <c r="J10" i="4"/>
  <c r="V9" i="4"/>
  <c r="J9" i="4"/>
  <c r="V8" i="4"/>
  <c r="J8" i="4"/>
  <c r="V7" i="4"/>
  <c r="J7" i="4"/>
  <c r="V6" i="4"/>
  <c r="J6" i="4"/>
  <c r="V5" i="4"/>
  <c r="J5" i="4"/>
  <c r="N4" i="4"/>
  <c r="N3" i="4"/>
  <c r="U33" i="4"/>
  <c r="E33" i="4"/>
  <c r="M32" i="4"/>
  <c r="U31" i="4"/>
  <c r="E31" i="4"/>
  <c r="M30" i="4"/>
  <c r="U29" i="4"/>
  <c r="E29" i="4"/>
  <c r="M28" i="4"/>
  <c r="U27" i="4"/>
  <c r="E27" i="4"/>
  <c r="M26" i="4"/>
  <c r="U25" i="4"/>
  <c r="E25" i="4"/>
  <c r="M24" i="4"/>
  <c r="U23" i="4"/>
  <c r="E23" i="4"/>
  <c r="M22" i="4"/>
  <c r="E21" i="4"/>
  <c r="M20" i="4"/>
  <c r="U19" i="4"/>
  <c r="E19" i="4"/>
  <c r="U17" i="4"/>
  <c r="E17" i="4"/>
  <c r="M16" i="4"/>
  <c r="U15" i="4"/>
  <c r="E15" i="4"/>
  <c r="U14" i="4"/>
  <c r="M14" i="4"/>
  <c r="H14" i="4"/>
  <c r="D14" i="4"/>
  <c r="X13" i="4"/>
  <c r="L13" i="4"/>
  <c r="H13" i="4"/>
  <c r="X12" i="4"/>
  <c r="T12" i="4"/>
  <c r="P12" i="4"/>
  <c r="L12" i="4"/>
  <c r="H12" i="4"/>
  <c r="D12" i="4"/>
  <c r="X11" i="4"/>
  <c r="T11" i="4"/>
  <c r="P11" i="4"/>
  <c r="L11" i="4"/>
  <c r="H11" i="4"/>
  <c r="D11" i="4"/>
  <c r="X10" i="4"/>
  <c r="T10" i="4"/>
  <c r="P10" i="4"/>
  <c r="L10" i="4"/>
  <c r="H10" i="4"/>
  <c r="D10" i="4"/>
  <c r="X9" i="4"/>
  <c r="T9" i="4"/>
  <c r="P9" i="4"/>
  <c r="L9" i="4"/>
  <c r="H9" i="4"/>
  <c r="D9" i="4"/>
  <c r="X8" i="4"/>
  <c r="T8" i="4"/>
  <c r="P8" i="4"/>
  <c r="L8" i="4"/>
  <c r="D8" i="4"/>
  <c r="T7" i="4"/>
  <c r="H7" i="4"/>
  <c r="T6" i="4"/>
  <c r="H6" i="4"/>
  <c r="X5" i="4"/>
  <c r="L5" i="4"/>
  <c r="D5" i="4"/>
  <c r="D4" i="4"/>
  <c r="T3" i="4"/>
  <c r="L3" i="4"/>
  <c r="D3" i="4"/>
  <c r="E32" i="4"/>
  <c r="M27" i="4"/>
  <c r="M25" i="4"/>
  <c r="M23" i="4"/>
  <c r="U20" i="4"/>
  <c r="U16" i="4"/>
  <c r="Y14" i="4"/>
  <c r="F14" i="4"/>
  <c r="R13" i="4"/>
  <c r="N12" i="4"/>
  <c r="N11" i="4"/>
  <c r="N10" i="4"/>
  <c r="N9" i="4"/>
  <c r="N8" i="4"/>
  <c r="N7" i="4"/>
  <c r="N6" i="4"/>
  <c r="N5" i="4"/>
  <c r="V3" i="4"/>
  <c r="J3" i="4"/>
  <c r="Q33" i="4"/>
  <c r="Y32" i="4"/>
  <c r="I32" i="4"/>
  <c r="Q31" i="4"/>
  <c r="Y30" i="4"/>
  <c r="I30" i="4"/>
  <c r="Q29" i="4"/>
  <c r="Y28" i="4"/>
  <c r="I28" i="4"/>
  <c r="Q27" i="4"/>
  <c r="Y26" i="4"/>
  <c r="I26" i="4"/>
  <c r="Q25" i="4"/>
  <c r="Y24" i="4"/>
  <c r="I24" i="4"/>
  <c r="Q23" i="4"/>
  <c r="Y22" i="4"/>
  <c r="I22" i="4"/>
  <c r="Q21" i="4"/>
  <c r="Y20" i="4"/>
  <c r="I20" i="4"/>
  <c r="Q19" i="4"/>
  <c r="Q17" i="4"/>
  <c r="Y16" i="4"/>
  <c r="I16" i="4"/>
  <c r="Q15" i="4"/>
  <c r="S14" i="4"/>
  <c r="K14" i="4"/>
  <c r="G14" i="4"/>
  <c r="C14" i="4"/>
  <c r="S13" i="4"/>
  <c r="O13" i="4"/>
  <c r="C13" i="4"/>
  <c r="W12" i="4"/>
  <c r="S12" i="4"/>
  <c r="O12" i="4"/>
  <c r="K12" i="4"/>
  <c r="G12" i="4"/>
  <c r="C12" i="4"/>
  <c r="W11" i="4"/>
  <c r="S11" i="4"/>
  <c r="O11" i="4"/>
  <c r="K11" i="4"/>
  <c r="G11" i="4"/>
  <c r="C11" i="4"/>
  <c r="W10" i="4"/>
  <c r="S10" i="4"/>
  <c r="O10" i="4"/>
  <c r="K10" i="4"/>
  <c r="G10" i="4"/>
  <c r="C10" i="4"/>
  <c r="W9" i="4"/>
  <c r="S9" i="4"/>
  <c r="O9" i="4"/>
  <c r="K9" i="4"/>
  <c r="G9" i="4"/>
  <c r="C9" i="4"/>
  <c r="W8" i="4"/>
  <c r="S8" i="4"/>
  <c r="O8" i="4"/>
  <c r="K8" i="4"/>
  <c r="G8" i="4"/>
  <c r="C8" i="4"/>
  <c r="W7" i="4"/>
  <c r="S7" i="4"/>
  <c r="O7" i="4"/>
  <c r="K7" i="4"/>
  <c r="G7" i="4"/>
  <c r="C7" i="4"/>
  <c r="W6" i="4"/>
  <c r="S6" i="4"/>
  <c r="O6" i="4"/>
  <c r="K6" i="4"/>
  <c r="G6" i="4"/>
  <c r="C6" i="4"/>
  <c r="W5" i="4"/>
  <c r="S5" i="4"/>
  <c r="O5" i="4"/>
  <c r="K5" i="4"/>
  <c r="G5" i="4"/>
  <c r="C5" i="4"/>
  <c r="W4" i="4"/>
  <c r="K4" i="4"/>
  <c r="G4" i="4"/>
  <c r="C4" i="4"/>
  <c r="W3" i="4"/>
  <c r="S3" i="4"/>
  <c r="O3" i="4"/>
  <c r="K3" i="4"/>
  <c r="G3" i="4"/>
  <c r="C3" i="4"/>
  <c r="M33" i="4"/>
  <c r="U32" i="4"/>
  <c r="M31" i="4"/>
  <c r="U30" i="4"/>
  <c r="M29" i="4"/>
  <c r="E28" i="4"/>
  <c r="E26" i="4"/>
  <c r="E24" i="4"/>
  <c r="E22" i="4"/>
  <c r="E20" i="4"/>
  <c r="E16" i="4"/>
  <c r="Q14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R6" i="4"/>
  <c r="F6" i="4"/>
  <c r="R5" i="4"/>
  <c r="F5" i="4"/>
  <c r="R4" i="4"/>
  <c r="R3" i="4"/>
  <c r="F3" i="4"/>
  <c r="M18" i="4" l="1"/>
  <c r="F18" i="4"/>
  <c r="V18" i="4"/>
  <c r="O18" i="4"/>
  <c r="H18" i="4"/>
  <c r="P21" i="4"/>
  <c r="F4" i="4"/>
  <c r="V13" i="4"/>
  <c r="S4" i="4"/>
  <c r="K13" i="4"/>
  <c r="C15" i="4"/>
  <c r="V4" i="4"/>
  <c r="D13" i="4"/>
  <c r="T13" i="4"/>
  <c r="U21" i="4"/>
  <c r="J18" i="4"/>
  <c r="R21" i="4"/>
  <c r="S18" i="4"/>
  <c r="K21" i="4"/>
  <c r="L18" i="4"/>
  <c r="D21" i="4"/>
  <c r="T21" i="4"/>
  <c r="J13" i="4"/>
  <c r="E18" i="4"/>
  <c r="G13" i="4"/>
  <c r="P4" i="4"/>
  <c r="I18" i="4"/>
  <c r="U18" i="4"/>
  <c r="O4" i="4"/>
  <c r="W13" i="4"/>
  <c r="J4" i="4"/>
  <c r="P13" i="4"/>
  <c r="N21" i="4"/>
  <c r="G21" i="4"/>
  <c r="W21" i="4"/>
  <c r="X18" i="4"/>
  <c r="Y18" i="4"/>
  <c r="I34" i="4"/>
  <c r="W34" i="4"/>
  <c r="R34" i="4"/>
  <c r="D34" i="4"/>
  <c r="E34" i="4"/>
  <c r="F34" i="4"/>
  <c r="C9" i="6" l="1"/>
  <c r="K34" i="4"/>
  <c r="G34" i="4"/>
  <c r="C23" i="6"/>
  <c r="X34" i="4"/>
  <c r="C6" i="6"/>
  <c r="C24" i="6"/>
  <c r="C29" i="6"/>
  <c r="C5" i="6"/>
  <c r="C10" i="6"/>
  <c r="C20" i="6"/>
  <c r="U34" i="4"/>
  <c r="A48" i="4"/>
  <c r="Y34" i="4"/>
  <c r="C31" i="6"/>
  <c r="C19" i="6"/>
  <c r="C14" i="6"/>
  <c r="H34" i="4"/>
  <c r="O34" i="4"/>
  <c r="V34" i="4"/>
  <c r="M34" i="4"/>
  <c r="T34" i="4"/>
  <c r="C30" i="6"/>
  <c r="C22" i="6"/>
  <c r="C16" i="6"/>
  <c r="P34" i="4"/>
  <c r="A53" i="4"/>
  <c r="C17" i="6"/>
  <c r="A52" i="4"/>
  <c r="A51" i="4"/>
  <c r="A46" i="4"/>
  <c r="E10" i="6"/>
  <c r="C28" i="6"/>
  <c r="E20" i="6"/>
  <c r="C34" i="4"/>
  <c r="C27" i="6"/>
  <c r="E17" i="6"/>
  <c r="E9" i="6"/>
  <c r="C8" i="6"/>
  <c r="C26" i="6"/>
  <c r="C33" i="6"/>
  <c r="C25" i="6"/>
  <c r="C21" i="6"/>
  <c r="C13" i="6"/>
  <c r="C7" i="6"/>
  <c r="E14" i="6"/>
  <c r="C32" i="6"/>
  <c r="C18" i="6"/>
  <c r="E31" i="6"/>
  <c r="E23" i="6"/>
  <c r="J34" i="4"/>
  <c r="C12" i="6"/>
  <c r="E30" i="6"/>
  <c r="E22" i="6"/>
  <c r="E16" i="6"/>
  <c r="Q34" i="4"/>
  <c r="N34" i="4"/>
  <c r="L34" i="4"/>
  <c r="S34" i="4"/>
  <c r="E29" i="6"/>
  <c r="C11" i="6"/>
  <c r="C4" i="6"/>
  <c r="A47" i="4" l="1"/>
  <c r="A50" i="4"/>
  <c r="A49" i="4"/>
  <c r="A54" i="4"/>
  <c r="E19" i="6"/>
  <c r="E24" i="6"/>
  <c r="E6" i="6"/>
  <c r="A55" i="4"/>
  <c r="E5" i="6"/>
  <c r="C15" i="6"/>
  <c r="E15" i="6"/>
  <c r="E4" i="6"/>
  <c r="E12" i="6"/>
  <c r="E7" i="6"/>
  <c r="E8" i="6"/>
  <c r="C34" i="6" l="1"/>
  <c r="E25" i="6"/>
  <c r="E32" i="6"/>
  <c r="E28" i="6"/>
  <c r="E21" i="6"/>
  <c r="E13" i="6"/>
  <c r="D34" i="6"/>
  <c r="E33" i="6"/>
  <c r="A44" i="6" s="1"/>
  <c r="E27" i="6"/>
  <c r="E18" i="6"/>
  <c r="E11" i="6"/>
  <c r="E26" i="6"/>
  <c r="A49" i="6" l="1"/>
  <c r="A47" i="6"/>
  <c r="A48" i="6"/>
  <c r="A45" i="6"/>
  <c r="A50" i="6"/>
  <c r="A46" i="6"/>
  <c r="A52" i="6"/>
  <c r="A51" i="6"/>
  <c r="A53" i="6"/>
  <c r="E34" i="6"/>
</calcChain>
</file>

<file path=xl/sharedStrings.xml><?xml version="1.0" encoding="utf-8"?>
<sst xmlns="http://schemas.openxmlformats.org/spreadsheetml/2006/main" count="659" uniqueCount="314">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</sst>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b="1"/>
              <a:t>.</a:t>
            </a:r>
            <a:r>
              <a:rPr lang="en-US" b="1"/>
              <a:t>11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5.2664819178123601E-2</c:v>
                </c:pt>
                <c:pt idx="1">
                  <c:v>0.68512127194270711</c:v>
                </c:pt>
                <c:pt idx="2">
                  <c:v>3.9149865057199152E-3</c:v>
                </c:pt>
                <c:pt idx="3">
                  <c:v>3.1271831935961395E-3</c:v>
                </c:pt>
                <c:pt idx="4">
                  <c:v>3.4423448787533617E-3</c:v>
                </c:pt>
                <c:pt idx="5">
                  <c:v>1.5739938950347247E-2</c:v>
                </c:pt>
                <c:pt idx="6">
                  <c:v>0.11467527837019643</c:v>
                </c:pt>
                <c:pt idx="7">
                  <c:v>1.7498381838305908E-2</c:v>
                </c:pt>
                <c:pt idx="8">
                  <c:v>5.3071999960475319E-2</c:v>
                </c:pt>
                <c:pt idx="9">
                  <c:v>5.0743795181774506E-2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en-US" sz="1200" b="1"/>
              <a:t>.11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4430743013801109"/>
                  <c:y val="-0.10567537786226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5.8228372148528225E-2</c:v>
                </c:pt>
                <c:pt idx="1">
                  <c:v>0.82765845595550203</c:v>
                </c:pt>
                <c:pt idx="2">
                  <c:v>3.8266594488302986E-4</c:v>
                </c:pt>
                <c:pt idx="3">
                  <c:v>2.247287607122134E-4</c:v>
                </c:pt>
                <c:pt idx="4">
                  <c:v>1.035503201777582E-3</c:v>
                </c:pt>
                <c:pt idx="5">
                  <c:v>3.3242394572673474E-3</c:v>
                </c:pt>
                <c:pt idx="6">
                  <c:v>6.0185614412992285E-2</c:v>
                </c:pt>
                <c:pt idx="7">
                  <c:v>7.2257386260357543E-3</c:v>
                </c:pt>
                <c:pt idx="8">
                  <c:v>5.7318077451067283E-3</c:v>
                </c:pt>
                <c:pt idx="9">
                  <c:v>3.6002873747194991E-2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200" b="1"/>
              <a:t>.</a:t>
            </a:r>
            <a:r>
              <a:rPr lang="en-US" sz="1200" b="1"/>
              <a:t>11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9.085605765125275E-2</c:v>
                </c:pt>
                <c:pt idx="1">
                  <c:v>0.65750102684943712</c:v>
                </c:pt>
                <c:pt idx="2">
                  <c:v>3.7571562189471653E-3</c:v>
                </c:pt>
                <c:pt idx="3">
                  <c:v>3.001112715571479E-3</c:v>
                </c:pt>
                <c:pt idx="4">
                  <c:v>3.3035688501283421E-3</c:v>
                </c:pt>
                <c:pt idx="5">
                  <c:v>1.510539293730497E-2</c:v>
                </c:pt>
                <c:pt idx="6">
                  <c:v>0.11005221465223225</c:v>
                </c:pt>
                <c:pt idx="7">
                  <c:v>1.6792945275609237E-2</c:v>
                </c:pt>
                <c:pt idx="8">
                  <c:v>5.0932434738187302E-2</c:v>
                </c:pt>
                <c:pt idx="9">
                  <c:v>4.8698090111328945E-2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bg-BG" b="1"/>
              <a:t>.</a:t>
            </a:r>
            <a:r>
              <a:rPr lang="en-US" b="1"/>
              <a:t>11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9.9%</c:v>
                </c:pt>
                <c:pt idx="1">
                  <c:v>79.2%</c:v>
                </c:pt>
                <c:pt idx="2">
                  <c:v>0.0%</c:v>
                </c:pt>
                <c:pt idx="3">
                  <c:v>0.0%</c:v>
                </c:pt>
                <c:pt idx="4">
                  <c:v>0.1%</c:v>
                </c:pt>
                <c:pt idx="5">
                  <c:v>0.3%</c:v>
                </c:pt>
                <c:pt idx="6">
                  <c:v>5.8%</c:v>
                </c:pt>
                <c:pt idx="7">
                  <c:v>0.7%</c:v>
                </c:pt>
                <c:pt idx="8">
                  <c:v>0.5%</c:v>
                </c:pt>
                <c:pt idx="9">
                  <c:v>3.4%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9.9058033586852792E-2</c:v>
                </c:pt>
                <c:pt idx="1">
                  <c:v>0.79177657208055674</c:v>
                </c:pt>
                <c:pt idx="2">
                  <c:v>3.6607411814730767E-4</c:v>
                </c:pt>
                <c:pt idx="3">
                  <c:v>2.1498485559044887E-4</c:v>
                </c:pt>
                <c:pt idx="4">
                  <c:v>9.9060532168681269E-4</c:v>
                </c:pt>
                <c:pt idx="5">
                  <c:v>3.1801053741576254E-3</c:v>
                </c:pt>
                <c:pt idx="6">
                  <c:v>5.7576055606737411E-2</c:v>
                </c:pt>
                <c:pt idx="7">
                  <c:v>6.9124413365227125E-3</c:v>
                </c:pt>
                <c:pt idx="8">
                  <c:v>5.4832850786375419E-3</c:v>
                </c:pt>
                <c:pt idx="9">
                  <c:v>3.4441842641110713E-2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ZN/ZZGOR/&#1044;&#1056;&#1059;&#1046;&#1045;&#1057;&#1058;&#1042;&#1040;/1%20statistic/53/Non%20Life/Monthly/NonLife%20statistics%20M-workB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\Shared%20Folders\Public\zastr-otcheti\K&#1054;&#1044;&#1054;&#1042;&#1045;%20&#1053;&#1040;%20&#1044;&#1056;&#1059;&#1046;&#1045;&#1057;&#1058;&#1042;&#1040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ntr."/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2">
          <cell r="B2" t="str">
            <v>30.11.2022</v>
          </cell>
        </row>
      </sheetData>
      <sheetData sheetId="1">
        <row r="3">
          <cell r="C3" t="str">
            <v>"ЗД ЕВРОИНС" АД</v>
          </cell>
          <cell r="D3" t="str">
            <v>ЗК "ЛЕВ ИНС" АД</v>
          </cell>
          <cell r="E3" t="str">
            <v>ЗАД "Булстрад Виена Иншурънс Груп" АД</v>
          </cell>
          <cell r="F3" t="str">
            <v>"ДЗИ - Общо застраховане" ЕАД</v>
          </cell>
          <cell r="G3" t="str">
            <v>ЗАД "Армеец" АД</v>
          </cell>
          <cell r="H3" t="str">
            <v>"ЗАД ДаллБогг: Живот и Здраве" АД</v>
          </cell>
          <cell r="I3" t="str">
            <v>"Дженерали застраховане" АД</v>
          </cell>
          <cell r="J3" t="str">
            <v>ЗД "Бул Инс" АД</v>
          </cell>
          <cell r="K3" t="str">
            <v>ЗАД "Алианц България" АД</v>
          </cell>
          <cell r="L3" t="str">
            <v>ЗАД "ОЗК - Застраховане" АД</v>
          </cell>
          <cell r="M3" t="str">
            <v>ЗК "УНИКА" АД</v>
          </cell>
          <cell r="N3" t="str">
            <v>"Групама застраховане" ЕАД</v>
          </cell>
          <cell r="O3" t="str">
            <v>ЗАД "Асет Иншурънс" АД</v>
          </cell>
          <cell r="P3" t="str">
            <v>"ОЗОФ Доверие ЗАД" АД</v>
          </cell>
          <cell r="Q3" t="str">
            <v>ЗАД "Енергия"</v>
          </cell>
          <cell r="R3" t="str">
            <v>"ЗК България Иншурънс" АД</v>
          </cell>
          <cell r="S3" t="str">
            <v>"Застрахователно дружество ЕИГ РЕ" ЕАД</v>
          </cell>
          <cell r="T3" t="str">
            <v>"Българска агенция за експортно застраховане /БАЕЗ/" ЕАД</v>
          </cell>
          <cell r="U3" t="str">
            <v>"Фи Хелт Застраховане" АД</v>
          </cell>
          <cell r="V3" t="str">
            <v>ЗД "ОЗОК Инс" АД</v>
          </cell>
          <cell r="W3" t="str">
            <v>ЗД "Съгласие" АД</v>
          </cell>
          <cell r="X3" t="str">
            <v>"Европейска Застрахователна Компания" АД</v>
          </cell>
          <cell r="Y3" t="str">
            <v>"ЗК АКСИОМ" ЕАД</v>
          </cell>
        </row>
        <row r="4">
          <cell r="C4">
            <v>7658871.9500000002</v>
          </cell>
          <cell r="D4">
            <v>5101239</v>
          </cell>
          <cell r="E4">
            <v>5668878.7499999935</v>
          </cell>
          <cell r="F4">
            <v>9182620.0300000012</v>
          </cell>
          <cell r="G4">
            <v>4001617.5500000003</v>
          </cell>
          <cell r="H4">
            <v>149267.24999999991</v>
          </cell>
          <cell r="I4">
            <v>10742142.48</v>
          </cell>
          <cell r="J4">
            <v>528070.70000000007</v>
          </cell>
          <cell r="K4">
            <v>2975082.3899999997</v>
          </cell>
          <cell r="L4">
            <v>1594180.17</v>
          </cell>
          <cell r="M4">
            <v>130363.69</v>
          </cell>
          <cell r="N4">
            <v>5118500.21</v>
          </cell>
          <cell r="O4">
            <v>406694.60000000027</v>
          </cell>
          <cell r="P4">
            <v>0</v>
          </cell>
          <cell r="Q4">
            <v>224603.79</v>
          </cell>
          <cell r="R4">
            <v>887613.4299999933</v>
          </cell>
          <cell r="S4">
            <v>10304.099999999999</v>
          </cell>
          <cell r="T4">
            <v>0</v>
          </cell>
          <cell r="U4">
            <v>2172901.3873393047</v>
          </cell>
          <cell r="V4">
            <v>292827.83</v>
          </cell>
          <cell r="W4">
            <v>4169.6000000000004</v>
          </cell>
          <cell r="X4">
            <v>8028</v>
          </cell>
          <cell r="Y4">
            <v>31693.795882352937</v>
          </cell>
          <cell r="Z4">
            <v>56889670.703221641</v>
          </cell>
        </row>
        <row r="5">
          <cell r="C5">
            <v>242146.67</v>
          </cell>
          <cell r="D5">
            <v>648398</v>
          </cell>
          <cell r="E5">
            <v>343095.01999999996</v>
          </cell>
          <cell r="F5">
            <v>138186.4</v>
          </cell>
          <cell r="G5">
            <v>165131.07999999999</v>
          </cell>
          <cell r="H5">
            <v>0</v>
          </cell>
          <cell r="I5">
            <v>950045.6</v>
          </cell>
          <cell r="J5">
            <v>15760.5</v>
          </cell>
          <cell r="K5">
            <v>18008.95</v>
          </cell>
          <cell r="L5">
            <v>281306.48</v>
          </cell>
          <cell r="M5">
            <v>9138.77</v>
          </cell>
          <cell r="N5">
            <v>0</v>
          </cell>
          <cell r="O5">
            <v>1275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22945.58</v>
          </cell>
          <cell r="W5">
            <v>0</v>
          </cell>
          <cell r="X5">
            <v>0</v>
          </cell>
          <cell r="Y5">
            <v>0</v>
          </cell>
          <cell r="Z5">
            <v>2835438.0500000003</v>
          </cell>
        </row>
        <row r="6">
          <cell r="C6">
            <v>7184388.5199999996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810069</v>
          </cell>
          <cell r="I6">
            <v>20666899.529999997</v>
          </cell>
          <cell r="J6">
            <v>0</v>
          </cell>
          <cell r="K6">
            <v>3793523.88</v>
          </cell>
          <cell r="L6">
            <v>1446.54</v>
          </cell>
          <cell r="M6">
            <v>0</v>
          </cell>
          <cell r="N6">
            <v>3524983.5999999996</v>
          </cell>
          <cell r="O6">
            <v>0</v>
          </cell>
          <cell r="P6">
            <v>20887639</v>
          </cell>
          <cell r="Q6">
            <v>0</v>
          </cell>
          <cell r="R6">
            <v>10644593.369998831</v>
          </cell>
          <cell r="S6">
            <v>0</v>
          </cell>
          <cell r="T6">
            <v>0</v>
          </cell>
          <cell r="U6">
            <v>6302617.391008989</v>
          </cell>
          <cell r="V6">
            <v>3878987.6500000004</v>
          </cell>
          <cell r="W6">
            <v>3402437.77</v>
          </cell>
          <cell r="X6">
            <v>69834</v>
          </cell>
          <cell r="Y6">
            <v>822744.38000002294</v>
          </cell>
          <cell r="Z6">
            <v>81990164.631007835</v>
          </cell>
        </row>
        <row r="7">
          <cell r="C7">
            <v>34341056.530000001</v>
          </cell>
          <cell r="D7">
            <v>56453948</v>
          </cell>
          <cell r="E7">
            <v>146326375.73000008</v>
          </cell>
          <cell r="F7">
            <v>125722047.05000001</v>
          </cell>
          <cell r="G7">
            <v>144301257.75</v>
          </cell>
          <cell r="H7">
            <v>1445142.6599999995</v>
          </cell>
          <cell r="I7">
            <v>67772250.480000004</v>
          </cell>
          <cell r="J7">
            <v>31900066.609999999</v>
          </cell>
          <cell r="K7">
            <v>88341162.769999996</v>
          </cell>
          <cell r="L7">
            <v>7383361.4699999988</v>
          </cell>
          <cell r="M7">
            <v>18001920.859999999</v>
          </cell>
          <cell r="N7">
            <v>9827072.2400000002</v>
          </cell>
          <cell r="O7">
            <v>20520997.619999979</v>
          </cell>
          <cell r="P7">
            <v>0</v>
          </cell>
          <cell r="Q7">
            <v>264663</v>
          </cell>
          <cell r="R7">
            <v>713089.35999999987</v>
          </cell>
          <cell r="S7">
            <v>0</v>
          </cell>
          <cell r="T7">
            <v>0</v>
          </cell>
          <cell r="U7">
            <v>0</v>
          </cell>
          <cell r="V7">
            <v>308619.7</v>
          </cell>
          <cell r="W7">
            <v>0</v>
          </cell>
          <cell r="X7">
            <v>0</v>
          </cell>
          <cell r="Y7">
            <v>0</v>
          </cell>
          <cell r="Z7">
            <v>753623031.83000016</v>
          </cell>
        </row>
        <row r="8">
          <cell r="C8">
            <v>0</v>
          </cell>
          <cell r="D8">
            <v>0</v>
          </cell>
          <cell r="E8">
            <v>2932514.66</v>
          </cell>
          <cell r="F8">
            <v>18571.560000000001</v>
          </cell>
          <cell r="G8">
            <v>0</v>
          </cell>
          <cell r="H8">
            <v>0</v>
          </cell>
          <cell r="I8">
            <v>3647364.59</v>
          </cell>
          <cell r="J8">
            <v>0</v>
          </cell>
          <cell r="K8">
            <v>0</v>
          </cell>
          <cell r="L8">
            <v>3725569.85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10324020.66</v>
          </cell>
        </row>
        <row r="9">
          <cell r="C9">
            <v>966704.95</v>
          </cell>
          <cell r="D9">
            <v>0</v>
          </cell>
          <cell r="E9">
            <v>635864.83999999985</v>
          </cell>
          <cell r="F9">
            <v>0</v>
          </cell>
          <cell r="G9">
            <v>4491655</v>
          </cell>
          <cell r="H9">
            <v>0</v>
          </cell>
          <cell r="I9">
            <v>0</v>
          </cell>
          <cell r="J9">
            <v>-85300.24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80499.239999999991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6089423.79</v>
          </cell>
        </row>
        <row r="10">
          <cell r="C10">
            <v>2875771.87</v>
          </cell>
          <cell r="D10">
            <v>89559</v>
          </cell>
          <cell r="E10">
            <v>1733332.17</v>
          </cell>
          <cell r="F10">
            <v>2828</v>
          </cell>
          <cell r="G10">
            <v>678363.34</v>
          </cell>
          <cell r="H10">
            <v>0</v>
          </cell>
          <cell r="I10">
            <v>94986.18</v>
          </cell>
          <cell r="J10">
            <v>305442.19</v>
          </cell>
          <cell r="K10">
            <v>1176912.55</v>
          </cell>
          <cell r="L10">
            <v>0</v>
          </cell>
          <cell r="M10">
            <v>6674.89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1812173.5742061001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8776043.7642061003</v>
          </cell>
        </row>
        <row r="11">
          <cell r="C11">
            <v>17104037.100000001</v>
          </cell>
          <cell r="D11">
            <v>159703</v>
          </cell>
          <cell r="E11">
            <v>11272567.719999997</v>
          </cell>
          <cell r="F11">
            <v>2696117.96</v>
          </cell>
          <cell r="G11">
            <v>951801.64</v>
          </cell>
          <cell r="H11">
            <v>37132.996299999999</v>
          </cell>
          <cell r="I11">
            <v>1357617.9000000001</v>
          </cell>
          <cell r="J11">
            <v>50581.3</v>
          </cell>
          <cell r="K11">
            <v>1104620.8400000001</v>
          </cell>
          <cell r="L11">
            <v>59546.04</v>
          </cell>
          <cell r="M11">
            <v>1166765.8</v>
          </cell>
          <cell r="N11">
            <v>103219.38</v>
          </cell>
          <cell r="O11">
            <v>283479.05</v>
          </cell>
          <cell r="P11">
            <v>0</v>
          </cell>
          <cell r="Q11">
            <v>0</v>
          </cell>
          <cell r="R11">
            <v>1219.07</v>
          </cell>
          <cell r="S11">
            <v>5090505.9453567993</v>
          </cell>
          <cell r="T11">
            <v>0</v>
          </cell>
          <cell r="U11">
            <v>0</v>
          </cell>
          <cell r="V11">
            <v>67397.47</v>
          </cell>
          <cell r="W11">
            <v>0</v>
          </cell>
          <cell r="X11">
            <v>0</v>
          </cell>
          <cell r="Y11">
            <v>714.89</v>
          </cell>
          <cell r="Z11">
            <v>41507028.101656802</v>
          </cell>
        </row>
        <row r="12">
          <cell r="C12">
            <v>9837227.6799999997</v>
          </cell>
          <cell r="D12">
            <v>7450003</v>
          </cell>
          <cell r="E12">
            <v>57989553.089999996</v>
          </cell>
          <cell r="F12">
            <v>33202073.800000001</v>
          </cell>
          <cell r="G12">
            <v>17922513.940000009</v>
          </cell>
          <cell r="H12">
            <v>729434.63389999978</v>
          </cell>
          <cell r="I12">
            <v>27384645.550000001</v>
          </cell>
          <cell r="J12">
            <v>74248.680000000008</v>
          </cell>
          <cell r="K12">
            <v>22899702.119999997</v>
          </cell>
          <cell r="L12">
            <v>24759063.779999997</v>
          </cell>
          <cell r="M12">
            <v>36700866.140000001</v>
          </cell>
          <cell r="N12">
            <v>11265119.390000001</v>
          </cell>
          <cell r="O12">
            <v>2409735.4099999997</v>
          </cell>
          <cell r="P12">
            <v>0</v>
          </cell>
          <cell r="Q12">
            <v>15375482.279999999</v>
          </cell>
          <cell r="R12">
            <v>1328984.8203276033</v>
          </cell>
          <cell r="S12">
            <v>7514645.8435365008</v>
          </cell>
          <cell r="T12">
            <v>0</v>
          </cell>
          <cell r="U12">
            <v>0</v>
          </cell>
          <cell r="V12">
            <v>517256.66000000003</v>
          </cell>
          <cell r="W12">
            <v>100711.92</v>
          </cell>
          <cell r="X12">
            <v>34098</v>
          </cell>
          <cell r="Y12">
            <v>153357.98705882361</v>
          </cell>
          <cell r="Z12">
            <v>277648724.72482294</v>
          </cell>
        </row>
        <row r="13">
          <cell r="C13">
            <v>0</v>
          </cell>
          <cell r="D13">
            <v>3253452</v>
          </cell>
          <cell r="E13">
            <v>42234610.020000003</v>
          </cell>
          <cell r="F13">
            <v>8275062.96</v>
          </cell>
          <cell r="G13">
            <v>9637508.6400000006</v>
          </cell>
          <cell r="H13">
            <v>0</v>
          </cell>
          <cell r="I13">
            <v>9360418.25</v>
          </cell>
          <cell r="J13">
            <v>67342.7</v>
          </cell>
          <cell r="K13">
            <v>5051432.88</v>
          </cell>
          <cell r="L13">
            <v>22343963.119999994</v>
          </cell>
          <cell r="M13">
            <v>22272622.779999997</v>
          </cell>
          <cell r="N13">
            <v>2616436.89</v>
          </cell>
          <cell r="O13">
            <v>2358431.6799999997</v>
          </cell>
          <cell r="P13">
            <v>0</v>
          </cell>
          <cell r="Q13">
            <v>15375482.279999999</v>
          </cell>
          <cell r="R13">
            <v>1328984.8203276033</v>
          </cell>
          <cell r="S13">
            <v>845994.97</v>
          </cell>
          <cell r="T13">
            <v>0</v>
          </cell>
          <cell r="U13">
            <v>0</v>
          </cell>
          <cell r="V13">
            <v>464315.78</v>
          </cell>
          <cell r="W13">
            <v>100711.92</v>
          </cell>
          <cell r="X13">
            <v>34098</v>
          </cell>
          <cell r="Y13">
            <v>0</v>
          </cell>
          <cell r="Z13">
            <v>145620869.69032758</v>
          </cell>
        </row>
        <row r="14">
          <cell r="C14">
            <v>6612602.0199999996</v>
          </cell>
          <cell r="D14">
            <v>1157291</v>
          </cell>
          <cell r="E14">
            <v>12287150.819999991</v>
          </cell>
          <cell r="F14">
            <v>21114706.219999999</v>
          </cell>
          <cell r="G14">
            <v>7178989.7600000044</v>
          </cell>
          <cell r="H14">
            <v>476656.73389999976</v>
          </cell>
          <cell r="I14">
            <v>9879461.9499999993</v>
          </cell>
          <cell r="J14">
            <v>0</v>
          </cell>
          <cell r="K14">
            <v>14800207.329999998</v>
          </cell>
          <cell r="L14">
            <v>486020.92000000004</v>
          </cell>
          <cell r="M14">
            <v>11888341.16</v>
          </cell>
          <cell r="N14">
            <v>8648682.5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5778699.8558606012</v>
          </cell>
          <cell r="T14">
            <v>0</v>
          </cell>
          <cell r="U14">
            <v>0</v>
          </cell>
          <cell r="V14">
            <v>42406.41</v>
          </cell>
          <cell r="W14">
            <v>0</v>
          </cell>
          <cell r="X14">
            <v>0</v>
          </cell>
          <cell r="Y14">
            <v>153357.98705882361</v>
          </cell>
          <cell r="Z14">
            <v>100504574.66681941</v>
          </cell>
        </row>
        <row r="15">
          <cell r="C15">
            <v>54051.46</v>
          </cell>
          <cell r="D15">
            <v>2211083</v>
          </cell>
          <cell r="E15">
            <v>1826731.1499999992</v>
          </cell>
          <cell r="F15">
            <v>2137983.9200000004</v>
          </cell>
          <cell r="G15">
            <v>73517.509999999995</v>
          </cell>
          <cell r="H15">
            <v>0</v>
          </cell>
          <cell r="I15">
            <v>2976551.4000000004</v>
          </cell>
          <cell r="J15">
            <v>1623.21</v>
          </cell>
          <cell r="K15">
            <v>1626152.01</v>
          </cell>
          <cell r="L15">
            <v>1802197.08</v>
          </cell>
          <cell r="M15">
            <v>2513867.5900000003</v>
          </cell>
          <cell r="N15">
            <v>0</v>
          </cell>
          <cell r="O15">
            <v>51054.369999999995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10534.47</v>
          </cell>
          <cell r="W15">
            <v>0</v>
          </cell>
          <cell r="X15">
            <v>0</v>
          </cell>
          <cell r="Y15">
            <v>0</v>
          </cell>
          <cell r="Z15">
            <v>15285347.17</v>
          </cell>
        </row>
        <row r="16">
          <cell r="C16">
            <v>3170574.2</v>
          </cell>
          <cell r="D16">
            <v>828177</v>
          </cell>
          <cell r="E16">
            <v>1641061.1000000006</v>
          </cell>
          <cell r="F16">
            <v>1674320.7000000002</v>
          </cell>
          <cell r="G16">
            <v>1032498.03</v>
          </cell>
          <cell r="H16">
            <v>252777.90000000005</v>
          </cell>
          <cell r="I16">
            <v>5168213.95</v>
          </cell>
          <cell r="J16">
            <v>5282.77</v>
          </cell>
          <cell r="K16">
            <v>1421909.9000000001</v>
          </cell>
          <cell r="L16">
            <v>126882.65999999997</v>
          </cell>
          <cell r="M16">
            <v>26034.61</v>
          </cell>
          <cell r="N16">
            <v>0</v>
          </cell>
          <cell r="O16">
            <v>249.36</v>
          </cell>
          <cell r="P16">
            <v>0</v>
          </cell>
          <cell r="Q16">
            <v>0</v>
          </cell>
          <cell r="R16">
            <v>0</v>
          </cell>
          <cell r="S16">
            <v>889951.0176758999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16237933.197675902</v>
          </cell>
        </row>
        <row r="17">
          <cell r="C17">
            <v>1402156.59</v>
          </cell>
          <cell r="D17">
            <v>3724833</v>
          </cell>
          <cell r="E17">
            <v>5076682.63</v>
          </cell>
          <cell r="F17">
            <v>4013630.93</v>
          </cell>
          <cell r="G17">
            <v>16828.7</v>
          </cell>
          <cell r="H17">
            <v>0</v>
          </cell>
          <cell r="I17">
            <v>903432.09</v>
          </cell>
          <cell r="J17">
            <v>1945499.33</v>
          </cell>
          <cell r="K17">
            <v>2393621.1500000004</v>
          </cell>
          <cell r="L17">
            <v>335161.62</v>
          </cell>
          <cell r="M17">
            <v>3298842.1</v>
          </cell>
          <cell r="N17">
            <v>2795.19</v>
          </cell>
          <cell r="O17">
            <v>260455.93000000005</v>
          </cell>
          <cell r="P17">
            <v>0</v>
          </cell>
          <cell r="Q17">
            <v>8770.49</v>
          </cell>
          <cell r="R17">
            <v>1361992.5299998934</v>
          </cell>
          <cell r="S17">
            <v>0</v>
          </cell>
          <cell r="T17">
            <v>0</v>
          </cell>
          <cell r="U17">
            <v>0</v>
          </cell>
          <cell r="V17">
            <v>11176.78</v>
          </cell>
          <cell r="W17">
            <v>0</v>
          </cell>
          <cell r="X17">
            <v>0</v>
          </cell>
          <cell r="Y17">
            <v>0</v>
          </cell>
          <cell r="Z17">
            <v>24755879.059999891</v>
          </cell>
        </row>
        <row r="18">
          <cell r="C18">
            <v>1376800.1</v>
          </cell>
          <cell r="D18">
            <v>3695503</v>
          </cell>
          <cell r="E18">
            <v>5021107.2699999996</v>
          </cell>
          <cell r="F18">
            <v>3664952.43</v>
          </cell>
          <cell r="G18">
            <v>0</v>
          </cell>
          <cell r="H18">
            <v>0</v>
          </cell>
          <cell r="I18">
            <v>83482.09</v>
          </cell>
          <cell r="J18">
            <v>1945499.33</v>
          </cell>
          <cell r="K18">
            <v>2352319.16</v>
          </cell>
          <cell r="L18">
            <v>250477.04999999996</v>
          </cell>
          <cell r="M18">
            <v>3298842.1</v>
          </cell>
          <cell r="N18">
            <v>0</v>
          </cell>
          <cell r="O18">
            <v>260455.93000000005</v>
          </cell>
          <cell r="P18">
            <v>0</v>
          </cell>
          <cell r="Q18">
            <v>8770.49</v>
          </cell>
          <cell r="R18">
            <v>1361992.5299998934</v>
          </cell>
          <cell r="S18">
            <v>0</v>
          </cell>
          <cell r="T18">
            <v>0</v>
          </cell>
          <cell r="U18">
            <v>0</v>
          </cell>
          <cell r="V18">
            <v>11176.78</v>
          </cell>
          <cell r="W18">
            <v>0</v>
          </cell>
          <cell r="X18">
            <v>0</v>
          </cell>
          <cell r="Y18">
            <v>0</v>
          </cell>
          <cell r="Z18">
            <v>23331378.259999894</v>
          </cell>
        </row>
        <row r="19">
          <cell r="C19">
            <v>25356.49</v>
          </cell>
          <cell r="D19">
            <v>29330</v>
          </cell>
          <cell r="E19">
            <v>55575.360000000001</v>
          </cell>
          <cell r="F19">
            <v>348678.5</v>
          </cell>
          <cell r="G19">
            <v>16828.7</v>
          </cell>
          <cell r="H19">
            <v>0</v>
          </cell>
          <cell r="I19">
            <v>819950</v>
          </cell>
          <cell r="J19">
            <v>0</v>
          </cell>
          <cell r="K19">
            <v>41301.990000000005</v>
          </cell>
          <cell r="L19">
            <v>84684.57</v>
          </cell>
          <cell r="M19">
            <v>0</v>
          </cell>
          <cell r="N19">
            <v>2795.19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1424500.8</v>
          </cell>
        </row>
        <row r="20">
          <cell r="C20">
            <v>161351486.09</v>
          </cell>
          <cell r="D20">
            <v>239182089</v>
          </cell>
          <cell r="E20">
            <v>71362777.519999996</v>
          </cell>
          <cell r="F20">
            <v>87481034.039999992</v>
          </cell>
          <cell r="G20">
            <v>33710854.18</v>
          </cell>
          <cell r="H20">
            <v>158669762.11557513</v>
          </cell>
          <cell r="I20">
            <v>34342879.769999996</v>
          </cell>
          <cell r="J20">
            <v>129781003.56999998</v>
          </cell>
          <cell r="K20">
            <v>23476904.639999997</v>
          </cell>
          <cell r="L20">
            <v>98119087.649999991</v>
          </cell>
          <cell r="M20">
            <v>7727194.4399999995</v>
          </cell>
          <cell r="N20">
            <v>4193162.4</v>
          </cell>
          <cell r="O20">
            <v>3459405.2299997266</v>
          </cell>
          <cell r="P20">
            <v>0</v>
          </cell>
          <cell r="Q20">
            <v>166720.41</v>
          </cell>
          <cell r="R20">
            <v>0</v>
          </cell>
          <cell r="S20">
            <v>48895.75</v>
          </cell>
          <cell r="T20">
            <v>0</v>
          </cell>
          <cell r="U20">
            <v>0</v>
          </cell>
          <cell r="V20">
            <v>0</v>
          </cell>
          <cell r="W20">
            <v>3723.18</v>
          </cell>
          <cell r="X20">
            <v>0</v>
          </cell>
          <cell r="Y20">
            <v>0</v>
          </cell>
          <cell r="Z20">
            <v>1053076979.9855746</v>
          </cell>
        </row>
        <row r="21">
          <cell r="C21">
            <v>160715410.00999999</v>
          </cell>
          <cell r="D21">
            <v>237919309</v>
          </cell>
          <cell r="E21">
            <v>64441416.339999996</v>
          </cell>
          <cell r="F21">
            <v>87476069.209999993</v>
          </cell>
          <cell r="G21">
            <v>33267337.32</v>
          </cell>
          <cell r="H21">
            <v>158600975.85557514</v>
          </cell>
          <cell r="I21">
            <v>32890961.789999999</v>
          </cell>
          <cell r="J21">
            <v>127135173.48999998</v>
          </cell>
          <cell r="K21">
            <v>23304367.479999997</v>
          </cell>
          <cell r="L21">
            <v>93933701.559999987</v>
          </cell>
          <cell r="M21">
            <v>6796721.1699999999</v>
          </cell>
          <cell r="N21">
            <v>4193162.4</v>
          </cell>
          <cell r="O21">
            <v>3354359.8299997258</v>
          </cell>
          <cell r="P21">
            <v>0</v>
          </cell>
          <cell r="Q21">
            <v>166720.41</v>
          </cell>
          <cell r="R21">
            <v>0</v>
          </cell>
          <cell r="S21">
            <v>48895.75</v>
          </cell>
          <cell r="T21">
            <v>0</v>
          </cell>
          <cell r="U21">
            <v>0</v>
          </cell>
          <cell r="V21">
            <v>0</v>
          </cell>
          <cell r="W21">
            <v>3723.18</v>
          </cell>
          <cell r="X21">
            <v>0</v>
          </cell>
          <cell r="Y21">
            <v>0</v>
          </cell>
          <cell r="Z21">
            <v>1034248304.7955747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C23">
            <v>636076.07999999996</v>
          </cell>
          <cell r="D23">
            <v>1262780</v>
          </cell>
          <cell r="E23">
            <v>0</v>
          </cell>
          <cell r="F23">
            <v>4964.83</v>
          </cell>
          <cell r="G23">
            <v>111125.42</v>
          </cell>
          <cell r="H23">
            <v>0</v>
          </cell>
          <cell r="I23">
            <v>0</v>
          </cell>
          <cell r="J23">
            <v>2417619.0499999998</v>
          </cell>
          <cell r="K23">
            <v>0</v>
          </cell>
          <cell r="L23">
            <v>3023221.89</v>
          </cell>
          <cell r="M23">
            <v>887</v>
          </cell>
          <cell r="N23">
            <v>0</v>
          </cell>
          <cell r="O23">
            <v>77348.060000000783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7534022.3300000001</v>
          </cell>
        </row>
        <row r="24">
          <cell r="C24">
            <v>0</v>
          </cell>
          <cell r="D24">
            <v>0</v>
          </cell>
          <cell r="E24">
            <v>6921361.1799999978</v>
          </cell>
          <cell r="F24">
            <v>0</v>
          </cell>
          <cell r="G24">
            <v>332391.44</v>
          </cell>
          <cell r="H24">
            <v>68786.25999999998</v>
          </cell>
          <cell r="I24">
            <v>1451917.98</v>
          </cell>
          <cell r="J24">
            <v>228211.03</v>
          </cell>
          <cell r="K24">
            <v>172537.16</v>
          </cell>
          <cell r="L24">
            <v>1162164.2000000002</v>
          </cell>
          <cell r="M24">
            <v>929586.27</v>
          </cell>
          <cell r="N24">
            <v>0</v>
          </cell>
          <cell r="O24">
            <v>27697.339999999967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11294652.859999996</v>
          </cell>
        </row>
        <row r="25">
          <cell r="C25">
            <v>0</v>
          </cell>
          <cell r="D25">
            <v>0</v>
          </cell>
          <cell r="E25">
            <v>2191075.81</v>
          </cell>
          <cell r="F25">
            <v>0</v>
          </cell>
          <cell r="G25">
            <v>669706.05000000005</v>
          </cell>
          <cell r="H25">
            <v>0</v>
          </cell>
          <cell r="I25">
            <v>0</v>
          </cell>
          <cell r="J25">
            <v>-922704.8</v>
          </cell>
          <cell r="K25">
            <v>219041.98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2157119.0400000005</v>
          </cell>
        </row>
        <row r="26">
          <cell r="C26">
            <v>0</v>
          </cell>
          <cell r="D26">
            <v>18642</v>
          </cell>
          <cell r="E26">
            <v>190949.92</v>
          </cell>
          <cell r="F26">
            <v>852</v>
          </cell>
          <cell r="G26">
            <v>39330.29</v>
          </cell>
          <cell r="H26">
            <v>0</v>
          </cell>
          <cell r="I26">
            <v>0</v>
          </cell>
          <cell r="J26">
            <v>4426.18</v>
          </cell>
          <cell r="K26">
            <v>44407.12</v>
          </cell>
          <cell r="L26">
            <v>0</v>
          </cell>
          <cell r="M26">
            <v>2989.12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301596.63</v>
          </cell>
        </row>
        <row r="27">
          <cell r="C27">
            <v>7177051.4500000002</v>
          </cell>
          <cell r="D27">
            <v>5724265</v>
          </cell>
          <cell r="E27">
            <v>6366233.0400000019</v>
          </cell>
          <cell r="F27">
            <v>3786769.18</v>
          </cell>
          <cell r="G27">
            <v>2295142.6799999997</v>
          </cell>
          <cell r="H27">
            <v>1904516.1577019836</v>
          </cell>
          <cell r="I27">
            <v>3032269.23</v>
          </cell>
          <cell r="J27">
            <v>945226.5</v>
          </cell>
          <cell r="K27">
            <v>5565101.8200000003</v>
          </cell>
          <cell r="L27">
            <v>3198932.1400000015</v>
          </cell>
          <cell r="M27">
            <v>4077619.3499999996</v>
          </cell>
          <cell r="N27">
            <v>373848.06999999995</v>
          </cell>
          <cell r="O27">
            <v>256390.68000000145</v>
          </cell>
          <cell r="P27">
            <v>0</v>
          </cell>
          <cell r="Q27">
            <v>161440.43</v>
          </cell>
          <cell r="R27">
            <v>0</v>
          </cell>
          <cell r="S27">
            <v>906927.79</v>
          </cell>
          <cell r="T27">
            <v>0</v>
          </cell>
          <cell r="U27">
            <v>0</v>
          </cell>
          <cell r="V27">
            <v>0</v>
          </cell>
          <cell r="W27">
            <v>211975.45</v>
          </cell>
          <cell r="X27">
            <v>0</v>
          </cell>
          <cell r="Y27">
            <v>160423.41980392157</v>
          </cell>
          <cell r="Z27">
            <v>46144132.387505919</v>
          </cell>
        </row>
        <row r="28">
          <cell r="C28">
            <v>816291.06</v>
          </cell>
          <cell r="D28">
            <v>0</v>
          </cell>
          <cell r="E28">
            <v>0</v>
          </cell>
          <cell r="F28">
            <v>0</v>
          </cell>
          <cell r="G28">
            <v>458058.6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5347.93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8838558.7800000012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10118256.370000001</v>
          </cell>
        </row>
        <row r="29">
          <cell r="C29">
            <v>34078815.369999997</v>
          </cell>
          <cell r="D29">
            <v>40826317</v>
          </cell>
          <cell r="E29">
            <v>0</v>
          </cell>
          <cell r="F29">
            <v>0</v>
          </cell>
          <cell r="G29">
            <v>36461.42</v>
          </cell>
          <cell r="H29">
            <v>17605245.761772215</v>
          </cell>
          <cell r="I29">
            <v>0</v>
          </cell>
          <cell r="J29">
            <v>159163.74</v>
          </cell>
          <cell r="K29">
            <v>1253002.8700000001</v>
          </cell>
          <cell r="L29">
            <v>16881336.340000007</v>
          </cell>
          <cell r="M29">
            <v>0</v>
          </cell>
          <cell r="N29">
            <v>0</v>
          </cell>
          <cell r="O29">
            <v>114849.78999999998</v>
          </cell>
          <cell r="P29">
            <v>0</v>
          </cell>
          <cell r="Q29">
            <v>0</v>
          </cell>
          <cell r="R29">
            <v>0</v>
          </cell>
          <cell r="S29">
            <v>314296.42</v>
          </cell>
          <cell r="T29">
            <v>190110.22999999998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532350.33607843134</v>
          </cell>
          <cell r="Z29">
            <v>111991949.27785067</v>
          </cell>
        </row>
        <row r="30">
          <cell r="C30">
            <v>231467.92</v>
          </cell>
          <cell r="D30">
            <v>5496</v>
          </cell>
          <cell r="E30">
            <v>26787.79</v>
          </cell>
          <cell r="F30">
            <v>1767296.9400000002</v>
          </cell>
          <cell r="G30">
            <v>2063585.71</v>
          </cell>
          <cell r="H30">
            <v>0</v>
          </cell>
          <cell r="I30">
            <v>651416.41</v>
          </cell>
          <cell r="J30">
            <v>172986.86</v>
          </cell>
          <cell r="K30">
            <v>1958720.32</v>
          </cell>
          <cell r="L30">
            <v>441926.12</v>
          </cell>
          <cell r="M30">
            <v>329361.40000000002</v>
          </cell>
          <cell r="N30">
            <v>4714712.41</v>
          </cell>
          <cell r="O30">
            <v>11543.699999999999</v>
          </cell>
          <cell r="P30">
            <v>0</v>
          </cell>
          <cell r="Q30">
            <v>0</v>
          </cell>
          <cell r="R30">
            <v>117093.29000000001</v>
          </cell>
          <cell r="S30">
            <v>0</v>
          </cell>
          <cell r="T30">
            <v>0</v>
          </cell>
          <cell r="U30">
            <v>15507.46</v>
          </cell>
          <cell r="V30">
            <v>500422.24</v>
          </cell>
          <cell r="W30">
            <v>0</v>
          </cell>
          <cell r="X30">
            <v>2177200</v>
          </cell>
          <cell r="Y30">
            <v>0</v>
          </cell>
          <cell r="Z30">
            <v>15185524.570000002</v>
          </cell>
        </row>
        <row r="31">
          <cell r="C31">
            <v>2643985.31</v>
          </cell>
          <cell r="D31">
            <v>0</v>
          </cell>
          <cell r="E31">
            <v>0</v>
          </cell>
          <cell r="F31">
            <v>460.48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13415.98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2657861.77</v>
          </cell>
        </row>
        <row r="32">
          <cell r="C32">
            <v>110541413.01000001</v>
          </cell>
          <cell r="D32">
            <v>4301178</v>
          </cell>
          <cell r="E32">
            <v>2689404.6600000015</v>
          </cell>
          <cell r="F32">
            <v>2432706.5500000003</v>
          </cell>
          <cell r="G32">
            <v>1369724.0499999998</v>
          </cell>
          <cell r="H32">
            <v>5414.2083000000039</v>
          </cell>
          <cell r="I32">
            <v>3213383.9</v>
          </cell>
          <cell r="J32">
            <v>1523454.96</v>
          </cell>
          <cell r="K32">
            <v>3722767.9499999988</v>
          </cell>
          <cell r="L32">
            <v>454526.8899999999</v>
          </cell>
          <cell r="M32">
            <v>1893446.3199999998</v>
          </cell>
          <cell r="N32">
            <v>924500.95999999985</v>
          </cell>
          <cell r="O32">
            <v>52447.240000000005</v>
          </cell>
          <cell r="P32">
            <v>0</v>
          </cell>
          <cell r="Q32">
            <v>0</v>
          </cell>
          <cell r="R32">
            <v>689088.97999986261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538.63</v>
          </cell>
          <cell r="Z32">
            <v>133813996.30829984</v>
          </cell>
        </row>
        <row r="33">
          <cell r="C33">
            <v>398210725.39999998</v>
          </cell>
          <cell r="D33">
            <v>363037272</v>
          </cell>
          <cell r="E33">
            <v>314462998.33000016</v>
          </cell>
          <cell r="F33">
            <v>270307008.52000004</v>
          </cell>
          <cell r="G33">
            <v>213006900.90000001</v>
          </cell>
          <cell r="H33">
            <v>181355984.78354931</v>
          </cell>
          <cell r="I33">
            <v>173809288.11000001</v>
          </cell>
          <cell r="J33">
            <v>166382165.58000001</v>
          </cell>
          <cell r="K33">
            <v>158937988.37999994</v>
          </cell>
          <cell r="L33">
            <v>156954138.60999998</v>
          </cell>
          <cell r="M33">
            <v>73336044.109999999</v>
          </cell>
          <cell r="N33">
            <v>40047913.850000001</v>
          </cell>
          <cell r="O33">
            <v>27861846.419999704</v>
          </cell>
          <cell r="P33">
            <v>20887639</v>
          </cell>
          <cell r="Q33">
            <v>16201680.4</v>
          </cell>
          <cell r="R33">
            <v>15743674.850326184</v>
          </cell>
          <cell r="S33">
            <v>15697749.4230994</v>
          </cell>
          <cell r="T33">
            <v>9028669.0100000016</v>
          </cell>
          <cell r="U33">
            <v>8491026.238348294</v>
          </cell>
          <cell r="V33">
            <v>5576688.330000001</v>
          </cell>
          <cell r="W33">
            <v>3723017.9200000004</v>
          </cell>
          <cell r="X33">
            <v>2289160</v>
          </cell>
          <cell r="Y33">
            <v>1701823.4388235523</v>
          </cell>
          <cell r="Z33">
            <v>2637051403.6041474</v>
          </cell>
        </row>
        <row r="34">
          <cell r="C34">
            <v>0.15100605352468743</v>
          </cell>
          <cell r="D34">
            <v>0.13766787841292161</v>
          </cell>
          <cell r="E34">
            <v>0.1192479592548757</v>
          </cell>
          <cell r="F34">
            <v>0.10250350378098899</v>
          </cell>
          <cell r="G34">
            <v>8.0774648764478485E-2</v>
          </cell>
          <cell r="H34">
            <v>6.8772260008160613E-2</v>
          </cell>
          <cell r="I34">
            <v>6.5910466467376777E-2</v>
          </cell>
          <cell r="J34">
            <v>6.3094016807029196E-2</v>
          </cell>
          <cell r="K34">
            <v>6.0271099821100946E-2</v>
          </cell>
          <cell r="L34">
            <v>5.9518801338299836E-2</v>
          </cell>
          <cell r="M34">
            <v>2.7809865219073526E-2</v>
          </cell>
          <cell r="N34">
            <v>1.518662616711421E-2</v>
          </cell>
          <cell r="O34">
            <v>1.0565530266842723E-2</v>
          </cell>
          <cell r="P34">
            <v>7.9208311872313742E-3</v>
          </cell>
          <cell r="Q34">
            <v>6.1438621855670374E-3</v>
          </cell>
          <cell r="R34">
            <v>5.9701812519880239E-3</v>
          </cell>
          <cell r="S34">
            <v>5.9527658056436651E-3</v>
          </cell>
          <cell r="T34">
            <v>3.4237743707461348E-3</v>
          </cell>
          <cell r="U34">
            <v>3.2198940933587114E-3</v>
          </cell>
          <cell r="V34">
            <v>2.1147438849231956E-3</v>
          </cell>
          <cell r="W34">
            <v>1.4118109017183457E-3</v>
          </cell>
          <cell r="X34">
            <v>8.6807560780625189E-4</v>
          </cell>
          <cell r="Y34">
            <v>6.4535087806692456E-4</v>
          </cell>
          <cell r="Z34">
            <v>0.99999999999999956</v>
          </cell>
        </row>
      </sheetData>
      <sheetData sheetId="2">
        <row r="3">
          <cell r="C3" t="str">
            <v>"ЗД ЕВРОИНС" АД</v>
          </cell>
          <cell r="D3" t="str">
            <v>ЗК "ЛЕВ ИНС" АД</v>
          </cell>
          <cell r="E3" t="str">
            <v>ЗАД "Булстрад Виена Иншурънс Груп" АД</v>
          </cell>
          <cell r="F3" t="str">
            <v>"ДЗИ - Общо застраховане" ЕАД</v>
          </cell>
          <cell r="G3" t="str">
            <v>ЗД "Бул Инс" АД</v>
          </cell>
          <cell r="H3" t="str">
            <v>"ЗАД ДаллБогг: Живот и Здраве" АД</v>
          </cell>
          <cell r="I3" t="str">
            <v>ЗАД "Армеец" АД</v>
          </cell>
          <cell r="J3" t="str">
            <v>"Дженерали застраховане" АД</v>
          </cell>
          <cell r="K3" t="str">
            <v>ЗАД "ОЗК - Застраховане" АД</v>
          </cell>
          <cell r="L3" t="str">
            <v>ЗАД "Алианц България" АД</v>
          </cell>
          <cell r="M3" t="str">
            <v>ЗК "УНИКА" АД</v>
          </cell>
          <cell r="N3" t="str">
            <v>"ОЗОФ Доверие ЗАД" АД</v>
          </cell>
          <cell r="O3" t="str">
            <v>ЗАД "Асет Иншурънс" АД</v>
          </cell>
          <cell r="P3" t="str">
            <v>"Групама застраховане" ЕАД</v>
          </cell>
          <cell r="Q3" t="str">
            <v>"ЗК България Иншурънс" АД</v>
          </cell>
          <cell r="R3" t="str">
            <v>"Застрахователно дружество ЕИГ РЕ" ЕАД</v>
          </cell>
          <cell r="S3" t="str">
            <v>ЗД "ОЗОК Инс" АД</v>
          </cell>
          <cell r="T3" t="str">
            <v>"Фи Хелт Застраховане" АД</v>
          </cell>
          <cell r="U3" t="str">
            <v>ЗД "Съгласие" АД</v>
          </cell>
          <cell r="V3" t="str">
            <v>"Българска агенция за експортно застраховане /БАЕЗ/" ЕАД</v>
          </cell>
          <cell r="W3" t="str">
            <v>"Европейска Застрахователна Компания" АД</v>
          </cell>
          <cell r="X3" t="str">
            <v>"ЗК АКСИОМ" ЕАД</v>
          </cell>
          <cell r="Y3" t="str">
            <v>ЗАД "Енергия"</v>
          </cell>
        </row>
        <row r="4">
          <cell r="C4">
            <v>612216.93000000005</v>
          </cell>
          <cell r="D4">
            <v>2444602</v>
          </cell>
          <cell r="E4">
            <v>1061270.4099999999</v>
          </cell>
          <cell r="F4">
            <v>1808844.1118613053</v>
          </cell>
          <cell r="G4">
            <v>5719.65</v>
          </cell>
          <cell r="H4">
            <v>19292.27</v>
          </cell>
          <cell r="I4">
            <v>1377255.5999999999</v>
          </cell>
          <cell r="J4">
            <v>2197419.34</v>
          </cell>
          <cell r="K4">
            <v>297362.32</v>
          </cell>
          <cell r="L4">
            <v>449393.35000000003</v>
          </cell>
          <cell r="M4">
            <v>974</v>
          </cell>
          <cell r="N4">
            <v>0</v>
          </cell>
          <cell r="O4">
            <v>194454.90448099203</v>
          </cell>
          <cell r="P4">
            <v>322763.10999999993</v>
          </cell>
          <cell r="Q4">
            <v>203422.11000000002</v>
          </cell>
          <cell r="R4">
            <v>0</v>
          </cell>
          <cell r="S4">
            <v>177981.10000000006</v>
          </cell>
          <cell r="T4">
            <v>219647.93187438027</v>
          </cell>
          <cell r="U4">
            <v>1360.1460343105425</v>
          </cell>
          <cell r="V4">
            <v>0</v>
          </cell>
          <cell r="W4">
            <v>32652</v>
          </cell>
          <cell r="X4">
            <v>0</v>
          </cell>
          <cell r="Y4">
            <v>67195.37</v>
          </cell>
          <cell r="Z4">
            <v>11493826.654250983</v>
          </cell>
        </row>
        <row r="5">
          <cell r="C5">
            <v>0</v>
          </cell>
          <cell r="D5">
            <v>0</v>
          </cell>
          <cell r="E5">
            <v>36313.1</v>
          </cell>
          <cell r="F5">
            <v>9740.3978824181686</v>
          </cell>
          <cell r="G5">
            <v>0</v>
          </cell>
          <cell r="H5">
            <v>0</v>
          </cell>
          <cell r="I5">
            <v>117669.92</v>
          </cell>
          <cell r="J5">
            <v>4426.5599999999995</v>
          </cell>
          <cell r="K5">
            <v>827.62</v>
          </cell>
          <cell r="L5">
            <v>1000</v>
          </cell>
          <cell r="M5">
            <v>384</v>
          </cell>
          <cell r="N5">
            <v>0</v>
          </cell>
          <cell r="O5">
            <v>18.963371957737166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170380.56125437591</v>
          </cell>
        </row>
        <row r="6">
          <cell r="C6">
            <v>4434405.8000000007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565539.84999999974</v>
          </cell>
          <cell r="I6">
            <v>0</v>
          </cell>
          <cell r="J6">
            <v>14738130.259999955</v>
          </cell>
          <cell r="K6">
            <v>0</v>
          </cell>
          <cell r="L6">
            <v>1172999.27</v>
          </cell>
          <cell r="M6">
            <v>0</v>
          </cell>
          <cell r="N6">
            <v>12377667</v>
          </cell>
          <cell r="O6">
            <v>0</v>
          </cell>
          <cell r="P6">
            <v>210660.93</v>
          </cell>
          <cell r="Q6">
            <v>6801808.97000001</v>
          </cell>
          <cell r="R6">
            <v>0</v>
          </cell>
          <cell r="S6">
            <v>3505768.5999998422</v>
          </cell>
          <cell r="T6">
            <v>3474602.4360900233</v>
          </cell>
          <cell r="U6">
            <v>2445365.8998213615</v>
          </cell>
          <cell r="V6">
            <v>0</v>
          </cell>
          <cell r="W6">
            <v>629262</v>
          </cell>
          <cell r="X6">
            <v>649072.01999999769</v>
          </cell>
          <cell r="Y6">
            <v>0</v>
          </cell>
          <cell r="Z6">
            <v>51005283.035911195</v>
          </cell>
        </row>
        <row r="7">
          <cell r="C7">
            <v>15335523.649999999</v>
          </cell>
          <cell r="D7">
            <v>16802947</v>
          </cell>
          <cell r="E7">
            <v>64514423.299999997</v>
          </cell>
          <cell r="F7">
            <v>49866233.652577005</v>
          </cell>
          <cell r="G7">
            <v>14476075.290000001</v>
          </cell>
          <cell r="H7">
            <v>573600.75000000012</v>
          </cell>
          <cell r="I7">
            <v>53790234.019999988</v>
          </cell>
          <cell r="J7">
            <v>28845880.170000006</v>
          </cell>
          <cell r="K7">
            <v>3418600.7399999984</v>
          </cell>
          <cell r="L7">
            <v>41450065.650000006</v>
          </cell>
          <cell r="M7">
            <v>6789784.5599999996</v>
          </cell>
          <cell r="N7">
            <v>0</v>
          </cell>
          <cell r="O7">
            <v>5827131.5612079054</v>
          </cell>
          <cell r="P7">
            <v>3827231.859999998</v>
          </cell>
          <cell r="Q7">
            <v>317456.12000062701</v>
          </cell>
          <cell r="R7">
            <v>-5741.33</v>
          </cell>
          <cell r="S7">
            <v>153040.26000000013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100093.62000000001</v>
          </cell>
          <cell r="Z7">
            <v>306082580.8737855</v>
          </cell>
        </row>
        <row r="8">
          <cell r="C8">
            <v>0</v>
          </cell>
          <cell r="D8">
            <v>0</v>
          </cell>
          <cell r="E8">
            <v>144600.44</v>
          </cell>
          <cell r="F8">
            <v>1346.9913124996585</v>
          </cell>
          <cell r="G8">
            <v>0</v>
          </cell>
          <cell r="H8">
            <v>0</v>
          </cell>
          <cell r="I8">
            <v>0</v>
          </cell>
          <cell r="J8">
            <v>60491.25</v>
          </cell>
          <cell r="K8">
            <v>204293.75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410732.43131249968</v>
          </cell>
        </row>
        <row r="9">
          <cell r="C9">
            <v>0</v>
          </cell>
          <cell r="D9">
            <v>0</v>
          </cell>
          <cell r="E9">
            <v>54420.87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186733.72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56.815162763854758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241211.40516276384</v>
          </cell>
        </row>
        <row r="10">
          <cell r="C10">
            <v>198395.35</v>
          </cell>
          <cell r="D10">
            <v>5144</v>
          </cell>
          <cell r="E10">
            <v>298811.98</v>
          </cell>
          <cell r="F10">
            <v>1724.1352177118295</v>
          </cell>
          <cell r="G10">
            <v>0</v>
          </cell>
          <cell r="H10">
            <v>0</v>
          </cell>
          <cell r="I10">
            <v>67187.8</v>
          </cell>
          <cell r="J10">
            <v>53542.23</v>
          </cell>
          <cell r="K10">
            <v>0</v>
          </cell>
          <cell r="L10">
            <v>410426.72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54938.890302400003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1090171.1055201117</v>
          </cell>
        </row>
        <row r="11">
          <cell r="C11">
            <v>310995.83</v>
          </cell>
          <cell r="D11">
            <v>1728</v>
          </cell>
          <cell r="E11">
            <v>1784624.57</v>
          </cell>
          <cell r="F11">
            <v>301641.28591254336</v>
          </cell>
          <cell r="G11">
            <v>0</v>
          </cell>
          <cell r="H11">
            <v>0</v>
          </cell>
          <cell r="I11">
            <v>-28628.91</v>
          </cell>
          <cell r="J11">
            <v>139550.01</v>
          </cell>
          <cell r="K11">
            <v>0</v>
          </cell>
          <cell r="L11">
            <v>9531.7199999999993</v>
          </cell>
          <cell r="M11">
            <v>319070.97000000003</v>
          </cell>
          <cell r="N11">
            <v>0</v>
          </cell>
          <cell r="O11">
            <v>1497.7551309091971</v>
          </cell>
          <cell r="P11">
            <v>3243.79</v>
          </cell>
          <cell r="Q11">
            <v>0</v>
          </cell>
          <cell r="R11">
            <v>724799.49963180011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3568054.5206752536</v>
          </cell>
        </row>
        <row r="12">
          <cell r="C12">
            <v>4972083.38</v>
          </cell>
          <cell r="D12">
            <v>3782595</v>
          </cell>
          <cell r="E12">
            <v>12868192.98</v>
          </cell>
          <cell r="F12">
            <v>13563226.734415064</v>
          </cell>
          <cell r="G12">
            <v>11838.519999999999</v>
          </cell>
          <cell r="H12">
            <v>275871.35999999999</v>
          </cell>
          <cell r="I12">
            <v>3679190.29</v>
          </cell>
          <cell r="J12">
            <v>6733399.8499999996</v>
          </cell>
          <cell r="K12">
            <v>3488209.8500000006</v>
          </cell>
          <cell r="L12">
            <v>5558509.1699999999</v>
          </cell>
          <cell r="M12">
            <v>3218483.6100000003</v>
          </cell>
          <cell r="N12">
            <v>0</v>
          </cell>
          <cell r="O12">
            <v>448493.29764771322</v>
          </cell>
          <cell r="P12">
            <v>1924895.2899999996</v>
          </cell>
          <cell r="Q12">
            <v>217158.2</v>
          </cell>
          <cell r="R12">
            <v>1495573.1522099916</v>
          </cell>
          <cell r="S12">
            <v>55969.850000000006</v>
          </cell>
          <cell r="T12">
            <v>0</v>
          </cell>
          <cell r="U12">
            <v>0</v>
          </cell>
          <cell r="V12">
            <v>0</v>
          </cell>
          <cell r="W12">
            <v>24174</v>
          </cell>
          <cell r="X12">
            <v>0</v>
          </cell>
          <cell r="Y12">
            <v>8832.2999999999993</v>
          </cell>
          <cell r="Z12">
            <v>62326696.834272772</v>
          </cell>
        </row>
        <row r="13">
          <cell r="C13">
            <v>0</v>
          </cell>
          <cell r="D13">
            <v>3215011</v>
          </cell>
          <cell r="E13">
            <v>6420660.4100000011</v>
          </cell>
          <cell r="F13">
            <v>5858376.1300563896</v>
          </cell>
          <cell r="G13">
            <v>11838.519999999999</v>
          </cell>
          <cell r="H13">
            <v>0</v>
          </cell>
          <cell r="I13">
            <v>2065583.3499999987</v>
          </cell>
          <cell r="J13">
            <v>2773796.97</v>
          </cell>
          <cell r="K13">
            <v>3190023.47</v>
          </cell>
          <cell r="L13">
            <v>1907886.65</v>
          </cell>
          <cell r="M13">
            <v>564160.86</v>
          </cell>
          <cell r="N13">
            <v>0</v>
          </cell>
          <cell r="O13">
            <v>448313.167424621</v>
          </cell>
          <cell r="P13">
            <v>916846.18</v>
          </cell>
          <cell r="Q13">
            <v>217158.2</v>
          </cell>
          <cell r="R13">
            <v>0</v>
          </cell>
          <cell r="S13">
            <v>55173.700000000004</v>
          </cell>
          <cell r="T13">
            <v>0</v>
          </cell>
          <cell r="U13">
            <v>0</v>
          </cell>
          <cell r="V13">
            <v>0</v>
          </cell>
          <cell r="W13">
            <v>24174</v>
          </cell>
          <cell r="X13">
            <v>0</v>
          </cell>
          <cell r="Y13">
            <v>8832.2999999999993</v>
          </cell>
          <cell r="Z13">
            <v>27677834.907481</v>
          </cell>
        </row>
        <row r="14">
          <cell r="C14">
            <v>3014366.24</v>
          </cell>
          <cell r="D14">
            <v>234211</v>
          </cell>
          <cell r="E14">
            <v>3987458.9499999997</v>
          </cell>
          <cell r="F14">
            <v>7060472.7111729998</v>
          </cell>
          <cell r="G14">
            <v>0</v>
          </cell>
          <cell r="H14">
            <v>238196.29</v>
          </cell>
          <cell r="I14">
            <v>1192416.7600000012</v>
          </cell>
          <cell r="J14">
            <v>2554792.8900000006</v>
          </cell>
          <cell r="K14">
            <v>236192.18</v>
          </cell>
          <cell r="L14">
            <v>3291815.0599999996</v>
          </cell>
          <cell r="M14">
            <v>1854870.9900000002</v>
          </cell>
          <cell r="N14">
            <v>0</v>
          </cell>
          <cell r="O14">
            <v>0</v>
          </cell>
          <cell r="P14">
            <v>1008049.1099999994</v>
          </cell>
          <cell r="Q14">
            <v>0</v>
          </cell>
          <cell r="R14">
            <v>808447.15725599998</v>
          </cell>
          <cell r="S14">
            <v>796.15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25482085.488428995</v>
          </cell>
        </row>
        <row r="15">
          <cell r="C15">
            <v>0</v>
          </cell>
          <cell r="D15">
            <v>14194</v>
          </cell>
          <cell r="E15">
            <v>476058.58000000007</v>
          </cell>
          <cell r="F15">
            <v>84651.250425573046</v>
          </cell>
          <cell r="G15">
            <v>0</v>
          </cell>
          <cell r="H15">
            <v>0</v>
          </cell>
          <cell r="I15">
            <v>0</v>
          </cell>
          <cell r="J15">
            <v>560267.33000000007</v>
          </cell>
          <cell r="K15">
            <v>16161.240000000002</v>
          </cell>
          <cell r="L15">
            <v>87512.04</v>
          </cell>
          <cell r="M15">
            <v>304100.63</v>
          </cell>
          <cell r="N15">
            <v>0</v>
          </cell>
          <cell r="O15">
            <v>175.26995120745818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1543120.3403767808</v>
          </cell>
        </row>
        <row r="16">
          <cell r="C16">
            <v>1957717.14</v>
          </cell>
          <cell r="D16">
            <v>319179</v>
          </cell>
          <cell r="E16">
            <v>1984015.0399999998</v>
          </cell>
          <cell r="F16">
            <v>559726.64276009984</v>
          </cell>
          <cell r="G16">
            <v>0</v>
          </cell>
          <cell r="H16">
            <v>37675.07</v>
          </cell>
          <cell r="I16">
            <v>421190.18</v>
          </cell>
          <cell r="J16">
            <v>844542.66</v>
          </cell>
          <cell r="K16">
            <v>45832.959999999999</v>
          </cell>
          <cell r="L16">
            <v>271295.42000000004</v>
          </cell>
          <cell r="M16">
            <v>495351.13</v>
          </cell>
          <cell r="N16">
            <v>0</v>
          </cell>
          <cell r="O16">
            <v>4.8602718847364086</v>
          </cell>
          <cell r="P16">
            <v>0</v>
          </cell>
          <cell r="Q16">
            <v>0</v>
          </cell>
          <cell r="R16">
            <v>687125.99495399161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7623656.0979859764</v>
          </cell>
        </row>
        <row r="17">
          <cell r="C17">
            <v>-341920.45</v>
          </cell>
          <cell r="D17">
            <v>410193</v>
          </cell>
          <cell r="E17">
            <v>108371.88</v>
          </cell>
          <cell r="F17">
            <v>66468.456462399015</v>
          </cell>
          <cell r="G17">
            <v>279187.51</v>
          </cell>
          <cell r="H17">
            <v>0</v>
          </cell>
          <cell r="I17">
            <v>0</v>
          </cell>
          <cell r="J17">
            <v>290541.52</v>
          </cell>
          <cell r="K17">
            <v>8100</v>
          </cell>
          <cell r="L17">
            <v>53900.530000000006</v>
          </cell>
          <cell r="M17">
            <v>1170777.6900000002</v>
          </cell>
          <cell r="N17">
            <v>0</v>
          </cell>
          <cell r="O17">
            <v>55113.194385239884</v>
          </cell>
          <cell r="P17">
            <v>2645.9</v>
          </cell>
          <cell r="Q17">
            <v>169829.07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2273208.3008476389</v>
          </cell>
        </row>
        <row r="18">
          <cell r="C18">
            <v>-344650.45</v>
          </cell>
          <cell r="D18">
            <v>391388</v>
          </cell>
          <cell r="E18">
            <v>71329.790000000008</v>
          </cell>
          <cell r="F18">
            <v>45774.265704273348</v>
          </cell>
          <cell r="G18">
            <v>279187.51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45594.97</v>
          </cell>
          <cell r="M18">
            <v>1170777.6900000002</v>
          </cell>
          <cell r="N18">
            <v>0</v>
          </cell>
          <cell r="O18">
            <v>55113.194385239884</v>
          </cell>
          <cell r="P18">
            <v>0</v>
          </cell>
          <cell r="Q18">
            <v>169829.07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1884344.0400895134</v>
          </cell>
        </row>
        <row r="19">
          <cell r="C19">
            <v>2730</v>
          </cell>
          <cell r="D19">
            <v>18805</v>
          </cell>
          <cell r="E19">
            <v>37042.089999999997</v>
          </cell>
          <cell r="F19">
            <v>20694.190758125667</v>
          </cell>
          <cell r="G19">
            <v>0</v>
          </cell>
          <cell r="H19">
            <v>0</v>
          </cell>
          <cell r="I19">
            <v>0</v>
          </cell>
          <cell r="J19">
            <v>290541.52</v>
          </cell>
          <cell r="K19">
            <v>8100</v>
          </cell>
          <cell r="L19">
            <v>8305.56</v>
          </cell>
          <cell r="M19">
            <v>0</v>
          </cell>
          <cell r="N19">
            <v>0</v>
          </cell>
          <cell r="O19">
            <v>0</v>
          </cell>
          <cell r="P19">
            <v>2645.9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388864.26075812569</v>
          </cell>
        </row>
        <row r="20">
          <cell r="C20">
            <v>104870387.02</v>
          </cell>
          <cell r="D20">
            <v>123738062</v>
          </cell>
          <cell r="E20">
            <v>28693125.239999995</v>
          </cell>
          <cell r="F20">
            <v>32690936.406004976</v>
          </cell>
          <cell r="G20">
            <v>77657899.689999983</v>
          </cell>
          <cell r="H20">
            <v>87402185.274717644</v>
          </cell>
          <cell r="I20">
            <v>20194432.180000026</v>
          </cell>
          <cell r="J20">
            <v>18211345.810000002</v>
          </cell>
          <cell r="K20">
            <v>62078570.679999992</v>
          </cell>
          <cell r="L20">
            <v>14373189.35</v>
          </cell>
          <cell r="M20">
            <v>3491822.7500000005</v>
          </cell>
          <cell r="N20">
            <v>0</v>
          </cell>
          <cell r="O20">
            <v>2314176.6495106928</v>
          </cell>
          <cell r="P20">
            <v>2074537.1099999994</v>
          </cell>
          <cell r="Q20">
            <v>0</v>
          </cell>
          <cell r="R20">
            <v>4475413.1703429203</v>
          </cell>
          <cell r="S20">
            <v>0</v>
          </cell>
          <cell r="T20">
            <v>0</v>
          </cell>
          <cell r="U20">
            <v>2002.0561443324177</v>
          </cell>
          <cell r="V20">
            <v>0</v>
          </cell>
          <cell r="W20">
            <v>0</v>
          </cell>
          <cell r="X20">
            <v>0</v>
          </cell>
          <cell r="Y20">
            <v>12080.56</v>
          </cell>
          <cell r="Z20">
            <v>582280165.9467206</v>
          </cell>
        </row>
        <row r="21">
          <cell r="C21">
            <v>105176396.23</v>
          </cell>
          <cell r="D21">
            <v>123738062</v>
          </cell>
          <cell r="E21">
            <v>25360430.609999999</v>
          </cell>
          <cell r="F21">
            <v>32471871.53476239</v>
          </cell>
          <cell r="G21">
            <v>77137818.049999997</v>
          </cell>
          <cell r="H21">
            <v>87383865.474717647</v>
          </cell>
          <cell r="I21">
            <v>19993088.310000025</v>
          </cell>
          <cell r="J21">
            <v>17352283.890000001</v>
          </cell>
          <cell r="K21">
            <v>61631553.68999999</v>
          </cell>
          <cell r="L21">
            <v>14177411.609999999</v>
          </cell>
          <cell r="M21">
            <v>3132356.3800000004</v>
          </cell>
          <cell r="N21">
            <v>0</v>
          </cell>
          <cell r="O21">
            <v>2289731.2102499194</v>
          </cell>
          <cell r="P21">
            <v>2074537.1099999994</v>
          </cell>
          <cell r="Q21">
            <v>0</v>
          </cell>
          <cell r="R21">
            <v>4475413.1703429203</v>
          </cell>
          <cell r="S21">
            <v>0</v>
          </cell>
          <cell r="T21">
            <v>0</v>
          </cell>
          <cell r="U21">
            <v>2002.0561443324177</v>
          </cell>
          <cell r="V21">
            <v>0</v>
          </cell>
          <cell r="W21">
            <v>0</v>
          </cell>
          <cell r="X21">
            <v>0</v>
          </cell>
          <cell r="Y21">
            <v>12080.56</v>
          </cell>
          <cell r="Z21">
            <v>576408901.88621724</v>
          </cell>
        </row>
        <row r="22">
          <cell r="C22">
            <v>0</v>
          </cell>
          <cell r="D22">
            <v>0</v>
          </cell>
          <cell r="E22">
            <v>1145762.73</v>
          </cell>
          <cell r="F22">
            <v>218904.43124258771</v>
          </cell>
          <cell r="G22">
            <v>0</v>
          </cell>
          <cell r="H22">
            <v>0</v>
          </cell>
          <cell r="I22">
            <v>15336.52</v>
          </cell>
          <cell r="J22">
            <v>1538.11</v>
          </cell>
          <cell r="K22">
            <v>0</v>
          </cell>
          <cell r="L22">
            <v>16901.169999999998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1398442.9612425878</v>
          </cell>
        </row>
        <row r="23">
          <cell r="C23">
            <v>-306009.20999999996</v>
          </cell>
          <cell r="D23">
            <v>0</v>
          </cell>
          <cell r="E23">
            <v>0</v>
          </cell>
          <cell r="F23">
            <v>160.44</v>
          </cell>
          <cell r="G23">
            <v>517860.32999999996</v>
          </cell>
          <cell r="H23">
            <v>0</v>
          </cell>
          <cell r="I23">
            <v>1782.75</v>
          </cell>
          <cell r="J23">
            <v>0</v>
          </cell>
          <cell r="K23">
            <v>161747.27000000002</v>
          </cell>
          <cell r="L23">
            <v>0</v>
          </cell>
          <cell r="M23">
            <v>0</v>
          </cell>
          <cell r="N23">
            <v>0</v>
          </cell>
          <cell r="O23">
            <v>23488.085541316272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399029.66554131627</v>
          </cell>
        </row>
        <row r="24">
          <cell r="C24">
            <v>0</v>
          </cell>
          <cell r="D24">
            <v>0</v>
          </cell>
          <cell r="E24">
            <v>2186931.9</v>
          </cell>
          <cell r="F24">
            <v>0</v>
          </cell>
          <cell r="G24">
            <v>2221.31</v>
          </cell>
          <cell r="H24">
            <v>18319.8</v>
          </cell>
          <cell r="I24">
            <v>184224.6</v>
          </cell>
          <cell r="J24">
            <v>857523.80999999994</v>
          </cell>
          <cell r="K24">
            <v>285269.71999999997</v>
          </cell>
          <cell r="L24">
            <v>178876.57</v>
          </cell>
          <cell r="M24">
            <v>359466.37</v>
          </cell>
          <cell r="N24">
            <v>0</v>
          </cell>
          <cell r="O24">
            <v>957.35371945735824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4073791.4337194571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C26">
            <v>0</v>
          </cell>
          <cell r="D26">
            <v>94</v>
          </cell>
          <cell r="E26">
            <v>11804</v>
          </cell>
          <cell r="F26">
            <v>0</v>
          </cell>
          <cell r="G26">
            <v>0</v>
          </cell>
          <cell r="H26">
            <v>0</v>
          </cell>
          <cell r="I26">
            <v>9382.68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21280.68</v>
          </cell>
        </row>
        <row r="27">
          <cell r="C27">
            <v>2299430.61</v>
          </cell>
          <cell r="D27">
            <v>964445</v>
          </cell>
          <cell r="E27">
            <v>672265.14999999991</v>
          </cell>
          <cell r="F27">
            <v>919149.21555177402</v>
          </cell>
          <cell r="G27">
            <v>53871.06</v>
          </cell>
          <cell r="H27">
            <v>11522.89</v>
          </cell>
          <cell r="I27">
            <v>283018.56</v>
          </cell>
          <cell r="J27">
            <v>892180.7699999999</v>
          </cell>
          <cell r="K27">
            <v>186717.28000000006</v>
          </cell>
          <cell r="L27">
            <v>447694.44999999995</v>
          </cell>
          <cell r="M27">
            <v>637904.75</v>
          </cell>
          <cell r="N27">
            <v>0</v>
          </cell>
          <cell r="O27">
            <v>18664.218637712573</v>
          </cell>
          <cell r="P27">
            <v>14725.3</v>
          </cell>
          <cell r="Q27">
            <v>0</v>
          </cell>
          <cell r="R27">
            <v>354118.39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7755707.6441894844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-10236.64</v>
          </cell>
          <cell r="G28">
            <v>0</v>
          </cell>
          <cell r="H28">
            <v>0</v>
          </cell>
          <cell r="I28">
            <v>-1131.8399999999999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99.497004623899699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1567429.3000000003</v>
          </cell>
          <cell r="W28">
            <v>0</v>
          </cell>
          <cell r="X28">
            <v>0</v>
          </cell>
          <cell r="Y28">
            <v>0</v>
          </cell>
          <cell r="Z28">
            <v>1556160.3170046243</v>
          </cell>
        </row>
        <row r="29">
          <cell r="C29">
            <v>962821.19</v>
          </cell>
          <cell r="D29">
            <v>624982</v>
          </cell>
          <cell r="E29">
            <v>0</v>
          </cell>
          <cell r="F29">
            <v>0</v>
          </cell>
          <cell r="G29">
            <v>2758.42</v>
          </cell>
          <cell r="H29">
            <v>138694.14000000001</v>
          </cell>
          <cell r="I29">
            <v>0</v>
          </cell>
          <cell r="J29">
            <v>0</v>
          </cell>
          <cell r="K29">
            <v>905888.05999999994</v>
          </cell>
          <cell r="L29">
            <v>637320.14</v>
          </cell>
          <cell r="M29">
            <v>0</v>
          </cell>
          <cell r="N29">
            <v>0</v>
          </cell>
          <cell r="O29">
            <v>6140.946075739942</v>
          </cell>
          <cell r="P29">
            <v>0</v>
          </cell>
          <cell r="Q29">
            <v>0</v>
          </cell>
          <cell r="R29">
            <v>9836.81</v>
          </cell>
          <cell r="S29">
            <v>0</v>
          </cell>
          <cell r="T29">
            <v>0</v>
          </cell>
          <cell r="U29">
            <v>0</v>
          </cell>
          <cell r="V29">
            <v>18000</v>
          </cell>
          <cell r="W29">
            <v>0</v>
          </cell>
          <cell r="X29">
            <v>0</v>
          </cell>
          <cell r="Y29">
            <v>0</v>
          </cell>
          <cell r="Z29">
            <v>3306441.70607574</v>
          </cell>
        </row>
        <row r="30">
          <cell r="C30">
            <v>16143.689999999999</v>
          </cell>
          <cell r="D30">
            <v>28</v>
          </cell>
          <cell r="E30">
            <v>35033.25</v>
          </cell>
          <cell r="F30">
            <v>11376.68815696564</v>
          </cell>
          <cell r="G30">
            <v>1880.0600000000002</v>
          </cell>
          <cell r="H30">
            <v>0</v>
          </cell>
          <cell r="I30">
            <v>0</v>
          </cell>
          <cell r="J30">
            <v>88199.409999999974</v>
          </cell>
          <cell r="K30">
            <v>0</v>
          </cell>
          <cell r="L30">
            <v>446370</v>
          </cell>
          <cell r="M30">
            <v>18264.23</v>
          </cell>
          <cell r="N30">
            <v>0</v>
          </cell>
          <cell r="O30">
            <v>249.37661385557328</v>
          </cell>
          <cell r="P30">
            <v>107325.81999999995</v>
          </cell>
          <cell r="Q30">
            <v>20325.580000000002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468808</v>
          </cell>
          <cell r="X30">
            <v>0</v>
          </cell>
          <cell r="Y30">
            <v>0</v>
          </cell>
          <cell r="Z30">
            <v>1214004.1047708211</v>
          </cell>
        </row>
        <row r="31">
          <cell r="C31">
            <v>75598.850000000006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75598.850000000006</v>
          </cell>
        </row>
        <row r="32">
          <cell r="C32">
            <v>32329335.239999998</v>
          </cell>
          <cell r="D32">
            <v>1293207</v>
          </cell>
          <cell r="E32">
            <v>639500.98</v>
          </cell>
          <cell r="F32">
            <v>264589.27131623012</v>
          </cell>
          <cell r="G32">
            <v>106826.09999999999</v>
          </cell>
          <cell r="H32">
            <v>0</v>
          </cell>
          <cell r="I32">
            <v>319065.91000000009</v>
          </cell>
          <cell r="J32">
            <v>1014045.1199999996</v>
          </cell>
          <cell r="K32">
            <v>169878.34</v>
          </cell>
          <cell r="L32">
            <v>1547833.66</v>
          </cell>
          <cell r="M32">
            <v>795425.87</v>
          </cell>
          <cell r="N32">
            <v>0</v>
          </cell>
          <cell r="O32">
            <v>3438.712433598746</v>
          </cell>
          <cell r="P32">
            <v>108005.59</v>
          </cell>
          <cell r="Q32">
            <v>52338.869999999988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38643490.663749814</v>
          </cell>
        </row>
        <row r="33">
          <cell r="C33">
            <v>166075417.08999997</v>
          </cell>
          <cell r="D33">
            <v>150068027</v>
          </cell>
          <cell r="E33">
            <v>110886445.05</v>
          </cell>
          <cell r="F33">
            <v>99485300.308788449</v>
          </cell>
          <cell r="G33">
            <v>92596056.299999982</v>
          </cell>
          <cell r="H33">
            <v>88986706.534717649</v>
          </cell>
          <cell r="I33">
            <v>79690006.290000007</v>
          </cell>
          <cell r="J33">
            <v>73451459.459999949</v>
          </cell>
          <cell r="K33">
            <v>70757621.019999981</v>
          </cell>
          <cell r="L33">
            <v>66557234.009999998</v>
          </cell>
          <cell r="M33">
            <v>16442508.430000002</v>
          </cell>
          <cell r="N33">
            <v>12377667</v>
          </cell>
          <cell r="O33">
            <v>8869516.9282917473</v>
          </cell>
          <cell r="P33">
            <v>8596034.6999999974</v>
          </cell>
          <cell r="Q33">
            <v>7782338.9200006379</v>
          </cell>
          <cell r="R33">
            <v>7108938.582487111</v>
          </cell>
          <cell r="S33">
            <v>3892759.8099998427</v>
          </cell>
          <cell r="T33">
            <v>3694250.3679644037</v>
          </cell>
          <cell r="U33">
            <v>2448728.1020000046</v>
          </cell>
          <cell r="V33">
            <v>1585429.3000000003</v>
          </cell>
          <cell r="W33">
            <v>1154896</v>
          </cell>
          <cell r="X33">
            <v>649072.01999999769</v>
          </cell>
          <cell r="Y33">
            <v>188201.84999999998</v>
          </cell>
          <cell r="Z33">
            <v>1073344615.0742496</v>
          </cell>
        </row>
        <row r="34">
          <cell r="C34">
            <v>0.15472702313647099</v>
          </cell>
          <cell r="D34">
            <v>0.1398134624168389</v>
          </cell>
          <cell r="E34">
            <v>0.10330926665368263</v>
          </cell>
          <cell r="F34">
            <v>9.2687193760138689E-2</v>
          </cell>
          <cell r="G34">
            <v>8.6268710905671772E-2</v>
          </cell>
          <cell r="H34">
            <v>8.290599802241698E-2</v>
          </cell>
          <cell r="I34">
            <v>7.4244567095058625E-2</v>
          </cell>
          <cell r="J34">
            <v>6.8432317476078156E-2</v>
          </cell>
          <cell r="K34">
            <v>6.5922556489562537E-2</v>
          </cell>
          <cell r="L34">
            <v>6.2009193576096563E-2</v>
          </cell>
          <cell r="M34">
            <v>1.5318946216413986E-2</v>
          </cell>
          <cell r="N34">
            <v>1.1531866677454532E-2</v>
          </cell>
          <cell r="O34">
            <v>8.2634382319775185E-3</v>
          </cell>
          <cell r="P34">
            <v>8.0086438030020374E-3</v>
          </cell>
          <cell r="Q34">
            <v>7.2505501128938788E-3</v>
          </cell>
          <cell r="R34">
            <v>6.6231650884980156E-3</v>
          </cell>
          <cell r="S34">
            <v>3.6267567334192638E-3</v>
          </cell>
          <cell r="T34">
            <v>3.4418119922359235E-3</v>
          </cell>
          <cell r="U34">
            <v>2.281399717862852E-3</v>
          </cell>
          <cell r="V34">
            <v>1.4770925178492899E-3</v>
          </cell>
          <cell r="W34">
            <v>1.0759787525650454E-3</v>
          </cell>
          <cell r="X34">
            <v>6.0471912830633385E-4</v>
          </cell>
          <cell r="Y34">
            <v>1.7534149550559858E-4</v>
          </cell>
          <cell r="Z34">
            <v>1.0000000000000002</v>
          </cell>
        </row>
      </sheetData>
      <sheetData sheetId="3">
        <row r="4">
          <cell r="C4">
            <v>56889670.703221641</v>
          </cell>
          <cell r="D4">
            <v>14764032.989999978</v>
          </cell>
          <cell r="E4">
            <v>71653703.693221614</v>
          </cell>
          <cell r="F4">
            <v>11493826.654250983</v>
          </cell>
          <cell r="G4">
            <v>4658969.8643426923</v>
          </cell>
          <cell r="H4">
            <v>16152796.518593676</v>
          </cell>
        </row>
        <row r="5">
          <cell r="C5">
            <v>2835438.0500000003</v>
          </cell>
          <cell r="D5">
            <v>0</v>
          </cell>
          <cell r="E5">
            <v>2835438.0500000003</v>
          </cell>
          <cell r="F5">
            <v>170380.56125437591</v>
          </cell>
          <cell r="G5">
            <v>0</v>
          </cell>
          <cell r="H5">
            <v>170380.56125437591</v>
          </cell>
        </row>
        <row r="6">
          <cell r="C6">
            <v>81990164.631007835</v>
          </cell>
          <cell r="D6">
            <v>96012989.580000028</v>
          </cell>
          <cell r="E6">
            <v>178003154.21100786</v>
          </cell>
          <cell r="F6">
            <v>51005283.035911195</v>
          </cell>
          <cell r="G6">
            <v>43984295.607322812</v>
          </cell>
          <cell r="H6">
            <v>94989578.643234015</v>
          </cell>
        </row>
        <row r="7">
          <cell r="C7">
            <v>753623031.83000016</v>
          </cell>
          <cell r="D7">
            <v>0</v>
          </cell>
          <cell r="E7">
            <v>753623031.83000016</v>
          </cell>
          <cell r="F7">
            <v>306082580.8737855</v>
          </cell>
          <cell r="G7">
            <v>0</v>
          </cell>
          <cell r="H7">
            <v>306082580.8737855</v>
          </cell>
        </row>
        <row r="8">
          <cell r="C8">
            <v>10324020.66</v>
          </cell>
          <cell r="D8">
            <v>0</v>
          </cell>
          <cell r="E8">
            <v>10324020.66</v>
          </cell>
          <cell r="F8">
            <v>410732.43131249968</v>
          </cell>
          <cell r="G8">
            <v>0</v>
          </cell>
          <cell r="H8">
            <v>410732.43131249968</v>
          </cell>
        </row>
        <row r="9">
          <cell r="C9">
            <v>6089423.79</v>
          </cell>
          <cell r="D9">
            <v>0</v>
          </cell>
          <cell r="E9">
            <v>6089423.79</v>
          </cell>
          <cell r="F9">
            <v>241211.40516276384</v>
          </cell>
          <cell r="G9">
            <v>0</v>
          </cell>
          <cell r="H9">
            <v>241211.40516276384</v>
          </cell>
        </row>
        <row r="10">
          <cell r="C10">
            <v>8776043.7642061003</v>
          </cell>
          <cell r="D10">
            <v>0</v>
          </cell>
          <cell r="E10">
            <v>8776043.7642061003</v>
          </cell>
          <cell r="F10">
            <v>1090171.1055201117</v>
          </cell>
          <cell r="G10">
            <v>0</v>
          </cell>
          <cell r="H10">
            <v>1090171.1055201117</v>
          </cell>
        </row>
        <row r="11">
          <cell r="C11">
            <v>41507028.101656802</v>
          </cell>
          <cell r="D11">
            <v>0</v>
          </cell>
          <cell r="E11">
            <v>41507028.101656802</v>
          </cell>
          <cell r="F11">
            <v>3568054.5206752536</v>
          </cell>
          <cell r="G11">
            <v>0</v>
          </cell>
          <cell r="H11">
            <v>3568054.5206752536</v>
          </cell>
        </row>
        <row r="12">
          <cell r="C12">
            <v>277648724.72482294</v>
          </cell>
          <cell r="D12">
            <v>0</v>
          </cell>
          <cell r="E12">
            <v>277648724.72482294</v>
          </cell>
          <cell r="F12">
            <v>62326696.834272772</v>
          </cell>
          <cell r="G12">
            <v>0</v>
          </cell>
          <cell r="H12">
            <v>62326696.834272772</v>
          </cell>
        </row>
        <row r="13">
          <cell r="C13">
            <v>145620869.69032758</v>
          </cell>
          <cell r="D13">
            <v>0</v>
          </cell>
          <cell r="E13">
            <v>145620869.69032758</v>
          </cell>
          <cell r="F13">
            <v>27677834.907481</v>
          </cell>
          <cell r="G13">
            <v>0</v>
          </cell>
          <cell r="H13">
            <v>27677834.907481</v>
          </cell>
        </row>
        <row r="14">
          <cell r="C14">
            <v>100504574.66681941</v>
          </cell>
          <cell r="D14">
            <v>0</v>
          </cell>
          <cell r="E14">
            <v>100504574.66681941</v>
          </cell>
          <cell r="F14">
            <v>25482085.488428995</v>
          </cell>
          <cell r="G14">
            <v>0</v>
          </cell>
          <cell r="H14">
            <v>25482085.488428995</v>
          </cell>
        </row>
        <row r="15">
          <cell r="C15">
            <v>15285347.17</v>
          </cell>
          <cell r="D15">
            <v>0</v>
          </cell>
          <cell r="E15">
            <v>15285347.17</v>
          </cell>
          <cell r="F15">
            <v>1543120.3403767808</v>
          </cell>
          <cell r="G15">
            <v>0</v>
          </cell>
          <cell r="H15">
            <v>1543120.3403767808</v>
          </cell>
        </row>
        <row r="16">
          <cell r="C16">
            <v>16237933.197675902</v>
          </cell>
          <cell r="D16">
            <v>0</v>
          </cell>
          <cell r="E16">
            <v>16237933.197675902</v>
          </cell>
          <cell r="F16">
            <v>7623656.0979859764</v>
          </cell>
          <cell r="G16">
            <v>0</v>
          </cell>
          <cell r="H16">
            <v>7623656.0979859764</v>
          </cell>
        </row>
        <row r="17">
          <cell r="C17">
            <v>24755879.059999891</v>
          </cell>
          <cell r="D17">
            <v>0</v>
          </cell>
          <cell r="E17">
            <v>24755879.059999891</v>
          </cell>
          <cell r="F17">
            <v>2273208.3008476389</v>
          </cell>
          <cell r="G17">
            <v>0</v>
          </cell>
          <cell r="H17">
            <v>2273208.3008476389</v>
          </cell>
        </row>
        <row r="18">
          <cell r="C18">
            <v>23331378.259999894</v>
          </cell>
          <cell r="D18">
            <v>0</v>
          </cell>
          <cell r="E18">
            <v>23331378.259999894</v>
          </cell>
          <cell r="F18">
            <v>1884344.0400895134</v>
          </cell>
          <cell r="G18">
            <v>0</v>
          </cell>
          <cell r="H18">
            <v>1884344.0400895134</v>
          </cell>
        </row>
        <row r="19">
          <cell r="C19">
            <v>1424500.8</v>
          </cell>
          <cell r="D19">
            <v>0</v>
          </cell>
          <cell r="E19">
            <v>1424500.8</v>
          </cell>
          <cell r="F19">
            <v>388864.26075812569</v>
          </cell>
          <cell r="G19">
            <v>0</v>
          </cell>
          <cell r="H19">
            <v>388864.26075812569</v>
          </cell>
        </row>
        <row r="20">
          <cell r="C20">
            <v>1053076979.9855746</v>
          </cell>
          <cell r="D20">
            <v>0</v>
          </cell>
          <cell r="E20">
            <v>1053076979.9855746</v>
          </cell>
          <cell r="F20">
            <v>582280165.9467206</v>
          </cell>
          <cell r="G20">
            <v>4664</v>
          </cell>
          <cell r="H20">
            <v>582284829.9467206</v>
          </cell>
        </row>
        <row r="21">
          <cell r="C21">
            <v>1034248304.7955747</v>
          </cell>
          <cell r="D21">
            <v>0</v>
          </cell>
          <cell r="E21">
            <v>1034248304.7955747</v>
          </cell>
          <cell r="F21">
            <v>576408901.88621724</v>
          </cell>
          <cell r="G21">
            <v>4664</v>
          </cell>
          <cell r="H21">
            <v>576413565.88621724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1398442.9612425878</v>
          </cell>
          <cell r="G22">
            <v>0</v>
          </cell>
          <cell r="H22">
            <v>1398442.9612425878</v>
          </cell>
        </row>
        <row r="23">
          <cell r="C23">
            <v>7534022.3300000001</v>
          </cell>
          <cell r="D23">
            <v>0</v>
          </cell>
          <cell r="E23">
            <v>7534022.3300000001</v>
          </cell>
          <cell r="F23">
            <v>399029.66554131627</v>
          </cell>
          <cell r="G23">
            <v>0</v>
          </cell>
          <cell r="H23">
            <v>399029.66554131627</v>
          </cell>
        </row>
        <row r="24">
          <cell r="C24">
            <v>11294652.859999996</v>
          </cell>
          <cell r="D24">
            <v>0</v>
          </cell>
          <cell r="E24">
            <v>11294652.859999996</v>
          </cell>
          <cell r="F24">
            <v>4073791.4337194571</v>
          </cell>
          <cell r="G24">
            <v>0</v>
          </cell>
          <cell r="H24">
            <v>4073791.4337194571</v>
          </cell>
        </row>
        <row r="25">
          <cell r="C25">
            <v>2157119.0400000005</v>
          </cell>
          <cell r="D25">
            <v>0</v>
          </cell>
          <cell r="E25">
            <v>2157119.0400000005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301596.63</v>
          </cell>
          <cell r="D26">
            <v>0</v>
          </cell>
          <cell r="E26">
            <v>301596.63</v>
          </cell>
          <cell r="F26">
            <v>21280.68</v>
          </cell>
          <cell r="G26">
            <v>0</v>
          </cell>
          <cell r="H26">
            <v>21280.68</v>
          </cell>
        </row>
        <row r="27">
          <cell r="C27">
            <v>46144132.387505919</v>
          </cell>
          <cell r="D27">
            <v>0</v>
          </cell>
          <cell r="E27">
            <v>46144132.387505919</v>
          </cell>
          <cell r="F27">
            <v>7755707.6441894844</v>
          </cell>
          <cell r="G27">
            <v>0</v>
          </cell>
          <cell r="H27">
            <v>7755707.6441894844</v>
          </cell>
        </row>
        <row r="28">
          <cell r="C28">
            <v>10118256.370000001</v>
          </cell>
          <cell r="D28">
            <v>0</v>
          </cell>
          <cell r="E28">
            <v>10118256.370000001</v>
          </cell>
          <cell r="F28">
            <v>1556160.3170046243</v>
          </cell>
          <cell r="G28">
            <v>0</v>
          </cell>
          <cell r="H28">
            <v>1556160.3170046243</v>
          </cell>
        </row>
        <row r="29">
          <cell r="C29">
            <v>111991949.27785067</v>
          </cell>
          <cell r="D29">
            <v>0</v>
          </cell>
          <cell r="E29">
            <v>111991949.27785067</v>
          </cell>
          <cell r="F29">
            <v>3306441.70607574</v>
          </cell>
          <cell r="G29">
            <v>0</v>
          </cell>
          <cell r="H29">
            <v>3306441.70607574</v>
          </cell>
        </row>
        <row r="30">
          <cell r="C30">
            <v>15185524.570000002</v>
          </cell>
          <cell r="D30">
            <v>0</v>
          </cell>
          <cell r="E30">
            <v>15185524.570000002</v>
          </cell>
          <cell r="F30">
            <v>1214004.1047708211</v>
          </cell>
          <cell r="G30">
            <v>0</v>
          </cell>
          <cell r="H30">
            <v>1214004.1047708211</v>
          </cell>
        </row>
        <row r="31">
          <cell r="C31">
            <v>2657861.77</v>
          </cell>
          <cell r="D31">
            <v>0</v>
          </cell>
          <cell r="E31">
            <v>2657861.77</v>
          </cell>
          <cell r="F31">
            <v>75598.850000000006</v>
          </cell>
          <cell r="G31">
            <v>0</v>
          </cell>
          <cell r="H31">
            <v>75598.850000000006</v>
          </cell>
        </row>
        <row r="32">
          <cell r="C32">
            <v>133813996.30829984</v>
          </cell>
          <cell r="D32">
            <v>0</v>
          </cell>
          <cell r="E32">
            <v>133813996.30829984</v>
          </cell>
          <cell r="F32">
            <v>38643490.663749814</v>
          </cell>
          <cell r="G32">
            <v>0</v>
          </cell>
          <cell r="H32">
            <v>38643490.663749814</v>
          </cell>
        </row>
        <row r="33">
          <cell r="C33">
            <v>2637051403.6041474</v>
          </cell>
          <cell r="D33">
            <v>110777022.56999999</v>
          </cell>
          <cell r="E33">
            <v>2747828426.1741476</v>
          </cell>
          <cell r="F33">
            <v>1073344615.0742496</v>
          </cell>
          <cell r="G33">
            <v>48647929.471665502</v>
          </cell>
          <cell r="H33">
            <v>1121992544.5459151</v>
          </cell>
        </row>
        <row r="34">
          <cell r="C34">
            <v>0.95968561154881238</v>
          </cell>
          <cell r="D34">
            <v>4.031438845118758E-2</v>
          </cell>
          <cell r="E34">
            <v>1</v>
          </cell>
          <cell r="F34">
            <v>0.95664148598121568</v>
          </cell>
          <cell r="G34">
            <v>4.3358514018784274E-2</v>
          </cell>
          <cell r="H34">
            <v>1</v>
          </cell>
        </row>
      </sheetData>
      <sheetData sheetId="4">
        <row r="7">
          <cell r="B7">
            <v>56889670.703221649</v>
          </cell>
          <cell r="C7">
            <v>4606136.0000000009</v>
          </cell>
          <cell r="D7">
            <v>53988329.082451537</v>
          </cell>
          <cell r="E7">
            <v>838614.93497910397</v>
          </cell>
          <cell r="F7">
            <v>11057916.197964398</v>
          </cell>
          <cell r="G7">
            <v>11388.341</v>
          </cell>
          <cell r="H7">
            <v>1323200.2664281998</v>
          </cell>
          <cell r="I7">
            <v>2421544.2657801872</v>
          </cell>
          <cell r="J7">
            <v>1040</v>
          </cell>
          <cell r="K7">
            <v>14005911.397860697</v>
          </cell>
          <cell r="L7">
            <v>880129.87009999994</v>
          </cell>
          <cell r="M7">
            <v>3381525.5488606999</v>
          </cell>
          <cell r="N7">
            <v>2292</v>
          </cell>
          <cell r="O7">
            <v>0</v>
          </cell>
          <cell r="P7">
            <v>192739.18</v>
          </cell>
          <cell r="Q7">
            <v>435910.45628658828</v>
          </cell>
          <cell r="R7">
            <v>16416359.689766344</v>
          </cell>
          <cell r="S7">
            <v>13826.370000000397</v>
          </cell>
          <cell r="T7">
            <v>77297.489999999991</v>
          </cell>
          <cell r="U7">
            <v>6280947.8305063825</v>
          </cell>
          <cell r="V7">
            <v>538587.60530446621</v>
          </cell>
          <cell r="W7">
            <v>23671805.58186378</v>
          </cell>
        </row>
        <row r="8">
          <cell r="B8">
            <v>2835438.0500000003</v>
          </cell>
          <cell r="C8">
            <v>55387.880000000005</v>
          </cell>
          <cell r="D8">
            <v>2705094.6999999997</v>
          </cell>
          <cell r="E8">
            <v>52203.481800000889</v>
          </cell>
          <cell r="F8">
            <v>168439.63999999998</v>
          </cell>
          <cell r="G8">
            <v>14</v>
          </cell>
          <cell r="H8">
            <v>0</v>
          </cell>
          <cell r="I8">
            <v>13827.62</v>
          </cell>
          <cell r="J8">
            <v>4</v>
          </cell>
          <cell r="K8">
            <v>226943.57</v>
          </cell>
          <cell r="L8">
            <v>2899.5</v>
          </cell>
          <cell r="M8">
            <v>169741.96</v>
          </cell>
          <cell r="N8">
            <v>9</v>
          </cell>
          <cell r="O8">
            <v>0</v>
          </cell>
          <cell r="P8">
            <v>0</v>
          </cell>
          <cell r="Q8">
            <v>1940.9212543759047</v>
          </cell>
          <cell r="R8">
            <v>736567.09695505188</v>
          </cell>
          <cell r="S8">
            <v>1273.7199999999998</v>
          </cell>
          <cell r="T8">
            <v>20.679999999999978</v>
          </cell>
          <cell r="U8">
            <v>273263.57537312031</v>
          </cell>
          <cell r="V8">
            <v>20153.249667720185</v>
          </cell>
          <cell r="W8">
            <v>1031924.8432502683</v>
          </cell>
        </row>
        <row r="9">
          <cell r="B9">
            <v>81990164.631007835</v>
          </cell>
          <cell r="C9">
            <v>6109661.929999996</v>
          </cell>
          <cell r="D9">
            <v>78119885.059371695</v>
          </cell>
          <cell r="E9">
            <v>1565435.3431417062</v>
          </cell>
          <cell r="F9">
            <v>49581146.079999857</v>
          </cell>
          <cell r="G9">
            <v>628370.68579999998</v>
          </cell>
          <cell r="H9">
            <v>4710650.0000000885</v>
          </cell>
          <cell r="I9">
            <v>5778701.8700000048</v>
          </cell>
          <cell r="J9">
            <v>34840</v>
          </cell>
          <cell r="K9">
            <v>52708068.241200119</v>
          </cell>
          <cell r="L9">
            <v>659780.99989999994</v>
          </cell>
          <cell r="M9">
            <v>7232487.9246999985</v>
          </cell>
          <cell r="N9">
            <v>57352</v>
          </cell>
          <cell r="O9">
            <v>23821.02</v>
          </cell>
          <cell r="P9">
            <v>1585.54</v>
          </cell>
          <cell r="Q9">
            <v>1447957.9759113376</v>
          </cell>
          <cell r="R9">
            <v>12206401.536508765</v>
          </cell>
          <cell r="S9">
            <v>0</v>
          </cell>
          <cell r="T9">
            <v>218284.46</v>
          </cell>
          <cell r="U9">
            <v>10395939.935316544</v>
          </cell>
          <cell r="V9">
            <v>47405.704634234789</v>
          </cell>
          <cell r="W9">
            <v>24097705.152370878</v>
          </cell>
        </row>
        <row r="10">
          <cell r="B10">
            <v>753623031.83000016</v>
          </cell>
          <cell r="C10">
            <v>91501828.8263634</v>
          </cell>
          <cell r="D10">
            <v>698271762.74000037</v>
          </cell>
          <cell r="E10">
            <v>12157031.526600007</v>
          </cell>
          <cell r="F10">
            <v>349324631.41000068</v>
          </cell>
          <cell r="G10">
            <v>319508.92359999998</v>
          </cell>
          <cell r="H10">
            <v>42484206.620483086</v>
          </cell>
          <cell r="I10">
            <v>115486239.95889489</v>
          </cell>
          <cell r="J10">
            <v>82676.449899999992</v>
          </cell>
          <cell r="K10">
            <v>377457305.81729233</v>
          </cell>
          <cell r="L10">
            <v>2297707.5496999999</v>
          </cell>
          <cell r="M10">
            <v>9101688.6102852914</v>
          </cell>
          <cell r="N10">
            <v>8210</v>
          </cell>
          <cell r="O10">
            <v>57207708.863306001</v>
          </cell>
          <cell r="P10">
            <v>396001.41000000003</v>
          </cell>
          <cell r="Q10">
            <v>13965658.327090908</v>
          </cell>
          <cell r="R10">
            <v>208711771.66294348</v>
          </cell>
          <cell r="S10">
            <v>699.77000000000226</v>
          </cell>
          <cell r="T10">
            <v>1302059.9300000598</v>
          </cell>
          <cell r="U10">
            <v>64518136.666504025</v>
          </cell>
          <cell r="V10">
            <v>5952855.0237471433</v>
          </cell>
          <cell r="W10">
            <v>293148421.68028557</v>
          </cell>
        </row>
        <row r="11">
          <cell r="B11">
            <v>10324020.66</v>
          </cell>
          <cell r="C11">
            <v>3173866.2800000003</v>
          </cell>
          <cell r="D11">
            <v>8517217.3200000003</v>
          </cell>
          <cell r="E11">
            <v>171896.12000000002</v>
          </cell>
          <cell r="F11">
            <v>365881.49000000005</v>
          </cell>
          <cell r="G11">
            <v>19</v>
          </cell>
          <cell r="H11">
            <v>27520.530000000006</v>
          </cell>
          <cell r="I11">
            <v>244756.49</v>
          </cell>
          <cell r="J11">
            <v>13</v>
          </cell>
          <cell r="K11">
            <v>667730.87</v>
          </cell>
          <cell r="L11">
            <v>50</v>
          </cell>
          <cell r="M11">
            <v>1403</v>
          </cell>
          <cell r="N11">
            <v>1</v>
          </cell>
          <cell r="O11">
            <v>49204.45</v>
          </cell>
          <cell r="P11">
            <v>0</v>
          </cell>
          <cell r="Q11">
            <v>94055.391312499662</v>
          </cell>
          <cell r="R11">
            <v>1215821.1001230343</v>
          </cell>
          <cell r="S11">
            <v>0</v>
          </cell>
          <cell r="T11">
            <v>0</v>
          </cell>
          <cell r="U11">
            <v>637434.11274811823</v>
          </cell>
          <cell r="V11">
            <v>1141.01</v>
          </cell>
          <cell r="W11">
            <v>1948451.6141836522</v>
          </cell>
        </row>
        <row r="12">
          <cell r="B12">
            <v>6089423.79</v>
          </cell>
          <cell r="C12">
            <v>5799475.3539580004</v>
          </cell>
          <cell r="D12">
            <v>5638019.6100000003</v>
          </cell>
          <cell r="E12">
            <v>341.28000000000003</v>
          </cell>
          <cell r="F12">
            <v>120505.07</v>
          </cell>
          <cell r="G12">
            <v>1</v>
          </cell>
          <cell r="H12">
            <v>160380.97999999998</v>
          </cell>
          <cell r="I12">
            <v>120505.07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120706.33516276385</v>
          </cell>
          <cell r="R12">
            <v>153548.77560120009</v>
          </cell>
          <cell r="S12">
            <v>0</v>
          </cell>
          <cell r="T12">
            <v>0</v>
          </cell>
          <cell r="U12">
            <v>1084838.7151690479</v>
          </cell>
          <cell r="V12">
            <v>160360.68996071964</v>
          </cell>
          <cell r="W12">
            <v>1519454.5158937313</v>
          </cell>
        </row>
        <row r="13">
          <cell r="B13">
            <v>8776043.7642061003</v>
          </cell>
          <cell r="C13">
            <v>4627160.6933133565</v>
          </cell>
          <cell r="D13">
            <v>8102434.7649322022</v>
          </cell>
          <cell r="E13">
            <v>1769.5044</v>
          </cell>
          <cell r="F13">
            <v>985371.11030239996</v>
          </cell>
          <cell r="G13">
            <v>28.683599999999998</v>
          </cell>
          <cell r="H13">
            <v>120767.05799999999</v>
          </cell>
          <cell r="I13">
            <v>703477.58968849992</v>
          </cell>
          <cell r="J13">
            <v>16.516999999999999</v>
          </cell>
          <cell r="K13">
            <v>1437255.1704612002</v>
          </cell>
          <cell r="L13">
            <v>59</v>
          </cell>
          <cell r="M13">
            <v>32473.0301588</v>
          </cell>
          <cell r="N13">
            <v>3</v>
          </cell>
          <cell r="O13">
            <v>0</v>
          </cell>
          <cell r="P13">
            <v>51484.85</v>
          </cell>
          <cell r="Q13">
            <v>104799.99521771184</v>
          </cell>
          <cell r="R13">
            <v>1431743.3171676884</v>
          </cell>
          <cell r="S13">
            <v>0</v>
          </cell>
          <cell r="T13">
            <v>7872.9399999999987</v>
          </cell>
          <cell r="U13">
            <v>1262954.43138999</v>
          </cell>
          <cell r="V13">
            <v>-125580.71390731355</v>
          </cell>
          <cell r="W13">
            <v>2673917.029868077</v>
          </cell>
        </row>
        <row r="14">
          <cell r="B14">
            <v>41507028.101656795</v>
          </cell>
          <cell r="C14">
            <v>10954849.227151748</v>
          </cell>
          <cell r="D14">
            <v>40136124.483511642</v>
          </cell>
          <cell r="E14">
            <v>99466.62480000002</v>
          </cell>
          <cell r="F14">
            <v>3766279.1396318004</v>
          </cell>
          <cell r="G14">
            <v>1363.9903999999999</v>
          </cell>
          <cell r="H14">
            <v>1626308.80961543</v>
          </cell>
          <cell r="I14">
            <v>512822.03972263838</v>
          </cell>
          <cell r="J14">
            <v>131</v>
          </cell>
          <cell r="K14">
            <v>6899821.0038927244</v>
          </cell>
          <cell r="L14">
            <v>61987.6</v>
          </cell>
          <cell r="M14">
            <v>649859.1822407</v>
          </cell>
          <cell r="N14">
            <v>414</v>
          </cell>
          <cell r="O14">
            <v>623458.1100000001</v>
          </cell>
          <cell r="P14">
            <v>453575.67999999999</v>
          </cell>
          <cell r="Q14">
            <v>425233.49104345252</v>
          </cell>
          <cell r="R14">
            <v>10273167.980411235</v>
          </cell>
          <cell r="S14">
            <v>5954.86</v>
          </cell>
          <cell r="T14">
            <v>1925.06</v>
          </cell>
          <cell r="U14">
            <v>5953344.7650832525</v>
          </cell>
          <cell r="V14">
            <v>73650.041390298342</v>
          </cell>
          <cell r="W14">
            <v>16725396.277928239</v>
          </cell>
        </row>
        <row r="15">
          <cell r="B15">
            <v>277648724.724823</v>
          </cell>
          <cell r="C15">
            <v>124259676.72876576</v>
          </cell>
          <cell r="D15">
            <v>278407516.04527503</v>
          </cell>
          <cell r="E15">
            <v>5146561.7429044833</v>
          </cell>
          <cell r="F15">
            <v>59585061.792209998</v>
          </cell>
          <cell r="G15">
            <v>27112.923900000002</v>
          </cell>
          <cell r="H15">
            <v>17415069.513186354</v>
          </cell>
          <cell r="I15">
            <v>18099196.066861812</v>
          </cell>
          <cell r="J15">
            <v>3844</v>
          </cell>
          <cell r="K15">
            <v>73393074.917695865</v>
          </cell>
          <cell r="L15">
            <v>1046215.27</v>
          </cell>
          <cell r="M15">
            <v>1538101.0589263998</v>
          </cell>
          <cell r="N15">
            <v>2008</v>
          </cell>
          <cell r="O15">
            <v>871908.41276900016</v>
          </cell>
          <cell r="P15">
            <v>3760841.1986749996</v>
          </cell>
          <cell r="Q15">
            <v>3613543.4548317767</v>
          </cell>
          <cell r="R15">
            <v>69262638.464046851</v>
          </cell>
          <cell r="S15">
            <v>250288.41000000294</v>
          </cell>
          <cell r="T15">
            <v>537579.24999999814</v>
          </cell>
          <cell r="U15">
            <v>34359104.473715782</v>
          </cell>
          <cell r="V15">
            <v>1283057.4842129326</v>
          </cell>
          <cell r="W15">
            <v>108518343.87680736</v>
          </cell>
        </row>
        <row r="16">
          <cell r="B16">
            <v>145620869.69032758</v>
          </cell>
          <cell r="C16">
            <v>90282090.23029469</v>
          </cell>
          <cell r="D16">
            <v>147322656.42999995</v>
          </cell>
          <cell r="E16">
            <v>2695916.4244000022</v>
          </cell>
          <cell r="F16">
            <v>26752700.179999996</v>
          </cell>
          <cell r="G16">
            <v>3424</v>
          </cell>
          <cell r="H16">
            <v>12287686.912690176</v>
          </cell>
          <cell r="I16">
            <v>11981269.928314708</v>
          </cell>
          <cell r="J16">
            <v>1062</v>
          </cell>
          <cell r="K16">
            <v>34364073.235330708</v>
          </cell>
          <cell r="L16">
            <v>347387.9</v>
          </cell>
          <cell r="M16">
            <v>778140.74000000011</v>
          </cell>
          <cell r="N16">
            <v>380</v>
          </cell>
          <cell r="O16">
            <v>466324.87276900001</v>
          </cell>
          <cell r="P16">
            <v>2047809.3230249998</v>
          </cell>
          <cell r="Q16">
            <v>1391459.6002500106</v>
          </cell>
          <cell r="R16">
            <v>27663085.441460945</v>
          </cell>
          <cell r="S16">
            <v>89927.49000000002</v>
          </cell>
          <cell r="T16">
            <v>174627.95999999798</v>
          </cell>
          <cell r="U16">
            <v>18890183.532786477</v>
          </cell>
          <cell r="V16">
            <v>103541.74498767091</v>
          </cell>
          <cell r="W16">
            <v>48048270.319485091</v>
          </cell>
        </row>
        <row r="17">
          <cell r="B17">
            <v>100504574.66681941</v>
          </cell>
          <cell r="C17">
            <v>27264743.301499367</v>
          </cell>
          <cell r="D17">
            <v>99624248.14574118</v>
          </cell>
          <cell r="E17">
            <v>1983047.7569044749</v>
          </cell>
          <cell r="F17">
            <v>23830953.117256001</v>
          </cell>
          <cell r="G17">
            <v>22896.423900000002</v>
          </cell>
          <cell r="H17">
            <v>2915832.7204961809</v>
          </cell>
          <cell r="I17">
            <v>4406930.1060975548</v>
          </cell>
          <cell r="J17">
            <v>2680</v>
          </cell>
          <cell r="K17">
            <v>28275627.817411147</v>
          </cell>
          <cell r="L17">
            <v>278298.38</v>
          </cell>
          <cell r="M17">
            <v>616565.51892639964</v>
          </cell>
          <cell r="N17">
            <v>1594</v>
          </cell>
          <cell r="O17">
            <v>400239.04000000004</v>
          </cell>
          <cell r="P17">
            <v>931826.20550000016</v>
          </cell>
          <cell r="Q17">
            <v>2051371.4111730007</v>
          </cell>
          <cell r="R17">
            <v>33170538.692069497</v>
          </cell>
          <cell r="S17">
            <v>77659.830000002927</v>
          </cell>
          <cell r="T17">
            <v>303785.83000000007</v>
          </cell>
          <cell r="U17">
            <v>11741864.610746261</v>
          </cell>
          <cell r="V17">
            <v>740391.05358405237</v>
          </cell>
          <cell r="W17">
            <v>47704165.767572813</v>
          </cell>
        </row>
        <row r="18">
          <cell r="B18">
            <v>15285347.169999998</v>
          </cell>
          <cell r="C18">
            <v>5245932.8569716746</v>
          </cell>
          <cell r="D18">
            <v>14725021.039999999</v>
          </cell>
          <cell r="E18">
            <v>192955.49280000679</v>
          </cell>
          <cell r="F18">
            <v>1452416.1600000001</v>
          </cell>
          <cell r="G18">
            <v>371</v>
          </cell>
          <cell r="H18">
            <v>692154.92999999993</v>
          </cell>
          <cell r="I18">
            <v>729198.37283299235</v>
          </cell>
          <cell r="J18">
            <v>65</v>
          </cell>
          <cell r="K18">
            <v>3735052.4299999997</v>
          </cell>
          <cell r="L18">
            <v>419335.99</v>
          </cell>
          <cell r="M18">
            <v>129872.90999999996</v>
          </cell>
          <cell r="N18">
            <v>27</v>
          </cell>
          <cell r="O18">
            <v>1344.5</v>
          </cell>
          <cell r="P18">
            <v>26282.230149999999</v>
          </cell>
          <cell r="Q18">
            <v>92048.680376780525</v>
          </cell>
          <cell r="R18">
            <v>4181561.9265076932</v>
          </cell>
          <cell r="S18">
            <v>40551.629999999997</v>
          </cell>
          <cell r="T18">
            <v>56984.52</v>
          </cell>
          <cell r="U18">
            <v>1595595.2016113901</v>
          </cell>
          <cell r="V18">
            <v>4332.7233795969487</v>
          </cell>
          <cell r="W18">
            <v>5873538.5318754604</v>
          </cell>
        </row>
        <row r="19">
          <cell r="B19">
            <v>16237933.197675901</v>
          </cell>
          <cell r="C19">
            <v>1466910.34</v>
          </cell>
          <cell r="D19">
            <v>16735590.429533871</v>
          </cell>
          <cell r="E19">
            <v>274642.06880000001</v>
          </cell>
          <cell r="F19">
            <v>7548992.3349539917</v>
          </cell>
          <cell r="G19">
            <v>421.5</v>
          </cell>
          <cell r="H19">
            <v>1519394.95</v>
          </cell>
          <cell r="I19">
            <v>981797.65961655497</v>
          </cell>
          <cell r="J19">
            <v>37</v>
          </cell>
          <cell r="K19">
            <v>7018321.4349539913</v>
          </cell>
          <cell r="L19">
            <v>1193</v>
          </cell>
          <cell r="M19">
            <v>13521.89</v>
          </cell>
          <cell r="N19">
            <v>7</v>
          </cell>
          <cell r="O19">
            <v>4000</v>
          </cell>
          <cell r="P19">
            <v>754923.44</v>
          </cell>
          <cell r="Q19">
            <v>78663.76303198465</v>
          </cell>
          <cell r="R19">
            <v>4247452.4040087378</v>
          </cell>
          <cell r="S19">
            <v>42149.46</v>
          </cell>
          <cell r="T19">
            <v>2180.9399999999996</v>
          </cell>
          <cell r="U19">
            <v>2131461.1285716644</v>
          </cell>
          <cell r="V19">
            <v>434791.96226161235</v>
          </cell>
          <cell r="W19">
            <v>6892369.257873998</v>
          </cell>
        </row>
        <row r="20">
          <cell r="B20">
            <v>24755879.059999894</v>
          </cell>
          <cell r="C20">
            <v>3509378.4417431294</v>
          </cell>
          <cell r="D20">
            <v>24414654.059999999</v>
          </cell>
          <cell r="E20">
            <v>433868.67780000012</v>
          </cell>
          <cell r="F20">
            <v>2539562.1299999994</v>
          </cell>
          <cell r="G20">
            <v>1786</v>
          </cell>
          <cell r="H20">
            <v>614644.39108671714</v>
          </cell>
          <cell r="I20">
            <v>1021322.1600000001</v>
          </cell>
          <cell r="J20">
            <v>277</v>
          </cell>
          <cell r="K20">
            <v>2948577.9299999997</v>
          </cell>
          <cell r="L20">
            <v>15185</v>
          </cell>
          <cell r="M20">
            <v>129311.95</v>
          </cell>
          <cell r="N20">
            <v>63</v>
          </cell>
          <cell r="O20">
            <v>373059.7</v>
          </cell>
          <cell r="P20">
            <v>30578.560000000001</v>
          </cell>
          <cell r="Q20">
            <v>106705.87084763891</v>
          </cell>
          <cell r="R20">
            <v>7470385.3846208658</v>
          </cell>
          <cell r="S20">
            <v>35613.22</v>
          </cell>
          <cell r="T20">
            <v>62309.3900000008</v>
          </cell>
          <cell r="U20">
            <v>2781809.3059737035</v>
          </cell>
          <cell r="V20">
            <v>51241.750925188135</v>
          </cell>
          <cell r="W20">
            <v>10410142.312367398</v>
          </cell>
        </row>
        <row r="21">
          <cell r="B21">
            <v>23331378.259999894</v>
          </cell>
          <cell r="C21">
            <v>3497483.5717431293</v>
          </cell>
          <cell r="D21">
            <v>23064801.880000003</v>
          </cell>
          <cell r="E21">
            <v>408356.2382000002</v>
          </cell>
          <cell r="F21">
            <v>2159432.02</v>
          </cell>
          <cell r="G21">
            <v>1629</v>
          </cell>
          <cell r="H21">
            <v>614644.39108671714</v>
          </cell>
          <cell r="I21">
            <v>1018262.1600000001</v>
          </cell>
          <cell r="J21">
            <v>270</v>
          </cell>
          <cell r="K21">
            <v>2555759.8199999998</v>
          </cell>
          <cell r="L21">
            <v>15029</v>
          </cell>
          <cell r="M21">
            <v>87546.4</v>
          </cell>
          <cell r="N21">
            <v>48</v>
          </cell>
          <cell r="O21">
            <v>373059.7</v>
          </cell>
          <cell r="P21">
            <v>26810.560000000001</v>
          </cell>
          <cell r="Q21">
            <v>97971.720089513241</v>
          </cell>
          <cell r="R21">
            <v>7251464.1766288411</v>
          </cell>
          <cell r="S21">
            <v>34270.959999999999</v>
          </cell>
          <cell r="T21">
            <v>60750.800000000803</v>
          </cell>
          <cell r="U21">
            <v>2629265.1928122854</v>
          </cell>
          <cell r="V21">
            <v>19633.215623286345</v>
          </cell>
          <cell r="W21">
            <v>9998334.3051539268</v>
          </cell>
        </row>
        <row r="22">
          <cell r="B22">
            <v>1424500.7999999998</v>
          </cell>
          <cell r="C22">
            <v>11894.869999999999</v>
          </cell>
          <cell r="D22">
            <v>1349852.18</v>
          </cell>
          <cell r="E22">
            <v>25512.439600000002</v>
          </cell>
          <cell r="F22">
            <v>380130.11</v>
          </cell>
          <cell r="G22">
            <v>157</v>
          </cell>
          <cell r="H22">
            <v>0</v>
          </cell>
          <cell r="I22">
            <v>3060</v>
          </cell>
          <cell r="J22">
            <v>7</v>
          </cell>
          <cell r="K22">
            <v>392818.11000000004</v>
          </cell>
          <cell r="L22">
            <v>156</v>
          </cell>
          <cell r="M22">
            <v>41765.550000000003</v>
          </cell>
          <cell r="N22">
            <v>15</v>
          </cell>
          <cell r="O22">
            <v>0</v>
          </cell>
          <cell r="P22">
            <v>3768</v>
          </cell>
          <cell r="Q22">
            <v>8734.1507581256665</v>
          </cell>
          <cell r="R22">
            <v>218921.20799202545</v>
          </cell>
          <cell r="S22">
            <v>1342.26</v>
          </cell>
          <cell r="T22">
            <v>1558.5900000000001</v>
          </cell>
          <cell r="U22">
            <v>152544.11316141841</v>
          </cell>
          <cell r="V22">
            <v>31608.535301901789</v>
          </cell>
          <cell r="W22">
            <v>411808.00721347128</v>
          </cell>
        </row>
        <row r="23">
          <cell r="B23">
            <v>1053076979.9855748</v>
          </cell>
          <cell r="C23">
            <v>411235295.91408437</v>
          </cell>
          <cell r="D23">
            <v>1034133218.4599999</v>
          </cell>
          <cell r="E23">
            <v>16551568.849999471</v>
          </cell>
          <cell r="F23">
            <v>556987623.16590607</v>
          </cell>
          <cell r="G23">
            <v>148454.44720000017</v>
          </cell>
          <cell r="H23">
            <v>220100540.15304142</v>
          </cell>
          <cell r="I23">
            <v>294793478.36594862</v>
          </cell>
          <cell r="J23">
            <v>41487.817599999995</v>
          </cell>
          <cell r="K23">
            <v>581055824.7397604</v>
          </cell>
          <cell r="L23">
            <v>16587151.284699999</v>
          </cell>
          <cell r="M23">
            <v>271979106.61746311</v>
          </cell>
          <cell r="N23">
            <v>35066.287799999998</v>
          </cell>
          <cell r="O23">
            <v>9186994.9464788605</v>
          </cell>
          <cell r="P23">
            <v>16849.580000000002</v>
          </cell>
          <cell r="Q23">
            <v>34479537.727293268</v>
          </cell>
          <cell r="R23">
            <v>213627999.7469126</v>
          </cell>
          <cell r="S23">
            <v>68665.309999999969</v>
          </cell>
          <cell r="T23">
            <v>21029.320000000011</v>
          </cell>
          <cell r="U23">
            <v>58205941.340195931</v>
          </cell>
          <cell r="V23">
            <v>18430644.40782794</v>
          </cell>
          <cell r="W23">
            <v>324744123.22222978</v>
          </cell>
        </row>
        <row r="24">
          <cell r="B24">
            <v>1034248304.7955745</v>
          </cell>
          <cell r="C24">
            <v>389549226.75216031</v>
          </cell>
          <cell r="D24">
            <v>1016235050.6699997</v>
          </cell>
          <cell r="E24">
            <v>16192211.272399481</v>
          </cell>
          <cell r="F24">
            <v>551380412.57869768</v>
          </cell>
          <cell r="G24">
            <v>147385.89870000017</v>
          </cell>
          <cell r="H24">
            <v>219103840.11704141</v>
          </cell>
          <cell r="I24">
            <v>291588856.17852485</v>
          </cell>
          <cell r="J24">
            <v>41165.269099999998</v>
          </cell>
          <cell r="K24">
            <v>571275288.26596189</v>
          </cell>
          <cell r="L24">
            <v>16577513.174699999</v>
          </cell>
          <cell r="M24">
            <v>267833704.69621044</v>
          </cell>
          <cell r="N24">
            <v>34625.287799999998</v>
          </cell>
          <cell r="O24">
            <v>8840187.5764788613</v>
          </cell>
          <cell r="P24">
            <v>16849.580000000002</v>
          </cell>
          <cell r="Q24">
            <v>33868676.883998208</v>
          </cell>
          <cell r="R24">
            <v>209578900.68411654</v>
          </cell>
          <cell r="S24">
            <v>51990.269999999953</v>
          </cell>
          <cell r="T24">
            <v>21029.320000000011</v>
          </cell>
          <cell r="U24">
            <v>53887394.004288003</v>
          </cell>
          <cell r="V24">
            <v>18340446.567722224</v>
          </cell>
          <cell r="W24">
            <v>315675418.14012498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450.67500000000001</v>
          </cell>
          <cell r="F25">
            <v>1226582.24</v>
          </cell>
          <cell r="G25">
            <v>104</v>
          </cell>
          <cell r="H25">
            <v>3732.0600000000004</v>
          </cell>
          <cell r="I25">
            <v>793057.31051848561</v>
          </cell>
          <cell r="J25">
            <v>37</v>
          </cell>
          <cell r="K25">
            <v>2868503.3920765202</v>
          </cell>
          <cell r="L25">
            <v>8148.1100000000006</v>
          </cell>
          <cell r="M25">
            <v>2434285.1903062197</v>
          </cell>
          <cell r="N25">
            <v>61</v>
          </cell>
          <cell r="O25">
            <v>-25.44</v>
          </cell>
          <cell r="P25">
            <v>0</v>
          </cell>
          <cell r="Q25">
            <v>171835.28124258772</v>
          </cell>
          <cell r="R25">
            <v>-600.21</v>
          </cell>
          <cell r="S25">
            <v>0</v>
          </cell>
          <cell r="T25">
            <v>0</v>
          </cell>
          <cell r="U25">
            <v>2720617.6402373216</v>
          </cell>
          <cell r="V25">
            <v>0</v>
          </cell>
          <cell r="W25">
            <v>2891852.7114799093</v>
          </cell>
        </row>
        <row r="26">
          <cell r="B26">
            <v>7534022.3300000001</v>
          </cell>
          <cell r="C26">
            <v>19019877.688977521</v>
          </cell>
          <cell r="D26">
            <v>7368608.8700002255</v>
          </cell>
          <cell r="E26">
            <v>147098.13939998794</v>
          </cell>
          <cell r="F26">
            <v>692245.65720829996</v>
          </cell>
          <cell r="G26">
            <v>82.54849999999999</v>
          </cell>
          <cell r="H26">
            <v>78.587999999999994</v>
          </cell>
          <cell r="I26">
            <v>499166.3072083001</v>
          </cell>
          <cell r="J26">
            <v>34.548500000000004</v>
          </cell>
          <cell r="K26">
            <v>435221.06000000006</v>
          </cell>
          <cell r="L26">
            <v>118</v>
          </cell>
          <cell r="M26">
            <v>100887.37</v>
          </cell>
          <cell r="N26">
            <v>28</v>
          </cell>
          <cell r="O26">
            <v>343715.73</v>
          </cell>
          <cell r="P26">
            <v>0</v>
          </cell>
          <cell r="Q26">
            <v>50499.738333016277</v>
          </cell>
          <cell r="R26">
            <v>1653441.2653435315</v>
          </cell>
          <cell r="S26">
            <v>0</v>
          </cell>
          <cell r="T26">
            <v>0</v>
          </cell>
          <cell r="U26">
            <v>521913.9474528585</v>
          </cell>
          <cell r="V26">
            <v>2918.950158271728</v>
          </cell>
          <cell r="W26">
            <v>2228773.9012876782</v>
          </cell>
        </row>
        <row r="27">
          <cell r="B27">
            <v>11294652.859999998</v>
          </cell>
          <cell r="C27">
            <v>2666191.4729465935</v>
          </cell>
          <cell r="D27">
            <v>10529558.919999991</v>
          </cell>
          <cell r="E27">
            <v>211808.76320000007</v>
          </cell>
          <cell r="F27">
            <v>3688382.689999999</v>
          </cell>
          <cell r="G27">
            <v>882</v>
          </cell>
          <cell r="H27">
            <v>992889.38800000015</v>
          </cell>
          <cell r="I27">
            <v>1912398.5696971</v>
          </cell>
          <cell r="J27">
            <v>251</v>
          </cell>
          <cell r="K27">
            <v>6476812.0217219852</v>
          </cell>
          <cell r="L27">
            <v>1372</v>
          </cell>
          <cell r="M27">
            <v>1610229.3609465</v>
          </cell>
          <cell r="N27">
            <v>352</v>
          </cell>
          <cell r="O27">
            <v>3117.08</v>
          </cell>
          <cell r="P27">
            <v>0</v>
          </cell>
          <cell r="Q27">
            <v>388525.82371945743</v>
          </cell>
          <cell r="R27">
            <v>2396258.0074525462</v>
          </cell>
          <cell r="S27">
            <v>16675.04</v>
          </cell>
          <cell r="T27">
            <v>0</v>
          </cell>
          <cell r="U27">
            <v>1076015.7482177459</v>
          </cell>
          <cell r="V27">
            <v>87278.889947444375</v>
          </cell>
          <cell r="W27">
            <v>3948078.4693371947</v>
          </cell>
        </row>
        <row r="28">
          <cell r="B28">
            <v>2157119.04</v>
          </cell>
          <cell r="C28">
            <v>3705657.9924999997</v>
          </cell>
          <cell r="D28">
            <v>3476635.59</v>
          </cell>
          <cell r="E28">
            <v>9421.869999999999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64651.155197069485</v>
          </cell>
          <cell r="S28">
            <v>0</v>
          </cell>
          <cell r="T28">
            <v>2191.7600000000002</v>
          </cell>
          <cell r="U28">
            <v>310527.43778816907</v>
          </cell>
          <cell r="V28">
            <v>796774.76972779166</v>
          </cell>
          <cell r="W28">
            <v>1171953.3627130303</v>
          </cell>
        </row>
        <row r="29">
          <cell r="B29">
            <v>301596.63</v>
          </cell>
          <cell r="C29">
            <v>23498.620000000003</v>
          </cell>
          <cell r="D29">
            <v>333888.05</v>
          </cell>
          <cell r="E29">
            <v>1941.0299999999997</v>
          </cell>
          <cell r="F29">
            <v>17648.93</v>
          </cell>
          <cell r="G29">
            <v>4</v>
          </cell>
          <cell r="H29">
            <v>0</v>
          </cell>
          <cell r="I29">
            <v>2712.93</v>
          </cell>
          <cell r="J29">
            <v>1</v>
          </cell>
          <cell r="K29">
            <v>50865.279999999999</v>
          </cell>
          <cell r="L29">
            <v>5</v>
          </cell>
          <cell r="M29">
            <v>0</v>
          </cell>
          <cell r="N29">
            <v>0</v>
          </cell>
          <cell r="O29">
            <v>0</v>
          </cell>
          <cell r="P29">
            <v>2847.69</v>
          </cell>
          <cell r="Q29">
            <v>3631.75</v>
          </cell>
          <cell r="R29">
            <v>46661.794472937851</v>
          </cell>
          <cell r="S29">
            <v>0</v>
          </cell>
          <cell r="T29">
            <v>990.06999999999994</v>
          </cell>
          <cell r="U29">
            <v>80516.583380376993</v>
          </cell>
          <cell r="V29">
            <v>2853.1510718348795</v>
          </cell>
          <cell r="W29">
            <v>133663.27892514973</v>
          </cell>
        </row>
        <row r="30">
          <cell r="B30">
            <v>46144132.387505911</v>
          </cell>
          <cell r="C30">
            <v>15028837.548795225</v>
          </cell>
          <cell r="D30">
            <v>43829424.177825689</v>
          </cell>
          <cell r="E30">
            <v>739212.99713337794</v>
          </cell>
          <cell r="F30">
            <v>7431734.879999999</v>
          </cell>
          <cell r="G30">
            <v>1430.7298000000001</v>
          </cell>
          <cell r="H30">
            <v>2497820.0750000002</v>
          </cell>
          <cell r="I30">
            <v>4680298.6781132407</v>
          </cell>
          <cell r="J30">
            <v>299</v>
          </cell>
          <cell r="K30">
            <v>17877094.8912948</v>
          </cell>
          <cell r="L30">
            <v>842666.20939999993</v>
          </cell>
          <cell r="M30">
            <v>11351892.15</v>
          </cell>
          <cell r="N30">
            <v>554.99990000000003</v>
          </cell>
          <cell r="O30">
            <v>104534.37</v>
          </cell>
          <cell r="P30">
            <v>11113.89</v>
          </cell>
          <cell r="Q30">
            <v>428507.1341894865</v>
          </cell>
          <cell r="R30">
            <v>10149324.354629723</v>
          </cell>
          <cell r="S30">
            <v>101464.73000000033</v>
          </cell>
          <cell r="T30">
            <v>135136.06999999902</v>
          </cell>
          <cell r="U30">
            <v>4477282.4093361264</v>
          </cell>
          <cell r="V30">
            <v>75131.959041475653</v>
          </cell>
          <cell r="W30">
            <v>15130245.857196812</v>
          </cell>
        </row>
        <row r="31">
          <cell r="B31">
            <v>10118256.370000001</v>
          </cell>
          <cell r="C31">
            <v>3575869.66</v>
          </cell>
          <cell r="D31">
            <v>9060326.1600000057</v>
          </cell>
          <cell r="E31">
            <v>180780.65340000004</v>
          </cell>
          <cell r="F31">
            <v>3181673.37</v>
          </cell>
          <cell r="G31">
            <v>72</v>
          </cell>
          <cell r="H31">
            <v>781922.99</v>
          </cell>
          <cell r="I31">
            <v>1088204.8999999999</v>
          </cell>
          <cell r="J31">
            <v>10</v>
          </cell>
          <cell r="K31">
            <v>9206494.3800000008</v>
          </cell>
          <cell r="L31">
            <v>121</v>
          </cell>
          <cell r="M31">
            <v>524425.86</v>
          </cell>
          <cell r="N31">
            <v>12</v>
          </cell>
          <cell r="O31">
            <v>1625612.5499999998</v>
          </cell>
          <cell r="P31">
            <v>95476.89</v>
          </cell>
          <cell r="Q31">
            <v>99.497004623899699</v>
          </cell>
          <cell r="R31">
            <v>1065303.4360976298</v>
          </cell>
          <cell r="S31">
            <v>0</v>
          </cell>
          <cell r="T31">
            <v>0</v>
          </cell>
          <cell r="U31">
            <v>1632246.1231371898</v>
          </cell>
          <cell r="V31">
            <v>304904.32438550564</v>
          </cell>
          <cell r="W31">
            <v>3002553.380624949</v>
          </cell>
        </row>
        <row r="32">
          <cell r="B32">
            <v>111991949.27785066</v>
          </cell>
          <cell r="C32">
            <v>34240086.579999998</v>
          </cell>
          <cell r="D32">
            <v>102478495.5329937</v>
          </cell>
          <cell r="E32">
            <v>987566.93619999918</v>
          </cell>
          <cell r="F32">
            <v>3229472.23</v>
          </cell>
          <cell r="G32">
            <v>2444</v>
          </cell>
          <cell r="H32">
            <v>1199291</v>
          </cell>
          <cell r="I32">
            <v>2285700.1700000004</v>
          </cell>
          <cell r="J32">
            <v>1000</v>
          </cell>
          <cell r="K32">
            <v>3275845.7699999991</v>
          </cell>
          <cell r="L32">
            <v>1661</v>
          </cell>
          <cell r="M32">
            <v>588357.96000000008</v>
          </cell>
          <cell r="N32">
            <v>109</v>
          </cell>
          <cell r="O32">
            <v>197041.13</v>
          </cell>
          <cell r="P32">
            <v>6999.7099999999982</v>
          </cell>
          <cell r="Q32">
            <v>274010.6060757399</v>
          </cell>
          <cell r="R32">
            <v>31540715.234913319</v>
          </cell>
          <cell r="S32">
            <v>536542.06999968027</v>
          </cell>
          <cell r="T32">
            <v>0</v>
          </cell>
          <cell r="U32">
            <v>8453237.028581081</v>
          </cell>
          <cell r="V32">
            <v>500.24437177274103</v>
          </cell>
          <cell r="W32">
            <v>40268463.113941915</v>
          </cell>
        </row>
        <row r="33">
          <cell r="B33">
            <v>15185524.570000002</v>
          </cell>
          <cell r="C33">
            <v>167497.34</v>
          </cell>
          <cell r="D33">
            <v>15932470.939999998</v>
          </cell>
          <cell r="E33">
            <v>177560.79654128378</v>
          </cell>
          <cell r="F33">
            <v>1642949.1300000001</v>
          </cell>
          <cell r="G33">
            <v>322</v>
          </cell>
          <cell r="H33">
            <v>1412.74</v>
          </cell>
          <cell r="I33">
            <v>369731.75861202908</v>
          </cell>
          <cell r="J33">
            <v>55</v>
          </cell>
          <cell r="K33">
            <v>2633719.0580680002</v>
          </cell>
          <cell r="L33">
            <v>3324.4</v>
          </cell>
          <cell r="M33">
            <v>119490.91806799998</v>
          </cell>
          <cell r="N33">
            <v>40</v>
          </cell>
          <cell r="O33">
            <v>538900.98</v>
          </cell>
          <cell r="P33">
            <v>1377.65</v>
          </cell>
          <cell r="Q33">
            <v>109955.95477082122</v>
          </cell>
          <cell r="R33">
            <v>4428305.1946557779</v>
          </cell>
          <cell r="S33">
            <v>1900.5599999999977</v>
          </cell>
          <cell r="T33">
            <v>16938.010000000108</v>
          </cell>
          <cell r="U33">
            <v>2953164.5313982442</v>
          </cell>
          <cell r="V33">
            <v>1191732.2295547791</v>
          </cell>
          <cell r="W33">
            <v>8683157.9103796184</v>
          </cell>
        </row>
        <row r="34">
          <cell r="B34">
            <v>2657861.77</v>
          </cell>
          <cell r="C34">
            <v>119756</v>
          </cell>
          <cell r="D34">
            <v>2472296.71</v>
          </cell>
          <cell r="E34">
            <v>1463.65</v>
          </cell>
          <cell r="F34">
            <v>75598.850000000006</v>
          </cell>
          <cell r="G34">
            <v>197.99989999999997</v>
          </cell>
          <cell r="H34">
            <v>0</v>
          </cell>
          <cell r="I34">
            <v>32649.960000000036</v>
          </cell>
          <cell r="J34">
            <v>102.99979999999998</v>
          </cell>
          <cell r="K34">
            <v>42948.888200000045</v>
          </cell>
          <cell r="L34">
            <v>95.000100000000032</v>
          </cell>
          <cell r="M34">
            <v>16728.310300000001</v>
          </cell>
          <cell r="N34">
            <v>34</v>
          </cell>
          <cell r="O34">
            <v>0</v>
          </cell>
          <cell r="P34">
            <v>0</v>
          </cell>
          <cell r="Q34">
            <v>0</v>
          </cell>
          <cell r="R34">
            <v>775596.42615903879</v>
          </cell>
          <cell r="S34">
            <v>138.59999999989009</v>
          </cell>
          <cell r="T34">
            <v>0.78999999999999915</v>
          </cell>
          <cell r="U34">
            <v>199220.22086079235</v>
          </cell>
          <cell r="V34">
            <v>0.10082566616635079</v>
          </cell>
          <cell r="W34">
            <v>974816.74784549733</v>
          </cell>
        </row>
        <row r="35">
          <cell r="B35">
            <v>133813996.30829985</v>
          </cell>
          <cell r="C35">
            <v>99076627.783518001</v>
          </cell>
          <cell r="D35">
            <v>81450217.619999707</v>
          </cell>
          <cell r="E35">
            <v>488938.93669999525</v>
          </cell>
          <cell r="F35">
            <v>37467010.799999997</v>
          </cell>
          <cell r="G35">
            <v>25025.034399999979</v>
          </cell>
          <cell r="H35">
            <v>31016490.444460884</v>
          </cell>
          <cell r="I35">
            <v>13524649.735243052</v>
          </cell>
          <cell r="J35">
            <v>6474.5966000000017</v>
          </cell>
          <cell r="K35">
            <v>40599307.187066406</v>
          </cell>
          <cell r="L35">
            <v>59156.289600000004</v>
          </cell>
          <cell r="M35">
            <v>2720938.5079001011</v>
          </cell>
          <cell r="N35">
            <v>2006</v>
          </cell>
          <cell r="O35">
            <v>18022.96</v>
          </cell>
          <cell r="P35">
            <v>8090.49</v>
          </cell>
          <cell r="Q35">
            <v>1194502.8237498289</v>
          </cell>
          <cell r="R35">
            <v>57323324.743041471</v>
          </cell>
          <cell r="S35">
            <v>9777.8399999998092</v>
          </cell>
          <cell r="T35">
            <v>1293.3199999997014</v>
          </cell>
          <cell r="U35">
            <v>12279345.855088102</v>
          </cell>
          <cell r="V35">
            <v>331604.15515225829</v>
          </cell>
          <cell r="W35">
            <v>71128777.577031657</v>
          </cell>
        </row>
        <row r="36">
          <cell r="B36">
            <v>2637051403.6041465</v>
          </cell>
          <cell r="C36">
            <v>821715160.92019284</v>
          </cell>
          <cell r="D36">
            <v>2488762916.4063611</v>
          </cell>
          <cell r="E36">
            <v>39553441.474599421</v>
          </cell>
          <cell r="F36">
            <v>1087360065.776015</v>
          </cell>
          <cell r="G36">
            <v>1167529.7596000002</v>
          </cell>
          <cell r="H36">
            <v>324080225.57130212</v>
          </cell>
          <cell r="I36">
            <v>461165992.00886506</v>
          </cell>
          <cell r="J36">
            <v>172269.38089999999</v>
          </cell>
          <cell r="K36">
            <v>1184259845.5427928</v>
          </cell>
          <cell r="L36">
            <v>22455295.473499998</v>
          </cell>
          <cell r="M36">
            <v>309367790.62890309</v>
          </cell>
          <cell r="N36">
            <v>108165.2877</v>
          </cell>
          <cell r="O36">
            <v>70820267.492553875</v>
          </cell>
          <cell r="P36">
            <v>5029562.3186750002</v>
          </cell>
          <cell r="Q36">
            <v>56804816.790788449</v>
          </cell>
          <cell r="R36">
            <v>646163719.99726915</v>
          </cell>
          <cell r="S36">
            <v>1024871.7399996837</v>
          </cell>
          <cell r="T36">
            <v>2384907.8600000576</v>
          </cell>
          <cell r="U36">
            <v>215865991.76617295</v>
          </cell>
          <cell r="V36">
            <v>29116863.9382267</v>
          </cell>
          <cell r="W36">
            <v>947951392.49245679</v>
          </cell>
        </row>
      </sheetData>
      <sheetData sheetId="5">
        <row r="7">
          <cell r="C7">
            <v>28244.691620000005</v>
          </cell>
        </row>
        <row r="8">
          <cell r="C8">
            <v>23437.815200000001</v>
          </cell>
        </row>
        <row r="9">
          <cell r="C9">
            <v>0</v>
          </cell>
        </row>
        <row r="10">
          <cell r="C10">
            <v>4806.8764200000005</v>
          </cell>
        </row>
        <row r="12">
          <cell r="C12">
            <v>248151.95775</v>
          </cell>
        </row>
        <row r="13">
          <cell r="C13">
            <v>33523</v>
          </cell>
        </row>
        <row r="14">
          <cell r="C14">
            <v>95429</v>
          </cell>
        </row>
        <row r="15">
          <cell r="C15">
            <v>92384</v>
          </cell>
        </row>
        <row r="16">
          <cell r="C16">
            <v>0</v>
          </cell>
        </row>
        <row r="17">
          <cell r="C17">
            <v>3045</v>
          </cell>
        </row>
        <row r="18">
          <cell r="C18">
            <v>0</v>
          </cell>
        </row>
        <row r="19">
          <cell r="C19">
            <v>2031844.67848</v>
          </cell>
        </row>
        <row r="20">
          <cell r="C20">
            <v>461092.80427000002</v>
          </cell>
        </row>
        <row r="21">
          <cell r="C21">
            <v>1295959.61198</v>
          </cell>
        </row>
        <row r="22">
          <cell r="C22">
            <v>1062385.81495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58719.237000000001</v>
          </cell>
        </row>
        <row r="26">
          <cell r="C26">
            <v>203442.02523000003</v>
          </cell>
        </row>
        <row r="27">
          <cell r="C27">
            <v>12631</v>
          </cell>
        </row>
        <row r="28">
          <cell r="C28">
            <v>0</v>
          </cell>
        </row>
        <row r="29">
          <cell r="C29">
            <v>2375425.6362299998</v>
          </cell>
        </row>
        <row r="30">
          <cell r="C30">
            <v>0</v>
          </cell>
        </row>
        <row r="31">
          <cell r="C31">
            <v>1070751.9072</v>
          </cell>
        </row>
        <row r="32">
          <cell r="C32">
            <v>0</v>
          </cell>
        </row>
        <row r="33">
          <cell r="C33">
            <v>725126.2641400001</v>
          </cell>
        </row>
        <row r="34">
          <cell r="C34">
            <v>209</v>
          </cell>
        </row>
        <row r="35">
          <cell r="C35">
            <v>0</v>
          </cell>
        </row>
        <row r="36">
          <cell r="C36">
            <v>28360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753486.2641400001</v>
          </cell>
        </row>
        <row r="40">
          <cell r="C40">
            <v>82243.590400000001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235022.05265999999</v>
          </cell>
        </row>
        <row r="44">
          <cell r="C44">
            <v>324</v>
          </cell>
        </row>
        <row r="45">
          <cell r="C45">
            <v>0</v>
          </cell>
        </row>
        <row r="47">
          <cell r="C47">
            <v>358374.72549000004</v>
          </cell>
        </row>
        <row r="48">
          <cell r="C48">
            <v>229</v>
          </cell>
        </row>
        <row r="49">
          <cell r="C49">
            <v>0</v>
          </cell>
        </row>
        <row r="50">
          <cell r="C50">
            <v>1319705.3222100001</v>
          </cell>
        </row>
        <row r="51">
          <cell r="C51">
            <v>0</v>
          </cell>
        </row>
        <row r="52">
          <cell r="C52">
            <v>1165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1679474.0477000002</v>
          </cell>
        </row>
        <row r="57">
          <cell r="C57">
            <v>98202.704150000005</v>
          </cell>
        </row>
        <row r="58">
          <cell r="C58">
            <v>21169.390429999999</v>
          </cell>
        </row>
        <row r="59">
          <cell r="C59">
            <v>77033.313720000006</v>
          </cell>
        </row>
        <row r="61">
          <cell r="C61">
            <v>248057.41504999998</v>
          </cell>
        </row>
        <row r="62">
          <cell r="C62">
            <v>12263.62946</v>
          </cell>
        </row>
        <row r="63">
          <cell r="C63">
            <v>1830.982</v>
          </cell>
        </row>
        <row r="64">
          <cell r="C64">
            <v>262152.02651</v>
          </cell>
        </row>
        <row r="65">
          <cell r="C65">
            <v>1905.3829600000001</v>
          </cell>
        </row>
        <row r="66">
          <cell r="C66">
            <v>362260.11362000002</v>
          </cell>
        </row>
        <row r="68">
          <cell r="C68">
            <v>0</v>
          </cell>
        </row>
        <row r="69">
          <cell r="C69">
            <v>69120.508130000002</v>
          </cell>
        </row>
        <row r="70">
          <cell r="C70">
            <v>7072.8636300000007</v>
          </cell>
        </row>
        <row r="71">
          <cell r="C71">
            <v>76193.371759999995</v>
          </cell>
        </row>
        <row r="72">
          <cell r="C72">
            <v>5592349.7681299997</v>
          </cell>
        </row>
        <row r="73">
          <cell r="C73">
            <v>15705</v>
          </cell>
        </row>
        <row r="76">
          <cell r="C76">
            <v>513588.18001000001</v>
          </cell>
        </row>
        <row r="77">
          <cell r="C77">
            <v>0</v>
          </cell>
        </row>
        <row r="78">
          <cell r="C78">
            <v>-542</v>
          </cell>
        </row>
        <row r="79">
          <cell r="C79">
            <v>24488.947</v>
          </cell>
        </row>
        <row r="80">
          <cell r="C80">
            <v>-79220.887170000002</v>
          </cell>
        </row>
        <row r="81">
          <cell r="C81">
            <v>254838.07417000001</v>
          </cell>
        </row>
        <row r="82">
          <cell r="C82">
            <v>208681.17464000001</v>
          </cell>
        </row>
        <row r="83">
          <cell r="C83">
            <v>-16718.018</v>
          </cell>
        </row>
        <row r="84">
          <cell r="C84">
            <v>243974.77833168994</v>
          </cell>
        </row>
        <row r="85">
          <cell r="C85">
            <v>1149632.24898169</v>
          </cell>
        </row>
        <row r="86">
          <cell r="C86">
            <v>48604</v>
          </cell>
        </row>
        <row r="87">
          <cell r="C87">
            <v>0</v>
          </cell>
        </row>
        <row r="89">
          <cell r="C89">
            <v>1213470.9838399999</v>
          </cell>
        </row>
        <row r="90">
          <cell r="C90">
            <v>4540.6354699999993</v>
          </cell>
        </row>
        <row r="91">
          <cell r="C91">
            <v>0</v>
          </cell>
        </row>
        <row r="92">
          <cell r="C92">
            <v>2584159.0355300005</v>
          </cell>
        </row>
        <row r="93">
          <cell r="C93">
            <v>2702.8330000000001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5034</v>
          </cell>
        </row>
        <row r="97">
          <cell r="C97">
            <v>1144.6315099999999</v>
          </cell>
        </row>
        <row r="98">
          <cell r="C98">
            <v>3811052.1193499998</v>
          </cell>
        </row>
        <row r="99">
          <cell r="C99">
            <v>0</v>
          </cell>
        </row>
        <row r="100">
          <cell r="C100">
            <v>258</v>
          </cell>
        </row>
        <row r="101">
          <cell r="C101">
            <v>258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64386</v>
          </cell>
        </row>
        <row r="105">
          <cell r="C105">
            <v>514434.84314999997</v>
          </cell>
        </row>
        <row r="106">
          <cell r="C106">
            <v>168061.45357000001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164920.00847999999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20000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20000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11204.208000000001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150249.17310000001</v>
          </cell>
        </row>
        <row r="123">
          <cell r="C123">
            <v>200</v>
          </cell>
        </row>
        <row r="124">
          <cell r="C124">
            <v>0</v>
          </cell>
        </row>
        <row r="125">
          <cell r="C125">
            <v>26196.760949999996</v>
          </cell>
        </row>
        <row r="126">
          <cell r="C126">
            <v>16635.720379999999</v>
          </cell>
        </row>
        <row r="127">
          <cell r="C127">
            <v>3468.9448900000002</v>
          </cell>
        </row>
        <row r="129">
          <cell r="C129">
            <v>3847</v>
          </cell>
        </row>
        <row r="130">
          <cell r="C130">
            <v>135</v>
          </cell>
        </row>
        <row r="131">
          <cell r="C131">
            <v>3982</v>
          </cell>
        </row>
        <row r="132">
          <cell r="C132">
            <v>5592349.2114816904</v>
          </cell>
        </row>
        <row r="133">
          <cell r="C133">
            <v>15705</v>
          </cell>
        </row>
      </sheetData>
      <sheetData sheetId="6">
        <row r="6">
          <cell r="C6">
            <v>2641180.9319600002</v>
          </cell>
        </row>
        <row r="7">
          <cell r="C7">
            <v>-143767.36512999999</v>
          </cell>
        </row>
        <row r="8">
          <cell r="C8">
            <v>-823191.11223000009</v>
          </cell>
        </row>
        <row r="9">
          <cell r="C9">
            <v>-48608.12818</v>
          </cell>
        </row>
        <row r="10">
          <cell r="C10">
            <v>249.93700999999982</v>
          </cell>
        </row>
        <row r="11">
          <cell r="C11">
            <v>19341.95377</v>
          </cell>
        </row>
        <row r="12">
          <cell r="C12">
            <v>1788723.6453200001</v>
          </cell>
        </row>
        <row r="13">
          <cell r="C13">
            <v>15501</v>
          </cell>
        </row>
        <row r="14">
          <cell r="C14">
            <v>27105.220709999998</v>
          </cell>
        </row>
        <row r="17">
          <cell r="C17">
            <v>-1073750.91335</v>
          </cell>
        </row>
        <row r="18">
          <cell r="C18">
            <v>324246.65700000001</v>
          </cell>
        </row>
        <row r="19">
          <cell r="C19">
            <v>-749504.25635000004</v>
          </cell>
        </row>
        <row r="20">
          <cell r="C20">
            <v>-168117.94480537713</v>
          </cell>
        </row>
        <row r="21">
          <cell r="C21">
            <v>95136.982177067111</v>
          </cell>
        </row>
        <row r="22">
          <cell r="C22">
            <v>-822485.21897831</v>
          </cell>
        </row>
        <row r="24">
          <cell r="C24">
            <v>-381.30004999999989</v>
          </cell>
        </row>
        <row r="25">
          <cell r="C25">
            <v>396</v>
          </cell>
        </row>
        <row r="26">
          <cell r="C26">
            <v>14.699950000000115</v>
          </cell>
        </row>
        <row r="27">
          <cell r="C27">
            <v>-3947.86058</v>
          </cell>
        </row>
        <row r="29">
          <cell r="C29">
            <v>-646897.12211999996</v>
          </cell>
        </row>
        <row r="30">
          <cell r="C30">
            <v>6457.8649599999935</v>
          </cell>
        </row>
        <row r="31">
          <cell r="C31">
            <v>-217027.53897000002</v>
          </cell>
        </row>
        <row r="32">
          <cell r="C32">
            <v>244883.67844000002</v>
          </cell>
        </row>
        <row r="33">
          <cell r="C33">
            <v>-612583.11768999998</v>
          </cell>
        </row>
        <row r="34">
          <cell r="C34">
            <v>-121141.94502</v>
          </cell>
        </row>
        <row r="35">
          <cell r="C35">
            <v>-97712.250609999988</v>
          </cell>
        </row>
        <row r="36">
          <cell r="C36">
            <v>0</v>
          </cell>
        </row>
        <row r="37">
          <cell r="C37">
            <v>271186.42371169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7">
          <cell r="C47">
            <v>0</v>
          </cell>
        </row>
        <row r="48">
          <cell r="C48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3">
          <cell r="C93">
            <v>271186.42371169</v>
          </cell>
        </row>
        <row r="94">
          <cell r="C94">
            <v>0</v>
          </cell>
        </row>
        <row r="96">
          <cell r="C96">
            <v>6370</v>
          </cell>
        </row>
        <row r="97">
          <cell r="C97">
            <v>6112</v>
          </cell>
        </row>
        <row r="98">
          <cell r="C98">
            <v>328</v>
          </cell>
        </row>
        <row r="99">
          <cell r="C99">
            <v>0</v>
          </cell>
        </row>
        <row r="100">
          <cell r="C100">
            <v>4719.3700699999999</v>
          </cell>
        </row>
        <row r="101">
          <cell r="C101">
            <v>17153.608459999996</v>
          </cell>
        </row>
        <row r="102">
          <cell r="C102">
            <v>21872.978529999997</v>
          </cell>
        </row>
        <row r="103">
          <cell r="C103">
            <v>62558.67</v>
          </cell>
        </row>
        <row r="104">
          <cell r="C104">
            <v>4688.3402399999995</v>
          </cell>
        </row>
        <row r="105">
          <cell r="C105">
            <v>95489.988769999996</v>
          </cell>
        </row>
        <row r="106">
          <cell r="C106">
            <v>0</v>
          </cell>
        </row>
        <row r="108">
          <cell r="C108">
            <v>-2924.6840200000001</v>
          </cell>
        </row>
        <row r="109">
          <cell r="C109">
            <v>-75026.026049999986</v>
          </cell>
        </row>
        <row r="110">
          <cell r="C110">
            <v>-7597.049289999999</v>
          </cell>
        </row>
        <row r="111">
          <cell r="C111">
            <v>-85547.759360000011</v>
          </cell>
        </row>
        <row r="112">
          <cell r="C112">
            <v>-15501</v>
          </cell>
        </row>
        <row r="113">
          <cell r="C113">
            <v>10688.775079999999</v>
          </cell>
        </row>
        <row r="114">
          <cell r="C114">
            <v>-24163.711729999999</v>
          </cell>
        </row>
        <row r="115">
          <cell r="C115">
            <v>252152.71647169002</v>
          </cell>
        </row>
        <row r="116">
          <cell r="C116">
            <v>1361.3190299999999</v>
          </cell>
        </row>
        <row r="117">
          <cell r="C117">
            <v>-255.75265000000002</v>
          </cell>
        </row>
        <row r="118">
          <cell r="C118">
            <v>1105.56638</v>
          </cell>
        </row>
        <row r="119">
          <cell r="C119">
            <v>-9778</v>
          </cell>
        </row>
        <row r="120">
          <cell r="C120">
            <v>496</v>
          </cell>
        </row>
        <row r="121">
          <cell r="C121">
            <v>243976.28285168996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о застраховане"/>
      <sheetName val="Животозастраховане"/>
    </sheetNames>
    <sheetDataSet>
      <sheetData sheetId="0">
        <row r="1">
          <cell r="E1" t="str">
            <v>Застрахователни дружества по общо застраховане 
(за официални цели)</v>
          </cell>
          <cell r="F1" t="str">
            <v>Застрахователни дружества по общо застраховане 
(caps lock)</v>
          </cell>
          <cell r="G1" t="str">
            <v>Изписване на чужд език</v>
          </cell>
        </row>
        <row r="2">
          <cell r="E2" t="str">
            <v>ЗАД "Армеец" АД</v>
          </cell>
          <cell r="F2" t="str">
            <v>ЗАД "АРМЕЕЦ" АД</v>
          </cell>
          <cell r="G2" t="str">
            <v>Аrmeec insurance JSC</v>
          </cell>
        </row>
        <row r="3">
          <cell r="E3" t="str">
            <v>ЗАД "Алианц България" АД</v>
          </cell>
          <cell r="F3" t="str">
            <v>ЗАД "АЛИАНЦ БЪЛГАРИЯ" АД</v>
          </cell>
          <cell r="G3" t="str">
            <v>ZAD "Allianz Bulgaria"</v>
          </cell>
        </row>
        <row r="4">
          <cell r="E4" t="str">
            <v>ЗАД "Булстрад Виена Иншурънс Груп" АД</v>
          </cell>
          <cell r="F4" t="str">
            <v>ЗАД "БУЛСТРАД ВИЕНА ИНШУРЪНС ГРУП" АД</v>
          </cell>
          <cell r="G4" t="str">
            <v>Bulstrad Vienna Insurance Group</v>
          </cell>
        </row>
        <row r="5">
          <cell r="E5" t="str">
            <v>ЗД "Бул Инс" АД</v>
          </cell>
          <cell r="F5" t="str">
            <v>ЗД "БУЛ ИНС" АД</v>
          </cell>
          <cell r="G5" t="str">
            <v>Insurance company BUL INS LTD</v>
          </cell>
        </row>
        <row r="6">
          <cell r="E6" t="str">
            <v>"Българска агенция за експортно застраховане /БАЕЗ/" ЕАД</v>
          </cell>
          <cell r="F6" t="str">
            <v>"БЪЛГАРСКА АГЕНЦИЯ ЗА ЕКСПОРТНО ЗАСТРАХОВАНЕ /БАЕЗ/" ЕАД</v>
          </cell>
          <cell r="G6" t="str">
            <v>Bulgarian export insurance agency \BAEZ\</v>
          </cell>
        </row>
        <row r="7">
          <cell r="E7" t="str">
            <v>ЗК "УНИКА" АД</v>
          </cell>
          <cell r="F7" t="str">
            <v>ЗК "УНИКА" АД</v>
          </cell>
          <cell r="G7" t="str">
            <v>UNIQA Insurance pls</v>
          </cell>
        </row>
        <row r="8">
          <cell r="E8" t="str">
            <v>"ДЗИ - Общо застраховане" ЕАД</v>
          </cell>
          <cell r="F8" t="str">
            <v>"ДЗИ - ОБЩО ЗАСТРАХОВАНЕ" ЕАД</v>
          </cell>
          <cell r="G8" t="str">
            <v>"DZI - General Insurance" JSC</v>
          </cell>
        </row>
        <row r="9">
          <cell r="E9" t="str">
            <v>"ЗД ЕВРОИНС" АД</v>
          </cell>
          <cell r="F9" t="str">
            <v>"ЗД ЕВРОИНС" АД</v>
          </cell>
          <cell r="G9" t="str">
            <v>Euroins Insurance Jsc</v>
          </cell>
        </row>
        <row r="10">
          <cell r="E10" t="str">
            <v>ЗАД "Енергия"</v>
          </cell>
          <cell r="F10" t="str">
            <v>ЗАД "ЕНЕРГИЯ"</v>
          </cell>
          <cell r="G10" t="str">
            <v>ZAD "ENERGY"</v>
          </cell>
        </row>
        <row r="11">
          <cell r="E11" t="str">
            <v>ЗК "ЛЕВ ИНС" АД</v>
          </cell>
          <cell r="F11" t="str">
            <v>ЗК "ЛЕВ ИНС" АД</v>
          </cell>
          <cell r="G11" t="str">
            <v>ZK LEV INS AD</v>
          </cell>
        </row>
        <row r="12">
          <cell r="E12" t="str">
            <v>ЗАД "ОЗК - Застраховане" АД</v>
          </cell>
          <cell r="F12" t="str">
            <v>ЗАД "ОЗК - ЗАСТРАХОВАНЕ" АД</v>
          </cell>
          <cell r="G12" t="str">
            <v>JSIC OZK - Insurance JSC</v>
          </cell>
        </row>
        <row r="13">
          <cell r="E13" t="str">
            <v>"Дженерали застраховане" АД</v>
          </cell>
          <cell r="F13" t="str">
            <v>"ДЖЕНЕРАЛИ ЗАСТРАХОВАНЕ" АД</v>
          </cell>
          <cell r="G13" t="str">
            <v>Generali insurance AD</v>
          </cell>
        </row>
        <row r="14">
          <cell r="E14" t="str">
            <v>"Застрахователно дружество ЕИГ РЕ" ЕАД</v>
          </cell>
          <cell r="F14" t="str">
            <v>"ЗАСТРАХОВАТЕЛНО ДРУЖЕСТВО ЕИГ РЕ" ЕАД</v>
          </cell>
          <cell r="G14" t="str">
            <v>"Insurance company EIG Re" EAD</v>
          </cell>
        </row>
        <row r="15">
          <cell r="E15" t="str">
            <v>"Групама застраховане" ЕАД</v>
          </cell>
          <cell r="F15" t="str">
            <v>"ГРУПАМА ЗАСТРАХОВАНЕ" ЕАД</v>
          </cell>
          <cell r="G15" t="str">
            <v>"Groupama Zastrahovane" EAD</v>
          </cell>
        </row>
        <row r="16">
          <cell r="E16" t="str">
            <v>"Застрахователно дружество Нова Инс" ЕАД</v>
          </cell>
          <cell r="F16" t="str">
            <v>Заличен търговец - 04.10.2021 г.</v>
          </cell>
          <cell r="G16" t="str">
            <v>"Insurance Company Nova Ins" EAD</v>
          </cell>
        </row>
        <row r="17">
          <cell r="E17" t="str">
            <v>"ДЖИ ПИ Презастраховане" ЕАД</v>
          </cell>
          <cell r="F17" t="str">
            <v>"ДЖИ ПИ ПРЕЗАСТРАХОВАНЕ" ЕАД</v>
          </cell>
          <cell r="G17" t="str">
            <v>"GP Reinsurance" EAD</v>
          </cell>
        </row>
        <row r="18">
          <cell r="E18" t="str">
            <v>"Фи Хелт Застраховане" АД</v>
          </cell>
          <cell r="F18" t="str">
            <v>"ФИ ХЕЛТ ЗАСТРАХОВАНЕ" АД</v>
          </cell>
          <cell r="G18" t="str">
            <v>Fi Health Insurance AD</v>
          </cell>
        </row>
        <row r="19">
          <cell r="E19" t="str">
            <v>"ЗК България Иншурънс" АД</v>
          </cell>
          <cell r="F19" t="str">
            <v>"ЗК БЪЛГАРИЯ ИНШУРЪНС" АД</v>
          </cell>
          <cell r="G19" t="str">
            <v>Bulgaria Insurance AD</v>
          </cell>
        </row>
        <row r="20">
          <cell r="E20" t="str">
            <v>"ЗАД ДаллБогг: Живот и Здраве" АД</v>
          </cell>
          <cell r="F20" t="str">
            <v>"ЗАД ДАЛЛБОГГ: ЖИВОТ И ЗДРАВЕ" АД</v>
          </cell>
          <cell r="G20" t="str">
            <v>DallBogg: Zhivot I zdrave</v>
          </cell>
        </row>
        <row r="21">
          <cell r="E21" t="str">
            <v>"ЗК АКСИОМ" ЕАД</v>
          </cell>
          <cell r="F21" t="str">
            <v>"ЗАСТРАХОВАТЕЛНА КОМПАНИЯ АКСИОМ" ЕАД
бивше "ЗК МЕДИКО-21" АД</v>
          </cell>
          <cell r="G21" t="str">
            <v>Axiom Insurance Company Jsc</v>
          </cell>
        </row>
        <row r="22">
          <cell r="E22" t="str">
            <v>"ОЗОФ Доверие ЗАД" АД</v>
          </cell>
          <cell r="F22" t="str">
            <v>"ОЗОФ ДОВЕРИЕ ЗАД" АД</v>
          </cell>
          <cell r="G22" t="str">
            <v>OZOF Doverie AD</v>
          </cell>
        </row>
        <row r="23">
          <cell r="E23" t="str">
            <v>ЗК "Надежда" АД с отнет лиценз</v>
          </cell>
          <cell r="F23" t="str">
            <v>с отнет лиценз</v>
          </cell>
          <cell r="G23" t="str">
            <v>Insurance company "Nadejda"</v>
          </cell>
        </row>
        <row r="24">
          <cell r="E24" t="str">
            <v>ЗД "Съгласие" АД</v>
          </cell>
          <cell r="F24" t="str">
            <v>ЗД "СЪГЛАСИЕ" АД</v>
          </cell>
          <cell r="G24" t="str">
            <v>Saglasie Insurance JSC</v>
          </cell>
        </row>
        <row r="25">
          <cell r="E25" t="str">
            <v>"Токуда Здравно Застраховане" ЕАД - Заличен търговец</v>
          </cell>
          <cell r="F25" t="str">
            <v>Заличен търговец</v>
          </cell>
          <cell r="G25" t="str">
            <v>Заличен търговец</v>
          </cell>
        </row>
        <row r="26">
          <cell r="E26" t="str">
            <v>"ЕВРОИНС–Здравно Осигуряване" ЕАД-Заличен търговец</v>
          </cell>
          <cell r="F26" t="str">
            <v>Заличен търговец</v>
          </cell>
          <cell r="G26" t="str">
            <v>Заличен търговец</v>
          </cell>
        </row>
        <row r="27">
          <cell r="E27" t="str">
            <v>ЗД "ОЗОК Инс" АД</v>
          </cell>
          <cell r="F27" t="str">
            <v>ЗД "ОЗОК ИНС" АД</v>
          </cell>
          <cell r="G27" t="str">
            <v>Insurance Company "OZOK Ins" AD</v>
          </cell>
        </row>
        <row r="28">
          <cell r="E28" t="str">
            <v>ЗАД "Здравноосигурителен Институт" АД-Заличен търговец</v>
          </cell>
          <cell r="F28" t="str">
            <v>Заличен търговец</v>
          </cell>
          <cell r="G28" t="str">
            <v>Заличен търговец</v>
          </cell>
        </row>
        <row r="29">
          <cell r="E29" t="str">
            <v>"Европейска Застрахователна Компания" АД</v>
          </cell>
          <cell r="F29" t="str">
            <v>"ЕЗК" АД</v>
          </cell>
          <cell r="G29" t="str">
            <v>"ZAD European Insurance Company"</v>
          </cell>
        </row>
        <row r="30">
          <cell r="E30" t="str">
            <v>ЗК "Юроамерикан" АД с отнет лиценз</v>
          </cell>
          <cell r="F30" t="str">
            <v>с отнет лиценз</v>
          </cell>
          <cell r="G30" t="str">
            <v>Insurance Company Euroamerican AD</v>
          </cell>
        </row>
        <row r="31">
          <cell r="E31" t="str">
            <v>ЗАД "Асет Иншурънс" АД</v>
          </cell>
          <cell r="F31" t="str">
            <v>ЗАД "АСЕТ ИНШУРЪНС" АД</v>
          </cell>
          <cell r="G31" t="str">
            <v>Insurance company "Asset Insurance" AD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tr">
        <f>"GROSS WRITTEN PREMIUMS AS AT "&amp;'[1]Data contr.'!$B$2&amp;" NON-LIFE INSURANCE*"</f>
        <v>GROSS WRITTEN PREMIUMS AS AT 30.11.2022 NON-LIFE INSURANCE*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tr">
        <f>VLOOKUP([1]Premiums!C$3,'[2]Общо застраховане'!$E$1:$G$31,3,FALSE)</f>
        <v>Euroins Insurance Jsc</v>
      </c>
      <c r="D3" s="31" t="str">
        <f>VLOOKUP([1]Premiums!D$3,'[2]Общо застраховане'!$E$1:$G$31,3,FALSE)</f>
        <v>ZK LEV INS AD</v>
      </c>
      <c r="E3" s="31" t="str">
        <f>VLOOKUP([1]Premiums!E$3,'[2]Общо застраховане'!$E$1:$G$31,3,FALSE)</f>
        <v>Bulstrad Vienna Insurance Group</v>
      </c>
      <c r="F3" s="31" t="str">
        <f>VLOOKUP([1]Premiums!F$3,'[2]Общо застраховане'!$E$1:$G$31,3,FALSE)</f>
        <v>"DZI - General Insurance" JSC</v>
      </c>
      <c r="G3" s="31" t="str">
        <f>VLOOKUP([1]Premiums!G$3,'[2]Общо застраховане'!$E$1:$G$31,3,FALSE)</f>
        <v>Аrmeec insurance JSC</v>
      </c>
      <c r="H3" s="31" t="str">
        <f>VLOOKUP([1]Premiums!H$3,'[2]Общо застраховане'!$E$1:$G$31,3,FALSE)</f>
        <v>DallBogg: Zhivot I zdrave</v>
      </c>
      <c r="I3" s="31" t="str">
        <f>VLOOKUP([1]Premiums!I$3,'[2]Общо застраховане'!$E$1:$G$31,3,FALSE)</f>
        <v>Generali insurance AD</v>
      </c>
      <c r="J3" s="31" t="str">
        <f>VLOOKUP([1]Premiums!J$3,'[2]Общо застраховане'!$E$1:$G$31,3,FALSE)</f>
        <v>Insurance company BUL INS LTD</v>
      </c>
      <c r="K3" s="31" t="str">
        <f>VLOOKUP([1]Premiums!K$3,'[2]Общо застраховане'!$E$1:$G$31,3,FALSE)</f>
        <v>ZAD "Allianz Bulgaria"</v>
      </c>
      <c r="L3" s="31" t="str">
        <f>VLOOKUP([1]Premiums!L$3,'[2]Общо застраховане'!$E$1:$G$31,3,FALSE)</f>
        <v>JSIC OZK - Insurance JSC</v>
      </c>
      <c r="M3" s="31" t="str">
        <f>VLOOKUP([1]Premiums!M$3,'[2]Общо застраховане'!$E$1:$G$31,3,FALSE)</f>
        <v>UNIQA Insurance pls</v>
      </c>
      <c r="N3" s="31" t="str">
        <f>VLOOKUP([1]Premiums!N$3,'[2]Общо застраховане'!$E$1:$G$31,3,FALSE)</f>
        <v>"Groupama Zastrahovane" EAD</v>
      </c>
      <c r="O3" s="31" t="str">
        <f>VLOOKUP([1]Premiums!O$3,'[2]Общо застраховане'!$E$1:$G$31,3,FALSE)</f>
        <v>Insurance company "Asset Insurance" AD</v>
      </c>
      <c r="P3" s="31" t="str">
        <f>VLOOKUP([1]Premiums!P$3,'[2]Общо застраховане'!$E$1:$G$31,3,FALSE)</f>
        <v>OZOF Doverie AD</v>
      </c>
      <c r="Q3" s="31" t="str">
        <f>VLOOKUP([1]Premiums!Q$3,'[2]Общо застраховане'!$E$1:$G$31,3,FALSE)</f>
        <v>ZAD "ENERGY"</v>
      </c>
      <c r="R3" s="31" t="str">
        <f>VLOOKUP([1]Premiums!R$3,'[2]Общо застраховане'!$E$1:$G$31,3,FALSE)</f>
        <v>Bulgaria Insurance AD</v>
      </c>
      <c r="S3" s="31" t="str">
        <f>VLOOKUP([1]Premiums!S$3,'[2]Общо застраховане'!$E$1:$G$31,3,FALSE)</f>
        <v>"Insurance company EIG Re" EAD</v>
      </c>
      <c r="T3" s="31" t="str">
        <f>VLOOKUP([1]Premiums!T$3,'[2]Общо застраховане'!$E$1:$G$31,3,FALSE)</f>
        <v>Bulgarian export insurance agency \BAEZ\</v>
      </c>
      <c r="U3" s="31" t="str">
        <f>VLOOKUP([1]Premiums!U$3,'[2]Общо застраховане'!$E$1:$G$31,3,FALSE)</f>
        <v>Fi Health Insurance AD</v>
      </c>
      <c r="V3" s="31" t="str">
        <f>VLOOKUP([1]Premiums!V$3,'[2]Общо застраховане'!$E$1:$G$31,3,FALSE)</f>
        <v>Insurance Company "OZOK Ins" AD</v>
      </c>
      <c r="W3" s="31" t="str">
        <f>VLOOKUP([1]Premiums!W$3,'[2]Общо застраховане'!$E$1:$G$31,3,FALSE)</f>
        <v>Saglasie Insurance JSC</v>
      </c>
      <c r="X3" s="31" t="str">
        <f>VLOOKUP([1]Premiums!X$3,'[2]Общо застраховане'!$E$1:$G$31,3,FALSE)</f>
        <v>"ZAD European Insurance Company"</v>
      </c>
      <c r="Y3" s="31" t="str">
        <f>VLOOKUP([1]Premiums!Y$3,'[2]Общо застраховане'!$E$1:$G$31,3,FALSE)</f>
        <v>Axiom Insurance Company Jsc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f>[1]Premiums!C4</f>
        <v>7658871.9500000002</v>
      </c>
      <c r="D4" s="38">
        <f>[1]Premiums!D4</f>
        <v>5101239</v>
      </c>
      <c r="E4" s="38">
        <f>[1]Premiums!E4</f>
        <v>5668878.7499999935</v>
      </c>
      <c r="F4" s="38">
        <f>[1]Premiums!F4</f>
        <v>9182620.0300000012</v>
      </c>
      <c r="G4" s="38">
        <f>[1]Premiums!G4</f>
        <v>4001617.5500000003</v>
      </c>
      <c r="H4" s="38">
        <f>[1]Premiums!H4</f>
        <v>149267.24999999991</v>
      </c>
      <c r="I4" s="38">
        <f>[1]Premiums!I4</f>
        <v>10742142.48</v>
      </c>
      <c r="J4" s="38">
        <f>[1]Premiums!J4</f>
        <v>528070.70000000007</v>
      </c>
      <c r="K4" s="38">
        <f>[1]Premiums!K4</f>
        <v>2975082.3899999997</v>
      </c>
      <c r="L4" s="47">
        <f>[1]Premiums!L4</f>
        <v>1594180.17</v>
      </c>
      <c r="M4" s="38">
        <f>[1]Premiums!M4</f>
        <v>130363.69</v>
      </c>
      <c r="N4" s="38">
        <f>[1]Premiums!N4</f>
        <v>5118500.21</v>
      </c>
      <c r="O4" s="38">
        <f>[1]Premiums!O4</f>
        <v>406694.60000000027</v>
      </c>
      <c r="P4" s="38">
        <f>[1]Premiums!P4</f>
        <v>0</v>
      </c>
      <c r="Q4" s="38">
        <f>[1]Premiums!Q4</f>
        <v>224603.79</v>
      </c>
      <c r="R4" s="38">
        <f>[1]Premiums!R4</f>
        <v>887613.4299999933</v>
      </c>
      <c r="S4" s="38">
        <f>[1]Premiums!S4</f>
        <v>10304.099999999999</v>
      </c>
      <c r="T4" s="38">
        <f>[1]Premiums!T4</f>
        <v>0</v>
      </c>
      <c r="U4" s="38">
        <f>[1]Premiums!U4</f>
        <v>2172901.3873393047</v>
      </c>
      <c r="V4" s="38">
        <f>[1]Premiums!V4</f>
        <v>292827.83</v>
      </c>
      <c r="W4" s="38">
        <f>[1]Premiums!W4</f>
        <v>4169.6000000000004</v>
      </c>
      <c r="X4" s="38">
        <f>[1]Premiums!X4</f>
        <v>8028</v>
      </c>
      <c r="Y4" s="38">
        <f>[1]Premiums!Y4</f>
        <v>31693.795882352937</v>
      </c>
      <c r="Z4" s="29">
        <f>[1]Premiums!Z4</f>
        <v>56889670.703221641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f>[1]Premiums!C5</f>
        <v>242146.67</v>
      </c>
      <c r="D5" s="37">
        <f>[1]Premiums!D5</f>
        <v>648398</v>
      </c>
      <c r="E5" s="37">
        <f>[1]Premiums!E5</f>
        <v>343095.01999999996</v>
      </c>
      <c r="F5" s="21">
        <f>[1]Premiums!F5</f>
        <v>138186.4</v>
      </c>
      <c r="G5" s="21">
        <f>[1]Premiums!G5</f>
        <v>165131.07999999999</v>
      </c>
      <c r="H5" s="21">
        <f>[1]Premiums!H5</f>
        <v>0</v>
      </c>
      <c r="I5" s="37">
        <f>[1]Premiums!I5</f>
        <v>950045.6</v>
      </c>
      <c r="J5" s="21">
        <f>[1]Premiums!J5</f>
        <v>15760.5</v>
      </c>
      <c r="K5" s="21">
        <f>[1]Premiums!K5</f>
        <v>18008.95</v>
      </c>
      <c r="L5" s="37">
        <f>[1]Premiums!L5</f>
        <v>281306.48</v>
      </c>
      <c r="M5" s="21">
        <f>[1]Premiums!M5</f>
        <v>9138.77</v>
      </c>
      <c r="N5" s="21">
        <f>[1]Premiums!N5</f>
        <v>0</v>
      </c>
      <c r="O5" s="21">
        <f>[1]Premiums!O5</f>
        <v>1275</v>
      </c>
      <c r="P5" s="22">
        <f>[1]Premiums!P5</f>
        <v>0</v>
      </c>
      <c r="Q5" s="38">
        <f>[1]Premiums!Q5</f>
        <v>0</v>
      </c>
      <c r="R5" s="21">
        <f>[1]Premiums!R5</f>
        <v>0</v>
      </c>
      <c r="S5" s="21">
        <f>[1]Premiums!S5</f>
        <v>0</v>
      </c>
      <c r="T5" s="21">
        <f>[1]Premiums!T5</f>
        <v>0</v>
      </c>
      <c r="U5" s="21">
        <f>[1]Premiums!U5</f>
        <v>0</v>
      </c>
      <c r="V5" s="21">
        <f>[1]Premiums!V5</f>
        <v>22945.58</v>
      </c>
      <c r="W5" s="21">
        <f>[1]Premiums!W5</f>
        <v>0</v>
      </c>
      <c r="X5" s="38">
        <f>[1]Premiums!X5</f>
        <v>0</v>
      </c>
      <c r="Y5" s="21">
        <f>[1]Premiums!Y5</f>
        <v>0</v>
      </c>
      <c r="Z5" s="29">
        <f>[1]Premiums!Z5</f>
        <v>2835438.0500000003</v>
      </c>
      <c r="AA5" s="8"/>
    </row>
    <row r="6" spans="1:28" x14ac:dyDescent="0.25">
      <c r="A6" s="20">
        <v>2</v>
      </c>
      <c r="B6" s="65" t="s">
        <v>34</v>
      </c>
      <c r="C6" s="37">
        <f>[1]Premiums!C6</f>
        <v>7184388.5199999996</v>
      </c>
      <c r="D6" s="37">
        <f>[1]Premiums!D6</f>
        <v>0</v>
      </c>
      <c r="E6" s="37">
        <f>[1]Premiums!E6</f>
        <v>0</v>
      </c>
      <c r="F6" s="21">
        <f>[1]Premiums!F6</f>
        <v>0</v>
      </c>
      <c r="G6" s="21">
        <f>[1]Premiums!G6</f>
        <v>0</v>
      </c>
      <c r="H6" s="21">
        <f>[1]Premiums!H6</f>
        <v>810069</v>
      </c>
      <c r="I6" s="37">
        <f>[1]Premiums!I6</f>
        <v>20666899.529999997</v>
      </c>
      <c r="J6" s="21">
        <f>[1]Premiums!J6</f>
        <v>0</v>
      </c>
      <c r="K6" s="21">
        <f>[1]Premiums!K6</f>
        <v>3793523.88</v>
      </c>
      <c r="L6" s="37">
        <f>[1]Premiums!L6</f>
        <v>1446.54</v>
      </c>
      <c r="M6" s="21">
        <f>[1]Premiums!M6</f>
        <v>0</v>
      </c>
      <c r="N6" s="21">
        <f>[1]Premiums!N6</f>
        <v>3524983.5999999996</v>
      </c>
      <c r="O6" s="21">
        <f>[1]Premiums!O6</f>
        <v>0</v>
      </c>
      <c r="P6" s="22">
        <f>[1]Premiums!P6</f>
        <v>20887639</v>
      </c>
      <c r="Q6" s="38">
        <f>[1]Premiums!Q6</f>
        <v>0</v>
      </c>
      <c r="R6" s="21">
        <f>[1]Premiums!R6</f>
        <v>10644593.369998831</v>
      </c>
      <c r="S6" s="21">
        <f>[1]Premiums!S6</f>
        <v>0</v>
      </c>
      <c r="T6" s="21">
        <f>[1]Premiums!T6</f>
        <v>0</v>
      </c>
      <c r="U6" s="21">
        <f>[1]Premiums!U6</f>
        <v>6302617.391008989</v>
      </c>
      <c r="V6" s="21">
        <f>[1]Premiums!V6</f>
        <v>3878987.6500000004</v>
      </c>
      <c r="W6" s="21">
        <f>[1]Premiums!W6</f>
        <v>3402437.77</v>
      </c>
      <c r="X6" s="38">
        <f>[1]Premiums!X6</f>
        <v>69834</v>
      </c>
      <c r="Y6" s="21">
        <f>[1]Premiums!Y6</f>
        <v>822744.38000002294</v>
      </c>
      <c r="Z6" s="29">
        <f>[1]Premiums!Z6</f>
        <v>81990164.631007835</v>
      </c>
      <c r="AA6" s="8"/>
    </row>
    <row r="7" spans="1:28" x14ac:dyDescent="0.25">
      <c r="A7" s="20">
        <v>3</v>
      </c>
      <c r="B7" s="65" t="s">
        <v>35</v>
      </c>
      <c r="C7" s="37">
        <f>[1]Premiums!C7</f>
        <v>34341056.530000001</v>
      </c>
      <c r="D7" s="37">
        <f>[1]Premiums!D7</f>
        <v>56453948</v>
      </c>
      <c r="E7" s="37">
        <f>[1]Premiums!E7</f>
        <v>146326375.73000008</v>
      </c>
      <c r="F7" s="21">
        <f>[1]Premiums!F7</f>
        <v>125722047.05000001</v>
      </c>
      <c r="G7" s="21">
        <f>[1]Premiums!G7</f>
        <v>144301257.75</v>
      </c>
      <c r="H7" s="21">
        <f>[1]Premiums!H7</f>
        <v>1445142.6599999995</v>
      </c>
      <c r="I7" s="37">
        <f>[1]Premiums!I7</f>
        <v>67772250.480000004</v>
      </c>
      <c r="J7" s="21">
        <f>[1]Premiums!J7</f>
        <v>31900066.609999999</v>
      </c>
      <c r="K7" s="21">
        <f>[1]Premiums!K7</f>
        <v>88341162.769999996</v>
      </c>
      <c r="L7" s="37">
        <f>[1]Premiums!L7</f>
        <v>7383361.4699999988</v>
      </c>
      <c r="M7" s="21">
        <f>[1]Premiums!M7</f>
        <v>18001920.859999999</v>
      </c>
      <c r="N7" s="21">
        <f>[1]Premiums!N7</f>
        <v>9827072.2400000002</v>
      </c>
      <c r="O7" s="21">
        <f>[1]Premiums!O7</f>
        <v>20520997.619999979</v>
      </c>
      <c r="P7" s="22">
        <f>[1]Premiums!P7</f>
        <v>0</v>
      </c>
      <c r="Q7" s="38">
        <f>[1]Premiums!Q7</f>
        <v>264663</v>
      </c>
      <c r="R7" s="21">
        <f>[1]Premiums!R7</f>
        <v>713089.35999999987</v>
      </c>
      <c r="S7" s="21">
        <f>[1]Premiums!S7</f>
        <v>0</v>
      </c>
      <c r="T7" s="21">
        <f>[1]Premiums!T7</f>
        <v>0</v>
      </c>
      <c r="U7" s="21">
        <f>[1]Premiums!U7</f>
        <v>0</v>
      </c>
      <c r="V7" s="21">
        <f>[1]Premiums!V7</f>
        <v>308619.7</v>
      </c>
      <c r="W7" s="21">
        <f>[1]Premiums!W7</f>
        <v>0</v>
      </c>
      <c r="X7" s="38">
        <f>[1]Premiums!X7</f>
        <v>0</v>
      </c>
      <c r="Y7" s="21">
        <f>[1]Premiums!Y7</f>
        <v>0</v>
      </c>
      <c r="Z7" s="29">
        <f>[1]Premiums!Z7</f>
        <v>753623031.83000016</v>
      </c>
      <c r="AA7" s="8"/>
      <c r="AB7" s="27"/>
    </row>
    <row r="8" spans="1:28" x14ac:dyDescent="0.25">
      <c r="A8" s="20">
        <v>4</v>
      </c>
      <c r="B8" s="65" t="s">
        <v>36</v>
      </c>
      <c r="C8" s="37">
        <f>[1]Premiums!C8</f>
        <v>0</v>
      </c>
      <c r="D8" s="37">
        <f>[1]Premiums!D8</f>
        <v>0</v>
      </c>
      <c r="E8" s="37">
        <f>[1]Premiums!E8</f>
        <v>2932514.66</v>
      </c>
      <c r="F8" s="21">
        <f>[1]Premiums!F8</f>
        <v>18571.560000000001</v>
      </c>
      <c r="G8" s="21">
        <f>[1]Premiums!G8</f>
        <v>0</v>
      </c>
      <c r="H8" s="21">
        <f>[1]Premiums!H8</f>
        <v>0</v>
      </c>
      <c r="I8" s="37">
        <f>[1]Premiums!I8</f>
        <v>3647364.59</v>
      </c>
      <c r="J8" s="21">
        <f>[1]Premiums!J8</f>
        <v>0</v>
      </c>
      <c r="K8" s="21">
        <f>[1]Premiums!K8</f>
        <v>0</v>
      </c>
      <c r="L8" s="37">
        <f>[1]Premiums!L8</f>
        <v>3725569.85</v>
      </c>
      <c r="M8" s="21">
        <f>[1]Premiums!M8</f>
        <v>0</v>
      </c>
      <c r="N8" s="21">
        <f>[1]Premiums!N8</f>
        <v>0</v>
      </c>
      <c r="O8" s="21">
        <f>[1]Premiums!O8</f>
        <v>0</v>
      </c>
      <c r="P8" s="22">
        <f>[1]Premiums!P8</f>
        <v>0</v>
      </c>
      <c r="Q8" s="38">
        <f>[1]Premiums!Q8</f>
        <v>0</v>
      </c>
      <c r="R8" s="21">
        <f>[1]Premiums!R8</f>
        <v>0</v>
      </c>
      <c r="S8" s="21">
        <f>[1]Premiums!S8</f>
        <v>0</v>
      </c>
      <c r="T8" s="21">
        <f>[1]Premiums!T8</f>
        <v>0</v>
      </c>
      <c r="U8" s="21">
        <f>[1]Premiums!U8</f>
        <v>0</v>
      </c>
      <c r="V8" s="21">
        <f>[1]Premiums!V8</f>
        <v>0</v>
      </c>
      <c r="W8" s="21">
        <f>[1]Premiums!W8</f>
        <v>0</v>
      </c>
      <c r="X8" s="38">
        <f>[1]Premiums!X8</f>
        <v>0</v>
      </c>
      <c r="Y8" s="21">
        <f>[1]Premiums!Y8</f>
        <v>0</v>
      </c>
      <c r="Z8" s="29">
        <f>[1]Premiums!Z8</f>
        <v>10324020.66</v>
      </c>
      <c r="AA8" s="8"/>
      <c r="AB8" s="27"/>
    </row>
    <row r="9" spans="1:28" x14ac:dyDescent="0.25">
      <c r="A9" s="20">
        <v>5</v>
      </c>
      <c r="B9" s="65" t="s">
        <v>37</v>
      </c>
      <c r="C9" s="37">
        <f>[1]Premiums!C9</f>
        <v>966704.95</v>
      </c>
      <c r="D9" s="37">
        <f>[1]Premiums!D9</f>
        <v>0</v>
      </c>
      <c r="E9" s="37">
        <f>[1]Premiums!E9</f>
        <v>635864.83999999985</v>
      </c>
      <c r="F9" s="21">
        <f>[1]Premiums!F9</f>
        <v>0</v>
      </c>
      <c r="G9" s="21">
        <f>[1]Premiums!G9</f>
        <v>4491655</v>
      </c>
      <c r="H9" s="21">
        <f>[1]Premiums!H9</f>
        <v>0</v>
      </c>
      <c r="I9" s="37">
        <f>[1]Premiums!I9</f>
        <v>0</v>
      </c>
      <c r="J9" s="21">
        <f>[1]Premiums!J9</f>
        <v>-85300.24</v>
      </c>
      <c r="K9" s="21">
        <f>[1]Premiums!K9</f>
        <v>0</v>
      </c>
      <c r="L9" s="37">
        <f>[1]Premiums!L9</f>
        <v>0</v>
      </c>
      <c r="M9" s="21">
        <f>[1]Premiums!M9</f>
        <v>0</v>
      </c>
      <c r="N9" s="21">
        <f>[1]Premiums!N9</f>
        <v>0</v>
      </c>
      <c r="O9" s="21">
        <f>[1]Premiums!O9</f>
        <v>80499.239999999991</v>
      </c>
      <c r="P9" s="22">
        <f>[1]Premiums!P9</f>
        <v>0</v>
      </c>
      <c r="Q9" s="38">
        <f>[1]Premiums!Q9</f>
        <v>0</v>
      </c>
      <c r="R9" s="21">
        <f>[1]Premiums!R9</f>
        <v>0</v>
      </c>
      <c r="S9" s="21">
        <f>[1]Premiums!S9</f>
        <v>0</v>
      </c>
      <c r="T9" s="21">
        <f>[1]Premiums!T9</f>
        <v>0</v>
      </c>
      <c r="U9" s="21">
        <f>[1]Premiums!U9</f>
        <v>0</v>
      </c>
      <c r="V9" s="21">
        <f>[1]Premiums!V9</f>
        <v>0</v>
      </c>
      <c r="W9" s="21">
        <f>[1]Premiums!W9</f>
        <v>0</v>
      </c>
      <c r="X9" s="38">
        <f>[1]Premiums!X9</f>
        <v>0</v>
      </c>
      <c r="Y9" s="21">
        <f>[1]Premiums!Y9</f>
        <v>0</v>
      </c>
      <c r="Z9" s="29">
        <f>[1]Premiums!Z9</f>
        <v>6089423.79</v>
      </c>
      <c r="AA9" s="8"/>
      <c r="AB9" s="27"/>
    </row>
    <row r="10" spans="1:28" x14ac:dyDescent="0.25">
      <c r="A10" s="20">
        <v>6</v>
      </c>
      <c r="B10" s="65" t="s">
        <v>38</v>
      </c>
      <c r="C10" s="37">
        <f>[1]Premiums!C10</f>
        <v>2875771.87</v>
      </c>
      <c r="D10" s="37">
        <f>[1]Premiums!D10</f>
        <v>89559</v>
      </c>
      <c r="E10" s="37">
        <f>[1]Premiums!E10</f>
        <v>1733332.17</v>
      </c>
      <c r="F10" s="21">
        <f>[1]Premiums!F10</f>
        <v>2828</v>
      </c>
      <c r="G10" s="21">
        <f>[1]Premiums!G10</f>
        <v>678363.34</v>
      </c>
      <c r="H10" s="21">
        <f>[1]Premiums!H10</f>
        <v>0</v>
      </c>
      <c r="I10" s="37">
        <f>[1]Premiums!I10</f>
        <v>94986.18</v>
      </c>
      <c r="J10" s="21">
        <f>[1]Premiums!J10</f>
        <v>305442.19</v>
      </c>
      <c r="K10" s="21">
        <f>[1]Premiums!K10</f>
        <v>1176912.55</v>
      </c>
      <c r="L10" s="37">
        <f>[1]Premiums!L10</f>
        <v>0</v>
      </c>
      <c r="M10" s="21">
        <f>[1]Premiums!M10</f>
        <v>6674.89</v>
      </c>
      <c r="N10" s="21">
        <f>[1]Premiums!N10</f>
        <v>0</v>
      </c>
      <c r="O10" s="21">
        <f>[1]Premiums!O10</f>
        <v>0</v>
      </c>
      <c r="P10" s="22">
        <f>[1]Premiums!P10</f>
        <v>0</v>
      </c>
      <c r="Q10" s="38">
        <f>[1]Premiums!Q10</f>
        <v>0</v>
      </c>
      <c r="R10" s="21">
        <f>[1]Premiums!R10</f>
        <v>0</v>
      </c>
      <c r="S10" s="21">
        <f>[1]Premiums!S10</f>
        <v>1812173.5742061001</v>
      </c>
      <c r="T10" s="21">
        <f>[1]Premiums!T10</f>
        <v>0</v>
      </c>
      <c r="U10" s="21">
        <f>[1]Premiums!U10</f>
        <v>0</v>
      </c>
      <c r="V10" s="21">
        <f>[1]Premiums!V10</f>
        <v>0</v>
      </c>
      <c r="W10" s="21">
        <f>[1]Premiums!W10</f>
        <v>0</v>
      </c>
      <c r="X10" s="38">
        <f>[1]Premiums!X10</f>
        <v>0</v>
      </c>
      <c r="Y10" s="21">
        <f>[1]Premiums!Y10</f>
        <v>0</v>
      </c>
      <c r="Z10" s="29">
        <f>[1]Premiums!Z10</f>
        <v>8776043.7642061003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f>[1]Premiums!C11</f>
        <v>17104037.100000001</v>
      </c>
      <c r="D11" s="37">
        <f>[1]Premiums!D11</f>
        <v>159703</v>
      </c>
      <c r="E11" s="37">
        <f>[1]Premiums!E11</f>
        <v>11272567.719999997</v>
      </c>
      <c r="F11" s="21">
        <f>[1]Premiums!F11</f>
        <v>2696117.96</v>
      </c>
      <c r="G11" s="21">
        <f>[1]Premiums!G11</f>
        <v>951801.64</v>
      </c>
      <c r="H11" s="21">
        <f>[1]Premiums!H11</f>
        <v>37132.996299999999</v>
      </c>
      <c r="I11" s="37">
        <f>[1]Premiums!I11</f>
        <v>1357617.9000000001</v>
      </c>
      <c r="J11" s="21">
        <f>[1]Premiums!J11</f>
        <v>50581.3</v>
      </c>
      <c r="K11" s="21">
        <f>[1]Premiums!K11</f>
        <v>1104620.8400000001</v>
      </c>
      <c r="L11" s="37">
        <f>[1]Premiums!L11</f>
        <v>59546.04</v>
      </c>
      <c r="M11" s="21">
        <f>[1]Premiums!M11</f>
        <v>1166765.8</v>
      </c>
      <c r="N11" s="21">
        <f>[1]Premiums!N11</f>
        <v>103219.38</v>
      </c>
      <c r="O11" s="21">
        <f>[1]Premiums!O11</f>
        <v>283479.05</v>
      </c>
      <c r="P11" s="22">
        <f>[1]Premiums!P11</f>
        <v>0</v>
      </c>
      <c r="Q11" s="38">
        <f>[1]Premiums!Q11</f>
        <v>0</v>
      </c>
      <c r="R11" s="21">
        <f>[1]Premiums!R11</f>
        <v>1219.07</v>
      </c>
      <c r="S11" s="21">
        <f>[1]Premiums!S11</f>
        <v>5090505.9453567993</v>
      </c>
      <c r="T11" s="21">
        <f>[1]Premiums!T11</f>
        <v>0</v>
      </c>
      <c r="U11" s="21">
        <f>[1]Premiums!U11</f>
        <v>0</v>
      </c>
      <c r="V11" s="21">
        <f>[1]Premiums!V11</f>
        <v>67397.47</v>
      </c>
      <c r="W11" s="21">
        <f>[1]Premiums!W11</f>
        <v>0</v>
      </c>
      <c r="X11" s="38">
        <f>[1]Premiums!X11</f>
        <v>0</v>
      </c>
      <c r="Y11" s="21">
        <f>[1]Premiums!Y11</f>
        <v>714.89</v>
      </c>
      <c r="Z11" s="29">
        <f>[1]Premiums!Z11</f>
        <v>41507028.101656802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f>[1]Premiums!C12</f>
        <v>9837227.6799999997</v>
      </c>
      <c r="D12" s="37">
        <f>[1]Premiums!D12</f>
        <v>7450003</v>
      </c>
      <c r="E12" s="37">
        <f>[1]Premiums!E12</f>
        <v>57989553.089999996</v>
      </c>
      <c r="F12" s="21">
        <f>[1]Premiums!F12</f>
        <v>33202073.800000001</v>
      </c>
      <c r="G12" s="21">
        <f>[1]Premiums!G12</f>
        <v>17922513.940000009</v>
      </c>
      <c r="H12" s="21">
        <f>[1]Premiums!H12</f>
        <v>729434.63389999978</v>
      </c>
      <c r="I12" s="37">
        <f>[1]Premiums!I12</f>
        <v>27384645.550000001</v>
      </c>
      <c r="J12" s="21">
        <f>[1]Premiums!J12</f>
        <v>74248.680000000008</v>
      </c>
      <c r="K12" s="21">
        <f>[1]Premiums!K12</f>
        <v>22899702.119999997</v>
      </c>
      <c r="L12" s="37">
        <f>[1]Premiums!L12</f>
        <v>24759063.779999997</v>
      </c>
      <c r="M12" s="21">
        <f>[1]Premiums!M12</f>
        <v>36700866.140000001</v>
      </c>
      <c r="N12" s="21">
        <f>[1]Premiums!N12</f>
        <v>11265119.390000001</v>
      </c>
      <c r="O12" s="21">
        <f>[1]Premiums!O12</f>
        <v>2409735.4099999997</v>
      </c>
      <c r="P12" s="22">
        <f>[1]Premiums!P12</f>
        <v>0</v>
      </c>
      <c r="Q12" s="38">
        <f>[1]Premiums!Q12</f>
        <v>15375482.279999999</v>
      </c>
      <c r="R12" s="21">
        <f>[1]Premiums!R12</f>
        <v>1328984.8203276033</v>
      </c>
      <c r="S12" s="21">
        <f>[1]Premiums!S12</f>
        <v>7514645.8435365008</v>
      </c>
      <c r="T12" s="21">
        <f>[1]Premiums!T12</f>
        <v>0</v>
      </c>
      <c r="U12" s="21">
        <f>[1]Premiums!U12</f>
        <v>0</v>
      </c>
      <c r="V12" s="21">
        <f>[1]Premiums!V12</f>
        <v>517256.66000000003</v>
      </c>
      <c r="W12" s="21">
        <f>[1]Premiums!W12</f>
        <v>100711.92</v>
      </c>
      <c r="X12" s="38">
        <f>[1]Premiums!X12</f>
        <v>34098</v>
      </c>
      <c r="Y12" s="21">
        <f>[1]Premiums!Y12</f>
        <v>153357.98705882361</v>
      </c>
      <c r="Z12" s="29">
        <f>[1]Premiums!Z12</f>
        <v>277648724.72482294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f>[1]Premiums!C13</f>
        <v>0</v>
      </c>
      <c r="D13" s="37">
        <f>[1]Premiums!D13</f>
        <v>3253452</v>
      </c>
      <c r="E13" s="37">
        <f>[1]Premiums!E13</f>
        <v>42234610.020000003</v>
      </c>
      <c r="F13" s="21">
        <f>[1]Premiums!F13</f>
        <v>8275062.96</v>
      </c>
      <c r="G13" s="21">
        <f>[1]Premiums!G13</f>
        <v>9637508.6400000006</v>
      </c>
      <c r="H13" s="21">
        <f>[1]Premiums!H13</f>
        <v>0</v>
      </c>
      <c r="I13" s="37">
        <f>[1]Premiums!I13</f>
        <v>9360418.25</v>
      </c>
      <c r="J13" s="21">
        <f>[1]Premiums!J13</f>
        <v>67342.7</v>
      </c>
      <c r="K13" s="21">
        <f>[1]Premiums!K13</f>
        <v>5051432.88</v>
      </c>
      <c r="L13" s="37">
        <f>[1]Premiums!L13</f>
        <v>22343963.119999994</v>
      </c>
      <c r="M13" s="21">
        <f>[1]Premiums!M13</f>
        <v>22272622.779999997</v>
      </c>
      <c r="N13" s="21">
        <f>[1]Premiums!N13</f>
        <v>2616436.89</v>
      </c>
      <c r="O13" s="21">
        <f>[1]Premiums!O13</f>
        <v>2358431.6799999997</v>
      </c>
      <c r="P13" s="22">
        <f>[1]Premiums!P13</f>
        <v>0</v>
      </c>
      <c r="Q13" s="38">
        <f>[1]Premiums!Q13</f>
        <v>15375482.279999999</v>
      </c>
      <c r="R13" s="21">
        <f>[1]Premiums!R13</f>
        <v>1328984.8203276033</v>
      </c>
      <c r="S13" s="21">
        <f>[1]Premiums!S13</f>
        <v>845994.97</v>
      </c>
      <c r="T13" s="21">
        <f>[1]Premiums!T13</f>
        <v>0</v>
      </c>
      <c r="U13" s="21">
        <f>[1]Premiums!U13</f>
        <v>0</v>
      </c>
      <c r="V13" s="21">
        <f>[1]Premiums!V13</f>
        <v>464315.78</v>
      </c>
      <c r="W13" s="21">
        <f>[1]Premiums!W13</f>
        <v>100711.92</v>
      </c>
      <c r="X13" s="38">
        <f>[1]Premiums!X13</f>
        <v>34098</v>
      </c>
      <c r="Y13" s="21">
        <f>[1]Premiums!Y13</f>
        <v>0</v>
      </c>
      <c r="Z13" s="29">
        <f>[1]Premiums!Z13</f>
        <v>145620869.69032758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f>[1]Premiums!C14</f>
        <v>6612602.0199999996</v>
      </c>
      <c r="D14" s="37">
        <f>[1]Premiums!D14</f>
        <v>1157291</v>
      </c>
      <c r="E14" s="37">
        <f>[1]Premiums!E14</f>
        <v>12287150.819999991</v>
      </c>
      <c r="F14" s="21">
        <f>[1]Premiums!F14</f>
        <v>21114706.219999999</v>
      </c>
      <c r="G14" s="21">
        <f>[1]Premiums!G14</f>
        <v>7178989.7600000044</v>
      </c>
      <c r="H14" s="21">
        <f>[1]Premiums!H14</f>
        <v>476656.73389999976</v>
      </c>
      <c r="I14" s="37">
        <f>[1]Premiums!I14</f>
        <v>9879461.9499999993</v>
      </c>
      <c r="J14" s="21">
        <f>[1]Premiums!J14</f>
        <v>0</v>
      </c>
      <c r="K14" s="21">
        <f>[1]Premiums!K14</f>
        <v>14800207.329999998</v>
      </c>
      <c r="L14" s="37">
        <f>[1]Premiums!L14</f>
        <v>486020.92000000004</v>
      </c>
      <c r="M14" s="21">
        <f>[1]Premiums!M14</f>
        <v>11888341.16</v>
      </c>
      <c r="N14" s="21">
        <f>[1]Premiums!N14</f>
        <v>8648682.5</v>
      </c>
      <c r="O14" s="21">
        <f>[1]Premiums!O14</f>
        <v>0</v>
      </c>
      <c r="P14" s="22">
        <f>[1]Premiums!P14</f>
        <v>0</v>
      </c>
      <c r="Q14" s="38">
        <f>[1]Premiums!Q14</f>
        <v>0</v>
      </c>
      <c r="R14" s="21">
        <f>[1]Premiums!R14</f>
        <v>0</v>
      </c>
      <c r="S14" s="21">
        <f>[1]Premiums!S14</f>
        <v>5778699.8558606012</v>
      </c>
      <c r="T14" s="21">
        <f>[1]Premiums!T14</f>
        <v>0</v>
      </c>
      <c r="U14" s="21">
        <f>[1]Premiums!U14</f>
        <v>0</v>
      </c>
      <c r="V14" s="21">
        <f>[1]Premiums!V14</f>
        <v>42406.41</v>
      </c>
      <c r="W14" s="21">
        <f>[1]Premiums!W14</f>
        <v>0</v>
      </c>
      <c r="X14" s="38">
        <f>[1]Premiums!X14</f>
        <v>0</v>
      </c>
      <c r="Y14" s="21">
        <f>[1]Premiums!Y14</f>
        <v>153357.98705882361</v>
      </c>
      <c r="Z14" s="29">
        <f>[1]Premiums!Z14</f>
        <v>100504574.66681941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f>[1]Premiums!C15</f>
        <v>54051.46</v>
      </c>
      <c r="D15" s="37">
        <f>[1]Premiums!D15</f>
        <v>2211083</v>
      </c>
      <c r="E15" s="37">
        <f>[1]Premiums!E15</f>
        <v>1826731.1499999992</v>
      </c>
      <c r="F15" s="21">
        <f>[1]Premiums!F15</f>
        <v>2137983.9200000004</v>
      </c>
      <c r="G15" s="21">
        <f>[1]Premiums!G15</f>
        <v>73517.509999999995</v>
      </c>
      <c r="H15" s="21">
        <f>[1]Premiums!H15</f>
        <v>0</v>
      </c>
      <c r="I15" s="37">
        <f>[1]Premiums!I15</f>
        <v>2976551.4000000004</v>
      </c>
      <c r="J15" s="21">
        <f>[1]Premiums!J15</f>
        <v>1623.21</v>
      </c>
      <c r="K15" s="21">
        <f>[1]Premiums!K15</f>
        <v>1626152.01</v>
      </c>
      <c r="L15" s="37">
        <f>[1]Premiums!L15</f>
        <v>1802197.08</v>
      </c>
      <c r="M15" s="21">
        <f>[1]Premiums!M15</f>
        <v>2513867.5900000003</v>
      </c>
      <c r="N15" s="21">
        <f>[1]Premiums!N15</f>
        <v>0</v>
      </c>
      <c r="O15" s="21">
        <f>[1]Premiums!O15</f>
        <v>51054.369999999995</v>
      </c>
      <c r="P15" s="22">
        <f>[1]Premiums!P15</f>
        <v>0</v>
      </c>
      <c r="Q15" s="38">
        <f>[1]Premiums!Q15</f>
        <v>0</v>
      </c>
      <c r="R15" s="21">
        <f>[1]Premiums!R15</f>
        <v>0</v>
      </c>
      <c r="S15" s="21">
        <f>[1]Premiums!S15</f>
        <v>0</v>
      </c>
      <c r="T15" s="21">
        <f>[1]Premiums!T15</f>
        <v>0</v>
      </c>
      <c r="U15" s="21">
        <f>[1]Premiums!U15</f>
        <v>0</v>
      </c>
      <c r="V15" s="21">
        <f>[1]Premiums!V15</f>
        <v>10534.47</v>
      </c>
      <c r="W15" s="21">
        <f>[1]Premiums!W15</f>
        <v>0</v>
      </c>
      <c r="X15" s="38">
        <f>[1]Premiums!X15</f>
        <v>0</v>
      </c>
      <c r="Y15" s="21">
        <f>[1]Premiums!Y15</f>
        <v>0</v>
      </c>
      <c r="Z15" s="29">
        <f>[1]Premiums!Z15</f>
        <v>15285347.17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f>[1]Premiums!C16</f>
        <v>3170574.2</v>
      </c>
      <c r="D16" s="37">
        <f>[1]Premiums!D16</f>
        <v>828177</v>
      </c>
      <c r="E16" s="37">
        <f>[1]Premiums!E16</f>
        <v>1641061.1000000006</v>
      </c>
      <c r="F16" s="21">
        <f>[1]Premiums!F16</f>
        <v>1674320.7000000002</v>
      </c>
      <c r="G16" s="21">
        <f>[1]Premiums!G16</f>
        <v>1032498.03</v>
      </c>
      <c r="H16" s="21">
        <f>[1]Premiums!H16</f>
        <v>252777.90000000005</v>
      </c>
      <c r="I16" s="37">
        <f>[1]Premiums!I16</f>
        <v>5168213.95</v>
      </c>
      <c r="J16" s="21">
        <f>[1]Premiums!J16</f>
        <v>5282.77</v>
      </c>
      <c r="K16" s="21">
        <f>[1]Premiums!K16</f>
        <v>1421909.9000000001</v>
      </c>
      <c r="L16" s="37">
        <f>[1]Premiums!L16</f>
        <v>126882.65999999997</v>
      </c>
      <c r="M16" s="21">
        <f>[1]Premiums!M16</f>
        <v>26034.61</v>
      </c>
      <c r="N16" s="21">
        <f>[1]Premiums!N16</f>
        <v>0</v>
      </c>
      <c r="O16" s="21">
        <f>[1]Premiums!O16</f>
        <v>249.36</v>
      </c>
      <c r="P16" s="22">
        <f>[1]Premiums!P16</f>
        <v>0</v>
      </c>
      <c r="Q16" s="38">
        <f>[1]Premiums!Q16</f>
        <v>0</v>
      </c>
      <c r="R16" s="21">
        <f>[1]Premiums!R16</f>
        <v>0</v>
      </c>
      <c r="S16" s="21">
        <f>[1]Premiums!S16</f>
        <v>889951.0176758999</v>
      </c>
      <c r="T16" s="21">
        <f>[1]Premiums!T16</f>
        <v>0</v>
      </c>
      <c r="U16" s="21">
        <f>[1]Premiums!U16</f>
        <v>0</v>
      </c>
      <c r="V16" s="21">
        <f>[1]Premiums!V16</f>
        <v>0</v>
      </c>
      <c r="W16" s="21">
        <f>[1]Premiums!W16</f>
        <v>0</v>
      </c>
      <c r="X16" s="38">
        <f>[1]Premiums!X16</f>
        <v>0</v>
      </c>
      <c r="Y16" s="21">
        <f>[1]Premiums!Y16</f>
        <v>0</v>
      </c>
      <c r="Z16" s="29">
        <f>[1]Premiums!Z16</f>
        <v>16237933.197675902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f>[1]Premiums!C17</f>
        <v>1402156.59</v>
      </c>
      <c r="D17" s="37">
        <f>[1]Premiums!D17</f>
        <v>3724833</v>
      </c>
      <c r="E17" s="37">
        <f>[1]Premiums!E17</f>
        <v>5076682.63</v>
      </c>
      <c r="F17" s="21">
        <f>[1]Premiums!F17</f>
        <v>4013630.93</v>
      </c>
      <c r="G17" s="21">
        <f>[1]Premiums!G17</f>
        <v>16828.7</v>
      </c>
      <c r="H17" s="21">
        <f>[1]Premiums!H17</f>
        <v>0</v>
      </c>
      <c r="I17" s="37">
        <f>[1]Premiums!I17</f>
        <v>903432.09</v>
      </c>
      <c r="J17" s="21">
        <f>[1]Premiums!J17</f>
        <v>1945499.33</v>
      </c>
      <c r="K17" s="21">
        <f>[1]Premiums!K17</f>
        <v>2393621.1500000004</v>
      </c>
      <c r="L17" s="37">
        <f>[1]Premiums!L17</f>
        <v>335161.62</v>
      </c>
      <c r="M17" s="21">
        <f>[1]Premiums!M17</f>
        <v>3298842.1</v>
      </c>
      <c r="N17" s="21">
        <f>[1]Premiums!N17</f>
        <v>2795.19</v>
      </c>
      <c r="O17" s="21">
        <f>[1]Premiums!O17</f>
        <v>260455.93000000005</v>
      </c>
      <c r="P17" s="22">
        <f>[1]Premiums!P17</f>
        <v>0</v>
      </c>
      <c r="Q17" s="38">
        <f>[1]Premiums!Q17</f>
        <v>8770.49</v>
      </c>
      <c r="R17" s="21">
        <f>[1]Premiums!R17</f>
        <v>1361992.5299998934</v>
      </c>
      <c r="S17" s="21">
        <f>[1]Premiums!S17</f>
        <v>0</v>
      </c>
      <c r="T17" s="21">
        <f>[1]Premiums!T17</f>
        <v>0</v>
      </c>
      <c r="U17" s="21">
        <f>[1]Premiums!U17</f>
        <v>0</v>
      </c>
      <c r="V17" s="21">
        <f>[1]Premiums!V17</f>
        <v>11176.78</v>
      </c>
      <c r="W17" s="21">
        <f>[1]Premiums!W17</f>
        <v>0</v>
      </c>
      <c r="X17" s="38">
        <f>[1]Premiums!X17</f>
        <v>0</v>
      </c>
      <c r="Y17" s="21">
        <f>[1]Premiums!Y17</f>
        <v>0</v>
      </c>
      <c r="Z17" s="29">
        <f>[1]Premiums!Z17</f>
        <v>24755879.059999891</v>
      </c>
      <c r="AA17" s="8"/>
    </row>
    <row r="18" spans="1:27" x14ac:dyDescent="0.25">
      <c r="A18" s="54">
        <v>9.1</v>
      </c>
      <c r="B18" s="3" t="s">
        <v>46</v>
      </c>
      <c r="C18" s="37">
        <f>[1]Premiums!C18</f>
        <v>1376800.1</v>
      </c>
      <c r="D18" s="37">
        <f>[1]Premiums!D18</f>
        <v>3695503</v>
      </c>
      <c r="E18" s="37">
        <f>[1]Premiums!E18</f>
        <v>5021107.2699999996</v>
      </c>
      <c r="F18" s="21">
        <f>[1]Premiums!F18</f>
        <v>3664952.43</v>
      </c>
      <c r="G18" s="21">
        <f>[1]Premiums!G18</f>
        <v>0</v>
      </c>
      <c r="H18" s="21">
        <f>[1]Premiums!H18</f>
        <v>0</v>
      </c>
      <c r="I18" s="37">
        <f>[1]Premiums!I18</f>
        <v>83482.09</v>
      </c>
      <c r="J18" s="21">
        <f>[1]Premiums!J18</f>
        <v>1945499.33</v>
      </c>
      <c r="K18" s="21">
        <f>[1]Premiums!K18</f>
        <v>2352319.16</v>
      </c>
      <c r="L18" s="37">
        <f>[1]Premiums!L18</f>
        <v>250477.04999999996</v>
      </c>
      <c r="M18" s="21">
        <f>[1]Premiums!M18</f>
        <v>3298842.1</v>
      </c>
      <c r="N18" s="21">
        <f>[1]Premiums!N18</f>
        <v>0</v>
      </c>
      <c r="O18" s="21">
        <f>[1]Premiums!O18</f>
        <v>260455.93000000005</v>
      </c>
      <c r="P18" s="22">
        <f>[1]Premiums!P18</f>
        <v>0</v>
      </c>
      <c r="Q18" s="38">
        <f>[1]Premiums!Q18</f>
        <v>8770.49</v>
      </c>
      <c r="R18" s="21">
        <f>[1]Premiums!R18</f>
        <v>1361992.5299998934</v>
      </c>
      <c r="S18" s="21">
        <f>[1]Premiums!S18</f>
        <v>0</v>
      </c>
      <c r="T18" s="21">
        <f>[1]Premiums!T18</f>
        <v>0</v>
      </c>
      <c r="U18" s="21">
        <f>[1]Premiums!U18</f>
        <v>0</v>
      </c>
      <c r="V18" s="21">
        <f>[1]Premiums!V18</f>
        <v>11176.78</v>
      </c>
      <c r="W18" s="21">
        <f>[1]Premiums!W18</f>
        <v>0</v>
      </c>
      <c r="X18" s="38">
        <f>[1]Premiums!X18</f>
        <v>0</v>
      </c>
      <c r="Y18" s="21">
        <f>[1]Premiums!Y18</f>
        <v>0</v>
      </c>
      <c r="Z18" s="29">
        <f>[1]Premiums!Z18</f>
        <v>23331378.259999894</v>
      </c>
      <c r="AA18" s="8"/>
    </row>
    <row r="19" spans="1:27" x14ac:dyDescent="0.25">
      <c r="A19" s="54">
        <v>9.1999999999999993</v>
      </c>
      <c r="B19" s="3" t="s">
        <v>47</v>
      </c>
      <c r="C19" s="37">
        <f>[1]Premiums!C19</f>
        <v>25356.49</v>
      </c>
      <c r="D19" s="37">
        <f>[1]Premiums!D19</f>
        <v>29330</v>
      </c>
      <c r="E19" s="37">
        <f>[1]Premiums!E19</f>
        <v>55575.360000000001</v>
      </c>
      <c r="F19" s="21">
        <f>[1]Premiums!F19</f>
        <v>348678.5</v>
      </c>
      <c r="G19" s="21">
        <f>[1]Premiums!G19</f>
        <v>16828.7</v>
      </c>
      <c r="H19" s="21">
        <f>[1]Premiums!H19</f>
        <v>0</v>
      </c>
      <c r="I19" s="37">
        <f>[1]Premiums!I19</f>
        <v>819950</v>
      </c>
      <c r="J19" s="21">
        <f>[1]Premiums!J19</f>
        <v>0</v>
      </c>
      <c r="K19" s="21">
        <f>[1]Premiums!K19</f>
        <v>41301.990000000005</v>
      </c>
      <c r="L19" s="37">
        <f>[1]Premiums!L19</f>
        <v>84684.57</v>
      </c>
      <c r="M19" s="21">
        <f>[1]Premiums!M19</f>
        <v>0</v>
      </c>
      <c r="N19" s="21">
        <f>[1]Premiums!N19</f>
        <v>2795.19</v>
      </c>
      <c r="O19" s="21">
        <f>[1]Premiums!O19</f>
        <v>0</v>
      </c>
      <c r="P19" s="22">
        <f>[1]Premiums!P19</f>
        <v>0</v>
      </c>
      <c r="Q19" s="38">
        <f>[1]Premiums!Q19</f>
        <v>0</v>
      </c>
      <c r="R19" s="21">
        <f>[1]Premiums!R19</f>
        <v>0</v>
      </c>
      <c r="S19" s="21">
        <f>[1]Premiums!S19</f>
        <v>0</v>
      </c>
      <c r="T19" s="21">
        <f>[1]Premiums!T19</f>
        <v>0</v>
      </c>
      <c r="U19" s="21">
        <f>[1]Premiums!U19</f>
        <v>0</v>
      </c>
      <c r="V19" s="21">
        <f>[1]Premiums!V19</f>
        <v>0</v>
      </c>
      <c r="W19" s="21">
        <f>[1]Premiums!W19</f>
        <v>0</v>
      </c>
      <c r="X19" s="38">
        <f>[1]Premiums!X19</f>
        <v>0</v>
      </c>
      <c r="Y19" s="21">
        <f>[1]Premiums!Y19</f>
        <v>0</v>
      </c>
      <c r="Z19" s="29">
        <f>[1]Premiums!Z19</f>
        <v>1424500.8</v>
      </c>
      <c r="AA19" s="8"/>
    </row>
    <row r="20" spans="1:27" x14ac:dyDescent="0.25">
      <c r="A20" s="20">
        <v>10</v>
      </c>
      <c r="B20" s="66" t="s">
        <v>48</v>
      </c>
      <c r="C20" s="37">
        <f>[1]Premiums!C20</f>
        <v>161351486.09</v>
      </c>
      <c r="D20" s="37">
        <f>[1]Premiums!D20</f>
        <v>239182089</v>
      </c>
      <c r="E20" s="37">
        <f>[1]Premiums!E20</f>
        <v>71362777.519999996</v>
      </c>
      <c r="F20" s="21">
        <f>[1]Premiums!F20</f>
        <v>87481034.039999992</v>
      </c>
      <c r="G20" s="21">
        <f>[1]Premiums!G20</f>
        <v>33710854.18</v>
      </c>
      <c r="H20" s="21">
        <f>[1]Premiums!H20</f>
        <v>158669762.11557513</v>
      </c>
      <c r="I20" s="37">
        <f>[1]Premiums!I20</f>
        <v>34342879.769999996</v>
      </c>
      <c r="J20" s="21">
        <f>[1]Premiums!J20</f>
        <v>129781003.56999998</v>
      </c>
      <c r="K20" s="21">
        <f>[1]Premiums!K20</f>
        <v>23476904.639999997</v>
      </c>
      <c r="L20" s="37">
        <f>[1]Premiums!L20</f>
        <v>98119087.649999991</v>
      </c>
      <c r="M20" s="21">
        <f>[1]Premiums!M20</f>
        <v>7727194.4399999995</v>
      </c>
      <c r="N20" s="21">
        <f>[1]Premiums!N20</f>
        <v>4193162.4</v>
      </c>
      <c r="O20" s="21">
        <f>[1]Premiums!O20</f>
        <v>3459405.2299997266</v>
      </c>
      <c r="P20" s="22">
        <f>[1]Premiums!P20</f>
        <v>0</v>
      </c>
      <c r="Q20" s="38">
        <f>[1]Premiums!Q20</f>
        <v>166720.41</v>
      </c>
      <c r="R20" s="21">
        <f>[1]Premiums!R20</f>
        <v>0</v>
      </c>
      <c r="S20" s="21">
        <f>[1]Premiums!S20</f>
        <v>48895.75</v>
      </c>
      <c r="T20" s="21">
        <f>[1]Premiums!T20</f>
        <v>0</v>
      </c>
      <c r="U20" s="21">
        <f>[1]Premiums!U20</f>
        <v>0</v>
      </c>
      <c r="V20" s="21">
        <f>[1]Premiums!V20</f>
        <v>0</v>
      </c>
      <c r="W20" s="21">
        <f>[1]Premiums!W20</f>
        <v>3723.18</v>
      </c>
      <c r="X20" s="38">
        <f>[1]Premiums!X20</f>
        <v>0</v>
      </c>
      <c r="Y20" s="21">
        <f>[1]Premiums!Y20</f>
        <v>0</v>
      </c>
      <c r="Z20" s="29">
        <f>[1]Premiums!Z20</f>
        <v>1053076979.9855746</v>
      </c>
      <c r="AA20" s="8"/>
    </row>
    <row r="21" spans="1:27" x14ac:dyDescent="0.25">
      <c r="A21" s="54">
        <v>10.1</v>
      </c>
      <c r="B21" s="65" t="s">
        <v>49</v>
      </c>
      <c r="C21" s="37">
        <f>[1]Premiums!C21</f>
        <v>160715410.00999999</v>
      </c>
      <c r="D21" s="37">
        <f>[1]Premiums!D21</f>
        <v>237919309</v>
      </c>
      <c r="E21" s="37">
        <f>[1]Premiums!E21</f>
        <v>64441416.339999996</v>
      </c>
      <c r="F21" s="21">
        <f>[1]Premiums!F21</f>
        <v>87476069.209999993</v>
      </c>
      <c r="G21" s="21">
        <f>[1]Premiums!G21</f>
        <v>33267337.32</v>
      </c>
      <c r="H21" s="21">
        <f>[1]Premiums!H21</f>
        <v>158600975.85557514</v>
      </c>
      <c r="I21" s="37">
        <f>[1]Premiums!I21</f>
        <v>32890961.789999999</v>
      </c>
      <c r="J21" s="21">
        <f>[1]Premiums!J21</f>
        <v>127135173.48999998</v>
      </c>
      <c r="K21" s="21">
        <f>[1]Premiums!K21</f>
        <v>23304367.479999997</v>
      </c>
      <c r="L21" s="37">
        <f>[1]Premiums!L21</f>
        <v>93933701.559999987</v>
      </c>
      <c r="M21" s="21">
        <f>[1]Premiums!M21</f>
        <v>6796721.1699999999</v>
      </c>
      <c r="N21" s="21">
        <f>[1]Premiums!N21</f>
        <v>4193162.4</v>
      </c>
      <c r="O21" s="21">
        <f>[1]Premiums!O21</f>
        <v>3354359.8299997258</v>
      </c>
      <c r="P21" s="22">
        <f>[1]Premiums!P21</f>
        <v>0</v>
      </c>
      <c r="Q21" s="38">
        <f>[1]Premiums!Q21</f>
        <v>166720.41</v>
      </c>
      <c r="R21" s="21">
        <f>[1]Premiums!R21</f>
        <v>0</v>
      </c>
      <c r="S21" s="21">
        <f>[1]Premiums!S21</f>
        <v>48895.75</v>
      </c>
      <c r="T21" s="21">
        <f>[1]Premiums!T21</f>
        <v>0</v>
      </c>
      <c r="U21" s="21">
        <f>[1]Premiums!U21</f>
        <v>0</v>
      </c>
      <c r="V21" s="21">
        <f>[1]Premiums!V21</f>
        <v>0</v>
      </c>
      <c r="W21" s="21">
        <f>[1]Premiums!W21</f>
        <v>3723.18</v>
      </c>
      <c r="X21" s="38">
        <f>[1]Premiums!X21</f>
        <v>0</v>
      </c>
      <c r="Y21" s="21">
        <f>[1]Premiums!Y21</f>
        <v>0</v>
      </c>
      <c r="Z21" s="29">
        <f>[1]Premiums!Z21</f>
        <v>1034248304.7955747</v>
      </c>
      <c r="AA21" s="8"/>
    </row>
    <row r="22" spans="1:27" x14ac:dyDescent="0.25">
      <c r="A22" s="54">
        <v>10.199999999999999</v>
      </c>
      <c r="B22" s="67" t="s">
        <v>50</v>
      </c>
      <c r="C22" s="37">
        <f>[1]Premiums!C22</f>
        <v>0</v>
      </c>
      <c r="D22" s="37">
        <f>[1]Premiums!D22</f>
        <v>0</v>
      </c>
      <c r="E22" s="37">
        <f>[1]Premiums!E22</f>
        <v>0</v>
      </c>
      <c r="F22" s="21">
        <f>[1]Premiums!F22</f>
        <v>0</v>
      </c>
      <c r="G22" s="21">
        <f>[1]Premiums!G22</f>
        <v>0</v>
      </c>
      <c r="H22" s="21">
        <f>[1]Premiums!H22</f>
        <v>0</v>
      </c>
      <c r="I22" s="37">
        <f>[1]Premiums!I22</f>
        <v>0</v>
      </c>
      <c r="J22" s="21">
        <f>[1]Premiums!J22</f>
        <v>0</v>
      </c>
      <c r="K22" s="21">
        <f>[1]Premiums!K22</f>
        <v>0</v>
      </c>
      <c r="L22" s="37">
        <f>[1]Premiums!L22</f>
        <v>0</v>
      </c>
      <c r="M22" s="21">
        <f>[1]Premiums!M22</f>
        <v>0</v>
      </c>
      <c r="N22" s="21">
        <f>[1]Premiums!N22</f>
        <v>0</v>
      </c>
      <c r="O22" s="21">
        <f>[1]Premiums!O22</f>
        <v>0</v>
      </c>
      <c r="P22" s="22">
        <f>[1]Premiums!P22</f>
        <v>0</v>
      </c>
      <c r="Q22" s="38">
        <f>[1]Premiums!Q22</f>
        <v>0</v>
      </c>
      <c r="R22" s="21">
        <f>[1]Premiums!R22</f>
        <v>0</v>
      </c>
      <c r="S22" s="21">
        <f>[1]Premiums!S22</f>
        <v>0</v>
      </c>
      <c r="T22" s="21">
        <f>[1]Premiums!T22</f>
        <v>0</v>
      </c>
      <c r="U22" s="21">
        <f>[1]Premiums!U22</f>
        <v>0</v>
      </c>
      <c r="V22" s="21">
        <f>[1]Premiums!V22</f>
        <v>0</v>
      </c>
      <c r="W22" s="21">
        <f>[1]Premiums!W22</f>
        <v>0</v>
      </c>
      <c r="X22" s="38">
        <f>[1]Premiums!X22</f>
        <v>0</v>
      </c>
      <c r="Y22" s="21">
        <f>[1]Premiums!Y22</f>
        <v>0</v>
      </c>
      <c r="Z22" s="29">
        <f>[1]Premiums!Z22</f>
        <v>0</v>
      </c>
      <c r="AA22" s="8"/>
    </row>
    <row r="23" spans="1:27" x14ac:dyDescent="0.25">
      <c r="A23" s="54">
        <v>10.3</v>
      </c>
      <c r="B23" s="68" t="s">
        <v>51</v>
      </c>
      <c r="C23" s="37">
        <f>[1]Premiums!C23</f>
        <v>636076.07999999996</v>
      </c>
      <c r="D23" s="37">
        <f>[1]Premiums!D23</f>
        <v>1262780</v>
      </c>
      <c r="E23" s="37">
        <f>[1]Premiums!E23</f>
        <v>0</v>
      </c>
      <c r="F23" s="21">
        <f>[1]Premiums!F23</f>
        <v>4964.83</v>
      </c>
      <c r="G23" s="21">
        <f>[1]Premiums!G23</f>
        <v>111125.42</v>
      </c>
      <c r="H23" s="21">
        <f>[1]Premiums!H23</f>
        <v>0</v>
      </c>
      <c r="I23" s="37">
        <f>[1]Premiums!I23</f>
        <v>0</v>
      </c>
      <c r="J23" s="21">
        <f>[1]Premiums!J23</f>
        <v>2417619.0499999998</v>
      </c>
      <c r="K23" s="21">
        <f>[1]Premiums!K23</f>
        <v>0</v>
      </c>
      <c r="L23" s="37">
        <f>[1]Premiums!L23</f>
        <v>3023221.89</v>
      </c>
      <c r="M23" s="21">
        <f>[1]Premiums!M23</f>
        <v>887</v>
      </c>
      <c r="N23" s="21">
        <f>[1]Premiums!N23</f>
        <v>0</v>
      </c>
      <c r="O23" s="21">
        <f>[1]Premiums!O23</f>
        <v>77348.060000000783</v>
      </c>
      <c r="P23" s="22">
        <f>[1]Premiums!P23</f>
        <v>0</v>
      </c>
      <c r="Q23" s="38">
        <f>[1]Premiums!Q23</f>
        <v>0</v>
      </c>
      <c r="R23" s="21">
        <f>[1]Premiums!R23</f>
        <v>0</v>
      </c>
      <c r="S23" s="21">
        <f>[1]Premiums!S23</f>
        <v>0</v>
      </c>
      <c r="T23" s="21">
        <f>[1]Premiums!T23</f>
        <v>0</v>
      </c>
      <c r="U23" s="21">
        <f>[1]Premiums!U23</f>
        <v>0</v>
      </c>
      <c r="V23" s="21">
        <f>[1]Premiums!V23</f>
        <v>0</v>
      </c>
      <c r="W23" s="21">
        <f>[1]Premiums!W23</f>
        <v>0</v>
      </c>
      <c r="X23" s="38">
        <f>[1]Premiums!X23</f>
        <v>0</v>
      </c>
      <c r="Y23" s="21">
        <f>[1]Premiums!Y23</f>
        <v>0</v>
      </c>
      <c r="Z23" s="29">
        <f>[1]Premiums!Z23</f>
        <v>7534022.3300000001</v>
      </c>
      <c r="AA23" s="8"/>
    </row>
    <row r="24" spans="1:27" x14ac:dyDescent="0.25">
      <c r="A24" s="54">
        <v>10.4</v>
      </c>
      <c r="B24" s="65" t="s">
        <v>52</v>
      </c>
      <c r="C24" s="37">
        <f>[1]Premiums!C24</f>
        <v>0</v>
      </c>
      <c r="D24" s="37">
        <f>[1]Premiums!D24</f>
        <v>0</v>
      </c>
      <c r="E24" s="37">
        <f>[1]Premiums!E24</f>
        <v>6921361.1799999978</v>
      </c>
      <c r="F24" s="21">
        <f>[1]Premiums!F24</f>
        <v>0</v>
      </c>
      <c r="G24" s="21">
        <f>[1]Premiums!G24</f>
        <v>332391.44</v>
      </c>
      <c r="H24" s="21">
        <f>[1]Premiums!H24</f>
        <v>68786.25999999998</v>
      </c>
      <c r="I24" s="37">
        <f>[1]Premiums!I24</f>
        <v>1451917.98</v>
      </c>
      <c r="J24" s="21">
        <f>[1]Premiums!J24</f>
        <v>228211.03</v>
      </c>
      <c r="K24" s="21">
        <f>[1]Premiums!K24</f>
        <v>172537.16</v>
      </c>
      <c r="L24" s="37">
        <f>[1]Premiums!L24</f>
        <v>1162164.2000000002</v>
      </c>
      <c r="M24" s="21">
        <f>[1]Premiums!M24</f>
        <v>929586.27</v>
      </c>
      <c r="N24" s="21">
        <f>[1]Premiums!N24</f>
        <v>0</v>
      </c>
      <c r="O24" s="21">
        <f>[1]Premiums!O24</f>
        <v>27697.339999999967</v>
      </c>
      <c r="P24" s="22">
        <f>[1]Premiums!P24</f>
        <v>0</v>
      </c>
      <c r="Q24" s="38">
        <f>[1]Premiums!Q24</f>
        <v>0</v>
      </c>
      <c r="R24" s="21">
        <f>[1]Premiums!R24</f>
        <v>0</v>
      </c>
      <c r="S24" s="21">
        <f>[1]Premiums!S24</f>
        <v>0</v>
      </c>
      <c r="T24" s="21">
        <f>[1]Premiums!T24</f>
        <v>0</v>
      </c>
      <c r="U24" s="21">
        <f>[1]Premiums!U24</f>
        <v>0</v>
      </c>
      <c r="V24" s="21">
        <f>[1]Premiums!V24</f>
        <v>0</v>
      </c>
      <c r="W24" s="21">
        <f>[1]Premiums!W24</f>
        <v>0</v>
      </c>
      <c r="X24" s="38">
        <f>[1]Premiums!X24</f>
        <v>0</v>
      </c>
      <c r="Y24" s="21">
        <f>[1]Premiums!Y24</f>
        <v>0</v>
      </c>
      <c r="Z24" s="29">
        <f>[1]Premiums!Z24</f>
        <v>11294652.859999996</v>
      </c>
      <c r="AA24" s="8"/>
    </row>
    <row r="25" spans="1:27" x14ac:dyDescent="0.25">
      <c r="A25" s="20">
        <v>11</v>
      </c>
      <c r="B25" s="66" t="s">
        <v>53</v>
      </c>
      <c r="C25" s="37">
        <f>[1]Premiums!C25</f>
        <v>0</v>
      </c>
      <c r="D25" s="37">
        <f>[1]Premiums!D25</f>
        <v>0</v>
      </c>
      <c r="E25" s="37">
        <f>[1]Premiums!E25</f>
        <v>2191075.81</v>
      </c>
      <c r="F25" s="21">
        <f>[1]Premiums!F25</f>
        <v>0</v>
      </c>
      <c r="G25" s="21">
        <f>[1]Premiums!G25</f>
        <v>669706.05000000005</v>
      </c>
      <c r="H25" s="21">
        <f>[1]Premiums!H25</f>
        <v>0</v>
      </c>
      <c r="I25" s="37">
        <f>[1]Premiums!I25</f>
        <v>0</v>
      </c>
      <c r="J25" s="21">
        <f>[1]Premiums!J25</f>
        <v>-922704.8</v>
      </c>
      <c r="K25" s="21">
        <f>[1]Premiums!K25</f>
        <v>219041.98</v>
      </c>
      <c r="L25" s="37">
        <f>[1]Premiums!L25</f>
        <v>0</v>
      </c>
      <c r="M25" s="21">
        <f>[1]Premiums!M25</f>
        <v>0</v>
      </c>
      <c r="N25" s="21">
        <f>[1]Premiums!N25</f>
        <v>0</v>
      </c>
      <c r="O25" s="21">
        <f>[1]Premiums!O25</f>
        <v>0</v>
      </c>
      <c r="P25" s="22">
        <f>[1]Premiums!P25</f>
        <v>0</v>
      </c>
      <c r="Q25" s="38">
        <f>[1]Premiums!Q25</f>
        <v>0</v>
      </c>
      <c r="R25" s="21">
        <f>[1]Premiums!R25</f>
        <v>0</v>
      </c>
      <c r="S25" s="21">
        <f>[1]Premiums!S25</f>
        <v>0</v>
      </c>
      <c r="T25" s="21">
        <f>[1]Premiums!T25</f>
        <v>0</v>
      </c>
      <c r="U25" s="21">
        <f>[1]Premiums!U25</f>
        <v>0</v>
      </c>
      <c r="V25" s="21">
        <f>[1]Premiums!V25</f>
        <v>0</v>
      </c>
      <c r="W25" s="21">
        <f>[1]Premiums!W25</f>
        <v>0</v>
      </c>
      <c r="X25" s="38">
        <f>[1]Premiums!X25</f>
        <v>0</v>
      </c>
      <c r="Y25" s="21">
        <f>[1]Premiums!Y25</f>
        <v>0</v>
      </c>
      <c r="Z25" s="29">
        <f>[1]Premiums!Z25</f>
        <v>2157119.0400000005</v>
      </c>
      <c r="AA25" s="8"/>
    </row>
    <row r="26" spans="1:27" x14ac:dyDescent="0.25">
      <c r="A26" s="20">
        <v>12</v>
      </c>
      <c r="B26" s="66" t="s">
        <v>54</v>
      </c>
      <c r="C26" s="37">
        <f>[1]Premiums!C26</f>
        <v>0</v>
      </c>
      <c r="D26" s="37">
        <f>[1]Premiums!D26</f>
        <v>18642</v>
      </c>
      <c r="E26" s="37">
        <f>[1]Premiums!E26</f>
        <v>190949.92</v>
      </c>
      <c r="F26" s="21">
        <f>[1]Premiums!F26</f>
        <v>852</v>
      </c>
      <c r="G26" s="21">
        <f>[1]Premiums!G26</f>
        <v>39330.29</v>
      </c>
      <c r="H26" s="21">
        <f>[1]Premiums!H26</f>
        <v>0</v>
      </c>
      <c r="I26" s="37">
        <f>[1]Premiums!I26</f>
        <v>0</v>
      </c>
      <c r="J26" s="21">
        <f>[1]Premiums!J26</f>
        <v>4426.18</v>
      </c>
      <c r="K26" s="21">
        <f>[1]Premiums!K26</f>
        <v>44407.12</v>
      </c>
      <c r="L26" s="37">
        <f>[1]Premiums!L26</f>
        <v>0</v>
      </c>
      <c r="M26" s="21">
        <f>[1]Premiums!M26</f>
        <v>2989.12</v>
      </c>
      <c r="N26" s="21">
        <f>[1]Premiums!N26</f>
        <v>0</v>
      </c>
      <c r="O26" s="21">
        <f>[1]Premiums!O26</f>
        <v>0</v>
      </c>
      <c r="P26" s="22">
        <f>[1]Premiums!P26</f>
        <v>0</v>
      </c>
      <c r="Q26" s="38">
        <f>[1]Premiums!Q26</f>
        <v>0</v>
      </c>
      <c r="R26" s="21">
        <f>[1]Premiums!R26</f>
        <v>0</v>
      </c>
      <c r="S26" s="21">
        <f>[1]Premiums!S26</f>
        <v>0</v>
      </c>
      <c r="T26" s="21">
        <f>[1]Premiums!T26</f>
        <v>0</v>
      </c>
      <c r="U26" s="21">
        <f>[1]Premiums!U26</f>
        <v>0</v>
      </c>
      <c r="V26" s="21">
        <f>[1]Premiums!V26</f>
        <v>0</v>
      </c>
      <c r="W26" s="21">
        <f>[1]Premiums!W26</f>
        <v>0</v>
      </c>
      <c r="X26" s="38">
        <f>[1]Premiums!X26</f>
        <v>0</v>
      </c>
      <c r="Y26" s="21">
        <f>[1]Premiums!Y26</f>
        <v>0</v>
      </c>
      <c r="Z26" s="29">
        <f>[1]Premiums!Z26</f>
        <v>301596.63</v>
      </c>
      <c r="AA26" s="8"/>
    </row>
    <row r="27" spans="1:27" x14ac:dyDescent="0.25">
      <c r="A27" s="20">
        <v>13</v>
      </c>
      <c r="B27" s="66" t="s">
        <v>55</v>
      </c>
      <c r="C27" s="37">
        <f>[1]Premiums!C27</f>
        <v>7177051.4500000002</v>
      </c>
      <c r="D27" s="37">
        <f>[1]Premiums!D27</f>
        <v>5724265</v>
      </c>
      <c r="E27" s="37">
        <f>[1]Premiums!E27</f>
        <v>6366233.0400000019</v>
      </c>
      <c r="F27" s="21">
        <f>[1]Premiums!F27</f>
        <v>3786769.18</v>
      </c>
      <c r="G27" s="21">
        <f>[1]Premiums!G27</f>
        <v>2295142.6799999997</v>
      </c>
      <c r="H27" s="21">
        <f>[1]Premiums!H27</f>
        <v>1904516.1577019836</v>
      </c>
      <c r="I27" s="37">
        <f>[1]Premiums!I27</f>
        <v>3032269.23</v>
      </c>
      <c r="J27" s="21">
        <f>[1]Premiums!J27</f>
        <v>945226.5</v>
      </c>
      <c r="K27" s="21">
        <f>[1]Premiums!K27</f>
        <v>5565101.8200000003</v>
      </c>
      <c r="L27" s="37">
        <f>[1]Premiums!L27</f>
        <v>3198932.1400000015</v>
      </c>
      <c r="M27" s="21">
        <f>[1]Premiums!M27</f>
        <v>4077619.3499999996</v>
      </c>
      <c r="N27" s="21">
        <f>[1]Premiums!N27</f>
        <v>373848.06999999995</v>
      </c>
      <c r="O27" s="21">
        <f>[1]Premiums!O27</f>
        <v>256390.68000000145</v>
      </c>
      <c r="P27" s="22">
        <f>[1]Premiums!P27</f>
        <v>0</v>
      </c>
      <c r="Q27" s="38">
        <f>[1]Premiums!Q27</f>
        <v>161440.43</v>
      </c>
      <c r="R27" s="21">
        <f>[1]Premiums!R27</f>
        <v>0</v>
      </c>
      <c r="S27" s="21">
        <f>[1]Premiums!S27</f>
        <v>906927.79</v>
      </c>
      <c r="T27" s="21">
        <f>[1]Premiums!T27</f>
        <v>0</v>
      </c>
      <c r="U27" s="21">
        <f>[1]Premiums!U27</f>
        <v>0</v>
      </c>
      <c r="V27" s="21">
        <f>[1]Premiums!V27</f>
        <v>0</v>
      </c>
      <c r="W27" s="21">
        <f>[1]Premiums!W27</f>
        <v>211975.45</v>
      </c>
      <c r="X27" s="38">
        <f>[1]Premiums!X27</f>
        <v>0</v>
      </c>
      <c r="Y27" s="21">
        <f>[1]Premiums!Y27</f>
        <v>160423.41980392157</v>
      </c>
      <c r="Z27" s="29">
        <f>[1]Premiums!Z27</f>
        <v>46144132.387505919</v>
      </c>
      <c r="AA27" s="8"/>
    </row>
    <row r="28" spans="1:27" x14ac:dyDescent="0.25">
      <c r="A28" s="20">
        <v>14</v>
      </c>
      <c r="B28" s="66" t="s">
        <v>56</v>
      </c>
      <c r="C28" s="37">
        <f>[1]Premiums!C28</f>
        <v>816291.06</v>
      </c>
      <c r="D28" s="37">
        <f>[1]Premiums!D28</f>
        <v>0</v>
      </c>
      <c r="E28" s="37">
        <f>[1]Premiums!E28</f>
        <v>0</v>
      </c>
      <c r="F28" s="21">
        <f>[1]Premiums!F28</f>
        <v>0</v>
      </c>
      <c r="G28" s="21">
        <f>[1]Premiums!G28</f>
        <v>458058.6</v>
      </c>
      <c r="H28" s="21">
        <f>[1]Premiums!H28</f>
        <v>0</v>
      </c>
      <c r="I28" s="37">
        <f>[1]Premiums!I28</f>
        <v>0</v>
      </c>
      <c r="J28" s="21">
        <f>[1]Premiums!J28</f>
        <v>0</v>
      </c>
      <c r="K28" s="21">
        <f>[1]Premiums!K28</f>
        <v>0</v>
      </c>
      <c r="L28" s="37">
        <f>[1]Premiums!L28</f>
        <v>0</v>
      </c>
      <c r="M28" s="21">
        <f>[1]Premiums!M28</f>
        <v>0</v>
      </c>
      <c r="N28" s="21">
        <f>[1]Premiums!N28</f>
        <v>0</v>
      </c>
      <c r="O28" s="21">
        <f>[1]Premiums!O28</f>
        <v>5347.93</v>
      </c>
      <c r="P28" s="22">
        <f>[1]Premiums!P28</f>
        <v>0</v>
      </c>
      <c r="Q28" s="38">
        <f>[1]Premiums!Q28</f>
        <v>0</v>
      </c>
      <c r="R28" s="21">
        <f>[1]Premiums!R28</f>
        <v>0</v>
      </c>
      <c r="S28" s="21">
        <f>[1]Premiums!S28</f>
        <v>0</v>
      </c>
      <c r="T28" s="21">
        <f>[1]Premiums!T28</f>
        <v>8838558.7800000012</v>
      </c>
      <c r="U28" s="21">
        <f>[1]Premiums!U28</f>
        <v>0</v>
      </c>
      <c r="V28" s="21">
        <f>[1]Premiums!V28</f>
        <v>0</v>
      </c>
      <c r="W28" s="21">
        <f>[1]Premiums!W28</f>
        <v>0</v>
      </c>
      <c r="X28" s="38">
        <f>[1]Premiums!X28</f>
        <v>0</v>
      </c>
      <c r="Y28" s="21">
        <f>[1]Premiums!Y28</f>
        <v>0</v>
      </c>
      <c r="Z28" s="29">
        <f>[1]Premiums!Z28</f>
        <v>10118256.370000001</v>
      </c>
      <c r="AA28" s="8"/>
    </row>
    <row r="29" spans="1:27" x14ac:dyDescent="0.25">
      <c r="A29" s="20">
        <v>15</v>
      </c>
      <c r="B29" s="66" t="s">
        <v>57</v>
      </c>
      <c r="C29" s="37">
        <f>[1]Premiums!C29</f>
        <v>34078815.369999997</v>
      </c>
      <c r="D29" s="37">
        <f>[1]Premiums!D29</f>
        <v>40826317</v>
      </c>
      <c r="E29" s="37">
        <f>[1]Premiums!E29</f>
        <v>0</v>
      </c>
      <c r="F29" s="21">
        <f>[1]Premiums!F29</f>
        <v>0</v>
      </c>
      <c r="G29" s="21">
        <f>[1]Premiums!G29</f>
        <v>36461.42</v>
      </c>
      <c r="H29" s="21">
        <f>[1]Premiums!H29</f>
        <v>17605245.761772215</v>
      </c>
      <c r="I29" s="37">
        <f>[1]Premiums!I29</f>
        <v>0</v>
      </c>
      <c r="J29" s="21">
        <f>[1]Premiums!J29</f>
        <v>159163.74</v>
      </c>
      <c r="K29" s="21">
        <f>[1]Premiums!K29</f>
        <v>1253002.8700000001</v>
      </c>
      <c r="L29" s="37">
        <f>[1]Premiums!L29</f>
        <v>16881336.340000007</v>
      </c>
      <c r="M29" s="21">
        <f>[1]Premiums!M29</f>
        <v>0</v>
      </c>
      <c r="N29" s="21">
        <f>[1]Premiums!N29</f>
        <v>0</v>
      </c>
      <c r="O29" s="21">
        <f>[1]Premiums!O29</f>
        <v>114849.78999999998</v>
      </c>
      <c r="P29" s="22">
        <f>[1]Premiums!P29</f>
        <v>0</v>
      </c>
      <c r="Q29" s="38">
        <f>[1]Premiums!Q29</f>
        <v>0</v>
      </c>
      <c r="R29" s="21">
        <f>[1]Premiums!R29</f>
        <v>0</v>
      </c>
      <c r="S29" s="21">
        <f>[1]Premiums!S29</f>
        <v>314296.42</v>
      </c>
      <c r="T29" s="21">
        <f>[1]Premiums!T29</f>
        <v>190110.22999999998</v>
      </c>
      <c r="U29" s="21">
        <f>[1]Premiums!U29</f>
        <v>0</v>
      </c>
      <c r="V29" s="21">
        <f>[1]Premiums!V29</f>
        <v>0</v>
      </c>
      <c r="W29" s="21">
        <f>[1]Premiums!W29</f>
        <v>0</v>
      </c>
      <c r="X29" s="38">
        <f>[1]Premiums!X29</f>
        <v>0</v>
      </c>
      <c r="Y29" s="21">
        <f>[1]Premiums!Y29</f>
        <v>532350.33607843134</v>
      </c>
      <c r="Z29" s="29">
        <f>[1]Premiums!Z29</f>
        <v>111991949.27785067</v>
      </c>
      <c r="AA29" s="8"/>
    </row>
    <row r="30" spans="1:27" x14ac:dyDescent="0.25">
      <c r="A30" s="20">
        <v>16</v>
      </c>
      <c r="B30" s="66" t="s">
        <v>58</v>
      </c>
      <c r="C30" s="37">
        <f>[1]Premiums!C30</f>
        <v>231467.92</v>
      </c>
      <c r="D30" s="37">
        <f>[1]Premiums!D30</f>
        <v>5496</v>
      </c>
      <c r="E30" s="37">
        <f>[1]Premiums!E30</f>
        <v>26787.79</v>
      </c>
      <c r="F30" s="21">
        <f>[1]Premiums!F30</f>
        <v>1767296.9400000002</v>
      </c>
      <c r="G30" s="21">
        <f>[1]Premiums!G30</f>
        <v>2063585.71</v>
      </c>
      <c r="H30" s="21">
        <f>[1]Premiums!H30</f>
        <v>0</v>
      </c>
      <c r="I30" s="37">
        <f>[1]Premiums!I30</f>
        <v>651416.41</v>
      </c>
      <c r="J30" s="21">
        <f>[1]Premiums!J30</f>
        <v>172986.86</v>
      </c>
      <c r="K30" s="21">
        <f>[1]Premiums!K30</f>
        <v>1958720.32</v>
      </c>
      <c r="L30" s="37">
        <f>[1]Premiums!L30</f>
        <v>441926.12</v>
      </c>
      <c r="M30" s="21">
        <f>[1]Premiums!M30</f>
        <v>329361.40000000002</v>
      </c>
      <c r="N30" s="21">
        <f>[1]Premiums!N30</f>
        <v>4714712.41</v>
      </c>
      <c r="O30" s="21">
        <f>[1]Premiums!O30</f>
        <v>11543.699999999999</v>
      </c>
      <c r="P30" s="22">
        <f>[1]Premiums!P30</f>
        <v>0</v>
      </c>
      <c r="Q30" s="38">
        <f>[1]Premiums!Q30</f>
        <v>0</v>
      </c>
      <c r="R30" s="21">
        <f>[1]Premiums!R30</f>
        <v>117093.29000000001</v>
      </c>
      <c r="S30" s="21">
        <f>[1]Premiums!S30</f>
        <v>0</v>
      </c>
      <c r="T30" s="21">
        <f>[1]Premiums!T30</f>
        <v>0</v>
      </c>
      <c r="U30" s="21">
        <f>[1]Premiums!U30</f>
        <v>15507.46</v>
      </c>
      <c r="V30" s="21">
        <f>[1]Premiums!V30</f>
        <v>500422.24</v>
      </c>
      <c r="W30" s="21">
        <f>[1]Premiums!W30</f>
        <v>0</v>
      </c>
      <c r="X30" s="38">
        <f>[1]Premiums!X30</f>
        <v>2177200</v>
      </c>
      <c r="Y30" s="21">
        <f>[1]Premiums!Y30</f>
        <v>0</v>
      </c>
      <c r="Z30" s="29">
        <f>[1]Premiums!Z30</f>
        <v>15185524.570000002</v>
      </c>
      <c r="AA30" s="8"/>
    </row>
    <row r="31" spans="1:27" x14ac:dyDescent="0.25">
      <c r="A31" s="20">
        <v>17</v>
      </c>
      <c r="B31" s="66" t="s">
        <v>59</v>
      </c>
      <c r="C31" s="37">
        <f>[1]Premiums!C31</f>
        <v>2643985.31</v>
      </c>
      <c r="D31" s="37">
        <f>[1]Premiums!D31</f>
        <v>0</v>
      </c>
      <c r="E31" s="37">
        <f>[1]Premiums!E31</f>
        <v>0</v>
      </c>
      <c r="F31" s="21">
        <f>[1]Premiums!F31</f>
        <v>460.48</v>
      </c>
      <c r="G31" s="21">
        <f>[1]Premiums!G31</f>
        <v>0</v>
      </c>
      <c r="H31" s="21">
        <f>[1]Premiums!H31</f>
        <v>0</v>
      </c>
      <c r="I31" s="37">
        <f>[1]Premiums!I31</f>
        <v>0</v>
      </c>
      <c r="J31" s="21">
        <f>[1]Premiums!J31</f>
        <v>0</v>
      </c>
      <c r="K31" s="21">
        <f>[1]Premiums!K31</f>
        <v>13415.98</v>
      </c>
      <c r="L31" s="37">
        <f>[1]Premiums!L31</f>
        <v>0</v>
      </c>
      <c r="M31" s="21">
        <f>[1]Premiums!M31</f>
        <v>0</v>
      </c>
      <c r="N31" s="21">
        <f>[1]Premiums!N31</f>
        <v>0</v>
      </c>
      <c r="O31" s="21">
        <f>[1]Premiums!O31</f>
        <v>0</v>
      </c>
      <c r="P31" s="22">
        <f>[1]Premiums!P31</f>
        <v>0</v>
      </c>
      <c r="Q31" s="38">
        <f>[1]Premiums!Q31</f>
        <v>0</v>
      </c>
      <c r="R31" s="21">
        <f>[1]Premiums!R31</f>
        <v>0</v>
      </c>
      <c r="S31" s="21">
        <f>[1]Premiums!S31</f>
        <v>0</v>
      </c>
      <c r="T31" s="21">
        <f>[1]Premiums!T31</f>
        <v>0</v>
      </c>
      <c r="U31" s="21">
        <f>[1]Premiums!U31</f>
        <v>0</v>
      </c>
      <c r="V31" s="21">
        <f>[1]Premiums!V31</f>
        <v>0</v>
      </c>
      <c r="W31" s="21">
        <f>[1]Premiums!W31</f>
        <v>0</v>
      </c>
      <c r="X31" s="38">
        <f>[1]Premiums!X31</f>
        <v>0</v>
      </c>
      <c r="Y31" s="21">
        <f>[1]Premiums!Y31</f>
        <v>0</v>
      </c>
      <c r="Z31" s="29">
        <f>[1]Premiums!Z31</f>
        <v>2657861.77</v>
      </c>
      <c r="AA31" s="8"/>
    </row>
    <row r="32" spans="1:27" x14ac:dyDescent="0.25">
      <c r="A32" s="20">
        <v>18</v>
      </c>
      <c r="B32" s="66" t="s">
        <v>60</v>
      </c>
      <c r="C32" s="37">
        <f>[1]Premiums!C32</f>
        <v>110541413.01000001</v>
      </c>
      <c r="D32" s="37">
        <f>[1]Premiums!D32</f>
        <v>4301178</v>
      </c>
      <c r="E32" s="37">
        <f>[1]Premiums!E32</f>
        <v>2689404.6600000015</v>
      </c>
      <c r="F32" s="21">
        <f>[1]Premiums!F32</f>
        <v>2432706.5500000003</v>
      </c>
      <c r="G32" s="21">
        <f>[1]Premiums!G32</f>
        <v>1369724.0499999998</v>
      </c>
      <c r="H32" s="21">
        <f>[1]Premiums!H32</f>
        <v>5414.2083000000039</v>
      </c>
      <c r="I32" s="37">
        <f>[1]Premiums!I32</f>
        <v>3213383.9</v>
      </c>
      <c r="J32" s="21">
        <f>[1]Premiums!J32</f>
        <v>1523454.96</v>
      </c>
      <c r="K32" s="21">
        <f>[1]Premiums!K32</f>
        <v>3722767.9499999988</v>
      </c>
      <c r="L32" s="37">
        <f>[1]Premiums!L32</f>
        <v>454526.8899999999</v>
      </c>
      <c r="M32" s="21">
        <f>[1]Premiums!M32</f>
        <v>1893446.3199999998</v>
      </c>
      <c r="N32" s="21">
        <f>[1]Premiums!N32</f>
        <v>924500.95999999985</v>
      </c>
      <c r="O32" s="21">
        <f>[1]Premiums!O32</f>
        <v>52447.240000000005</v>
      </c>
      <c r="P32" s="22">
        <f>[1]Premiums!P32</f>
        <v>0</v>
      </c>
      <c r="Q32" s="38">
        <f>[1]Premiums!Q32</f>
        <v>0</v>
      </c>
      <c r="R32" s="21">
        <f>[1]Premiums!R32</f>
        <v>689088.97999986261</v>
      </c>
      <c r="S32" s="21">
        <f>[1]Premiums!S32</f>
        <v>0</v>
      </c>
      <c r="T32" s="21">
        <f>[1]Premiums!T32</f>
        <v>0</v>
      </c>
      <c r="U32" s="21">
        <f>[1]Premiums!U32</f>
        <v>0</v>
      </c>
      <c r="V32" s="21">
        <f>[1]Premiums!V32</f>
        <v>0</v>
      </c>
      <c r="W32" s="21">
        <f>[1]Premiums!W32</f>
        <v>0</v>
      </c>
      <c r="X32" s="38">
        <f>[1]Premiums!X32</f>
        <v>0</v>
      </c>
      <c r="Y32" s="21">
        <f>[1]Premiums!Y32</f>
        <v>538.63</v>
      </c>
      <c r="Z32" s="29">
        <f>[1]Premiums!Z32</f>
        <v>133813996.30829984</v>
      </c>
      <c r="AA32" s="8"/>
    </row>
    <row r="33" spans="1:46" s="28" customFormat="1" x14ac:dyDescent="0.25">
      <c r="A33" s="106" t="s">
        <v>61</v>
      </c>
      <c r="B33" s="107"/>
      <c r="C33" s="32">
        <f>[1]Premiums!C33</f>
        <v>398210725.39999998</v>
      </c>
      <c r="D33" s="32">
        <f>[1]Premiums!D33</f>
        <v>363037272</v>
      </c>
      <c r="E33" s="32">
        <f>[1]Premiums!E33</f>
        <v>314462998.33000016</v>
      </c>
      <c r="F33" s="23">
        <f>[1]Premiums!F33</f>
        <v>270307008.52000004</v>
      </c>
      <c r="G33" s="23">
        <f>[1]Premiums!G33</f>
        <v>213006900.90000001</v>
      </c>
      <c r="H33" s="23">
        <f>[1]Premiums!H33</f>
        <v>181355984.78354931</v>
      </c>
      <c r="I33" s="32">
        <f>[1]Premiums!I33</f>
        <v>173809288.11000001</v>
      </c>
      <c r="J33" s="23">
        <f>[1]Premiums!J33</f>
        <v>166382165.58000001</v>
      </c>
      <c r="K33" s="23">
        <f>[1]Premiums!K33</f>
        <v>158937988.37999994</v>
      </c>
      <c r="L33" s="32">
        <f>[1]Premiums!L33</f>
        <v>156954138.60999998</v>
      </c>
      <c r="M33" s="23">
        <f>[1]Premiums!M33</f>
        <v>73336044.109999999</v>
      </c>
      <c r="N33" s="23">
        <f>[1]Premiums!N33</f>
        <v>40047913.850000001</v>
      </c>
      <c r="O33" s="23">
        <f>[1]Premiums!O33</f>
        <v>27861846.419999704</v>
      </c>
      <c r="P33" s="33">
        <f>[1]Premiums!P33</f>
        <v>20887639</v>
      </c>
      <c r="Q33" s="45">
        <f>[1]Premiums!Q33</f>
        <v>16201680.4</v>
      </c>
      <c r="R33" s="23">
        <f>[1]Premiums!R33</f>
        <v>15743674.850326184</v>
      </c>
      <c r="S33" s="23">
        <f>[1]Premiums!S33</f>
        <v>15697749.4230994</v>
      </c>
      <c r="T33" s="23">
        <f>[1]Premiums!T33</f>
        <v>9028669.0100000016</v>
      </c>
      <c r="U33" s="23">
        <f>[1]Premiums!U33</f>
        <v>8491026.238348294</v>
      </c>
      <c r="V33" s="23">
        <f>[1]Premiums!V33</f>
        <v>5576688.330000001</v>
      </c>
      <c r="W33" s="23">
        <f>[1]Premiums!W33</f>
        <v>3723017.9200000004</v>
      </c>
      <c r="X33" s="23">
        <f>[1]Premiums!X33</f>
        <v>2289160</v>
      </c>
      <c r="Y33" s="23">
        <f>[1]Premiums!Y33</f>
        <v>1701823.4388235523</v>
      </c>
      <c r="Z33" s="29">
        <f>[1]Premiums!Z33</f>
        <v>2637051403.6041474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f>[1]Premiums!C34</f>
        <v>0.15100605352468743</v>
      </c>
      <c r="D34" s="36">
        <f>[1]Premiums!D34</f>
        <v>0.13766787841292161</v>
      </c>
      <c r="E34" s="36">
        <f>[1]Premiums!E34</f>
        <v>0.1192479592548757</v>
      </c>
      <c r="F34" s="36">
        <f>[1]Premiums!F34</f>
        <v>0.10250350378098899</v>
      </c>
      <c r="G34" s="36">
        <f>[1]Premiums!G34</f>
        <v>8.0774648764478485E-2</v>
      </c>
      <c r="H34" s="36">
        <f>[1]Premiums!H34</f>
        <v>6.8772260008160613E-2</v>
      </c>
      <c r="I34" s="36">
        <f>[1]Premiums!I34</f>
        <v>6.5910466467376777E-2</v>
      </c>
      <c r="J34" s="36">
        <f>[1]Premiums!J34</f>
        <v>6.3094016807029196E-2</v>
      </c>
      <c r="K34" s="36">
        <f>[1]Premiums!K34</f>
        <v>6.0271099821100946E-2</v>
      </c>
      <c r="L34" s="36">
        <f>[1]Premiums!L34</f>
        <v>5.9518801338299836E-2</v>
      </c>
      <c r="M34" s="36">
        <f>[1]Premiums!M34</f>
        <v>2.7809865219073526E-2</v>
      </c>
      <c r="N34" s="36">
        <f>[1]Premiums!N34</f>
        <v>1.518662616711421E-2</v>
      </c>
      <c r="O34" s="36">
        <f>[1]Premiums!O34</f>
        <v>1.0565530266842723E-2</v>
      </c>
      <c r="P34" s="36">
        <f>[1]Premiums!P34</f>
        <v>7.9208311872313742E-3</v>
      </c>
      <c r="Q34" s="36">
        <f>[1]Premiums!Q34</f>
        <v>6.1438621855670374E-3</v>
      </c>
      <c r="R34" s="36">
        <f>[1]Premiums!R34</f>
        <v>5.9701812519880239E-3</v>
      </c>
      <c r="S34" s="36">
        <f>[1]Premiums!S34</f>
        <v>5.9527658056436651E-3</v>
      </c>
      <c r="T34" s="36">
        <f>[1]Premiums!T34</f>
        <v>3.4237743707461348E-3</v>
      </c>
      <c r="U34" s="36">
        <f>[1]Premiums!U34</f>
        <v>3.2198940933587114E-3</v>
      </c>
      <c r="V34" s="36">
        <f>[1]Premiums!V34</f>
        <v>2.1147438849231956E-3</v>
      </c>
      <c r="W34" s="36">
        <f>[1]Premiums!W34</f>
        <v>1.4118109017183457E-3</v>
      </c>
      <c r="X34" s="36">
        <f>[1]Premiums!X34</f>
        <v>8.6807560780625189E-4</v>
      </c>
      <c r="Y34" s="36">
        <f>[1]Premiums!Y34</f>
        <v>6.4535087806692456E-4</v>
      </c>
      <c r="Z34" s="36">
        <f>[1]Premiums!Z34</f>
        <v>0.99999999999999956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5.2664819178123601E-2</v>
      </c>
      <c r="B46" s="104" t="s">
        <v>293</v>
      </c>
      <c r="F46" s="52"/>
    </row>
    <row r="47" spans="1:46" ht="15" customHeight="1" x14ac:dyDescent="0.25">
      <c r="A47" s="53">
        <f>(Z7+Z20)/$Z$33</f>
        <v>0.68512127194270711</v>
      </c>
      <c r="B47" s="105" t="s">
        <v>294</v>
      </c>
      <c r="F47" s="52"/>
    </row>
    <row r="48" spans="1:46" ht="15" customHeight="1" x14ac:dyDescent="0.25">
      <c r="A48" s="53">
        <f>Z8/$Z$33</f>
        <v>3.9149865057199152E-3</v>
      </c>
      <c r="B48" s="105" t="s">
        <v>36</v>
      </c>
      <c r="F48" s="52"/>
    </row>
    <row r="49" spans="1:6" ht="15" customHeight="1" x14ac:dyDescent="0.25">
      <c r="A49" s="53">
        <f>(Z25+Z9)/$Z$33</f>
        <v>3.1271831935961395E-3</v>
      </c>
      <c r="B49" s="105" t="s">
        <v>295</v>
      </c>
      <c r="F49" s="52"/>
    </row>
    <row r="50" spans="1:6" ht="15" customHeight="1" x14ac:dyDescent="0.25">
      <c r="A50" s="53">
        <f>(Z26+Z10)/$Z$33</f>
        <v>3.4423448787533617E-3</v>
      </c>
      <c r="B50" s="105" t="s">
        <v>296</v>
      </c>
      <c r="F50" s="52"/>
    </row>
    <row r="51" spans="1:6" ht="15" customHeight="1" x14ac:dyDescent="0.25">
      <c r="A51" s="53">
        <f>Z11/$Z$33</f>
        <v>1.5739938950347247E-2</v>
      </c>
      <c r="B51" s="105" t="s">
        <v>39</v>
      </c>
      <c r="F51" s="52"/>
    </row>
    <row r="52" spans="1:6" ht="15" customHeight="1" x14ac:dyDescent="0.25">
      <c r="A52" s="53">
        <f>(Z12+Z17)/$Z$33</f>
        <v>0.11467527837019643</v>
      </c>
      <c r="B52" s="105" t="s">
        <v>297</v>
      </c>
      <c r="F52" s="52"/>
    </row>
    <row r="53" spans="1:6" ht="15" customHeight="1" x14ac:dyDescent="0.25">
      <c r="A53" s="53">
        <f>Z27/$Z$33</f>
        <v>1.7498381838305908E-2</v>
      </c>
      <c r="B53" s="105" t="s">
        <v>55</v>
      </c>
      <c r="F53" s="52"/>
    </row>
    <row r="54" spans="1:6" ht="15" customHeight="1" x14ac:dyDescent="0.25">
      <c r="A54" s="53">
        <f>(Z28+Z29+Z30+Z31)/$Z$33</f>
        <v>5.3071999960475319E-2</v>
      </c>
      <c r="B54" s="105" t="s">
        <v>298</v>
      </c>
      <c r="F54" s="52"/>
    </row>
    <row r="55" spans="1:6" ht="15" customHeight="1" x14ac:dyDescent="0.25">
      <c r="A55" s="53">
        <f>Z32/$Z$33</f>
        <v>5.0743795181774506E-2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tr">
        <f>"GROSS CLAIMS PAID AS AT "&amp;'[1]Data contr.'!$B$2&amp;"*"</f>
        <v>GROSS CLAIMS PAID AS AT 30.11.2022*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tr">
        <f>VLOOKUP([1]Payments!C$3,'[2]Общо застраховане'!$E$1:$G$31,3,FALSE)</f>
        <v>Euroins Insurance Jsc</v>
      </c>
      <c r="D3" s="31" t="str">
        <f>VLOOKUP([1]Payments!D$3,'[2]Общо застраховане'!$E$1:$G$31,3,FALSE)</f>
        <v>ZK LEV INS AD</v>
      </c>
      <c r="E3" s="31" t="str">
        <f>VLOOKUP([1]Payments!E$3,'[2]Общо застраховане'!$E$1:$G$31,3,FALSE)</f>
        <v>Bulstrad Vienna Insurance Group</v>
      </c>
      <c r="F3" s="31" t="str">
        <f>VLOOKUP([1]Payments!F$3,'[2]Общо застраховане'!$E$1:$G$31,3,FALSE)</f>
        <v>"DZI - General Insurance" JSC</v>
      </c>
      <c r="G3" s="31" t="str">
        <f>VLOOKUP([1]Payments!G$3,'[2]Общо застраховане'!$E$1:$G$31,3,FALSE)</f>
        <v>Insurance company BUL INS LTD</v>
      </c>
      <c r="H3" s="31" t="str">
        <f>VLOOKUP([1]Payments!H$3,'[2]Общо застраховане'!$E$1:$G$31,3,FALSE)</f>
        <v>DallBogg: Zhivot I zdrave</v>
      </c>
      <c r="I3" s="31" t="str">
        <f>VLOOKUP([1]Payments!I$3,'[2]Общо застраховане'!$E$1:$G$31,3,FALSE)</f>
        <v>Аrmeec insurance JSC</v>
      </c>
      <c r="J3" s="31" t="str">
        <f>VLOOKUP([1]Payments!J$3,'[2]Общо застраховане'!$E$1:$G$31,3,FALSE)</f>
        <v>Generali insurance AD</v>
      </c>
      <c r="K3" s="31" t="str">
        <f>VLOOKUP([1]Payments!K$3,'[2]Общо застраховане'!$E$1:$G$31,3,FALSE)</f>
        <v>JSIC OZK - Insurance JSC</v>
      </c>
      <c r="L3" s="31" t="str">
        <f>VLOOKUP([1]Payments!L$3,'[2]Общо застраховане'!$E$1:$G$31,3,FALSE)</f>
        <v>ZAD "Allianz Bulgaria"</v>
      </c>
      <c r="M3" s="31" t="str">
        <f>VLOOKUP([1]Payments!M$3,'[2]Общо застраховане'!$E$1:$G$31,3,FALSE)</f>
        <v>UNIQA Insurance pls</v>
      </c>
      <c r="N3" s="31" t="str">
        <f>VLOOKUP([1]Payments!N$3,'[2]Общо застраховане'!$E$1:$G$31,3,FALSE)</f>
        <v>OZOF Doverie AD</v>
      </c>
      <c r="O3" s="31" t="str">
        <f>VLOOKUP([1]Payments!O$3,'[2]Общо застраховане'!$E$1:$G$31,3,FALSE)</f>
        <v>Insurance company "Asset Insurance" AD</v>
      </c>
      <c r="P3" s="31" t="str">
        <f>VLOOKUP([1]Payments!P$3,'[2]Общо застраховане'!$E$1:$G$31,3,FALSE)</f>
        <v>"Groupama Zastrahovane" EAD</v>
      </c>
      <c r="Q3" s="31" t="str">
        <f>VLOOKUP([1]Payments!Q$3,'[2]Общо застраховане'!$E$1:$G$31,3,FALSE)</f>
        <v>Bulgaria Insurance AD</v>
      </c>
      <c r="R3" s="31" t="str">
        <f>VLOOKUP([1]Payments!R$3,'[2]Общо застраховане'!$E$1:$G$31,3,FALSE)</f>
        <v>"Insurance company EIG Re" EAD</v>
      </c>
      <c r="S3" s="31" t="str">
        <f>VLOOKUP([1]Payments!S$3,'[2]Общо застраховане'!$E$1:$G$31,3,FALSE)</f>
        <v>Insurance Company "OZOK Ins" AD</v>
      </c>
      <c r="T3" s="31" t="str">
        <f>VLOOKUP([1]Payments!T$3,'[2]Общо застраховане'!$E$1:$G$31,3,FALSE)</f>
        <v>Fi Health Insurance AD</v>
      </c>
      <c r="U3" s="31" t="str">
        <f>VLOOKUP([1]Payments!U$3,'[2]Общо застраховане'!$E$1:$G$31,3,FALSE)</f>
        <v>Saglasie Insurance JSC</v>
      </c>
      <c r="V3" s="31" t="str">
        <f>VLOOKUP([1]Payments!V$3,'[2]Общо застраховане'!$E$1:$G$31,3,FALSE)</f>
        <v>Bulgarian export insurance agency \BAEZ\</v>
      </c>
      <c r="W3" s="31" t="str">
        <f>VLOOKUP([1]Payments!W$3,'[2]Общо застраховане'!$E$1:$G$31,3,FALSE)</f>
        <v>"ZAD European Insurance Company"</v>
      </c>
      <c r="X3" s="31" t="str">
        <f>VLOOKUP([1]Payments!X$3,'[2]Общо застраховане'!$E$1:$G$31,3,FALSE)</f>
        <v>Axiom Insurance Company Jsc</v>
      </c>
      <c r="Y3" s="31" t="str">
        <f>VLOOKUP([1]Payments!Y$3,'[2]Общо застраховане'!$E$1:$G$31,3,FALSE)</f>
        <v>ZAD "ENERGY"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f>[1]Payments!C4</f>
        <v>612216.93000000005</v>
      </c>
      <c r="D4" s="38">
        <f>[1]Payments!D4</f>
        <v>2444602</v>
      </c>
      <c r="E4" s="38">
        <f>[1]Payments!E4</f>
        <v>1061270.4099999999</v>
      </c>
      <c r="F4" s="38">
        <f>[1]Payments!F4</f>
        <v>1808844.1118613053</v>
      </c>
      <c r="G4" s="38">
        <f>[1]Payments!G4</f>
        <v>5719.65</v>
      </c>
      <c r="H4" s="38">
        <f>[1]Payments!H4</f>
        <v>19292.27</v>
      </c>
      <c r="I4" s="38">
        <f>[1]Payments!I4</f>
        <v>1377255.5999999999</v>
      </c>
      <c r="J4" s="38">
        <f>[1]Payments!J4</f>
        <v>2197419.34</v>
      </c>
      <c r="K4" s="38">
        <f>[1]Payments!K4</f>
        <v>297362.32</v>
      </c>
      <c r="L4" s="47">
        <f>[1]Payments!L4</f>
        <v>449393.35000000003</v>
      </c>
      <c r="M4" s="38">
        <f>[1]Payments!M4</f>
        <v>974</v>
      </c>
      <c r="N4" s="38">
        <f>[1]Payments!N4</f>
        <v>0</v>
      </c>
      <c r="O4" s="38">
        <f>[1]Payments!O4</f>
        <v>194454.90448099203</v>
      </c>
      <c r="P4" s="38">
        <f>[1]Payments!P4</f>
        <v>322763.10999999993</v>
      </c>
      <c r="Q4" s="38">
        <f>[1]Payments!Q4</f>
        <v>203422.11000000002</v>
      </c>
      <c r="R4" s="38">
        <f>[1]Payments!R4</f>
        <v>0</v>
      </c>
      <c r="S4" s="38">
        <f>[1]Payments!S4</f>
        <v>177981.10000000006</v>
      </c>
      <c r="T4" s="38">
        <f>[1]Payments!T4</f>
        <v>219647.93187438027</v>
      </c>
      <c r="U4" s="38">
        <f>[1]Payments!U4</f>
        <v>1360.1460343105425</v>
      </c>
      <c r="V4" s="38">
        <f>[1]Payments!V4</f>
        <v>0</v>
      </c>
      <c r="W4" s="38">
        <f>[1]Payments!W4</f>
        <v>32652</v>
      </c>
      <c r="X4" s="38">
        <f>[1]Payments!X4</f>
        <v>0</v>
      </c>
      <c r="Y4" s="38">
        <f>[1]Payments!Y4</f>
        <v>67195.37</v>
      </c>
      <c r="Z4" s="29">
        <f>[1]Payments!Z4</f>
        <v>11493826.654250983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f>[1]Payments!C5</f>
        <v>0</v>
      </c>
      <c r="D5" s="37">
        <f>[1]Payments!D5</f>
        <v>0</v>
      </c>
      <c r="E5" s="37">
        <f>[1]Payments!E5</f>
        <v>36313.1</v>
      </c>
      <c r="F5" s="21">
        <f>[1]Payments!F5</f>
        <v>9740.3978824181686</v>
      </c>
      <c r="G5" s="21">
        <f>[1]Payments!G5</f>
        <v>0</v>
      </c>
      <c r="H5" s="21">
        <f>[1]Payments!H5</f>
        <v>0</v>
      </c>
      <c r="I5" s="37">
        <f>[1]Payments!I5</f>
        <v>117669.92</v>
      </c>
      <c r="J5" s="21">
        <f>[1]Payments!J5</f>
        <v>4426.5599999999995</v>
      </c>
      <c r="K5" s="21">
        <f>[1]Payments!K5</f>
        <v>827.62</v>
      </c>
      <c r="L5" s="37">
        <f>[1]Payments!L5</f>
        <v>1000</v>
      </c>
      <c r="M5" s="21">
        <f>[1]Payments!M5</f>
        <v>384</v>
      </c>
      <c r="N5" s="21">
        <f>[1]Payments!N5</f>
        <v>0</v>
      </c>
      <c r="O5" s="21">
        <f>[1]Payments!O5</f>
        <v>18.963371957737166</v>
      </c>
      <c r="P5" s="22">
        <f>[1]Payments!P5</f>
        <v>0</v>
      </c>
      <c r="Q5" s="38">
        <f>[1]Payments!Q5</f>
        <v>0</v>
      </c>
      <c r="R5" s="21">
        <f>[1]Payments!R5</f>
        <v>0</v>
      </c>
      <c r="S5" s="21">
        <f>[1]Payments!S5</f>
        <v>0</v>
      </c>
      <c r="T5" s="21">
        <f>[1]Payments!T5</f>
        <v>0</v>
      </c>
      <c r="U5" s="21">
        <f>[1]Payments!U5</f>
        <v>0</v>
      </c>
      <c r="V5" s="21">
        <f>[1]Payments!V5</f>
        <v>0</v>
      </c>
      <c r="W5" s="21">
        <f>[1]Payments!W5</f>
        <v>0</v>
      </c>
      <c r="X5" s="38">
        <f>[1]Payments!X5</f>
        <v>0</v>
      </c>
      <c r="Y5" s="21">
        <f>[1]Payments!Y5</f>
        <v>0</v>
      </c>
      <c r="Z5" s="29">
        <f>[1]Payments!Z5</f>
        <v>170380.56125437591</v>
      </c>
      <c r="AA5" s="8"/>
    </row>
    <row r="6" spans="1:28" x14ac:dyDescent="0.25">
      <c r="A6" s="20">
        <v>2</v>
      </c>
      <c r="B6" s="65" t="s">
        <v>34</v>
      </c>
      <c r="C6" s="37">
        <f>[1]Payments!C6</f>
        <v>4434405.8000000007</v>
      </c>
      <c r="D6" s="37">
        <f>[1]Payments!D6</f>
        <v>0</v>
      </c>
      <c r="E6" s="37">
        <f>[1]Payments!E6</f>
        <v>0</v>
      </c>
      <c r="F6" s="21">
        <f>[1]Payments!F6</f>
        <v>0</v>
      </c>
      <c r="G6" s="21">
        <f>[1]Payments!G6</f>
        <v>0</v>
      </c>
      <c r="H6" s="21">
        <f>[1]Payments!H6</f>
        <v>565539.84999999974</v>
      </c>
      <c r="I6" s="37">
        <f>[1]Payments!I6</f>
        <v>0</v>
      </c>
      <c r="J6" s="21">
        <f>[1]Payments!J6</f>
        <v>14738130.259999955</v>
      </c>
      <c r="K6" s="21">
        <f>[1]Payments!K6</f>
        <v>0</v>
      </c>
      <c r="L6" s="37">
        <f>[1]Payments!L6</f>
        <v>1172999.27</v>
      </c>
      <c r="M6" s="21">
        <f>[1]Payments!M6</f>
        <v>0</v>
      </c>
      <c r="N6" s="21">
        <f>[1]Payments!N6</f>
        <v>12377667</v>
      </c>
      <c r="O6" s="21">
        <f>[1]Payments!O6</f>
        <v>0</v>
      </c>
      <c r="P6" s="22">
        <f>[1]Payments!P6</f>
        <v>210660.93</v>
      </c>
      <c r="Q6" s="38">
        <f>[1]Payments!Q6</f>
        <v>6801808.97000001</v>
      </c>
      <c r="R6" s="21">
        <f>[1]Payments!R6</f>
        <v>0</v>
      </c>
      <c r="S6" s="21">
        <f>[1]Payments!S6</f>
        <v>3505768.5999998422</v>
      </c>
      <c r="T6" s="21">
        <f>[1]Payments!T6</f>
        <v>3474602.4360900233</v>
      </c>
      <c r="U6" s="21">
        <f>[1]Payments!U6</f>
        <v>2445365.8998213615</v>
      </c>
      <c r="V6" s="21">
        <f>[1]Payments!V6</f>
        <v>0</v>
      </c>
      <c r="W6" s="21">
        <f>[1]Payments!W6</f>
        <v>629262</v>
      </c>
      <c r="X6" s="38">
        <f>[1]Payments!X6</f>
        <v>649072.01999999769</v>
      </c>
      <c r="Y6" s="21">
        <f>[1]Payments!Y6</f>
        <v>0</v>
      </c>
      <c r="Z6" s="29">
        <f>[1]Payments!Z6</f>
        <v>51005283.035911195</v>
      </c>
      <c r="AA6" s="8"/>
    </row>
    <row r="7" spans="1:28" x14ac:dyDescent="0.25">
      <c r="A7" s="20">
        <v>3</v>
      </c>
      <c r="B7" s="65" t="s">
        <v>35</v>
      </c>
      <c r="C7" s="37">
        <f>[1]Payments!C7</f>
        <v>15335523.649999999</v>
      </c>
      <c r="D7" s="37">
        <f>[1]Payments!D7</f>
        <v>16802947</v>
      </c>
      <c r="E7" s="37">
        <f>[1]Payments!E7</f>
        <v>64514423.299999997</v>
      </c>
      <c r="F7" s="21">
        <f>[1]Payments!F7</f>
        <v>49866233.652577005</v>
      </c>
      <c r="G7" s="21">
        <f>[1]Payments!G7</f>
        <v>14476075.290000001</v>
      </c>
      <c r="H7" s="21">
        <f>[1]Payments!H7</f>
        <v>573600.75000000012</v>
      </c>
      <c r="I7" s="37">
        <f>[1]Payments!I7</f>
        <v>53790234.019999988</v>
      </c>
      <c r="J7" s="21">
        <f>[1]Payments!J7</f>
        <v>28845880.170000006</v>
      </c>
      <c r="K7" s="21">
        <f>[1]Payments!K7</f>
        <v>3418600.7399999984</v>
      </c>
      <c r="L7" s="37">
        <f>[1]Payments!L7</f>
        <v>41450065.650000006</v>
      </c>
      <c r="M7" s="21">
        <f>[1]Payments!M7</f>
        <v>6789784.5599999996</v>
      </c>
      <c r="N7" s="21">
        <f>[1]Payments!N7</f>
        <v>0</v>
      </c>
      <c r="O7" s="21">
        <f>[1]Payments!O7</f>
        <v>5827131.5612079054</v>
      </c>
      <c r="P7" s="22">
        <f>[1]Payments!P7</f>
        <v>3827231.859999998</v>
      </c>
      <c r="Q7" s="38">
        <f>[1]Payments!Q7</f>
        <v>317456.12000062701</v>
      </c>
      <c r="R7" s="21">
        <f>[1]Payments!R7</f>
        <v>-5741.33</v>
      </c>
      <c r="S7" s="21">
        <f>[1]Payments!S7</f>
        <v>153040.26000000013</v>
      </c>
      <c r="T7" s="21">
        <f>[1]Payments!T7</f>
        <v>0</v>
      </c>
      <c r="U7" s="21">
        <f>[1]Payments!U7</f>
        <v>0</v>
      </c>
      <c r="V7" s="21">
        <f>[1]Payments!V7</f>
        <v>0</v>
      </c>
      <c r="W7" s="21">
        <f>[1]Payments!W7</f>
        <v>0</v>
      </c>
      <c r="X7" s="38">
        <f>[1]Payments!X7</f>
        <v>0</v>
      </c>
      <c r="Y7" s="21">
        <f>[1]Payments!Y7</f>
        <v>100093.62000000001</v>
      </c>
      <c r="Z7" s="29">
        <f>[1]Payments!Z7</f>
        <v>306082580.8737855</v>
      </c>
      <c r="AA7" s="8"/>
      <c r="AB7" s="27"/>
    </row>
    <row r="8" spans="1:28" x14ac:dyDescent="0.25">
      <c r="A8" s="20">
        <v>4</v>
      </c>
      <c r="B8" s="65" t="s">
        <v>36</v>
      </c>
      <c r="C8" s="37">
        <f>[1]Payments!C8</f>
        <v>0</v>
      </c>
      <c r="D8" s="37">
        <f>[1]Payments!D8</f>
        <v>0</v>
      </c>
      <c r="E8" s="37">
        <f>[1]Payments!E8</f>
        <v>144600.44</v>
      </c>
      <c r="F8" s="21">
        <f>[1]Payments!F8</f>
        <v>1346.9913124996585</v>
      </c>
      <c r="G8" s="21">
        <f>[1]Payments!G8</f>
        <v>0</v>
      </c>
      <c r="H8" s="21">
        <f>[1]Payments!H8</f>
        <v>0</v>
      </c>
      <c r="I8" s="37">
        <f>[1]Payments!I8</f>
        <v>0</v>
      </c>
      <c r="J8" s="21">
        <f>[1]Payments!J8</f>
        <v>60491.25</v>
      </c>
      <c r="K8" s="21">
        <f>[1]Payments!K8</f>
        <v>204293.75</v>
      </c>
      <c r="L8" s="37">
        <f>[1]Payments!L8</f>
        <v>0</v>
      </c>
      <c r="M8" s="21">
        <f>[1]Payments!M8</f>
        <v>0</v>
      </c>
      <c r="N8" s="21">
        <f>[1]Payments!N8</f>
        <v>0</v>
      </c>
      <c r="O8" s="21">
        <f>[1]Payments!O8</f>
        <v>0</v>
      </c>
      <c r="P8" s="22">
        <f>[1]Payments!P8</f>
        <v>0</v>
      </c>
      <c r="Q8" s="38">
        <f>[1]Payments!Q8</f>
        <v>0</v>
      </c>
      <c r="R8" s="21">
        <f>[1]Payments!R8</f>
        <v>0</v>
      </c>
      <c r="S8" s="21">
        <f>[1]Payments!S8</f>
        <v>0</v>
      </c>
      <c r="T8" s="21">
        <f>[1]Payments!T8</f>
        <v>0</v>
      </c>
      <c r="U8" s="21">
        <f>[1]Payments!U8</f>
        <v>0</v>
      </c>
      <c r="V8" s="21">
        <f>[1]Payments!V8</f>
        <v>0</v>
      </c>
      <c r="W8" s="21">
        <f>[1]Payments!W8</f>
        <v>0</v>
      </c>
      <c r="X8" s="38">
        <f>[1]Payments!X8</f>
        <v>0</v>
      </c>
      <c r="Y8" s="21">
        <f>[1]Payments!Y8</f>
        <v>0</v>
      </c>
      <c r="Z8" s="29">
        <f>[1]Payments!Z8</f>
        <v>410732.43131249968</v>
      </c>
      <c r="AA8" s="8"/>
      <c r="AB8" s="27"/>
    </row>
    <row r="9" spans="1:28" x14ac:dyDescent="0.25">
      <c r="A9" s="20">
        <v>5</v>
      </c>
      <c r="B9" s="65" t="s">
        <v>37</v>
      </c>
      <c r="C9" s="37">
        <f>[1]Payments!C9</f>
        <v>0</v>
      </c>
      <c r="D9" s="37">
        <f>[1]Payments!D9</f>
        <v>0</v>
      </c>
      <c r="E9" s="37">
        <f>[1]Payments!E9</f>
        <v>54420.87</v>
      </c>
      <c r="F9" s="21">
        <f>[1]Payments!F9</f>
        <v>0</v>
      </c>
      <c r="G9" s="21">
        <f>[1]Payments!G9</f>
        <v>0</v>
      </c>
      <c r="H9" s="21">
        <f>[1]Payments!H9</f>
        <v>0</v>
      </c>
      <c r="I9" s="37">
        <f>[1]Payments!I9</f>
        <v>0</v>
      </c>
      <c r="J9" s="21">
        <f>[1]Payments!J9</f>
        <v>186733.72</v>
      </c>
      <c r="K9" s="21">
        <f>[1]Payments!K9</f>
        <v>0</v>
      </c>
      <c r="L9" s="37">
        <f>[1]Payments!L9</f>
        <v>0</v>
      </c>
      <c r="M9" s="21">
        <f>[1]Payments!M9</f>
        <v>0</v>
      </c>
      <c r="N9" s="21">
        <f>[1]Payments!N9</f>
        <v>0</v>
      </c>
      <c r="O9" s="21">
        <f>[1]Payments!O9</f>
        <v>56.815162763854758</v>
      </c>
      <c r="P9" s="22">
        <f>[1]Payments!P9</f>
        <v>0</v>
      </c>
      <c r="Q9" s="38">
        <f>[1]Payments!Q9</f>
        <v>0</v>
      </c>
      <c r="R9" s="21">
        <f>[1]Payments!R9</f>
        <v>0</v>
      </c>
      <c r="S9" s="21">
        <f>[1]Payments!S9</f>
        <v>0</v>
      </c>
      <c r="T9" s="21">
        <f>[1]Payments!T9</f>
        <v>0</v>
      </c>
      <c r="U9" s="21">
        <f>[1]Payments!U9</f>
        <v>0</v>
      </c>
      <c r="V9" s="21">
        <f>[1]Payments!V9</f>
        <v>0</v>
      </c>
      <c r="W9" s="21">
        <f>[1]Payments!W9</f>
        <v>0</v>
      </c>
      <c r="X9" s="38">
        <f>[1]Payments!X9</f>
        <v>0</v>
      </c>
      <c r="Y9" s="21">
        <f>[1]Payments!Y9</f>
        <v>0</v>
      </c>
      <c r="Z9" s="29">
        <f>[1]Payments!Z9</f>
        <v>241211.40516276384</v>
      </c>
      <c r="AA9" s="8"/>
      <c r="AB9" s="27"/>
    </row>
    <row r="10" spans="1:28" x14ac:dyDescent="0.25">
      <c r="A10" s="20">
        <v>6</v>
      </c>
      <c r="B10" s="65" t="s">
        <v>38</v>
      </c>
      <c r="C10" s="37">
        <f>[1]Payments!C10</f>
        <v>198395.35</v>
      </c>
      <c r="D10" s="37">
        <f>[1]Payments!D10</f>
        <v>5144</v>
      </c>
      <c r="E10" s="37">
        <f>[1]Payments!E10</f>
        <v>298811.98</v>
      </c>
      <c r="F10" s="21">
        <f>[1]Payments!F10</f>
        <v>1724.1352177118295</v>
      </c>
      <c r="G10" s="21">
        <f>[1]Payments!G10</f>
        <v>0</v>
      </c>
      <c r="H10" s="21">
        <f>[1]Payments!H10</f>
        <v>0</v>
      </c>
      <c r="I10" s="37">
        <f>[1]Payments!I10</f>
        <v>67187.8</v>
      </c>
      <c r="J10" s="21">
        <f>[1]Payments!J10</f>
        <v>53542.23</v>
      </c>
      <c r="K10" s="21">
        <f>[1]Payments!K10</f>
        <v>0</v>
      </c>
      <c r="L10" s="37">
        <f>[1]Payments!L10</f>
        <v>410426.72</v>
      </c>
      <c r="M10" s="21">
        <f>[1]Payments!M10</f>
        <v>0</v>
      </c>
      <c r="N10" s="21">
        <f>[1]Payments!N10</f>
        <v>0</v>
      </c>
      <c r="O10" s="21">
        <f>[1]Payments!O10</f>
        <v>0</v>
      </c>
      <c r="P10" s="22">
        <f>[1]Payments!P10</f>
        <v>0</v>
      </c>
      <c r="Q10" s="38">
        <f>[1]Payments!Q10</f>
        <v>0</v>
      </c>
      <c r="R10" s="21">
        <f>[1]Payments!R10</f>
        <v>54938.890302400003</v>
      </c>
      <c r="S10" s="21">
        <f>[1]Payments!S10</f>
        <v>0</v>
      </c>
      <c r="T10" s="21">
        <f>[1]Payments!T10</f>
        <v>0</v>
      </c>
      <c r="U10" s="21">
        <f>[1]Payments!U10</f>
        <v>0</v>
      </c>
      <c r="V10" s="21">
        <f>[1]Payments!V10</f>
        <v>0</v>
      </c>
      <c r="W10" s="21">
        <f>[1]Payments!W10</f>
        <v>0</v>
      </c>
      <c r="X10" s="38">
        <f>[1]Payments!X10</f>
        <v>0</v>
      </c>
      <c r="Y10" s="21">
        <f>[1]Payments!Y10</f>
        <v>0</v>
      </c>
      <c r="Z10" s="29">
        <f>[1]Payments!Z10</f>
        <v>1090171.1055201117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f>[1]Payments!C11</f>
        <v>310995.83</v>
      </c>
      <c r="D11" s="37">
        <f>[1]Payments!D11</f>
        <v>1728</v>
      </c>
      <c r="E11" s="37">
        <f>[1]Payments!E11</f>
        <v>1784624.57</v>
      </c>
      <c r="F11" s="21">
        <f>[1]Payments!F11</f>
        <v>301641.28591254336</v>
      </c>
      <c r="G11" s="21">
        <f>[1]Payments!G11</f>
        <v>0</v>
      </c>
      <c r="H11" s="21">
        <f>[1]Payments!H11</f>
        <v>0</v>
      </c>
      <c r="I11" s="37">
        <f>[1]Payments!I11</f>
        <v>-28628.91</v>
      </c>
      <c r="J11" s="21">
        <f>[1]Payments!J11</f>
        <v>139550.01</v>
      </c>
      <c r="K11" s="21">
        <f>[1]Payments!K11</f>
        <v>0</v>
      </c>
      <c r="L11" s="37">
        <f>[1]Payments!L11</f>
        <v>9531.7199999999993</v>
      </c>
      <c r="M11" s="21">
        <f>[1]Payments!M11</f>
        <v>319070.97000000003</v>
      </c>
      <c r="N11" s="21">
        <f>[1]Payments!N11</f>
        <v>0</v>
      </c>
      <c r="O11" s="21">
        <f>[1]Payments!O11</f>
        <v>1497.7551309091971</v>
      </c>
      <c r="P11" s="22">
        <f>[1]Payments!P11</f>
        <v>3243.79</v>
      </c>
      <c r="Q11" s="38">
        <f>[1]Payments!Q11</f>
        <v>0</v>
      </c>
      <c r="R11" s="21">
        <f>[1]Payments!R11</f>
        <v>724799.49963180011</v>
      </c>
      <c r="S11" s="21">
        <f>[1]Payments!S11</f>
        <v>0</v>
      </c>
      <c r="T11" s="21">
        <f>[1]Payments!T11</f>
        <v>0</v>
      </c>
      <c r="U11" s="21">
        <f>[1]Payments!U11</f>
        <v>0</v>
      </c>
      <c r="V11" s="21">
        <f>[1]Payments!V11</f>
        <v>0</v>
      </c>
      <c r="W11" s="21">
        <f>[1]Payments!W11</f>
        <v>0</v>
      </c>
      <c r="X11" s="38">
        <f>[1]Payments!X11</f>
        <v>0</v>
      </c>
      <c r="Y11" s="21">
        <f>[1]Payments!Y11</f>
        <v>0</v>
      </c>
      <c r="Z11" s="29">
        <f>[1]Payments!Z11</f>
        <v>3568054.5206752536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f>[1]Payments!C12</f>
        <v>4972083.38</v>
      </c>
      <c r="D12" s="37">
        <f>[1]Payments!D12</f>
        <v>3782595</v>
      </c>
      <c r="E12" s="37">
        <f>[1]Payments!E12</f>
        <v>12868192.98</v>
      </c>
      <c r="F12" s="21">
        <f>[1]Payments!F12</f>
        <v>13563226.734415064</v>
      </c>
      <c r="G12" s="21">
        <f>[1]Payments!G12</f>
        <v>11838.519999999999</v>
      </c>
      <c r="H12" s="21">
        <f>[1]Payments!H12</f>
        <v>275871.35999999999</v>
      </c>
      <c r="I12" s="37">
        <f>[1]Payments!I12</f>
        <v>3679190.29</v>
      </c>
      <c r="J12" s="21">
        <f>[1]Payments!J12</f>
        <v>6733399.8499999996</v>
      </c>
      <c r="K12" s="21">
        <f>[1]Payments!K12</f>
        <v>3488209.8500000006</v>
      </c>
      <c r="L12" s="37">
        <f>[1]Payments!L12</f>
        <v>5558509.1699999999</v>
      </c>
      <c r="M12" s="21">
        <f>[1]Payments!M12</f>
        <v>3218483.6100000003</v>
      </c>
      <c r="N12" s="21">
        <f>[1]Payments!N12</f>
        <v>0</v>
      </c>
      <c r="O12" s="21">
        <f>[1]Payments!O12</f>
        <v>448493.29764771322</v>
      </c>
      <c r="P12" s="22">
        <f>[1]Payments!P12</f>
        <v>1924895.2899999996</v>
      </c>
      <c r="Q12" s="38">
        <f>[1]Payments!Q12</f>
        <v>217158.2</v>
      </c>
      <c r="R12" s="21">
        <f>[1]Payments!R12</f>
        <v>1495573.1522099916</v>
      </c>
      <c r="S12" s="21">
        <f>[1]Payments!S12</f>
        <v>55969.850000000006</v>
      </c>
      <c r="T12" s="21">
        <f>[1]Payments!T12</f>
        <v>0</v>
      </c>
      <c r="U12" s="21">
        <f>[1]Payments!U12</f>
        <v>0</v>
      </c>
      <c r="V12" s="21">
        <f>[1]Payments!V12</f>
        <v>0</v>
      </c>
      <c r="W12" s="21">
        <f>[1]Payments!W12</f>
        <v>24174</v>
      </c>
      <c r="X12" s="38">
        <f>[1]Payments!X12</f>
        <v>0</v>
      </c>
      <c r="Y12" s="21">
        <f>[1]Payments!Y12</f>
        <v>8832.2999999999993</v>
      </c>
      <c r="Z12" s="29">
        <f>[1]Payments!Z12</f>
        <v>62326696.834272772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f>[1]Payments!C13</f>
        <v>0</v>
      </c>
      <c r="D13" s="37">
        <f>[1]Payments!D13</f>
        <v>3215011</v>
      </c>
      <c r="E13" s="37">
        <f>[1]Payments!E13</f>
        <v>6420660.4100000011</v>
      </c>
      <c r="F13" s="21">
        <f>[1]Payments!F13</f>
        <v>5858376.1300563896</v>
      </c>
      <c r="G13" s="21">
        <f>[1]Payments!G13</f>
        <v>11838.519999999999</v>
      </c>
      <c r="H13" s="21">
        <f>[1]Payments!H13</f>
        <v>0</v>
      </c>
      <c r="I13" s="37">
        <f>[1]Payments!I13</f>
        <v>2065583.3499999987</v>
      </c>
      <c r="J13" s="21">
        <f>[1]Payments!J13</f>
        <v>2773796.97</v>
      </c>
      <c r="K13" s="21">
        <f>[1]Payments!K13</f>
        <v>3190023.47</v>
      </c>
      <c r="L13" s="37">
        <f>[1]Payments!L13</f>
        <v>1907886.65</v>
      </c>
      <c r="M13" s="21">
        <f>[1]Payments!M13</f>
        <v>564160.86</v>
      </c>
      <c r="N13" s="21">
        <f>[1]Payments!N13</f>
        <v>0</v>
      </c>
      <c r="O13" s="21">
        <f>[1]Payments!O13</f>
        <v>448313.167424621</v>
      </c>
      <c r="P13" s="22">
        <f>[1]Payments!P13</f>
        <v>916846.18</v>
      </c>
      <c r="Q13" s="38">
        <f>[1]Payments!Q13</f>
        <v>217158.2</v>
      </c>
      <c r="R13" s="21">
        <f>[1]Payments!R13</f>
        <v>0</v>
      </c>
      <c r="S13" s="21">
        <f>[1]Payments!S13</f>
        <v>55173.700000000004</v>
      </c>
      <c r="T13" s="21">
        <f>[1]Payments!T13</f>
        <v>0</v>
      </c>
      <c r="U13" s="21">
        <f>[1]Payments!U13</f>
        <v>0</v>
      </c>
      <c r="V13" s="21">
        <f>[1]Payments!V13</f>
        <v>0</v>
      </c>
      <c r="W13" s="21">
        <f>[1]Payments!W13</f>
        <v>24174</v>
      </c>
      <c r="X13" s="38">
        <f>[1]Payments!X13</f>
        <v>0</v>
      </c>
      <c r="Y13" s="21">
        <f>[1]Payments!Y13</f>
        <v>8832.2999999999993</v>
      </c>
      <c r="Z13" s="29">
        <f>[1]Payments!Z13</f>
        <v>27677834.907481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f>[1]Payments!C14</f>
        <v>3014366.24</v>
      </c>
      <c r="D14" s="37">
        <f>[1]Payments!D14</f>
        <v>234211</v>
      </c>
      <c r="E14" s="37">
        <f>[1]Payments!E14</f>
        <v>3987458.9499999997</v>
      </c>
      <c r="F14" s="21">
        <f>[1]Payments!F14</f>
        <v>7060472.7111729998</v>
      </c>
      <c r="G14" s="21">
        <f>[1]Payments!G14</f>
        <v>0</v>
      </c>
      <c r="H14" s="21">
        <f>[1]Payments!H14</f>
        <v>238196.29</v>
      </c>
      <c r="I14" s="37">
        <f>[1]Payments!I14</f>
        <v>1192416.7600000012</v>
      </c>
      <c r="J14" s="21">
        <f>[1]Payments!J14</f>
        <v>2554792.8900000006</v>
      </c>
      <c r="K14" s="21">
        <f>[1]Payments!K14</f>
        <v>236192.18</v>
      </c>
      <c r="L14" s="37">
        <f>[1]Payments!L14</f>
        <v>3291815.0599999996</v>
      </c>
      <c r="M14" s="21">
        <f>[1]Payments!M14</f>
        <v>1854870.9900000002</v>
      </c>
      <c r="N14" s="21">
        <f>[1]Payments!N14</f>
        <v>0</v>
      </c>
      <c r="O14" s="21">
        <f>[1]Payments!O14</f>
        <v>0</v>
      </c>
      <c r="P14" s="22">
        <f>[1]Payments!P14</f>
        <v>1008049.1099999994</v>
      </c>
      <c r="Q14" s="38">
        <f>[1]Payments!Q14</f>
        <v>0</v>
      </c>
      <c r="R14" s="21">
        <f>[1]Payments!R14</f>
        <v>808447.15725599998</v>
      </c>
      <c r="S14" s="21">
        <f>[1]Payments!S14</f>
        <v>796.15</v>
      </c>
      <c r="T14" s="21">
        <f>[1]Payments!T14</f>
        <v>0</v>
      </c>
      <c r="U14" s="21">
        <f>[1]Payments!U14</f>
        <v>0</v>
      </c>
      <c r="V14" s="21">
        <f>[1]Payments!V14</f>
        <v>0</v>
      </c>
      <c r="W14" s="21">
        <f>[1]Payments!W14</f>
        <v>0</v>
      </c>
      <c r="X14" s="38">
        <f>[1]Payments!X14</f>
        <v>0</v>
      </c>
      <c r="Y14" s="21">
        <f>[1]Payments!Y14</f>
        <v>0</v>
      </c>
      <c r="Z14" s="29">
        <f>[1]Payments!Z14</f>
        <v>25482085.488428995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f>[1]Payments!C15</f>
        <v>0</v>
      </c>
      <c r="D15" s="37">
        <f>[1]Payments!D15</f>
        <v>14194</v>
      </c>
      <c r="E15" s="37">
        <f>[1]Payments!E15</f>
        <v>476058.58000000007</v>
      </c>
      <c r="F15" s="21">
        <f>[1]Payments!F15</f>
        <v>84651.250425573046</v>
      </c>
      <c r="G15" s="21">
        <f>[1]Payments!G15</f>
        <v>0</v>
      </c>
      <c r="H15" s="21">
        <f>[1]Payments!H15</f>
        <v>0</v>
      </c>
      <c r="I15" s="37">
        <f>[1]Payments!I15</f>
        <v>0</v>
      </c>
      <c r="J15" s="21">
        <f>[1]Payments!J15</f>
        <v>560267.33000000007</v>
      </c>
      <c r="K15" s="21">
        <f>[1]Payments!K15</f>
        <v>16161.240000000002</v>
      </c>
      <c r="L15" s="37">
        <f>[1]Payments!L15</f>
        <v>87512.04</v>
      </c>
      <c r="M15" s="21">
        <f>[1]Payments!M15</f>
        <v>304100.63</v>
      </c>
      <c r="N15" s="21">
        <f>[1]Payments!N15</f>
        <v>0</v>
      </c>
      <c r="O15" s="21">
        <f>[1]Payments!O15</f>
        <v>175.26995120745818</v>
      </c>
      <c r="P15" s="22">
        <f>[1]Payments!P15</f>
        <v>0</v>
      </c>
      <c r="Q15" s="38">
        <f>[1]Payments!Q15</f>
        <v>0</v>
      </c>
      <c r="R15" s="21">
        <f>[1]Payments!R15</f>
        <v>0</v>
      </c>
      <c r="S15" s="21">
        <f>[1]Payments!S15</f>
        <v>0</v>
      </c>
      <c r="T15" s="21">
        <f>[1]Payments!T15</f>
        <v>0</v>
      </c>
      <c r="U15" s="21">
        <f>[1]Payments!U15</f>
        <v>0</v>
      </c>
      <c r="V15" s="21">
        <f>[1]Payments!V15</f>
        <v>0</v>
      </c>
      <c r="W15" s="21">
        <f>[1]Payments!W15</f>
        <v>0</v>
      </c>
      <c r="X15" s="38">
        <f>[1]Payments!X15</f>
        <v>0</v>
      </c>
      <c r="Y15" s="21">
        <f>[1]Payments!Y15</f>
        <v>0</v>
      </c>
      <c r="Z15" s="29">
        <f>[1]Payments!Z15</f>
        <v>1543120.3403767808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f>[1]Payments!C16</f>
        <v>1957717.14</v>
      </c>
      <c r="D16" s="37">
        <f>[1]Payments!D16</f>
        <v>319179</v>
      </c>
      <c r="E16" s="37">
        <f>[1]Payments!E16</f>
        <v>1984015.0399999998</v>
      </c>
      <c r="F16" s="21">
        <f>[1]Payments!F16</f>
        <v>559726.64276009984</v>
      </c>
      <c r="G16" s="21">
        <f>[1]Payments!G16</f>
        <v>0</v>
      </c>
      <c r="H16" s="21">
        <f>[1]Payments!H16</f>
        <v>37675.07</v>
      </c>
      <c r="I16" s="37">
        <f>[1]Payments!I16</f>
        <v>421190.18</v>
      </c>
      <c r="J16" s="21">
        <f>[1]Payments!J16</f>
        <v>844542.66</v>
      </c>
      <c r="K16" s="21">
        <f>[1]Payments!K16</f>
        <v>45832.959999999999</v>
      </c>
      <c r="L16" s="37">
        <f>[1]Payments!L16</f>
        <v>271295.42000000004</v>
      </c>
      <c r="M16" s="21">
        <f>[1]Payments!M16</f>
        <v>495351.13</v>
      </c>
      <c r="N16" s="21">
        <f>[1]Payments!N16</f>
        <v>0</v>
      </c>
      <c r="O16" s="21">
        <f>[1]Payments!O16</f>
        <v>4.8602718847364086</v>
      </c>
      <c r="P16" s="22">
        <f>[1]Payments!P16</f>
        <v>0</v>
      </c>
      <c r="Q16" s="38">
        <f>[1]Payments!Q16</f>
        <v>0</v>
      </c>
      <c r="R16" s="21">
        <f>[1]Payments!R16</f>
        <v>687125.99495399161</v>
      </c>
      <c r="S16" s="21">
        <f>[1]Payments!S16</f>
        <v>0</v>
      </c>
      <c r="T16" s="21">
        <f>[1]Payments!T16</f>
        <v>0</v>
      </c>
      <c r="U16" s="21">
        <f>[1]Payments!U16</f>
        <v>0</v>
      </c>
      <c r="V16" s="21">
        <f>[1]Payments!V16</f>
        <v>0</v>
      </c>
      <c r="W16" s="21">
        <f>[1]Payments!W16</f>
        <v>0</v>
      </c>
      <c r="X16" s="38">
        <f>[1]Payments!X16</f>
        <v>0</v>
      </c>
      <c r="Y16" s="21">
        <f>[1]Payments!Y16</f>
        <v>0</v>
      </c>
      <c r="Z16" s="29">
        <f>[1]Payments!Z16</f>
        <v>7623656.0979859764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f>[1]Payments!C17</f>
        <v>-341920.45</v>
      </c>
      <c r="D17" s="37">
        <f>[1]Payments!D17</f>
        <v>410193</v>
      </c>
      <c r="E17" s="37">
        <f>[1]Payments!E17</f>
        <v>108371.88</v>
      </c>
      <c r="F17" s="21">
        <f>[1]Payments!F17</f>
        <v>66468.456462399015</v>
      </c>
      <c r="G17" s="21">
        <f>[1]Payments!G17</f>
        <v>279187.51</v>
      </c>
      <c r="H17" s="21">
        <f>[1]Payments!H17</f>
        <v>0</v>
      </c>
      <c r="I17" s="37">
        <f>[1]Payments!I17</f>
        <v>0</v>
      </c>
      <c r="J17" s="21">
        <f>[1]Payments!J17</f>
        <v>290541.52</v>
      </c>
      <c r="K17" s="21">
        <f>[1]Payments!K17</f>
        <v>8100</v>
      </c>
      <c r="L17" s="37">
        <f>[1]Payments!L17</f>
        <v>53900.530000000006</v>
      </c>
      <c r="M17" s="21">
        <f>[1]Payments!M17</f>
        <v>1170777.6900000002</v>
      </c>
      <c r="N17" s="21">
        <f>[1]Payments!N17</f>
        <v>0</v>
      </c>
      <c r="O17" s="21">
        <f>[1]Payments!O17</f>
        <v>55113.194385239884</v>
      </c>
      <c r="P17" s="22">
        <f>[1]Payments!P17</f>
        <v>2645.9</v>
      </c>
      <c r="Q17" s="38">
        <f>[1]Payments!Q17</f>
        <v>169829.07</v>
      </c>
      <c r="R17" s="21">
        <f>[1]Payments!R17</f>
        <v>0</v>
      </c>
      <c r="S17" s="21">
        <f>[1]Payments!S17</f>
        <v>0</v>
      </c>
      <c r="T17" s="21">
        <f>[1]Payments!T17</f>
        <v>0</v>
      </c>
      <c r="U17" s="21">
        <f>[1]Payments!U17</f>
        <v>0</v>
      </c>
      <c r="V17" s="21">
        <f>[1]Payments!V17</f>
        <v>0</v>
      </c>
      <c r="W17" s="21">
        <f>[1]Payments!W17</f>
        <v>0</v>
      </c>
      <c r="X17" s="38">
        <f>[1]Payments!X17</f>
        <v>0</v>
      </c>
      <c r="Y17" s="21">
        <f>[1]Payments!Y17</f>
        <v>0</v>
      </c>
      <c r="Z17" s="29">
        <f>[1]Payments!Z17</f>
        <v>2273208.3008476389</v>
      </c>
      <c r="AA17" s="8"/>
    </row>
    <row r="18" spans="1:27" x14ac:dyDescent="0.25">
      <c r="A18" s="54">
        <v>9.1</v>
      </c>
      <c r="B18" s="3" t="s">
        <v>46</v>
      </c>
      <c r="C18" s="37">
        <f>[1]Payments!C18</f>
        <v>-344650.45</v>
      </c>
      <c r="D18" s="37">
        <f>[1]Payments!D18</f>
        <v>391388</v>
      </c>
      <c r="E18" s="37">
        <f>[1]Payments!E18</f>
        <v>71329.790000000008</v>
      </c>
      <c r="F18" s="21">
        <f>[1]Payments!F18</f>
        <v>45774.265704273348</v>
      </c>
      <c r="G18" s="21">
        <f>[1]Payments!G18</f>
        <v>279187.51</v>
      </c>
      <c r="H18" s="21">
        <f>[1]Payments!H18</f>
        <v>0</v>
      </c>
      <c r="I18" s="37">
        <f>[1]Payments!I18</f>
        <v>0</v>
      </c>
      <c r="J18" s="21">
        <f>[1]Payments!J18</f>
        <v>0</v>
      </c>
      <c r="K18" s="21">
        <f>[1]Payments!K18</f>
        <v>0</v>
      </c>
      <c r="L18" s="37">
        <f>[1]Payments!L18</f>
        <v>45594.97</v>
      </c>
      <c r="M18" s="21">
        <f>[1]Payments!M18</f>
        <v>1170777.6900000002</v>
      </c>
      <c r="N18" s="21">
        <f>[1]Payments!N18</f>
        <v>0</v>
      </c>
      <c r="O18" s="21">
        <f>[1]Payments!O18</f>
        <v>55113.194385239884</v>
      </c>
      <c r="P18" s="22">
        <f>[1]Payments!P18</f>
        <v>0</v>
      </c>
      <c r="Q18" s="38">
        <f>[1]Payments!Q18</f>
        <v>169829.07</v>
      </c>
      <c r="R18" s="21">
        <f>[1]Payments!R18</f>
        <v>0</v>
      </c>
      <c r="S18" s="21">
        <f>[1]Payments!S18</f>
        <v>0</v>
      </c>
      <c r="T18" s="21">
        <f>[1]Payments!T18</f>
        <v>0</v>
      </c>
      <c r="U18" s="21">
        <f>[1]Payments!U18</f>
        <v>0</v>
      </c>
      <c r="V18" s="21">
        <f>[1]Payments!V18</f>
        <v>0</v>
      </c>
      <c r="W18" s="21">
        <f>[1]Payments!W18</f>
        <v>0</v>
      </c>
      <c r="X18" s="38">
        <f>[1]Payments!X18</f>
        <v>0</v>
      </c>
      <c r="Y18" s="21">
        <f>[1]Payments!Y18</f>
        <v>0</v>
      </c>
      <c r="Z18" s="29">
        <f>[1]Payments!Z18</f>
        <v>1884344.0400895134</v>
      </c>
      <c r="AA18" s="8"/>
    </row>
    <row r="19" spans="1:27" x14ac:dyDescent="0.25">
      <c r="A19" s="54">
        <v>9.1999999999999993</v>
      </c>
      <c r="B19" s="3" t="s">
        <v>47</v>
      </c>
      <c r="C19" s="37">
        <f>[1]Payments!C19</f>
        <v>2730</v>
      </c>
      <c r="D19" s="37">
        <f>[1]Payments!D19</f>
        <v>18805</v>
      </c>
      <c r="E19" s="37">
        <f>[1]Payments!E19</f>
        <v>37042.089999999997</v>
      </c>
      <c r="F19" s="21">
        <f>[1]Payments!F19</f>
        <v>20694.190758125667</v>
      </c>
      <c r="G19" s="21">
        <f>[1]Payments!G19</f>
        <v>0</v>
      </c>
      <c r="H19" s="21">
        <f>[1]Payments!H19</f>
        <v>0</v>
      </c>
      <c r="I19" s="37">
        <f>[1]Payments!I19</f>
        <v>0</v>
      </c>
      <c r="J19" s="21">
        <f>[1]Payments!J19</f>
        <v>290541.52</v>
      </c>
      <c r="K19" s="21">
        <f>[1]Payments!K19</f>
        <v>8100</v>
      </c>
      <c r="L19" s="37">
        <f>[1]Payments!L19</f>
        <v>8305.56</v>
      </c>
      <c r="M19" s="21">
        <f>[1]Payments!M19</f>
        <v>0</v>
      </c>
      <c r="N19" s="21">
        <f>[1]Payments!N19</f>
        <v>0</v>
      </c>
      <c r="O19" s="21">
        <f>[1]Payments!O19</f>
        <v>0</v>
      </c>
      <c r="P19" s="22">
        <f>[1]Payments!P19</f>
        <v>2645.9</v>
      </c>
      <c r="Q19" s="38">
        <f>[1]Payments!Q19</f>
        <v>0</v>
      </c>
      <c r="R19" s="21">
        <f>[1]Payments!R19</f>
        <v>0</v>
      </c>
      <c r="S19" s="21">
        <f>[1]Payments!S19</f>
        <v>0</v>
      </c>
      <c r="T19" s="21">
        <f>[1]Payments!T19</f>
        <v>0</v>
      </c>
      <c r="U19" s="21">
        <f>[1]Payments!U19</f>
        <v>0</v>
      </c>
      <c r="V19" s="21">
        <f>[1]Payments!V19</f>
        <v>0</v>
      </c>
      <c r="W19" s="21">
        <f>[1]Payments!W19</f>
        <v>0</v>
      </c>
      <c r="X19" s="38">
        <f>[1]Payments!X19</f>
        <v>0</v>
      </c>
      <c r="Y19" s="21">
        <f>[1]Payments!Y19</f>
        <v>0</v>
      </c>
      <c r="Z19" s="29">
        <f>[1]Payments!Z19</f>
        <v>388864.26075812569</v>
      </c>
      <c r="AA19" s="8"/>
    </row>
    <row r="20" spans="1:27" x14ac:dyDescent="0.25">
      <c r="A20" s="20">
        <v>10</v>
      </c>
      <c r="B20" s="66" t="s">
        <v>48</v>
      </c>
      <c r="C20" s="37">
        <f>[1]Payments!C20</f>
        <v>104870387.02</v>
      </c>
      <c r="D20" s="37">
        <f>[1]Payments!D20</f>
        <v>123738062</v>
      </c>
      <c r="E20" s="37">
        <f>[1]Payments!E20</f>
        <v>28693125.239999995</v>
      </c>
      <c r="F20" s="21">
        <f>[1]Payments!F20</f>
        <v>32690936.406004976</v>
      </c>
      <c r="G20" s="21">
        <f>[1]Payments!G20</f>
        <v>77657899.689999983</v>
      </c>
      <c r="H20" s="21">
        <f>[1]Payments!H20</f>
        <v>87402185.274717644</v>
      </c>
      <c r="I20" s="37">
        <f>[1]Payments!I20</f>
        <v>20194432.180000026</v>
      </c>
      <c r="J20" s="21">
        <f>[1]Payments!J20</f>
        <v>18211345.810000002</v>
      </c>
      <c r="K20" s="21">
        <f>[1]Payments!K20</f>
        <v>62078570.679999992</v>
      </c>
      <c r="L20" s="37">
        <f>[1]Payments!L20</f>
        <v>14373189.35</v>
      </c>
      <c r="M20" s="21">
        <f>[1]Payments!M20</f>
        <v>3491822.7500000005</v>
      </c>
      <c r="N20" s="21">
        <f>[1]Payments!N20</f>
        <v>0</v>
      </c>
      <c r="O20" s="21">
        <f>[1]Payments!O20</f>
        <v>2314176.6495106928</v>
      </c>
      <c r="P20" s="22">
        <f>[1]Payments!P20</f>
        <v>2074537.1099999994</v>
      </c>
      <c r="Q20" s="38">
        <f>[1]Payments!Q20</f>
        <v>0</v>
      </c>
      <c r="R20" s="21">
        <f>[1]Payments!R20</f>
        <v>4475413.1703429203</v>
      </c>
      <c r="S20" s="21">
        <f>[1]Payments!S20</f>
        <v>0</v>
      </c>
      <c r="T20" s="21">
        <f>[1]Payments!T20</f>
        <v>0</v>
      </c>
      <c r="U20" s="21">
        <f>[1]Payments!U20</f>
        <v>2002.0561443324177</v>
      </c>
      <c r="V20" s="21">
        <f>[1]Payments!V20</f>
        <v>0</v>
      </c>
      <c r="W20" s="21">
        <f>[1]Payments!W20</f>
        <v>0</v>
      </c>
      <c r="X20" s="38">
        <f>[1]Payments!X20</f>
        <v>0</v>
      </c>
      <c r="Y20" s="21">
        <f>[1]Payments!Y20</f>
        <v>12080.56</v>
      </c>
      <c r="Z20" s="29">
        <f>[1]Payments!Z20</f>
        <v>582280165.9467206</v>
      </c>
      <c r="AA20" s="8"/>
    </row>
    <row r="21" spans="1:27" x14ac:dyDescent="0.25">
      <c r="A21" s="54">
        <v>10.1</v>
      </c>
      <c r="B21" s="65" t="s">
        <v>49</v>
      </c>
      <c r="C21" s="37">
        <f>[1]Payments!C21</f>
        <v>105176396.23</v>
      </c>
      <c r="D21" s="37">
        <f>[1]Payments!D21</f>
        <v>123738062</v>
      </c>
      <c r="E21" s="37">
        <f>[1]Payments!E21</f>
        <v>25360430.609999999</v>
      </c>
      <c r="F21" s="21">
        <f>[1]Payments!F21</f>
        <v>32471871.53476239</v>
      </c>
      <c r="G21" s="21">
        <f>[1]Payments!G21</f>
        <v>77137818.049999997</v>
      </c>
      <c r="H21" s="21">
        <f>[1]Payments!H21</f>
        <v>87383865.474717647</v>
      </c>
      <c r="I21" s="37">
        <f>[1]Payments!I21</f>
        <v>19993088.310000025</v>
      </c>
      <c r="J21" s="21">
        <f>[1]Payments!J21</f>
        <v>17352283.890000001</v>
      </c>
      <c r="K21" s="21">
        <f>[1]Payments!K21</f>
        <v>61631553.68999999</v>
      </c>
      <c r="L21" s="37">
        <f>[1]Payments!L21</f>
        <v>14177411.609999999</v>
      </c>
      <c r="M21" s="21">
        <f>[1]Payments!M21</f>
        <v>3132356.3800000004</v>
      </c>
      <c r="N21" s="21">
        <f>[1]Payments!N21</f>
        <v>0</v>
      </c>
      <c r="O21" s="21">
        <f>[1]Payments!O21</f>
        <v>2289731.2102499194</v>
      </c>
      <c r="P21" s="22">
        <f>[1]Payments!P21</f>
        <v>2074537.1099999994</v>
      </c>
      <c r="Q21" s="38">
        <f>[1]Payments!Q21</f>
        <v>0</v>
      </c>
      <c r="R21" s="21">
        <f>[1]Payments!R21</f>
        <v>4475413.1703429203</v>
      </c>
      <c r="S21" s="21">
        <f>[1]Payments!S21</f>
        <v>0</v>
      </c>
      <c r="T21" s="21">
        <f>[1]Payments!T21</f>
        <v>0</v>
      </c>
      <c r="U21" s="21">
        <f>[1]Payments!U21</f>
        <v>2002.0561443324177</v>
      </c>
      <c r="V21" s="21">
        <f>[1]Payments!V21</f>
        <v>0</v>
      </c>
      <c r="W21" s="21">
        <f>[1]Payments!W21</f>
        <v>0</v>
      </c>
      <c r="X21" s="38">
        <f>[1]Payments!X21</f>
        <v>0</v>
      </c>
      <c r="Y21" s="21">
        <f>[1]Payments!Y21</f>
        <v>12080.56</v>
      </c>
      <c r="Z21" s="29">
        <f>[1]Payments!Z21</f>
        <v>576408901.88621724</v>
      </c>
      <c r="AA21" s="8"/>
    </row>
    <row r="22" spans="1:27" x14ac:dyDescent="0.25">
      <c r="A22" s="54">
        <v>10.199999999999999</v>
      </c>
      <c r="B22" s="67" t="s">
        <v>50</v>
      </c>
      <c r="C22" s="37">
        <f>[1]Payments!C22</f>
        <v>0</v>
      </c>
      <c r="D22" s="37">
        <f>[1]Payments!D22</f>
        <v>0</v>
      </c>
      <c r="E22" s="37">
        <f>[1]Payments!E22</f>
        <v>1145762.73</v>
      </c>
      <c r="F22" s="21">
        <f>[1]Payments!F22</f>
        <v>218904.43124258771</v>
      </c>
      <c r="G22" s="21">
        <f>[1]Payments!G22</f>
        <v>0</v>
      </c>
      <c r="H22" s="21">
        <f>[1]Payments!H22</f>
        <v>0</v>
      </c>
      <c r="I22" s="37">
        <f>[1]Payments!I22</f>
        <v>15336.52</v>
      </c>
      <c r="J22" s="21">
        <f>[1]Payments!J22</f>
        <v>1538.11</v>
      </c>
      <c r="K22" s="21">
        <f>[1]Payments!K22</f>
        <v>0</v>
      </c>
      <c r="L22" s="37">
        <f>[1]Payments!L22</f>
        <v>16901.169999999998</v>
      </c>
      <c r="M22" s="21">
        <f>[1]Payments!M22</f>
        <v>0</v>
      </c>
      <c r="N22" s="21">
        <f>[1]Payments!N22</f>
        <v>0</v>
      </c>
      <c r="O22" s="21">
        <f>[1]Payments!O22</f>
        <v>0</v>
      </c>
      <c r="P22" s="22">
        <f>[1]Payments!P22</f>
        <v>0</v>
      </c>
      <c r="Q22" s="38">
        <f>[1]Payments!Q22</f>
        <v>0</v>
      </c>
      <c r="R22" s="21">
        <f>[1]Payments!R22</f>
        <v>0</v>
      </c>
      <c r="S22" s="21">
        <f>[1]Payments!S22</f>
        <v>0</v>
      </c>
      <c r="T22" s="21">
        <f>[1]Payments!T22</f>
        <v>0</v>
      </c>
      <c r="U22" s="21">
        <f>[1]Payments!U22</f>
        <v>0</v>
      </c>
      <c r="V22" s="21">
        <f>[1]Payments!V22</f>
        <v>0</v>
      </c>
      <c r="W22" s="21">
        <f>[1]Payments!W22</f>
        <v>0</v>
      </c>
      <c r="X22" s="38">
        <f>[1]Payments!X22</f>
        <v>0</v>
      </c>
      <c r="Y22" s="21">
        <f>[1]Payments!Y22</f>
        <v>0</v>
      </c>
      <c r="Z22" s="29">
        <f>[1]Payments!Z22</f>
        <v>1398442.9612425878</v>
      </c>
      <c r="AA22" s="8"/>
    </row>
    <row r="23" spans="1:27" x14ac:dyDescent="0.25">
      <c r="A23" s="54">
        <v>10.3</v>
      </c>
      <c r="B23" s="68" t="s">
        <v>51</v>
      </c>
      <c r="C23" s="37">
        <f>[1]Payments!C23</f>
        <v>-306009.20999999996</v>
      </c>
      <c r="D23" s="37">
        <f>[1]Payments!D23</f>
        <v>0</v>
      </c>
      <c r="E23" s="37">
        <f>[1]Payments!E23</f>
        <v>0</v>
      </c>
      <c r="F23" s="21">
        <f>[1]Payments!F23</f>
        <v>160.44</v>
      </c>
      <c r="G23" s="21">
        <f>[1]Payments!G23</f>
        <v>517860.32999999996</v>
      </c>
      <c r="H23" s="21">
        <f>[1]Payments!H23</f>
        <v>0</v>
      </c>
      <c r="I23" s="37">
        <f>[1]Payments!I23</f>
        <v>1782.75</v>
      </c>
      <c r="J23" s="21">
        <f>[1]Payments!J23</f>
        <v>0</v>
      </c>
      <c r="K23" s="21">
        <f>[1]Payments!K23</f>
        <v>161747.27000000002</v>
      </c>
      <c r="L23" s="37">
        <f>[1]Payments!L23</f>
        <v>0</v>
      </c>
      <c r="M23" s="21">
        <f>[1]Payments!M23</f>
        <v>0</v>
      </c>
      <c r="N23" s="21">
        <f>[1]Payments!N23</f>
        <v>0</v>
      </c>
      <c r="O23" s="21">
        <f>[1]Payments!O23</f>
        <v>23488.085541316272</v>
      </c>
      <c r="P23" s="22">
        <f>[1]Payments!P23</f>
        <v>0</v>
      </c>
      <c r="Q23" s="38">
        <f>[1]Payments!Q23</f>
        <v>0</v>
      </c>
      <c r="R23" s="21">
        <f>[1]Payments!R23</f>
        <v>0</v>
      </c>
      <c r="S23" s="21">
        <f>[1]Payments!S23</f>
        <v>0</v>
      </c>
      <c r="T23" s="21">
        <f>[1]Payments!T23</f>
        <v>0</v>
      </c>
      <c r="U23" s="21">
        <f>[1]Payments!U23</f>
        <v>0</v>
      </c>
      <c r="V23" s="21">
        <f>[1]Payments!V23</f>
        <v>0</v>
      </c>
      <c r="W23" s="21">
        <f>[1]Payments!W23</f>
        <v>0</v>
      </c>
      <c r="X23" s="38">
        <f>[1]Payments!X23</f>
        <v>0</v>
      </c>
      <c r="Y23" s="21">
        <f>[1]Payments!Y23</f>
        <v>0</v>
      </c>
      <c r="Z23" s="29">
        <f>[1]Payments!Z23</f>
        <v>399029.66554131627</v>
      </c>
      <c r="AA23" s="8"/>
    </row>
    <row r="24" spans="1:27" x14ac:dyDescent="0.25">
      <c r="A24" s="54">
        <v>10.4</v>
      </c>
      <c r="B24" s="65" t="s">
        <v>52</v>
      </c>
      <c r="C24" s="37">
        <f>[1]Payments!C24</f>
        <v>0</v>
      </c>
      <c r="D24" s="37">
        <f>[1]Payments!D24</f>
        <v>0</v>
      </c>
      <c r="E24" s="37">
        <f>[1]Payments!E24</f>
        <v>2186931.9</v>
      </c>
      <c r="F24" s="21">
        <f>[1]Payments!F24</f>
        <v>0</v>
      </c>
      <c r="G24" s="21">
        <f>[1]Payments!G24</f>
        <v>2221.31</v>
      </c>
      <c r="H24" s="21">
        <f>[1]Payments!H24</f>
        <v>18319.8</v>
      </c>
      <c r="I24" s="37">
        <f>[1]Payments!I24</f>
        <v>184224.6</v>
      </c>
      <c r="J24" s="21">
        <f>[1]Payments!J24</f>
        <v>857523.80999999994</v>
      </c>
      <c r="K24" s="21">
        <f>[1]Payments!K24</f>
        <v>285269.71999999997</v>
      </c>
      <c r="L24" s="37">
        <f>[1]Payments!L24</f>
        <v>178876.57</v>
      </c>
      <c r="M24" s="21">
        <f>[1]Payments!M24</f>
        <v>359466.37</v>
      </c>
      <c r="N24" s="21">
        <f>[1]Payments!N24</f>
        <v>0</v>
      </c>
      <c r="O24" s="21">
        <f>[1]Payments!O24</f>
        <v>957.35371945735824</v>
      </c>
      <c r="P24" s="22">
        <f>[1]Payments!P24</f>
        <v>0</v>
      </c>
      <c r="Q24" s="38">
        <f>[1]Payments!Q24</f>
        <v>0</v>
      </c>
      <c r="R24" s="21">
        <f>[1]Payments!R24</f>
        <v>0</v>
      </c>
      <c r="S24" s="21">
        <f>[1]Payments!S24</f>
        <v>0</v>
      </c>
      <c r="T24" s="21">
        <f>[1]Payments!T24</f>
        <v>0</v>
      </c>
      <c r="U24" s="21">
        <f>[1]Payments!U24</f>
        <v>0</v>
      </c>
      <c r="V24" s="21">
        <f>[1]Payments!V24</f>
        <v>0</v>
      </c>
      <c r="W24" s="21">
        <f>[1]Payments!W24</f>
        <v>0</v>
      </c>
      <c r="X24" s="38">
        <f>[1]Payments!X24</f>
        <v>0</v>
      </c>
      <c r="Y24" s="21">
        <f>[1]Payments!Y24</f>
        <v>0</v>
      </c>
      <c r="Z24" s="29">
        <f>[1]Payments!Z24</f>
        <v>4073791.4337194571</v>
      </c>
      <c r="AA24" s="8"/>
    </row>
    <row r="25" spans="1:27" x14ac:dyDescent="0.25">
      <c r="A25" s="20">
        <v>11</v>
      </c>
      <c r="B25" s="66" t="s">
        <v>53</v>
      </c>
      <c r="C25" s="37">
        <f>[1]Payments!C25</f>
        <v>0</v>
      </c>
      <c r="D25" s="37">
        <f>[1]Payments!D25</f>
        <v>0</v>
      </c>
      <c r="E25" s="37">
        <f>[1]Payments!E25</f>
        <v>0</v>
      </c>
      <c r="F25" s="21">
        <f>[1]Payments!F25</f>
        <v>0</v>
      </c>
      <c r="G25" s="21">
        <f>[1]Payments!G25</f>
        <v>0</v>
      </c>
      <c r="H25" s="21">
        <f>[1]Payments!H25</f>
        <v>0</v>
      </c>
      <c r="I25" s="37">
        <f>[1]Payments!I25</f>
        <v>0</v>
      </c>
      <c r="J25" s="21">
        <f>[1]Payments!J25</f>
        <v>0</v>
      </c>
      <c r="K25" s="21">
        <f>[1]Payments!K25</f>
        <v>0</v>
      </c>
      <c r="L25" s="37">
        <f>[1]Payments!L25</f>
        <v>0</v>
      </c>
      <c r="M25" s="21">
        <f>[1]Payments!M25</f>
        <v>0</v>
      </c>
      <c r="N25" s="21">
        <f>[1]Payments!N25</f>
        <v>0</v>
      </c>
      <c r="O25" s="21">
        <f>[1]Payments!O25</f>
        <v>0</v>
      </c>
      <c r="P25" s="22">
        <f>[1]Payments!P25</f>
        <v>0</v>
      </c>
      <c r="Q25" s="38">
        <f>[1]Payments!Q25</f>
        <v>0</v>
      </c>
      <c r="R25" s="21">
        <f>[1]Payments!R25</f>
        <v>0</v>
      </c>
      <c r="S25" s="21">
        <f>[1]Payments!S25</f>
        <v>0</v>
      </c>
      <c r="T25" s="21">
        <f>[1]Payments!T25</f>
        <v>0</v>
      </c>
      <c r="U25" s="21">
        <f>[1]Payments!U25</f>
        <v>0</v>
      </c>
      <c r="V25" s="21">
        <f>[1]Payments!V25</f>
        <v>0</v>
      </c>
      <c r="W25" s="21">
        <f>[1]Payments!W25</f>
        <v>0</v>
      </c>
      <c r="X25" s="38">
        <f>[1]Payments!X25</f>
        <v>0</v>
      </c>
      <c r="Y25" s="21">
        <f>[1]Payments!Y25</f>
        <v>0</v>
      </c>
      <c r="Z25" s="29">
        <f>[1]Payments!Z25</f>
        <v>0</v>
      </c>
      <c r="AA25" s="8"/>
    </row>
    <row r="26" spans="1:27" x14ac:dyDescent="0.25">
      <c r="A26" s="20">
        <v>12</v>
      </c>
      <c r="B26" s="66" t="s">
        <v>54</v>
      </c>
      <c r="C26" s="37">
        <f>[1]Payments!C26</f>
        <v>0</v>
      </c>
      <c r="D26" s="37">
        <f>[1]Payments!D26</f>
        <v>94</v>
      </c>
      <c r="E26" s="37">
        <f>[1]Payments!E26</f>
        <v>11804</v>
      </c>
      <c r="F26" s="21">
        <f>[1]Payments!F26</f>
        <v>0</v>
      </c>
      <c r="G26" s="21">
        <f>[1]Payments!G26</f>
        <v>0</v>
      </c>
      <c r="H26" s="21">
        <f>[1]Payments!H26</f>
        <v>0</v>
      </c>
      <c r="I26" s="37">
        <f>[1]Payments!I26</f>
        <v>9382.68</v>
      </c>
      <c r="J26" s="21">
        <f>[1]Payments!J26</f>
        <v>0</v>
      </c>
      <c r="K26" s="21">
        <f>[1]Payments!K26</f>
        <v>0</v>
      </c>
      <c r="L26" s="37">
        <f>[1]Payments!L26</f>
        <v>0</v>
      </c>
      <c r="M26" s="21">
        <f>[1]Payments!M26</f>
        <v>0</v>
      </c>
      <c r="N26" s="21">
        <f>[1]Payments!N26</f>
        <v>0</v>
      </c>
      <c r="O26" s="21">
        <f>[1]Payments!O26</f>
        <v>0</v>
      </c>
      <c r="P26" s="22">
        <f>[1]Payments!P26</f>
        <v>0</v>
      </c>
      <c r="Q26" s="38">
        <f>[1]Payments!Q26</f>
        <v>0</v>
      </c>
      <c r="R26" s="21">
        <f>[1]Payments!R26</f>
        <v>0</v>
      </c>
      <c r="S26" s="21">
        <f>[1]Payments!S26</f>
        <v>0</v>
      </c>
      <c r="T26" s="21">
        <f>[1]Payments!T26</f>
        <v>0</v>
      </c>
      <c r="U26" s="21">
        <f>[1]Payments!U26</f>
        <v>0</v>
      </c>
      <c r="V26" s="21">
        <f>[1]Payments!V26</f>
        <v>0</v>
      </c>
      <c r="W26" s="21">
        <f>[1]Payments!W26</f>
        <v>0</v>
      </c>
      <c r="X26" s="38">
        <f>[1]Payments!X26</f>
        <v>0</v>
      </c>
      <c r="Y26" s="21">
        <f>[1]Payments!Y26</f>
        <v>0</v>
      </c>
      <c r="Z26" s="29">
        <f>[1]Payments!Z26</f>
        <v>21280.68</v>
      </c>
      <c r="AA26" s="8"/>
    </row>
    <row r="27" spans="1:27" x14ac:dyDescent="0.25">
      <c r="A27" s="20">
        <v>13</v>
      </c>
      <c r="B27" s="66" t="s">
        <v>55</v>
      </c>
      <c r="C27" s="37">
        <f>[1]Payments!C27</f>
        <v>2299430.61</v>
      </c>
      <c r="D27" s="37">
        <f>[1]Payments!D27</f>
        <v>964445</v>
      </c>
      <c r="E27" s="37">
        <f>[1]Payments!E27</f>
        <v>672265.14999999991</v>
      </c>
      <c r="F27" s="21">
        <f>[1]Payments!F27</f>
        <v>919149.21555177402</v>
      </c>
      <c r="G27" s="21">
        <f>[1]Payments!G27</f>
        <v>53871.06</v>
      </c>
      <c r="H27" s="21">
        <f>[1]Payments!H27</f>
        <v>11522.89</v>
      </c>
      <c r="I27" s="37">
        <f>[1]Payments!I27</f>
        <v>283018.56</v>
      </c>
      <c r="J27" s="21">
        <f>[1]Payments!J27</f>
        <v>892180.7699999999</v>
      </c>
      <c r="K27" s="21">
        <f>[1]Payments!K27</f>
        <v>186717.28000000006</v>
      </c>
      <c r="L27" s="37">
        <f>[1]Payments!L27</f>
        <v>447694.44999999995</v>
      </c>
      <c r="M27" s="21">
        <f>[1]Payments!M27</f>
        <v>637904.75</v>
      </c>
      <c r="N27" s="21">
        <f>[1]Payments!N27</f>
        <v>0</v>
      </c>
      <c r="O27" s="21">
        <f>[1]Payments!O27</f>
        <v>18664.218637712573</v>
      </c>
      <c r="P27" s="22">
        <f>[1]Payments!P27</f>
        <v>14725.3</v>
      </c>
      <c r="Q27" s="38">
        <f>[1]Payments!Q27</f>
        <v>0</v>
      </c>
      <c r="R27" s="21">
        <f>[1]Payments!R27</f>
        <v>354118.39</v>
      </c>
      <c r="S27" s="21">
        <f>[1]Payments!S27</f>
        <v>0</v>
      </c>
      <c r="T27" s="21">
        <f>[1]Payments!T27</f>
        <v>0</v>
      </c>
      <c r="U27" s="21">
        <f>[1]Payments!U27</f>
        <v>0</v>
      </c>
      <c r="V27" s="21">
        <f>[1]Payments!V27</f>
        <v>0</v>
      </c>
      <c r="W27" s="21">
        <f>[1]Payments!W27</f>
        <v>0</v>
      </c>
      <c r="X27" s="38">
        <f>[1]Payments!X27</f>
        <v>0</v>
      </c>
      <c r="Y27" s="21">
        <f>[1]Payments!Y27</f>
        <v>0</v>
      </c>
      <c r="Z27" s="29">
        <f>[1]Payments!Z27</f>
        <v>7755707.6441894844</v>
      </c>
      <c r="AA27" s="8"/>
    </row>
    <row r="28" spans="1:27" x14ac:dyDescent="0.25">
      <c r="A28" s="20">
        <v>14</v>
      </c>
      <c r="B28" s="66" t="s">
        <v>56</v>
      </c>
      <c r="C28" s="37">
        <f>[1]Payments!C28</f>
        <v>0</v>
      </c>
      <c r="D28" s="37">
        <f>[1]Payments!D28</f>
        <v>0</v>
      </c>
      <c r="E28" s="37">
        <f>[1]Payments!E28</f>
        <v>0</v>
      </c>
      <c r="F28" s="21">
        <f>[1]Payments!F28</f>
        <v>-10236.64</v>
      </c>
      <c r="G28" s="21">
        <f>[1]Payments!G28</f>
        <v>0</v>
      </c>
      <c r="H28" s="21">
        <f>[1]Payments!H28</f>
        <v>0</v>
      </c>
      <c r="I28" s="37">
        <f>[1]Payments!I28</f>
        <v>-1131.8399999999999</v>
      </c>
      <c r="J28" s="21">
        <f>[1]Payments!J28</f>
        <v>0</v>
      </c>
      <c r="K28" s="21">
        <f>[1]Payments!K28</f>
        <v>0</v>
      </c>
      <c r="L28" s="37">
        <f>[1]Payments!L28</f>
        <v>0</v>
      </c>
      <c r="M28" s="21">
        <f>[1]Payments!M28</f>
        <v>0</v>
      </c>
      <c r="N28" s="21">
        <f>[1]Payments!N28</f>
        <v>0</v>
      </c>
      <c r="O28" s="21">
        <f>[1]Payments!O28</f>
        <v>99.497004623899699</v>
      </c>
      <c r="P28" s="22">
        <f>[1]Payments!P28</f>
        <v>0</v>
      </c>
      <c r="Q28" s="38">
        <f>[1]Payments!Q28</f>
        <v>0</v>
      </c>
      <c r="R28" s="21">
        <f>[1]Payments!R28</f>
        <v>0</v>
      </c>
      <c r="S28" s="21">
        <f>[1]Payments!S28</f>
        <v>0</v>
      </c>
      <c r="T28" s="21">
        <f>[1]Payments!T28</f>
        <v>0</v>
      </c>
      <c r="U28" s="21">
        <f>[1]Payments!U28</f>
        <v>0</v>
      </c>
      <c r="V28" s="21">
        <f>[1]Payments!V28</f>
        <v>1567429.3000000003</v>
      </c>
      <c r="W28" s="21">
        <f>[1]Payments!W28</f>
        <v>0</v>
      </c>
      <c r="X28" s="38">
        <f>[1]Payments!X28</f>
        <v>0</v>
      </c>
      <c r="Y28" s="21">
        <f>[1]Payments!Y28</f>
        <v>0</v>
      </c>
      <c r="Z28" s="29">
        <f>[1]Payments!Z28</f>
        <v>1556160.3170046243</v>
      </c>
      <c r="AA28" s="8"/>
    </row>
    <row r="29" spans="1:27" x14ac:dyDescent="0.25">
      <c r="A29" s="20">
        <v>15</v>
      </c>
      <c r="B29" s="66" t="s">
        <v>57</v>
      </c>
      <c r="C29" s="37">
        <f>[1]Payments!C29</f>
        <v>962821.19</v>
      </c>
      <c r="D29" s="37">
        <f>[1]Payments!D29</f>
        <v>624982</v>
      </c>
      <c r="E29" s="37">
        <f>[1]Payments!E29</f>
        <v>0</v>
      </c>
      <c r="F29" s="21">
        <f>[1]Payments!F29</f>
        <v>0</v>
      </c>
      <c r="G29" s="21">
        <f>[1]Payments!G29</f>
        <v>2758.42</v>
      </c>
      <c r="H29" s="21">
        <f>[1]Payments!H29</f>
        <v>138694.14000000001</v>
      </c>
      <c r="I29" s="37">
        <f>[1]Payments!I29</f>
        <v>0</v>
      </c>
      <c r="J29" s="21">
        <f>[1]Payments!J29</f>
        <v>0</v>
      </c>
      <c r="K29" s="21">
        <f>[1]Payments!K29</f>
        <v>905888.05999999994</v>
      </c>
      <c r="L29" s="37">
        <f>[1]Payments!L29</f>
        <v>637320.14</v>
      </c>
      <c r="M29" s="21">
        <f>[1]Payments!M29</f>
        <v>0</v>
      </c>
      <c r="N29" s="21">
        <f>[1]Payments!N29</f>
        <v>0</v>
      </c>
      <c r="O29" s="21">
        <f>[1]Payments!O29</f>
        <v>6140.946075739942</v>
      </c>
      <c r="P29" s="22">
        <f>[1]Payments!P29</f>
        <v>0</v>
      </c>
      <c r="Q29" s="38">
        <f>[1]Payments!Q29</f>
        <v>0</v>
      </c>
      <c r="R29" s="21">
        <f>[1]Payments!R29</f>
        <v>9836.81</v>
      </c>
      <c r="S29" s="21">
        <f>[1]Payments!S29</f>
        <v>0</v>
      </c>
      <c r="T29" s="21">
        <f>[1]Payments!T29</f>
        <v>0</v>
      </c>
      <c r="U29" s="21">
        <f>[1]Payments!U29</f>
        <v>0</v>
      </c>
      <c r="V29" s="21">
        <f>[1]Payments!V29</f>
        <v>18000</v>
      </c>
      <c r="W29" s="21">
        <f>[1]Payments!W29</f>
        <v>0</v>
      </c>
      <c r="X29" s="38">
        <f>[1]Payments!X29</f>
        <v>0</v>
      </c>
      <c r="Y29" s="21">
        <f>[1]Payments!Y29</f>
        <v>0</v>
      </c>
      <c r="Z29" s="29">
        <f>[1]Payments!Z29</f>
        <v>3306441.70607574</v>
      </c>
      <c r="AA29" s="8"/>
    </row>
    <row r="30" spans="1:27" x14ac:dyDescent="0.25">
      <c r="A30" s="20">
        <v>16</v>
      </c>
      <c r="B30" s="66" t="s">
        <v>58</v>
      </c>
      <c r="C30" s="37">
        <f>[1]Payments!C30</f>
        <v>16143.689999999999</v>
      </c>
      <c r="D30" s="37">
        <f>[1]Payments!D30</f>
        <v>28</v>
      </c>
      <c r="E30" s="37">
        <f>[1]Payments!E30</f>
        <v>35033.25</v>
      </c>
      <c r="F30" s="21">
        <f>[1]Payments!F30</f>
        <v>11376.68815696564</v>
      </c>
      <c r="G30" s="21">
        <f>[1]Payments!G30</f>
        <v>1880.0600000000002</v>
      </c>
      <c r="H30" s="21">
        <f>[1]Payments!H30</f>
        <v>0</v>
      </c>
      <c r="I30" s="37">
        <f>[1]Payments!I30</f>
        <v>0</v>
      </c>
      <c r="J30" s="21">
        <f>[1]Payments!J30</f>
        <v>88199.409999999974</v>
      </c>
      <c r="K30" s="21">
        <f>[1]Payments!K30</f>
        <v>0</v>
      </c>
      <c r="L30" s="37">
        <f>[1]Payments!L30</f>
        <v>446370</v>
      </c>
      <c r="M30" s="21">
        <f>[1]Payments!M30</f>
        <v>18264.23</v>
      </c>
      <c r="N30" s="21">
        <f>[1]Payments!N30</f>
        <v>0</v>
      </c>
      <c r="O30" s="21">
        <f>[1]Payments!O30</f>
        <v>249.37661385557328</v>
      </c>
      <c r="P30" s="22">
        <f>[1]Payments!P30</f>
        <v>107325.81999999995</v>
      </c>
      <c r="Q30" s="38">
        <f>[1]Payments!Q30</f>
        <v>20325.580000000002</v>
      </c>
      <c r="R30" s="21">
        <f>[1]Payments!R30</f>
        <v>0</v>
      </c>
      <c r="S30" s="21">
        <f>[1]Payments!S30</f>
        <v>0</v>
      </c>
      <c r="T30" s="21">
        <f>[1]Payments!T30</f>
        <v>0</v>
      </c>
      <c r="U30" s="21">
        <f>[1]Payments!U30</f>
        <v>0</v>
      </c>
      <c r="V30" s="21">
        <f>[1]Payments!V30</f>
        <v>0</v>
      </c>
      <c r="W30" s="21">
        <f>[1]Payments!W30</f>
        <v>468808</v>
      </c>
      <c r="X30" s="38">
        <f>[1]Payments!X30</f>
        <v>0</v>
      </c>
      <c r="Y30" s="21">
        <f>[1]Payments!Y30</f>
        <v>0</v>
      </c>
      <c r="Z30" s="29">
        <f>[1]Payments!Z30</f>
        <v>1214004.1047708211</v>
      </c>
      <c r="AA30" s="8"/>
    </row>
    <row r="31" spans="1:27" x14ac:dyDescent="0.25">
      <c r="A31" s="20">
        <v>17</v>
      </c>
      <c r="B31" s="66" t="s">
        <v>59</v>
      </c>
      <c r="C31" s="37">
        <f>[1]Payments!C31</f>
        <v>75598.850000000006</v>
      </c>
      <c r="D31" s="37">
        <f>[1]Payments!D31</f>
        <v>0</v>
      </c>
      <c r="E31" s="37">
        <f>[1]Payments!E31</f>
        <v>0</v>
      </c>
      <c r="F31" s="21">
        <f>[1]Payments!F31</f>
        <v>0</v>
      </c>
      <c r="G31" s="21">
        <f>[1]Payments!G31</f>
        <v>0</v>
      </c>
      <c r="H31" s="21">
        <f>[1]Payments!H31</f>
        <v>0</v>
      </c>
      <c r="I31" s="37">
        <f>[1]Payments!I31</f>
        <v>0</v>
      </c>
      <c r="J31" s="21">
        <f>[1]Payments!J31</f>
        <v>0</v>
      </c>
      <c r="K31" s="21">
        <f>[1]Payments!K31</f>
        <v>0</v>
      </c>
      <c r="L31" s="37">
        <f>[1]Payments!L31</f>
        <v>0</v>
      </c>
      <c r="M31" s="21">
        <f>[1]Payments!M31</f>
        <v>0</v>
      </c>
      <c r="N31" s="21">
        <f>[1]Payments!N31</f>
        <v>0</v>
      </c>
      <c r="O31" s="21">
        <f>[1]Payments!O31</f>
        <v>0</v>
      </c>
      <c r="P31" s="22">
        <f>[1]Payments!P31</f>
        <v>0</v>
      </c>
      <c r="Q31" s="38">
        <f>[1]Payments!Q31</f>
        <v>0</v>
      </c>
      <c r="R31" s="21">
        <f>[1]Payments!R31</f>
        <v>0</v>
      </c>
      <c r="S31" s="21">
        <f>[1]Payments!S31</f>
        <v>0</v>
      </c>
      <c r="T31" s="21">
        <f>[1]Payments!T31</f>
        <v>0</v>
      </c>
      <c r="U31" s="21">
        <f>[1]Payments!U31</f>
        <v>0</v>
      </c>
      <c r="V31" s="21">
        <f>[1]Payments!V31</f>
        <v>0</v>
      </c>
      <c r="W31" s="21">
        <f>[1]Payments!W31</f>
        <v>0</v>
      </c>
      <c r="X31" s="38">
        <f>[1]Payments!X31</f>
        <v>0</v>
      </c>
      <c r="Y31" s="21">
        <f>[1]Payments!Y31</f>
        <v>0</v>
      </c>
      <c r="Z31" s="29">
        <f>[1]Payments!Z31</f>
        <v>75598.850000000006</v>
      </c>
      <c r="AA31" s="8"/>
    </row>
    <row r="32" spans="1:27" x14ac:dyDescent="0.25">
      <c r="A32" s="20">
        <v>18</v>
      </c>
      <c r="B32" s="66" t="s">
        <v>60</v>
      </c>
      <c r="C32" s="37">
        <f>[1]Payments!C32</f>
        <v>32329335.239999998</v>
      </c>
      <c r="D32" s="37">
        <f>[1]Payments!D32</f>
        <v>1293207</v>
      </c>
      <c r="E32" s="37">
        <f>[1]Payments!E32</f>
        <v>639500.98</v>
      </c>
      <c r="F32" s="21">
        <f>[1]Payments!F32</f>
        <v>264589.27131623012</v>
      </c>
      <c r="G32" s="21">
        <f>[1]Payments!G32</f>
        <v>106826.09999999999</v>
      </c>
      <c r="H32" s="21">
        <f>[1]Payments!H32</f>
        <v>0</v>
      </c>
      <c r="I32" s="37">
        <f>[1]Payments!I32</f>
        <v>319065.91000000009</v>
      </c>
      <c r="J32" s="21">
        <f>[1]Payments!J32</f>
        <v>1014045.1199999996</v>
      </c>
      <c r="K32" s="21">
        <f>[1]Payments!K32</f>
        <v>169878.34</v>
      </c>
      <c r="L32" s="37">
        <f>[1]Payments!L32</f>
        <v>1547833.66</v>
      </c>
      <c r="M32" s="21">
        <f>[1]Payments!M32</f>
        <v>795425.87</v>
      </c>
      <c r="N32" s="21">
        <f>[1]Payments!N32</f>
        <v>0</v>
      </c>
      <c r="O32" s="21">
        <f>[1]Payments!O32</f>
        <v>3438.712433598746</v>
      </c>
      <c r="P32" s="22">
        <f>[1]Payments!P32</f>
        <v>108005.59</v>
      </c>
      <c r="Q32" s="38">
        <f>[1]Payments!Q32</f>
        <v>52338.869999999988</v>
      </c>
      <c r="R32" s="21">
        <f>[1]Payments!R32</f>
        <v>0</v>
      </c>
      <c r="S32" s="21">
        <f>[1]Payments!S32</f>
        <v>0</v>
      </c>
      <c r="T32" s="21">
        <f>[1]Payments!T32</f>
        <v>0</v>
      </c>
      <c r="U32" s="21">
        <f>[1]Payments!U32</f>
        <v>0</v>
      </c>
      <c r="V32" s="21">
        <f>[1]Payments!V32</f>
        <v>0</v>
      </c>
      <c r="W32" s="21">
        <f>[1]Payments!W32</f>
        <v>0</v>
      </c>
      <c r="X32" s="38">
        <f>[1]Payments!X32</f>
        <v>0</v>
      </c>
      <c r="Y32" s="21">
        <f>[1]Payments!Y32</f>
        <v>0</v>
      </c>
      <c r="Z32" s="29">
        <f>[1]Payments!Z32</f>
        <v>38643490.663749814</v>
      </c>
      <c r="AA32" s="8"/>
    </row>
    <row r="33" spans="1:46" s="28" customFormat="1" x14ac:dyDescent="0.25">
      <c r="A33" s="106" t="s">
        <v>61</v>
      </c>
      <c r="B33" s="107"/>
      <c r="C33" s="32">
        <f>[1]Payments!C33</f>
        <v>166075417.08999997</v>
      </c>
      <c r="D33" s="32">
        <f>[1]Payments!D33</f>
        <v>150068027</v>
      </c>
      <c r="E33" s="32">
        <f>[1]Payments!E33</f>
        <v>110886445.05</v>
      </c>
      <c r="F33" s="23">
        <f>[1]Payments!F33</f>
        <v>99485300.308788449</v>
      </c>
      <c r="G33" s="23">
        <f>[1]Payments!G33</f>
        <v>92596056.299999982</v>
      </c>
      <c r="H33" s="23">
        <f>[1]Payments!H33</f>
        <v>88986706.534717649</v>
      </c>
      <c r="I33" s="32">
        <f>[1]Payments!I33</f>
        <v>79690006.290000007</v>
      </c>
      <c r="J33" s="23">
        <f>[1]Payments!J33</f>
        <v>73451459.459999949</v>
      </c>
      <c r="K33" s="23">
        <f>[1]Payments!K33</f>
        <v>70757621.019999981</v>
      </c>
      <c r="L33" s="32">
        <f>[1]Payments!L33</f>
        <v>66557234.009999998</v>
      </c>
      <c r="M33" s="23">
        <f>[1]Payments!M33</f>
        <v>16442508.430000002</v>
      </c>
      <c r="N33" s="23">
        <f>[1]Payments!N33</f>
        <v>12377667</v>
      </c>
      <c r="O33" s="23">
        <f>[1]Payments!O33</f>
        <v>8869516.9282917473</v>
      </c>
      <c r="P33" s="33">
        <f>[1]Payments!P33</f>
        <v>8596034.6999999974</v>
      </c>
      <c r="Q33" s="45">
        <f>[1]Payments!Q33</f>
        <v>7782338.9200006379</v>
      </c>
      <c r="R33" s="23">
        <f>[1]Payments!R33</f>
        <v>7108938.582487111</v>
      </c>
      <c r="S33" s="23">
        <f>[1]Payments!S33</f>
        <v>3892759.8099998427</v>
      </c>
      <c r="T33" s="23">
        <f>[1]Payments!T33</f>
        <v>3694250.3679644037</v>
      </c>
      <c r="U33" s="23">
        <f>[1]Payments!U33</f>
        <v>2448728.1020000046</v>
      </c>
      <c r="V33" s="23">
        <f>[1]Payments!V33</f>
        <v>1585429.3000000003</v>
      </c>
      <c r="W33" s="23">
        <f>[1]Payments!W33</f>
        <v>1154896</v>
      </c>
      <c r="X33" s="23">
        <f>[1]Payments!X33</f>
        <v>649072.01999999769</v>
      </c>
      <c r="Y33" s="23">
        <f>[1]Payments!Y33</f>
        <v>188201.84999999998</v>
      </c>
      <c r="Z33" s="29">
        <f>[1]Payments!Z33</f>
        <v>1073344615.0742496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f>[1]Payments!C34</f>
        <v>0.15472702313647099</v>
      </c>
      <c r="D34" s="36">
        <f>[1]Payments!D34</f>
        <v>0.1398134624168389</v>
      </c>
      <c r="E34" s="36">
        <f>[1]Payments!E34</f>
        <v>0.10330926665368263</v>
      </c>
      <c r="F34" s="36">
        <f>[1]Payments!F34</f>
        <v>9.2687193760138689E-2</v>
      </c>
      <c r="G34" s="36">
        <f>[1]Payments!G34</f>
        <v>8.6268710905671772E-2</v>
      </c>
      <c r="H34" s="36">
        <f>[1]Payments!H34</f>
        <v>8.290599802241698E-2</v>
      </c>
      <c r="I34" s="36">
        <f>[1]Payments!I34</f>
        <v>7.4244567095058625E-2</v>
      </c>
      <c r="J34" s="36">
        <f>[1]Payments!J34</f>
        <v>6.8432317476078156E-2</v>
      </c>
      <c r="K34" s="36">
        <f>[1]Payments!K34</f>
        <v>6.5922556489562537E-2</v>
      </c>
      <c r="L34" s="36">
        <f>[1]Payments!L34</f>
        <v>6.2009193576096563E-2</v>
      </c>
      <c r="M34" s="36">
        <f>[1]Payments!M34</f>
        <v>1.5318946216413986E-2</v>
      </c>
      <c r="N34" s="36">
        <f>[1]Payments!N34</f>
        <v>1.1531866677454532E-2</v>
      </c>
      <c r="O34" s="36">
        <f>[1]Payments!O34</f>
        <v>8.2634382319775185E-3</v>
      </c>
      <c r="P34" s="36">
        <f>[1]Payments!P34</f>
        <v>8.0086438030020374E-3</v>
      </c>
      <c r="Q34" s="36">
        <f>[1]Payments!Q34</f>
        <v>7.2505501128938788E-3</v>
      </c>
      <c r="R34" s="36">
        <f>[1]Payments!R34</f>
        <v>6.6231650884980156E-3</v>
      </c>
      <c r="S34" s="36">
        <f>[1]Payments!S34</f>
        <v>3.6267567334192638E-3</v>
      </c>
      <c r="T34" s="36">
        <f>[1]Payments!T34</f>
        <v>3.4418119922359235E-3</v>
      </c>
      <c r="U34" s="36">
        <f>[1]Payments!U34</f>
        <v>2.281399717862852E-3</v>
      </c>
      <c r="V34" s="36">
        <f>[1]Payments!V34</f>
        <v>1.4770925178492899E-3</v>
      </c>
      <c r="W34" s="36">
        <f>[1]Payments!W34</f>
        <v>1.0759787525650454E-3</v>
      </c>
      <c r="X34" s="36">
        <f>[1]Payments!X34</f>
        <v>6.0471912830633385E-4</v>
      </c>
      <c r="Y34" s="36">
        <f>[1]Payments!Y34</f>
        <v>1.7534149550559858E-4</v>
      </c>
      <c r="Z34" s="36">
        <f>[1]Payments!Z34</f>
        <v>1.0000000000000002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5.8228372148528225E-2</v>
      </c>
      <c r="B46" s="104" t="s">
        <v>293</v>
      </c>
    </row>
    <row r="47" spans="1:46" ht="15" customHeight="1" x14ac:dyDescent="0.25">
      <c r="A47" s="53">
        <f>(Z7+Z20)/$Z$33</f>
        <v>0.82765845595550203</v>
      </c>
      <c r="B47" s="105" t="s">
        <v>294</v>
      </c>
    </row>
    <row r="48" spans="1:46" ht="15" customHeight="1" x14ac:dyDescent="0.25">
      <c r="A48" s="53">
        <f>Z8/$Z$33</f>
        <v>3.8266594488302986E-4</v>
      </c>
      <c r="B48" s="105" t="s">
        <v>36</v>
      </c>
    </row>
    <row r="49" spans="1:2" ht="15" customHeight="1" x14ac:dyDescent="0.25">
      <c r="A49" s="53">
        <f>(Z25+Z9)/$Z$33</f>
        <v>2.247287607122134E-4</v>
      </c>
      <c r="B49" s="105" t="s">
        <v>295</v>
      </c>
    </row>
    <row r="50" spans="1:2" ht="15" customHeight="1" x14ac:dyDescent="0.25">
      <c r="A50" s="53">
        <f>(Z26+Z10)/$Z$33</f>
        <v>1.035503201777582E-3</v>
      </c>
      <c r="B50" s="105" t="s">
        <v>296</v>
      </c>
    </row>
    <row r="51" spans="1:2" ht="15" customHeight="1" x14ac:dyDescent="0.25">
      <c r="A51" s="53">
        <f>Z11/$Z$33</f>
        <v>3.3242394572673474E-3</v>
      </c>
      <c r="B51" s="105" t="s">
        <v>39</v>
      </c>
    </row>
    <row r="52" spans="1:2" ht="15" customHeight="1" x14ac:dyDescent="0.25">
      <c r="A52" s="53">
        <f>(Z12+Z17)/$Z$33</f>
        <v>6.0185614412992285E-2</v>
      </c>
      <c r="B52" s="105" t="s">
        <v>297</v>
      </c>
    </row>
    <row r="53" spans="1:2" ht="15" customHeight="1" x14ac:dyDescent="0.25">
      <c r="A53" s="53">
        <f>Z27/$Z$33</f>
        <v>7.2257386260357543E-3</v>
      </c>
      <c r="B53" s="105" t="s">
        <v>55</v>
      </c>
    </row>
    <row r="54" spans="1:2" ht="15" customHeight="1" x14ac:dyDescent="0.25">
      <c r="A54" s="53">
        <f>(Z28+Z29+Z30+Z31)/$Z$33</f>
        <v>5.7318077451067283E-3</v>
      </c>
      <c r="B54" s="105" t="s">
        <v>298</v>
      </c>
    </row>
    <row r="55" spans="1:2" ht="15" customHeight="1" x14ac:dyDescent="0.25">
      <c r="A55" s="53">
        <f>Z32/$Z$33</f>
        <v>3.6002873747194991E-2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tr">
        <f>"GROSS WRITTEN PREMIUMS AND GROSS CLAIMS PAID AS AT "&amp;'[1]Data contr.'!$B$2&amp;" NON-LIFE INSURANCE*"</f>
        <v>GROSS WRITTEN PREMIUMS AND GROSS CLAIMS PAID AS AT 30.11.2022 NON-LIFE INSURANCE*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f>'[1]Prem-Pay-Total'!C4</f>
        <v>56889670.703221641</v>
      </c>
      <c r="D4" s="55">
        <f>'[1]Prem-Pay-Total'!D4</f>
        <v>14764032.989999978</v>
      </c>
      <c r="E4" s="23">
        <f>'[1]Prem-Pay-Total'!E4</f>
        <v>71653703.693221614</v>
      </c>
      <c r="F4" s="21">
        <f>'[1]Prem-Pay-Total'!F4</f>
        <v>11493826.654250983</v>
      </c>
      <c r="G4" s="55">
        <f>'[1]Prem-Pay-Total'!G4</f>
        <v>4658969.8643426923</v>
      </c>
      <c r="H4" s="23">
        <f>'[1]Prem-Pay-Total'!H4</f>
        <v>16152796.518593676</v>
      </c>
      <c r="K4" s="24"/>
    </row>
    <row r="5" spans="1:11" ht="31.5" x14ac:dyDescent="0.25">
      <c r="A5" s="54">
        <v>1.1000000000000001</v>
      </c>
      <c r="B5" s="3" t="s">
        <v>33</v>
      </c>
      <c r="C5" s="37">
        <f>'[1]Prem-Pay-Total'!C5</f>
        <v>2835438.0500000003</v>
      </c>
      <c r="D5" s="55">
        <f>'[1]Prem-Pay-Total'!D5</f>
        <v>0</v>
      </c>
      <c r="E5" s="23">
        <f>'[1]Prem-Pay-Total'!E5</f>
        <v>2835438.0500000003</v>
      </c>
      <c r="F5" s="21">
        <f>'[1]Prem-Pay-Total'!F5</f>
        <v>170380.56125437591</v>
      </c>
      <c r="G5" s="55">
        <f>'[1]Prem-Pay-Total'!G5</f>
        <v>0</v>
      </c>
      <c r="H5" s="23">
        <f>'[1]Prem-Pay-Total'!H5</f>
        <v>170380.56125437591</v>
      </c>
    </row>
    <row r="6" spans="1:11" x14ac:dyDescent="0.25">
      <c r="A6" s="20">
        <v>2</v>
      </c>
      <c r="B6" s="65" t="s">
        <v>34</v>
      </c>
      <c r="C6" s="37">
        <f>'[1]Prem-Pay-Total'!C6</f>
        <v>81990164.631007835</v>
      </c>
      <c r="D6" s="55">
        <f>'[1]Prem-Pay-Total'!D6</f>
        <v>96012989.580000028</v>
      </c>
      <c r="E6" s="23">
        <f>'[1]Prem-Pay-Total'!E6</f>
        <v>178003154.21100786</v>
      </c>
      <c r="F6" s="21">
        <f>'[1]Prem-Pay-Total'!F6</f>
        <v>51005283.035911195</v>
      </c>
      <c r="G6" s="55">
        <f>'[1]Prem-Pay-Total'!G6</f>
        <v>43984295.607322812</v>
      </c>
      <c r="H6" s="23">
        <f>'[1]Prem-Pay-Total'!H6</f>
        <v>94989578.643234015</v>
      </c>
    </row>
    <row r="7" spans="1:11" x14ac:dyDescent="0.25">
      <c r="A7" s="20">
        <v>3</v>
      </c>
      <c r="B7" s="65" t="s">
        <v>35</v>
      </c>
      <c r="C7" s="37">
        <f>'[1]Prem-Pay-Total'!C7</f>
        <v>753623031.83000016</v>
      </c>
      <c r="D7" s="55">
        <f>'[1]Prem-Pay-Total'!D7</f>
        <v>0</v>
      </c>
      <c r="E7" s="23">
        <f>'[1]Prem-Pay-Total'!E7</f>
        <v>753623031.83000016</v>
      </c>
      <c r="F7" s="21">
        <f>'[1]Prem-Pay-Total'!F7</f>
        <v>306082580.8737855</v>
      </c>
      <c r="G7" s="55">
        <f>'[1]Prem-Pay-Total'!G7</f>
        <v>0</v>
      </c>
      <c r="H7" s="23">
        <f>'[1]Prem-Pay-Total'!H7</f>
        <v>306082580.8737855</v>
      </c>
    </row>
    <row r="8" spans="1:11" x14ac:dyDescent="0.25">
      <c r="A8" s="20">
        <v>4</v>
      </c>
      <c r="B8" s="65" t="s">
        <v>36</v>
      </c>
      <c r="C8" s="37">
        <f>'[1]Prem-Pay-Total'!C8</f>
        <v>10324020.66</v>
      </c>
      <c r="D8" s="55">
        <f>'[1]Prem-Pay-Total'!D8</f>
        <v>0</v>
      </c>
      <c r="E8" s="23">
        <f>'[1]Prem-Pay-Total'!E8</f>
        <v>10324020.66</v>
      </c>
      <c r="F8" s="21">
        <f>'[1]Prem-Pay-Total'!F8</f>
        <v>410732.43131249968</v>
      </c>
      <c r="G8" s="55">
        <f>'[1]Prem-Pay-Total'!G8</f>
        <v>0</v>
      </c>
      <c r="H8" s="23">
        <f>'[1]Prem-Pay-Total'!H8</f>
        <v>410732.43131249968</v>
      </c>
    </row>
    <row r="9" spans="1:11" x14ac:dyDescent="0.25">
      <c r="A9" s="20">
        <v>5</v>
      </c>
      <c r="B9" s="65" t="s">
        <v>37</v>
      </c>
      <c r="C9" s="37">
        <f>'[1]Prem-Pay-Total'!C9</f>
        <v>6089423.79</v>
      </c>
      <c r="D9" s="55">
        <f>'[1]Prem-Pay-Total'!D9</f>
        <v>0</v>
      </c>
      <c r="E9" s="23">
        <f>'[1]Prem-Pay-Total'!E9</f>
        <v>6089423.79</v>
      </c>
      <c r="F9" s="21">
        <f>'[1]Prem-Pay-Total'!F9</f>
        <v>241211.40516276384</v>
      </c>
      <c r="G9" s="55">
        <f>'[1]Prem-Pay-Total'!G9</f>
        <v>0</v>
      </c>
      <c r="H9" s="23">
        <f>'[1]Prem-Pay-Total'!H9</f>
        <v>241211.40516276384</v>
      </c>
    </row>
    <row r="10" spans="1:11" x14ac:dyDescent="0.25">
      <c r="A10" s="20">
        <v>6</v>
      </c>
      <c r="B10" s="65" t="s">
        <v>38</v>
      </c>
      <c r="C10" s="37">
        <f>'[1]Prem-Pay-Total'!C10</f>
        <v>8776043.7642061003</v>
      </c>
      <c r="D10" s="55">
        <f>'[1]Prem-Pay-Total'!D10</f>
        <v>0</v>
      </c>
      <c r="E10" s="23">
        <f>'[1]Prem-Pay-Total'!E10</f>
        <v>8776043.7642061003</v>
      </c>
      <c r="F10" s="21">
        <f>'[1]Prem-Pay-Total'!F10</f>
        <v>1090171.1055201117</v>
      </c>
      <c r="G10" s="55">
        <f>'[1]Prem-Pay-Total'!G10</f>
        <v>0</v>
      </c>
      <c r="H10" s="23">
        <f>'[1]Prem-Pay-Total'!H10</f>
        <v>1090171.1055201117</v>
      </c>
    </row>
    <row r="11" spans="1:11" x14ac:dyDescent="0.25">
      <c r="A11" s="20">
        <v>7</v>
      </c>
      <c r="B11" s="65" t="s">
        <v>39</v>
      </c>
      <c r="C11" s="37">
        <f>'[1]Prem-Pay-Total'!C11</f>
        <v>41507028.101656802</v>
      </c>
      <c r="D11" s="55">
        <f>'[1]Prem-Pay-Total'!D11</f>
        <v>0</v>
      </c>
      <c r="E11" s="23">
        <f>'[1]Prem-Pay-Total'!E11</f>
        <v>41507028.101656802</v>
      </c>
      <c r="F11" s="21">
        <f>'[1]Prem-Pay-Total'!F11</f>
        <v>3568054.5206752536</v>
      </c>
      <c r="G11" s="55">
        <f>'[1]Prem-Pay-Total'!G11</f>
        <v>0</v>
      </c>
      <c r="H11" s="23">
        <f>'[1]Prem-Pay-Total'!H11</f>
        <v>3568054.5206752536</v>
      </c>
    </row>
    <row r="12" spans="1:11" x14ac:dyDescent="0.25">
      <c r="A12" s="20">
        <v>8</v>
      </c>
      <c r="B12" s="65" t="s">
        <v>40</v>
      </c>
      <c r="C12" s="37">
        <f>'[1]Prem-Pay-Total'!C12</f>
        <v>277648724.72482294</v>
      </c>
      <c r="D12" s="55">
        <f>'[1]Prem-Pay-Total'!D12</f>
        <v>0</v>
      </c>
      <c r="E12" s="23">
        <f>'[1]Prem-Pay-Total'!E12</f>
        <v>277648724.72482294</v>
      </c>
      <c r="F12" s="21">
        <f>'[1]Prem-Pay-Total'!F12</f>
        <v>62326696.834272772</v>
      </c>
      <c r="G12" s="55">
        <f>'[1]Prem-Pay-Total'!G12</f>
        <v>0</v>
      </c>
      <c r="H12" s="23">
        <f>'[1]Prem-Pay-Total'!H12</f>
        <v>62326696.834272772</v>
      </c>
    </row>
    <row r="13" spans="1:11" x14ac:dyDescent="0.25">
      <c r="A13" s="54">
        <v>8.1</v>
      </c>
      <c r="B13" s="3" t="s">
        <v>41</v>
      </c>
      <c r="C13" s="37">
        <f>'[1]Prem-Pay-Total'!C13</f>
        <v>145620869.69032758</v>
      </c>
      <c r="D13" s="55">
        <f>'[1]Prem-Pay-Total'!D13</f>
        <v>0</v>
      </c>
      <c r="E13" s="23">
        <f>'[1]Prem-Pay-Total'!E13</f>
        <v>145620869.69032758</v>
      </c>
      <c r="F13" s="21">
        <f>'[1]Prem-Pay-Total'!F13</f>
        <v>27677834.907481</v>
      </c>
      <c r="G13" s="55">
        <f>'[1]Prem-Pay-Total'!G13</f>
        <v>0</v>
      </c>
      <c r="H13" s="23">
        <f>'[1]Prem-Pay-Total'!H13</f>
        <v>27677834.907481</v>
      </c>
    </row>
    <row r="14" spans="1:11" x14ac:dyDescent="0.25">
      <c r="A14" s="54">
        <v>8.1999999999999993</v>
      </c>
      <c r="B14" s="3" t="s">
        <v>42</v>
      </c>
      <c r="C14" s="37">
        <f>'[1]Prem-Pay-Total'!C14</f>
        <v>100504574.66681941</v>
      </c>
      <c r="D14" s="55">
        <f>'[1]Prem-Pay-Total'!D14</f>
        <v>0</v>
      </c>
      <c r="E14" s="23">
        <f>'[1]Prem-Pay-Total'!E14</f>
        <v>100504574.66681941</v>
      </c>
      <c r="F14" s="21">
        <f>'[1]Prem-Pay-Total'!F14</f>
        <v>25482085.488428995</v>
      </c>
      <c r="G14" s="55">
        <f>'[1]Prem-Pay-Total'!G14</f>
        <v>0</v>
      </c>
      <c r="H14" s="23">
        <f>'[1]Prem-Pay-Total'!H14</f>
        <v>25482085.488428995</v>
      </c>
    </row>
    <row r="15" spans="1:11" x14ac:dyDescent="0.25">
      <c r="A15" s="54">
        <v>8.3000000000000007</v>
      </c>
      <c r="B15" s="3" t="s">
        <v>43</v>
      </c>
      <c r="C15" s="37">
        <f>'[1]Prem-Pay-Total'!C15</f>
        <v>15285347.17</v>
      </c>
      <c r="D15" s="55">
        <f>'[1]Prem-Pay-Total'!D15</f>
        <v>0</v>
      </c>
      <c r="E15" s="23">
        <f>'[1]Prem-Pay-Total'!E15</f>
        <v>15285347.17</v>
      </c>
      <c r="F15" s="21">
        <f>'[1]Prem-Pay-Total'!F15</f>
        <v>1543120.3403767808</v>
      </c>
      <c r="G15" s="55">
        <f>'[1]Prem-Pay-Total'!G15</f>
        <v>0</v>
      </c>
      <c r="H15" s="23">
        <f>'[1]Prem-Pay-Total'!H15</f>
        <v>1543120.3403767808</v>
      </c>
    </row>
    <row r="16" spans="1:11" x14ac:dyDescent="0.25">
      <c r="A16" s="54">
        <v>8.4</v>
      </c>
      <c r="B16" s="3" t="s">
        <v>44</v>
      </c>
      <c r="C16" s="37">
        <f>'[1]Prem-Pay-Total'!C16</f>
        <v>16237933.197675902</v>
      </c>
      <c r="D16" s="55">
        <f>'[1]Prem-Pay-Total'!D16</f>
        <v>0</v>
      </c>
      <c r="E16" s="23">
        <f>'[1]Prem-Pay-Total'!E16</f>
        <v>16237933.197675902</v>
      </c>
      <c r="F16" s="21">
        <f>'[1]Prem-Pay-Total'!F16</f>
        <v>7623656.0979859764</v>
      </c>
      <c r="G16" s="55">
        <f>'[1]Prem-Pay-Total'!G16</f>
        <v>0</v>
      </c>
      <c r="H16" s="23">
        <f>'[1]Prem-Pay-Total'!H16</f>
        <v>7623656.0979859764</v>
      </c>
    </row>
    <row r="17" spans="1:8" x14ac:dyDescent="0.25">
      <c r="A17" s="20">
        <v>9</v>
      </c>
      <c r="B17" s="65" t="s">
        <v>45</v>
      </c>
      <c r="C17" s="37">
        <f>'[1]Prem-Pay-Total'!C17</f>
        <v>24755879.059999891</v>
      </c>
      <c r="D17" s="55">
        <f>'[1]Prem-Pay-Total'!D17</f>
        <v>0</v>
      </c>
      <c r="E17" s="23">
        <f>'[1]Prem-Pay-Total'!E17</f>
        <v>24755879.059999891</v>
      </c>
      <c r="F17" s="21">
        <f>'[1]Prem-Pay-Total'!F17</f>
        <v>2273208.3008476389</v>
      </c>
      <c r="G17" s="55">
        <f>'[1]Prem-Pay-Total'!G17</f>
        <v>0</v>
      </c>
      <c r="H17" s="23">
        <f>'[1]Prem-Pay-Total'!H17</f>
        <v>2273208.3008476389</v>
      </c>
    </row>
    <row r="18" spans="1:8" x14ac:dyDescent="0.25">
      <c r="A18" s="54">
        <v>9.1</v>
      </c>
      <c r="B18" s="3" t="s">
        <v>46</v>
      </c>
      <c r="C18" s="37">
        <f>'[1]Prem-Pay-Total'!C18</f>
        <v>23331378.259999894</v>
      </c>
      <c r="D18" s="55">
        <f>'[1]Prem-Pay-Total'!D18</f>
        <v>0</v>
      </c>
      <c r="E18" s="23">
        <f>'[1]Prem-Pay-Total'!E18</f>
        <v>23331378.259999894</v>
      </c>
      <c r="F18" s="21">
        <f>'[1]Prem-Pay-Total'!F18</f>
        <v>1884344.0400895134</v>
      </c>
      <c r="G18" s="55">
        <f>'[1]Prem-Pay-Total'!G18</f>
        <v>0</v>
      </c>
      <c r="H18" s="23">
        <f>'[1]Prem-Pay-Total'!H18</f>
        <v>1884344.0400895134</v>
      </c>
    </row>
    <row r="19" spans="1:8" x14ac:dyDescent="0.25">
      <c r="A19" s="54">
        <v>9.1999999999999993</v>
      </c>
      <c r="B19" s="3" t="s">
        <v>47</v>
      </c>
      <c r="C19" s="37">
        <f>'[1]Prem-Pay-Total'!C19</f>
        <v>1424500.8</v>
      </c>
      <c r="D19" s="55">
        <f>'[1]Prem-Pay-Total'!D19</f>
        <v>0</v>
      </c>
      <c r="E19" s="23">
        <f>'[1]Prem-Pay-Total'!E19</f>
        <v>1424500.8</v>
      </c>
      <c r="F19" s="21">
        <f>'[1]Prem-Pay-Total'!F19</f>
        <v>388864.26075812569</v>
      </c>
      <c r="G19" s="55">
        <f>'[1]Prem-Pay-Total'!G19</f>
        <v>0</v>
      </c>
      <c r="H19" s="23">
        <f>'[1]Prem-Pay-Total'!H19</f>
        <v>388864.26075812569</v>
      </c>
    </row>
    <row r="20" spans="1:8" x14ac:dyDescent="0.25">
      <c r="A20" s="20">
        <v>10</v>
      </c>
      <c r="B20" s="66" t="s">
        <v>48</v>
      </c>
      <c r="C20" s="37">
        <f>'[1]Prem-Pay-Total'!C20</f>
        <v>1053076979.9855746</v>
      </c>
      <c r="D20" s="55">
        <f>'[1]Prem-Pay-Total'!D20</f>
        <v>0</v>
      </c>
      <c r="E20" s="23">
        <f>'[1]Prem-Pay-Total'!E20</f>
        <v>1053076979.9855746</v>
      </c>
      <c r="F20" s="21">
        <f>'[1]Prem-Pay-Total'!F20</f>
        <v>582280165.9467206</v>
      </c>
      <c r="G20" s="55">
        <f>'[1]Prem-Pay-Total'!G20</f>
        <v>4664</v>
      </c>
      <c r="H20" s="23">
        <f>'[1]Prem-Pay-Total'!H20</f>
        <v>582284829.9467206</v>
      </c>
    </row>
    <row r="21" spans="1:8" x14ac:dyDescent="0.25">
      <c r="A21" s="54">
        <v>10.1</v>
      </c>
      <c r="B21" s="65" t="s">
        <v>49</v>
      </c>
      <c r="C21" s="37">
        <f>'[1]Prem-Pay-Total'!C21</f>
        <v>1034248304.7955747</v>
      </c>
      <c r="D21" s="55">
        <f>'[1]Prem-Pay-Total'!D21</f>
        <v>0</v>
      </c>
      <c r="E21" s="23">
        <f>'[1]Prem-Pay-Total'!E21</f>
        <v>1034248304.7955747</v>
      </c>
      <c r="F21" s="21">
        <f>'[1]Prem-Pay-Total'!F21</f>
        <v>576408901.88621724</v>
      </c>
      <c r="G21" s="55">
        <f>'[1]Prem-Pay-Total'!G21</f>
        <v>4664</v>
      </c>
      <c r="H21" s="23">
        <f>'[1]Prem-Pay-Total'!H21</f>
        <v>576413565.88621724</v>
      </c>
    </row>
    <row r="22" spans="1:8" x14ac:dyDescent="0.25">
      <c r="A22" s="54">
        <v>10.199999999999999</v>
      </c>
      <c r="B22" s="67" t="s">
        <v>50</v>
      </c>
      <c r="C22" s="37">
        <f>'[1]Prem-Pay-Total'!C22</f>
        <v>0</v>
      </c>
      <c r="D22" s="55">
        <f>'[1]Prem-Pay-Total'!D22</f>
        <v>0</v>
      </c>
      <c r="E22" s="23">
        <f>'[1]Prem-Pay-Total'!E22</f>
        <v>0</v>
      </c>
      <c r="F22" s="21">
        <f>'[1]Prem-Pay-Total'!F22</f>
        <v>1398442.9612425878</v>
      </c>
      <c r="G22" s="55">
        <f>'[1]Prem-Pay-Total'!G22</f>
        <v>0</v>
      </c>
      <c r="H22" s="23">
        <f>'[1]Prem-Pay-Total'!H22</f>
        <v>1398442.9612425878</v>
      </c>
    </row>
    <row r="23" spans="1:8" x14ac:dyDescent="0.25">
      <c r="A23" s="54">
        <v>10.3</v>
      </c>
      <c r="B23" s="68" t="s">
        <v>51</v>
      </c>
      <c r="C23" s="37">
        <f>'[1]Prem-Pay-Total'!C23</f>
        <v>7534022.3300000001</v>
      </c>
      <c r="D23" s="55">
        <f>'[1]Prem-Pay-Total'!D23</f>
        <v>0</v>
      </c>
      <c r="E23" s="23">
        <f>'[1]Prem-Pay-Total'!E23</f>
        <v>7534022.3300000001</v>
      </c>
      <c r="F23" s="21">
        <f>'[1]Prem-Pay-Total'!F23</f>
        <v>399029.66554131627</v>
      </c>
      <c r="G23" s="55">
        <f>'[1]Prem-Pay-Total'!G23</f>
        <v>0</v>
      </c>
      <c r="H23" s="23">
        <f>'[1]Prem-Pay-Total'!H23</f>
        <v>399029.66554131627</v>
      </c>
    </row>
    <row r="24" spans="1:8" x14ac:dyDescent="0.25">
      <c r="A24" s="54">
        <v>10.4</v>
      </c>
      <c r="B24" s="65" t="s">
        <v>52</v>
      </c>
      <c r="C24" s="37">
        <f>'[1]Prem-Pay-Total'!C24</f>
        <v>11294652.859999996</v>
      </c>
      <c r="D24" s="55">
        <f>'[1]Prem-Pay-Total'!D24</f>
        <v>0</v>
      </c>
      <c r="E24" s="23">
        <f>'[1]Prem-Pay-Total'!E24</f>
        <v>11294652.859999996</v>
      </c>
      <c r="F24" s="21">
        <f>'[1]Prem-Pay-Total'!F24</f>
        <v>4073791.4337194571</v>
      </c>
      <c r="G24" s="55">
        <f>'[1]Prem-Pay-Total'!G24</f>
        <v>0</v>
      </c>
      <c r="H24" s="23">
        <f>'[1]Prem-Pay-Total'!H24</f>
        <v>4073791.4337194571</v>
      </c>
    </row>
    <row r="25" spans="1:8" x14ac:dyDescent="0.25">
      <c r="A25" s="20">
        <v>11</v>
      </c>
      <c r="B25" s="66" t="s">
        <v>53</v>
      </c>
      <c r="C25" s="37">
        <f>'[1]Prem-Pay-Total'!C25</f>
        <v>2157119.0400000005</v>
      </c>
      <c r="D25" s="55">
        <f>'[1]Prem-Pay-Total'!D25</f>
        <v>0</v>
      </c>
      <c r="E25" s="23">
        <f>'[1]Prem-Pay-Total'!E25</f>
        <v>2157119.0400000005</v>
      </c>
      <c r="F25" s="21">
        <f>'[1]Prem-Pay-Total'!F25</f>
        <v>0</v>
      </c>
      <c r="G25" s="55">
        <f>'[1]Prem-Pay-Total'!G25</f>
        <v>0</v>
      </c>
      <c r="H25" s="23">
        <f>'[1]Prem-Pay-Total'!H25</f>
        <v>0</v>
      </c>
    </row>
    <row r="26" spans="1:8" x14ac:dyDescent="0.25">
      <c r="A26" s="20">
        <v>12</v>
      </c>
      <c r="B26" s="66" t="s">
        <v>54</v>
      </c>
      <c r="C26" s="37">
        <f>'[1]Prem-Pay-Total'!C26</f>
        <v>301596.63</v>
      </c>
      <c r="D26" s="55">
        <f>'[1]Prem-Pay-Total'!D26</f>
        <v>0</v>
      </c>
      <c r="E26" s="23">
        <f>'[1]Prem-Pay-Total'!E26</f>
        <v>301596.63</v>
      </c>
      <c r="F26" s="21">
        <f>'[1]Prem-Pay-Total'!F26</f>
        <v>21280.68</v>
      </c>
      <c r="G26" s="55">
        <f>'[1]Prem-Pay-Total'!G26</f>
        <v>0</v>
      </c>
      <c r="H26" s="23">
        <f>'[1]Prem-Pay-Total'!H26</f>
        <v>21280.68</v>
      </c>
    </row>
    <row r="27" spans="1:8" x14ac:dyDescent="0.25">
      <c r="A27" s="20">
        <v>13</v>
      </c>
      <c r="B27" s="66" t="s">
        <v>55</v>
      </c>
      <c r="C27" s="37">
        <f>'[1]Prem-Pay-Total'!C27</f>
        <v>46144132.387505919</v>
      </c>
      <c r="D27" s="55">
        <f>'[1]Prem-Pay-Total'!D27</f>
        <v>0</v>
      </c>
      <c r="E27" s="23">
        <f>'[1]Prem-Pay-Total'!E27</f>
        <v>46144132.387505919</v>
      </c>
      <c r="F27" s="21">
        <f>'[1]Prem-Pay-Total'!F27</f>
        <v>7755707.6441894844</v>
      </c>
      <c r="G27" s="55">
        <f>'[1]Prem-Pay-Total'!G27</f>
        <v>0</v>
      </c>
      <c r="H27" s="23">
        <f>'[1]Prem-Pay-Total'!H27</f>
        <v>7755707.6441894844</v>
      </c>
    </row>
    <row r="28" spans="1:8" x14ac:dyDescent="0.25">
      <c r="A28" s="20">
        <v>14</v>
      </c>
      <c r="B28" s="66" t="s">
        <v>56</v>
      </c>
      <c r="C28" s="37">
        <f>'[1]Prem-Pay-Total'!C28</f>
        <v>10118256.370000001</v>
      </c>
      <c r="D28" s="55">
        <f>'[1]Prem-Pay-Total'!D28</f>
        <v>0</v>
      </c>
      <c r="E28" s="23">
        <f>'[1]Prem-Pay-Total'!E28</f>
        <v>10118256.370000001</v>
      </c>
      <c r="F28" s="21">
        <f>'[1]Prem-Pay-Total'!F28</f>
        <v>1556160.3170046243</v>
      </c>
      <c r="G28" s="55">
        <f>'[1]Prem-Pay-Total'!G28</f>
        <v>0</v>
      </c>
      <c r="H28" s="23">
        <f>'[1]Prem-Pay-Total'!H28</f>
        <v>1556160.3170046243</v>
      </c>
    </row>
    <row r="29" spans="1:8" x14ac:dyDescent="0.25">
      <c r="A29" s="20">
        <v>15</v>
      </c>
      <c r="B29" s="66" t="s">
        <v>57</v>
      </c>
      <c r="C29" s="37">
        <f>'[1]Prem-Pay-Total'!C29</f>
        <v>111991949.27785067</v>
      </c>
      <c r="D29" s="55">
        <f>'[1]Prem-Pay-Total'!D29</f>
        <v>0</v>
      </c>
      <c r="E29" s="23">
        <f>'[1]Prem-Pay-Total'!E29</f>
        <v>111991949.27785067</v>
      </c>
      <c r="F29" s="21">
        <f>'[1]Prem-Pay-Total'!F29</f>
        <v>3306441.70607574</v>
      </c>
      <c r="G29" s="55">
        <f>'[1]Prem-Pay-Total'!G29</f>
        <v>0</v>
      </c>
      <c r="H29" s="23">
        <f>'[1]Prem-Pay-Total'!H29</f>
        <v>3306441.70607574</v>
      </c>
    </row>
    <row r="30" spans="1:8" x14ac:dyDescent="0.25">
      <c r="A30" s="20">
        <v>16</v>
      </c>
      <c r="B30" s="66" t="s">
        <v>58</v>
      </c>
      <c r="C30" s="37">
        <f>'[1]Prem-Pay-Total'!C30</f>
        <v>15185524.570000002</v>
      </c>
      <c r="D30" s="55">
        <f>'[1]Prem-Pay-Total'!D30</f>
        <v>0</v>
      </c>
      <c r="E30" s="23">
        <f>'[1]Prem-Pay-Total'!E30</f>
        <v>15185524.570000002</v>
      </c>
      <c r="F30" s="21">
        <f>'[1]Prem-Pay-Total'!F30</f>
        <v>1214004.1047708211</v>
      </c>
      <c r="G30" s="55">
        <f>'[1]Prem-Pay-Total'!G30</f>
        <v>0</v>
      </c>
      <c r="H30" s="23">
        <f>'[1]Prem-Pay-Total'!H30</f>
        <v>1214004.1047708211</v>
      </c>
    </row>
    <row r="31" spans="1:8" x14ac:dyDescent="0.25">
      <c r="A31" s="20">
        <v>17</v>
      </c>
      <c r="B31" s="66" t="s">
        <v>59</v>
      </c>
      <c r="C31" s="37">
        <f>'[1]Prem-Pay-Total'!C31</f>
        <v>2657861.77</v>
      </c>
      <c r="D31" s="55">
        <f>'[1]Prem-Pay-Total'!D31</f>
        <v>0</v>
      </c>
      <c r="E31" s="23">
        <f>'[1]Prem-Pay-Total'!E31</f>
        <v>2657861.77</v>
      </c>
      <c r="F31" s="21">
        <f>'[1]Prem-Pay-Total'!F31</f>
        <v>75598.850000000006</v>
      </c>
      <c r="G31" s="55">
        <f>'[1]Prem-Pay-Total'!G31</f>
        <v>0</v>
      </c>
      <c r="H31" s="23">
        <f>'[1]Prem-Pay-Total'!H31</f>
        <v>75598.850000000006</v>
      </c>
    </row>
    <row r="32" spans="1:8" x14ac:dyDescent="0.25">
      <c r="A32" s="20">
        <v>18</v>
      </c>
      <c r="B32" s="66" t="s">
        <v>60</v>
      </c>
      <c r="C32" s="37">
        <f>'[1]Prem-Pay-Total'!C32</f>
        <v>133813996.30829984</v>
      </c>
      <c r="D32" s="55">
        <f>'[1]Prem-Pay-Total'!D32</f>
        <v>0</v>
      </c>
      <c r="E32" s="23">
        <f>'[1]Prem-Pay-Total'!E32</f>
        <v>133813996.30829984</v>
      </c>
      <c r="F32" s="21">
        <f>'[1]Prem-Pay-Total'!F32</f>
        <v>38643490.663749814</v>
      </c>
      <c r="G32" s="55">
        <f>'[1]Prem-Pay-Total'!G32</f>
        <v>0</v>
      </c>
      <c r="H32" s="23">
        <f>'[1]Prem-Pay-Total'!H32</f>
        <v>38643490.663749814</v>
      </c>
    </row>
    <row r="33" spans="1:9" x14ac:dyDescent="0.25">
      <c r="A33" s="106" t="s">
        <v>61</v>
      </c>
      <c r="B33" s="107"/>
      <c r="C33" s="32">
        <f>'[1]Prem-Pay-Total'!C33</f>
        <v>2637051403.6041474</v>
      </c>
      <c r="D33" s="51">
        <f>'[1]Prem-Pay-Total'!D33</f>
        <v>110777022.56999999</v>
      </c>
      <c r="E33" s="23">
        <f>'[1]Prem-Pay-Total'!E33</f>
        <v>2747828426.1741476</v>
      </c>
      <c r="F33" s="32">
        <f>'[1]Prem-Pay-Total'!F33</f>
        <v>1073344615.0742496</v>
      </c>
      <c r="G33" s="51">
        <f>'[1]Prem-Pay-Total'!G33</f>
        <v>48647929.471665502</v>
      </c>
      <c r="H33" s="23">
        <f>'[1]Prem-Pay-Total'!H33</f>
        <v>1121992544.5459151</v>
      </c>
    </row>
    <row r="34" spans="1:9" x14ac:dyDescent="0.25">
      <c r="A34" s="111" t="s">
        <v>64</v>
      </c>
      <c r="B34" s="112"/>
      <c r="C34" s="34">
        <f>'[1]Prem-Pay-Total'!C34</f>
        <v>0.95968561154881238</v>
      </c>
      <c r="D34" s="34">
        <f>'[1]Prem-Pay-Total'!D34</f>
        <v>4.031438845118758E-2</v>
      </c>
      <c r="E34" s="35">
        <f>'[1]Prem-Pay-Total'!E34</f>
        <v>1</v>
      </c>
      <c r="F34" s="34">
        <f>'[1]Prem-Pay-Total'!F34</f>
        <v>0.95664148598121568</v>
      </c>
      <c r="G34" s="34">
        <f>'[1]Prem-Pay-Total'!G34</f>
        <v>4.3358514018784274E-2</v>
      </c>
      <c r="H34" s="35">
        <f>'[1]Prem-Pay-Total'!H34</f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9.085605765125275E-2</v>
      </c>
      <c r="B44" s="104" t="s">
        <v>293</v>
      </c>
      <c r="C44" s="52"/>
      <c r="D44" s="52"/>
      <c r="E44" s="52"/>
      <c r="F44" s="52"/>
      <c r="G44" s="53">
        <f>(H4+H6)/$H$33</f>
        <v>9.9058033586852792E-2</v>
      </c>
      <c r="H44" s="104"/>
      <c r="I44" s="52"/>
    </row>
    <row r="45" spans="1:9" x14ac:dyDescent="0.25">
      <c r="A45" s="53">
        <f>(E7+E20)/$E$33</f>
        <v>0.65750102684943712</v>
      </c>
      <c r="B45" s="105" t="s">
        <v>294</v>
      </c>
      <c r="C45" s="52"/>
      <c r="D45" s="52"/>
      <c r="E45" s="52"/>
      <c r="F45" s="52"/>
      <c r="G45" s="53">
        <f>(H7+H20)/$H$33</f>
        <v>0.79177657208055674</v>
      </c>
      <c r="H45" s="105"/>
      <c r="I45" s="52"/>
    </row>
    <row r="46" spans="1:9" x14ac:dyDescent="0.25">
      <c r="A46" s="53">
        <f>E8/$E$33</f>
        <v>3.7571562189471653E-3</v>
      </c>
      <c r="B46" s="105" t="s">
        <v>36</v>
      </c>
      <c r="C46" s="52"/>
      <c r="D46" s="52"/>
      <c r="E46" s="52"/>
      <c r="F46" s="52"/>
      <c r="G46" s="53">
        <f>H8/$H$33</f>
        <v>3.6607411814730767E-4</v>
      </c>
      <c r="H46" s="105"/>
      <c r="I46" s="52"/>
    </row>
    <row r="47" spans="1:9" x14ac:dyDescent="0.25">
      <c r="A47" s="53">
        <f>(E25+E9)/$E$33</f>
        <v>3.001112715571479E-3</v>
      </c>
      <c r="B47" s="105" t="s">
        <v>295</v>
      </c>
      <c r="C47" s="52"/>
      <c r="D47" s="52"/>
      <c r="E47" s="52"/>
      <c r="F47" s="52"/>
      <c r="G47" s="53">
        <f>(H25+H9)/$H$33</f>
        <v>2.1498485559044887E-4</v>
      </c>
      <c r="H47" s="105"/>
      <c r="I47" s="52"/>
    </row>
    <row r="48" spans="1:9" x14ac:dyDescent="0.25">
      <c r="A48" s="53">
        <f>(E26+E10)/$E$33</f>
        <v>3.3035688501283421E-3</v>
      </c>
      <c r="B48" s="105" t="s">
        <v>296</v>
      </c>
      <c r="C48" s="52"/>
      <c r="D48" s="52"/>
      <c r="E48" s="52"/>
      <c r="F48" s="52"/>
      <c r="G48" s="53">
        <f>(H26+H10)/$H$33</f>
        <v>9.9060532168681269E-4</v>
      </c>
      <c r="H48" s="105"/>
      <c r="I48" s="52"/>
    </row>
    <row r="49" spans="1:9" x14ac:dyDescent="0.25">
      <c r="A49" s="53">
        <f>E11/$E$33</f>
        <v>1.510539293730497E-2</v>
      </c>
      <c r="B49" s="105" t="s">
        <v>39</v>
      </c>
      <c r="C49" s="52"/>
      <c r="D49" s="52"/>
      <c r="E49" s="52"/>
      <c r="F49" s="52"/>
      <c r="G49" s="53">
        <f>H11/$H$33</f>
        <v>3.1801053741576254E-3</v>
      </c>
      <c r="H49" s="105"/>
      <c r="I49" s="52"/>
    </row>
    <row r="50" spans="1:9" x14ac:dyDescent="0.25">
      <c r="A50" s="53">
        <f>(E12+E17)/$E$33</f>
        <v>0.11005221465223225</v>
      </c>
      <c r="B50" s="105" t="s">
        <v>297</v>
      </c>
      <c r="C50" s="52"/>
      <c r="D50" s="52"/>
      <c r="E50" s="52"/>
      <c r="F50" s="52"/>
      <c r="G50" s="53">
        <f>(H12+H17)/$H$33</f>
        <v>5.7576055606737411E-2</v>
      </c>
      <c r="H50" s="105"/>
      <c r="I50" s="52"/>
    </row>
    <row r="51" spans="1:9" x14ac:dyDescent="0.25">
      <c r="A51" s="53">
        <f>E27/$E$33</f>
        <v>1.6792945275609237E-2</v>
      </c>
      <c r="B51" s="105" t="s">
        <v>55</v>
      </c>
      <c r="C51" s="52"/>
      <c r="D51" s="52"/>
      <c r="E51" s="52"/>
      <c r="F51" s="52"/>
      <c r="G51" s="53">
        <f>H27/$H$33</f>
        <v>6.9124413365227125E-3</v>
      </c>
      <c r="H51" s="105"/>
      <c r="I51" s="52"/>
    </row>
    <row r="52" spans="1:9" x14ac:dyDescent="0.25">
      <c r="A52" s="53">
        <f>(E28+E29+E30+E31)/$E$33</f>
        <v>5.0932434738187302E-2</v>
      </c>
      <c r="B52" s="105" t="s">
        <v>298</v>
      </c>
      <c r="C52" s="52"/>
      <c r="D52" s="52"/>
      <c r="E52" s="52"/>
      <c r="F52" s="52"/>
      <c r="G52" s="53">
        <f>(H28+H29+H30+H31)/$H$33</f>
        <v>5.4832850786375419E-3</v>
      </c>
      <c r="H52" s="105"/>
      <c r="I52" s="52"/>
    </row>
    <row r="53" spans="1:9" x14ac:dyDescent="0.25">
      <c r="A53" s="53">
        <f>E32/$E$33</f>
        <v>4.8698090111328945E-2</v>
      </c>
      <c r="B53" s="105" t="s">
        <v>60</v>
      </c>
      <c r="C53" s="52"/>
      <c r="D53" s="52"/>
      <c r="E53" s="52"/>
      <c r="F53" s="52"/>
      <c r="G53" s="53">
        <f>H32/$H$33</f>
        <v>3.4441842641110713E-2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tr">
        <f>"GENERAL INFORMATION ABOUT THE INSURANCE PORTFOLIO AS AT "&amp;'[1]Data contr.'!$B$2&amp;"*"</f>
        <v>GENERAL INFORMATION ABOUT THE INSURANCE PORTFOLIO AS AT 30.11.2022*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f>'[1]Prem-Pay-Exp'!B7</f>
        <v>56889670.703221649</v>
      </c>
      <c r="C7" s="5">
        <f>'[1]Prem-Pay-Exp'!C7</f>
        <v>4606136.0000000009</v>
      </c>
      <c r="D7" s="5">
        <f>'[1]Prem-Pay-Exp'!D7</f>
        <v>53988329.082451537</v>
      </c>
      <c r="E7" s="5">
        <f>'[1]Prem-Pay-Exp'!E7</f>
        <v>838614.93497910397</v>
      </c>
      <c r="F7" s="5">
        <f>'[1]Prem-Pay-Exp'!F7</f>
        <v>11057916.197964398</v>
      </c>
      <c r="G7" s="5">
        <f>'[1]Prem-Pay-Exp'!G7</f>
        <v>11388.341</v>
      </c>
      <c r="H7" s="5">
        <f>'[1]Prem-Pay-Exp'!H7</f>
        <v>1323200.2664281998</v>
      </c>
      <c r="I7" s="5">
        <f>'[1]Prem-Pay-Exp'!I7</f>
        <v>2421544.2657801872</v>
      </c>
      <c r="J7" s="5">
        <f>'[1]Prem-Pay-Exp'!J7</f>
        <v>1040</v>
      </c>
      <c r="K7" s="5">
        <f>'[1]Prem-Pay-Exp'!K7</f>
        <v>14005911.397860697</v>
      </c>
      <c r="L7" s="5">
        <f>'[1]Prem-Pay-Exp'!L7</f>
        <v>880129.87009999994</v>
      </c>
      <c r="M7" s="5">
        <f>'[1]Prem-Pay-Exp'!M7</f>
        <v>3381525.5488606999</v>
      </c>
      <c r="N7" s="5">
        <f>'[1]Prem-Pay-Exp'!N7</f>
        <v>2292</v>
      </c>
      <c r="O7" s="5">
        <f>'[1]Prem-Pay-Exp'!O7</f>
        <v>0</v>
      </c>
      <c r="P7" s="5">
        <f>'[1]Prem-Pay-Exp'!P7</f>
        <v>192739.18</v>
      </c>
      <c r="Q7" s="5">
        <f>'[1]Prem-Pay-Exp'!Q7</f>
        <v>435910.45628658828</v>
      </c>
      <c r="R7" s="5">
        <f>'[1]Prem-Pay-Exp'!R7</f>
        <v>16416359.689766344</v>
      </c>
      <c r="S7" s="5">
        <f>'[1]Prem-Pay-Exp'!S7</f>
        <v>13826.370000000397</v>
      </c>
      <c r="T7" s="5">
        <f>'[1]Prem-Pay-Exp'!T7</f>
        <v>77297.489999999991</v>
      </c>
      <c r="U7" s="5">
        <f>'[1]Prem-Pay-Exp'!U7</f>
        <v>6280947.8305063825</v>
      </c>
      <c r="V7" s="5">
        <f>'[1]Prem-Pay-Exp'!V7</f>
        <v>538587.60530446621</v>
      </c>
      <c r="W7" s="5">
        <f>'[1]Prem-Pay-Exp'!W7</f>
        <v>23671805.58186378</v>
      </c>
      <c r="X7" s="39"/>
      <c r="Y7" s="39"/>
    </row>
    <row r="8" spans="1:25" ht="31.5" x14ac:dyDescent="0.25">
      <c r="A8" s="3" t="s">
        <v>33</v>
      </c>
      <c r="B8" s="5">
        <f>'[1]Prem-Pay-Exp'!B8</f>
        <v>2835438.0500000003</v>
      </c>
      <c r="C8" s="5">
        <f>'[1]Prem-Pay-Exp'!C8</f>
        <v>55387.880000000005</v>
      </c>
      <c r="D8" s="5">
        <f>'[1]Prem-Pay-Exp'!D8</f>
        <v>2705094.6999999997</v>
      </c>
      <c r="E8" s="5">
        <f>'[1]Prem-Pay-Exp'!E8</f>
        <v>52203.481800000889</v>
      </c>
      <c r="F8" s="5">
        <f>'[1]Prem-Pay-Exp'!F8</f>
        <v>168439.63999999998</v>
      </c>
      <c r="G8" s="5">
        <f>'[1]Prem-Pay-Exp'!G8</f>
        <v>14</v>
      </c>
      <c r="H8" s="5">
        <f>'[1]Prem-Pay-Exp'!H8</f>
        <v>0</v>
      </c>
      <c r="I8" s="5">
        <f>'[1]Prem-Pay-Exp'!I8</f>
        <v>13827.62</v>
      </c>
      <c r="J8" s="5">
        <f>'[1]Prem-Pay-Exp'!J8</f>
        <v>4</v>
      </c>
      <c r="K8" s="5">
        <f>'[1]Prem-Pay-Exp'!K8</f>
        <v>226943.57</v>
      </c>
      <c r="L8" s="5">
        <f>'[1]Prem-Pay-Exp'!L8</f>
        <v>2899.5</v>
      </c>
      <c r="M8" s="5">
        <f>'[1]Prem-Pay-Exp'!M8</f>
        <v>169741.96</v>
      </c>
      <c r="N8" s="5">
        <f>'[1]Prem-Pay-Exp'!N8</f>
        <v>9</v>
      </c>
      <c r="O8" s="5">
        <f>'[1]Prem-Pay-Exp'!O8</f>
        <v>0</v>
      </c>
      <c r="P8" s="5">
        <f>'[1]Prem-Pay-Exp'!P8</f>
        <v>0</v>
      </c>
      <c r="Q8" s="5">
        <f>'[1]Prem-Pay-Exp'!Q8</f>
        <v>1940.9212543759047</v>
      </c>
      <c r="R8" s="5">
        <f>'[1]Prem-Pay-Exp'!R8</f>
        <v>736567.09695505188</v>
      </c>
      <c r="S8" s="5">
        <f>'[1]Prem-Pay-Exp'!S8</f>
        <v>1273.7199999999998</v>
      </c>
      <c r="T8" s="5">
        <f>'[1]Prem-Pay-Exp'!T8</f>
        <v>20.679999999999978</v>
      </c>
      <c r="U8" s="5">
        <f>'[1]Prem-Pay-Exp'!U8</f>
        <v>273263.57537312031</v>
      </c>
      <c r="V8" s="5">
        <f>'[1]Prem-Pay-Exp'!V8</f>
        <v>20153.249667720185</v>
      </c>
      <c r="W8" s="5">
        <f>'[1]Prem-Pay-Exp'!W8</f>
        <v>1031924.8432502683</v>
      </c>
      <c r="X8" s="39"/>
      <c r="Y8" s="39"/>
    </row>
    <row r="9" spans="1:25" ht="15.75" x14ac:dyDescent="0.25">
      <c r="A9" s="65" t="s">
        <v>34</v>
      </c>
      <c r="B9" s="5">
        <f>'[1]Prem-Pay-Exp'!B9</f>
        <v>81990164.631007835</v>
      </c>
      <c r="C9" s="5">
        <f>'[1]Prem-Pay-Exp'!C9</f>
        <v>6109661.929999996</v>
      </c>
      <c r="D9" s="5">
        <f>'[1]Prem-Pay-Exp'!D9</f>
        <v>78119885.059371695</v>
      </c>
      <c r="E9" s="5">
        <f>'[1]Prem-Pay-Exp'!E9</f>
        <v>1565435.3431417062</v>
      </c>
      <c r="F9" s="5">
        <f>'[1]Prem-Pay-Exp'!F9</f>
        <v>49581146.079999857</v>
      </c>
      <c r="G9" s="5">
        <f>'[1]Prem-Pay-Exp'!G9</f>
        <v>628370.68579999998</v>
      </c>
      <c r="H9" s="5">
        <f>'[1]Prem-Pay-Exp'!H9</f>
        <v>4710650.0000000885</v>
      </c>
      <c r="I9" s="5">
        <f>'[1]Prem-Pay-Exp'!I9</f>
        <v>5778701.8700000048</v>
      </c>
      <c r="J9" s="5">
        <f>'[1]Prem-Pay-Exp'!J9</f>
        <v>34840</v>
      </c>
      <c r="K9" s="5">
        <f>'[1]Prem-Pay-Exp'!K9</f>
        <v>52708068.241200119</v>
      </c>
      <c r="L9" s="5">
        <f>'[1]Prem-Pay-Exp'!L9</f>
        <v>659780.99989999994</v>
      </c>
      <c r="M9" s="5">
        <f>'[1]Prem-Pay-Exp'!M9</f>
        <v>7232487.9246999985</v>
      </c>
      <c r="N9" s="5">
        <f>'[1]Prem-Pay-Exp'!N9</f>
        <v>57352</v>
      </c>
      <c r="O9" s="5">
        <f>'[1]Prem-Pay-Exp'!O9</f>
        <v>23821.02</v>
      </c>
      <c r="P9" s="5">
        <f>'[1]Prem-Pay-Exp'!P9</f>
        <v>1585.54</v>
      </c>
      <c r="Q9" s="5">
        <f>'[1]Prem-Pay-Exp'!Q9</f>
        <v>1447957.9759113376</v>
      </c>
      <c r="R9" s="5">
        <f>'[1]Prem-Pay-Exp'!R9</f>
        <v>12206401.536508765</v>
      </c>
      <c r="S9" s="5">
        <f>'[1]Prem-Pay-Exp'!S9</f>
        <v>0</v>
      </c>
      <c r="T9" s="5">
        <f>'[1]Prem-Pay-Exp'!T9</f>
        <v>218284.46</v>
      </c>
      <c r="U9" s="5">
        <f>'[1]Prem-Pay-Exp'!U9</f>
        <v>10395939.935316544</v>
      </c>
      <c r="V9" s="5">
        <f>'[1]Prem-Pay-Exp'!V9</f>
        <v>47405.704634234789</v>
      </c>
      <c r="W9" s="5">
        <f>'[1]Prem-Pay-Exp'!W9</f>
        <v>24097705.152370878</v>
      </c>
      <c r="X9" s="39"/>
      <c r="Y9" s="39"/>
    </row>
    <row r="10" spans="1:25" ht="15.75" x14ac:dyDescent="0.25">
      <c r="A10" s="65" t="s">
        <v>35</v>
      </c>
      <c r="B10" s="5">
        <f>'[1]Prem-Pay-Exp'!B10</f>
        <v>753623031.83000016</v>
      </c>
      <c r="C10" s="5">
        <f>'[1]Prem-Pay-Exp'!C10</f>
        <v>91501828.8263634</v>
      </c>
      <c r="D10" s="5">
        <f>'[1]Prem-Pay-Exp'!D10</f>
        <v>698271762.74000037</v>
      </c>
      <c r="E10" s="5">
        <f>'[1]Prem-Pay-Exp'!E10</f>
        <v>12157031.526600007</v>
      </c>
      <c r="F10" s="5">
        <f>'[1]Prem-Pay-Exp'!F10</f>
        <v>349324631.41000068</v>
      </c>
      <c r="G10" s="5">
        <f>'[1]Prem-Pay-Exp'!G10</f>
        <v>319508.92359999998</v>
      </c>
      <c r="H10" s="5">
        <f>'[1]Prem-Pay-Exp'!H10</f>
        <v>42484206.620483086</v>
      </c>
      <c r="I10" s="5">
        <f>'[1]Prem-Pay-Exp'!I10</f>
        <v>115486239.95889489</v>
      </c>
      <c r="J10" s="5">
        <f>'[1]Prem-Pay-Exp'!J10</f>
        <v>82676.449899999992</v>
      </c>
      <c r="K10" s="5">
        <f>'[1]Prem-Pay-Exp'!K10</f>
        <v>377457305.81729233</v>
      </c>
      <c r="L10" s="5">
        <f>'[1]Prem-Pay-Exp'!L10</f>
        <v>2297707.5496999999</v>
      </c>
      <c r="M10" s="5">
        <f>'[1]Prem-Pay-Exp'!M10</f>
        <v>9101688.6102852914</v>
      </c>
      <c r="N10" s="5">
        <f>'[1]Prem-Pay-Exp'!N10</f>
        <v>8210</v>
      </c>
      <c r="O10" s="5">
        <f>'[1]Prem-Pay-Exp'!O10</f>
        <v>57207708.863306001</v>
      </c>
      <c r="P10" s="5">
        <f>'[1]Prem-Pay-Exp'!P10</f>
        <v>396001.41000000003</v>
      </c>
      <c r="Q10" s="5">
        <f>'[1]Prem-Pay-Exp'!Q10</f>
        <v>13965658.327090908</v>
      </c>
      <c r="R10" s="5">
        <f>'[1]Prem-Pay-Exp'!R10</f>
        <v>208711771.66294348</v>
      </c>
      <c r="S10" s="5">
        <f>'[1]Prem-Pay-Exp'!S10</f>
        <v>699.77000000000226</v>
      </c>
      <c r="T10" s="5">
        <f>'[1]Prem-Pay-Exp'!T10</f>
        <v>1302059.9300000598</v>
      </c>
      <c r="U10" s="5">
        <f>'[1]Prem-Pay-Exp'!U10</f>
        <v>64518136.666504025</v>
      </c>
      <c r="V10" s="5">
        <f>'[1]Prem-Pay-Exp'!V10</f>
        <v>5952855.0237471433</v>
      </c>
      <c r="W10" s="5">
        <f>'[1]Prem-Pay-Exp'!W10</f>
        <v>293148421.68028557</v>
      </c>
      <c r="X10" s="39"/>
      <c r="Y10" s="39"/>
    </row>
    <row r="11" spans="1:25" ht="15.75" x14ac:dyDescent="0.25">
      <c r="A11" s="65" t="s">
        <v>36</v>
      </c>
      <c r="B11" s="5">
        <f>'[1]Prem-Pay-Exp'!B11</f>
        <v>10324020.66</v>
      </c>
      <c r="C11" s="5">
        <f>'[1]Prem-Pay-Exp'!C11</f>
        <v>3173866.2800000003</v>
      </c>
      <c r="D11" s="5">
        <f>'[1]Prem-Pay-Exp'!D11</f>
        <v>8517217.3200000003</v>
      </c>
      <c r="E11" s="5">
        <f>'[1]Prem-Pay-Exp'!E11</f>
        <v>171896.12000000002</v>
      </c>
      <c r="F11" s="5">
        <f>'[1]Prem-Pay-Exp'!F11</f>
        <v>365881.49000000005</v>
      </c>
      <c r="G11" s="5">
        <f>'[1]Prem-Pay-Exp'!G11</f>
        <v>19</v>
      </c>
      <c r="H11" s="5">
        <f>'[1]Prem-Pay-Exp'!H11</f>
        <v>27520.530000000006</v>
      </c>
      <c r="I11" s="5">
        <f>'[1]Prem-Pay-Exp'!I11</f>
        <v>244756.49</v>
      </c>
      <c r="J11" s="5">
        <f>'[1]Prem-Pay-Exp'!J11</f>
        <v>13</v>
      </c>
      <c r="K11" s="5">
        <f>'[1]Prem-Pay-Exp'!K11</f>
        <v>667730.87</v>
      </c>
      <c r="L11" s="5">
        <f>'[1]Prem-Pay-Exp'!L11</f>
        <v>50</v>
      </c>
      <c r="M11" s="5">
        <f>'[1]Prem-Pay-Exp'!M11</f>
        <v>1403</v>
      </c>
      <c r="N11" s="5">
        <f>'[1]Prem-Pay-Exp'!N11</f>
        <v>1</v>
      </c>
      <c r="O11" s="5">
        <f>'[1]Prem-Pay-Exp'!O11</f>
        <v>49204.45</v>
      </c>
      <c r="P11" s="5">
        <f>'[1]Prem-Pay-Exp'!P11</f>
        <v>0</v>
      </c>
      <c r="Q11" s="5">
        <f>'[1]Prem-Pay-Exp'!Q11</f>
        <v>94055.391312499662</v>
      </c>
      <c r="R11" s="5">
        <f>'[1]Prem-Pay-Exp'!R11</f>
        <v>1215821.1001230343</v>
      </c>
      <c r="S11" s="5">
        <f>'[1]Prem-Pay-Exp'!S11</f>
        <v>0</v>
      </c>
      <c r="T11" s="5">
        <f>'[1]Prem-Pay-Exp'!T11</f>
        <v>0</v>
      </c>
      <c r="U11" s="5">
        <f>'[1]Prem-Pay-Exp'!U11</f>
        <v>637434.11274811823</v>
      </c>
      <c r="V11" s="5">
        <f>'[1]Prem-Pay-Exp'!V11</f>
        <v>1141.01</v>
      </c>
      <c r="W11" s="5">
        <f>'[1]Prem-Pay-Exp'!W11</f>
        <v>1948451.6141836522</v>
      </c>
      <c r="X11" s="39"/>
      <c r="Y11" s="39"/>
    </row>
    <row r="12" spans="1:25" ht="15.75" x14ac:dyDescent="0.25">
      <c r="A12" s="65" t="s">
        <v>37</v>
      </c>
      <c r="B12" s="5">
        <f>'[1]Prem-Pay-Exp'!B12</f>
        <v>6089423.79</v>
      </c>
      <c r="C12" s="5">
        <f>'[1]Prem-Pay-Exp'!C12</f>
        <v>5799475.3539580004</v>
      </c>
      <c r="D12" s="5">
        <f>'[1]Prem-Pay-Exp'!D12</f>
        <v>5638019.6100000003</v>
      </c>
      <c r="E12" s="5">
        <f>'[1]Prem-Pay-Exp'!E12</f>
        <v>341.28000000000003</v>
      </c>
      <c r="F12" s="5">
        <f>'[1]Prem-Pay-Exp'!F12</f>
        <v>120505.07</v>
      </c>
      <c r="G12" s="5">
        <f>'[1]Prem-Pay-Exp'!G12</f>
        <v>1</v>
      </c>
      <c r="H12" s="5">
        <f>'[1]Prem-Pay-Exp'!H12</f>
        <v>160380.97999999998</v>
      </c>
      <c r="I12" s="5">
        <f>'[1]Prem-Pay-Exp'!I12</f>
        <v>120505.07</v>
      </c>
      <c r="J12" s="5">
        <f>'[1]Prem-Pay-Exp'!J12</f>
        <v>1</v>
      </c>
      <c r="K12" s="5">
        <f>'[1]Prem-Pay-Exp'!K12</f>
        <v>0</v>
      </c>
      <c r="L12" s="5">
        <f>'[1]Prem-Pay-Exp'!L12</f>
        <v>0</v>
      </c>
      <c r="M12" s="5">
        <f>'[1]Prem-Pay-Exp'!M12</f>
        <v>0</v>
      </c>
      <c r="N12" s="5">
        <f>'[1]Prem-Pay-Exp'!N12</f>
        <v>0</v>
      </c>
      <c r="O12" s="5">
        <f>'[1]Prem-Pay-Exp'!O12</f>
        <v>0</v>
      </c>
      <c r="P12" s="5">
        <f>'[1]Prem-Pay-Exp'!P12</f>
        <v>0</v>
      </c>
      <c r="Q12" s="5">
        <f>'[1]Prem-Pay-Exp'!Q12</f>
        <v>120706.33516276385</v>
      </c>
      <c r="R12" s="5">
        <f>'[1]Prem-Pay-Exp'!R12</f>
        <v>153548.77560120009</v>
      </c>
      <c r="S12" s="5">
        <f>'[1]Prem-Pay-Exp'!S12</f>
        <v>0</v>
      </c>
      <c r="T12" s="5">
        <f>'[1]Prem-Pay-Exp'!T12</f>
        <v>0</v>
      </c>
      <c r="U12" s="5">
        <f>'[1]Prem-Pay-Exp'!U12</f>
        <v>1084838.7151690479</v>
      </c>
      <c r="V12" s="5">
        <f>'[1]Prem-Pay-Exp'!V12</f>
        <v>160360.68996071964</v>
      </c>
      <c r="W12" s="5">
        <f>'[1]Prem-Pay-Exp'!W12</f>
        <v>1519454.5158937313</v>
      </c>
      <c r="X12" s="39"/>
      <c r="Y12" s="39"/>
    </row>
    <row r="13" spans="1:25" ht="15.75" x14ac:dyDescent="0.25">
      <c r="A13" s="65" t="s">
        <v>38</v>
      </c>
      <c r="B13" s="5">
        <f>'[1]Prem-Pay-Exp'!B13</f>
        <v>8776043.7642061003</v>
      </c>
      <c r="C13" s="5">
        <f>'[1]Prem-Pay-Exp'!C13</f>
        <v>4627160.6933133565</v>
      </c>
      <c r="D13" s="5">
        <f>'[1]Prem-Pay-Exp'!D13</f>
        <v>8102434.7649322022</v>
      </c>
      <c r="E13" s="5">
        <f>'[1]Prem-Pay-Exp'!E13</f>
        <v>1769.5044</v>
      </c>
      <c r="F13" s="5">
        <f>'[1]Prem-Pay-Exp'!F13</f>
        <v>985371.11030239996</v>
      </c>
      <c r="G13" s="5">
        <f>'[1]Prem-Pay-Exp'!G13</f>
        <v>28.683599999999998</v>
      </c>
      <c r="H13" s="5">
        <f>'[1]Prem-Pay-Exp'!H13</f>
        <v>120767.05799999999</v>
      </c>
      <c r="I13" s="5">
        <f>'[1]Prem-Pay-Exp'!I13</f>
        <v>703477.58968849992</v>
      </c>
      <c r="J13" s="5">
        <f>'[1]Prem-Pay-Exp'!J13</f>
        <v>16.516999999999999</v>
      </c>
      <c r="K13" s="5">
        <f>'[1]Prem-Pay-Exp'!K13</f>
        <v>1437255.1704612002</v>
      </c>
      <c r="L13" s="5">
        <f>'[1]Prem-Pay-Exp'!L13</f>
        <v>59</v>
      </c>
      <c r="M13" s="5">
        <f>'[1]Prem-Pay-Exp'!M13</f>
        <v>32473.0301588</v>
      </c>
      <c r="N13" s="5">
        <f>'[1]Prem-Pay-Exp'!N13</f>
        <v>3</v>
      </c>
      <c r="O13" s="5">
        <f>'[1]Prem-Pay-Exp'!O13</f>
        <v>0</v>
      </c>
      <c r="P13" s="5">
        <f>'[1]Prem-Pay-Exp'!P13</f>
        <v>51484.85</v>
      </c>
      <c r="Q13" s="5">
        <f>'[1]Prem-Pay-Exp'!Q13</f>
        <v>104799.99521771184</v>
      </c>
      <c r="R13" s="5">
        <f>'[1]Prem-Pay-Exp'!R13</f>
        <v>1431743.3171676884</v>
      </c>
      <c r="S13" s="5">
        <f>'[1]Prem-Pay-Exp'!S13</f>
        <v>0</v>
      </c>
      <c r="T13" s="5">
        <f>'[1]Prem-Pay-Exp'!T13</f>
        <v>7872.9399999999987</v>
      </c>
      <c r="U13" s="5">
        <f>'[1]Prem-Pay-Exp'!U13</f>
        <v>1262954.43138999</v>
      </c>
      <c r="V13" s="5">
        <f>'[1]Prem-Pay-Exp'!V13</f>
        <v>-125580.71390731355</v>
      </c>
      <c r="W13" s="5">
        <f>'[1]Prem-Pay-Exp'!W13</f>
        <v>2673917.029868077</v>
      </c>
      <c r="X13" s="39"/>
      <c r="Y13" s="39"/>
    </row>
    <row r="14" spans="1:25" ht="15.75" x14ac:dyDescent="0.25">
      <c r="A14" s="65" t="s">
        <v>39</v>
      </c>
      <c r="B14" s="5">
        <f>'[1]Prem-Pay-Exp'!B14</f>
        <v>41507028.101656795</v>
      </c>
      <c r="C14" s="5">
        <f>'[1]Prem-Pay-Exp'!C14</f>
        <v>10954849.227151748</v>
      </c>
      <c r="D14" s="5">
        <f>'[1]Prem-Pay-Exp'!D14</f>
        <v>40136124.483511642</v>
      </c>
      <c r="E14" s="5">
        <f>'[1]Prem-Pay-Exp'!E14</f>
        <v>99466.62480000002</v>
      </c>
      <c r="F14" s="5">
        <f>'[1]Prem-Pay-Exp'!F14</f>
        <v>3766279.1396318004</v>
      </c>
      <c r="G14" s="5">
        <f>'[1]Prem-Pay-Exp'!G14</f>
        <v>1363.9903999999999</v>
      </c>
      <c r="H14" s="5">
        <f>'[1]Prem-Pay-Exp'!H14</f>
        <v>1626308.80961543</v>
      </c>
      <c r="I14" s="5">
        <f>'[1]Prem-Pay-Exp'!I14</f>
        <v>512822.03972263838</v>
      </c>
      <c r="J14" s="5">
        <f>'[1]Prem-Pay-Exp'!J14</f>
        <v>131</v>
      </c>
      <c r="K14" s="5">
        <f>'[1]Prem-Pay-Exp'!K14</f>
        <v>6899821.0038927244</v>
      </c>
      <c r="L14" s="5">
        <f>'[1]Prem-Pay-Exp'!L14</f>
        <v>61987.6</v>
      </c>
      <c r="M14" s="5">
        <f>'[1]Prem-Pay-Exp'!M14</f>
        <v>649859.1822407</v>
      </c>
      <c r="N14" s="5">
        <f>'[1]Prem-Pay-Exp'!N14</f>
        <v>414</v>
      </c>
      <c r="O14" s="5">
        <f>'[1]Prem-Pay-Exp'!O14</f>
        <v>623458.1100000001</v>
      </c>
      <c r="P14" s="5">
        <f>'[1]Prem-Pay-Exp'!P14</f>
        <v>453575.67999999999</v>
      </c>
      <c r="Q14" s="5">
        <f>'[1]Prem-Pay-Exp'!Q14</f>
        <v>425233.49104345252</v>
      </c>
      <c r="R14" s="5">
        <f>'[1]Prem-Pay-Exp'!R14</f>
        <v>10273167.980411235</v>
      </c>
      <c r="S14" s="5">
        <f>'[1]Prem-Pay-Exp'!S14</f>
        <v>5954.86</v>
      </c>
      <c r="T14" s="5">
        <f>'[1]Prem-Pay-Exp'!T14</f>
        <v>1925.06</v>
      </c>
      <c r="U14" s="5">
        <f>'[1]Prem-Pay-Exp'!U14</f>
        <v>5953344.7650832525</v>
      </c>
      <c r="V14" s="5">
        <f>'[1]Prem-Pay-Exp'!V14</f>
        <v>73650.041390298342</v>
      </c>
      <c r="W14" s="5">
        <f>'[1]Prem-Pay-Exp'!W14</f>
        <v>16725396.277928239</v>
      </c>
      <c r="X14" s="39"/>
      <c r="Y14" s="39"/>
    </row>
    <row r="15" spans="1:25" ht="15.75" x14ac:dyDescent="0.25">
      <c r="A15" s="65" t="s">
        <v>40</v>
      </c>
      <c r="B15" s="5">
        <f>'[1]Prem-Pay-Exp'!B15</f>
        <v>277648724.724823</v>
      </c>
      <c r="C15" s="5">
        <f>'[1]Prem-Pay-Exp'!C15</f>
        <v>124259676.72876576</v>
      </c>
      <c r="D15" s="5">
        <f>'[1]Prem-Pay-Exp'!D15</f>
        <v>278407516.04527503</v>
      </c>
      <c r="E15" s="5">
        <f>'[1]Prem-Pay-Exp'!E15</f>
        <v>5146561.7429044833</v>
      </c>
      <c r="F15" s="5">
        <f>'[1]Prem-Pay-Exp'!F15</f>
        <v>59585061.792209998</v>
      </c>
      <c r="G15" s="5">
        <f>'[1]Prem-Pay-Exp'!G15</f>
        <v>27112.923900000002</v>
      </c>
      <c r="H15" s="5">
        <f>'[1]Prem-Pay-Exp'!H15</f>
        <v>17415069.513186354</v>
      </c>
      <c r="I15" s="5">
        <f>'[1]Prem-Pay-Exp'!I15</f>
        <v>18099196.066861812</v>
      </c>
      <c r="J15" s="5">
        <f>'[1]Prem-Pay-Exp'!J15</f>
        <v>3844</v>
      </c>
      <c r="K15" s="5">
        <f>'[1]Prem-Pay-Exp'!K15</f>
        <v>73393074.917695865</v>
      </c>
      <c r="L15" s="5">
        <f>'[1]Prem-Pay-Exp'!L15</f>
        <v>1046215.27</v>
      </c>
      <c r="M15" s="5">
        <f>'[1]Prem-Pay-Exp'!M15</f>
        <v>1538101.0589263998</v>
      </c>
      <c r="N15" s="5">
        <f>'[1]Prem-Pay-Exp'!N15</f>
        <v>2008</v>
      </c>
      <c r="O15" s="5">
        <f>'[1]Prem-Pay-Exp'!O15</f>
        <v>871908.41276900016</v>
      </c>
      <c r="P15" s="5">
        <f>'[1]Prem-Pay-Exp'!P15</f>
        <v>3760841.1986749996</v>
      </c>
      <c r="Q15" s="5">
        <f>'[1]Prem-Pay-Exp'!Q15</f>
        <v>3613543.4548317767</v>
      </c>
      <c r="R15" s="5">
        <f>'[1]Prem-Pay-Exp'!R15</f>
        <v>69262638.464046851</v>
      </c>
      <c r="S15" s="5">
        <f>'[1]Prem-Pay-Exp'!S15</f>
        <v>250288.41000000294</v>
      </c>
      <c r="T15" s="5">
        <f>'[1]Prem-Pay-Exp'!T15</f>
        <v>537579.24999999814</v>
      </c>
      <c r="U15" s="5">
        <f>'[1]Prem-Pay-Exp'!U15</f>
        <v>34359104.473715782</v>
      </c>
      <c r="V15" s="5">
        <f>'[1]Prem-Pay-Exp'!V15</f>
        <v>1283057.4842129326</v>
      </c>
      <c r="W15" s="5">
        <f>'[1]Prem-Pay-Exp'!W15</f>
        <v>108518343.87680736</v>
      </c>
      <c r="X15" s="39"/>
      <c r="Y15" s="39"/>
    </row>
    <row r="16" spans="1:25" ht="15.75" x14ac:dyDescent="0.25">
      <c r="A16" s="3" t="s">
        <v>41</v>
      </c>
      <c r="B16" s="5">
        <f>'[1]Prem-Pay-Exp'!B16</f>
        <v>145620869.69032758</v>
      </c>
      <c r="C16" s="5">
        <f>'[1]Prem-Pay-Exp'!C16</f>
        <v>90282090.23029469</v>
      </c>
      <c r="D16" s="5">
        <f>'[1]Prem-Pay-Exp'!D16</f>
        <v>147322656.42999995</v>
      </c>
      <c r="E16" s="5">
        <f>'[1]Prem-Pay-Exp'!E16</f>
        <v>2695916.4244000022</v>
      </c>
      <c r="F16" s="5">
        <f>'[1]Prem-Pay-Exp'!F16</f>
        <v>26752700.179999996</v>
      </c>
      <c r="G16" s="5">
        <f>'[1]Prem-Pay-Exp'!G16</f>
        <v>3424</v>
      </c>
      <c r="H16" s="5">
        <f>'[1]Prem-Pay-Exp'!H16</f>
        <v>12287686.912690176</v>
      </c>
      <c r="I16" s="5">
        <f>'[1]Prem-Pay-Exp'!I16</f>
        <v>11981269.928314708</v>
      </c>
      <c r="J16" s="5">
        <f>'[1]Prem-Pay-Exp'!J16</f>
        <v>1062</v>
      </c>
      <c r="K16" s="5">
        <f>'[1]Prem-Pay-Exp'!K16</f>
        <v>34364073.235330708</v>
      </c>
      <c r="L16" s="5">
        <f>'[1]Prem-Pay-Exp'!L16</f>
        <v>347387.9</v>
      </c>
      <c r="M16" s="5">
        <f>'[1]Prem-Pay-Exp'!M16</f>
        <v>778140.74000000011</v>
      </c>
      <c r="N16" s="5">
        <f>'[1]Prem-Pay-Exp'!N16</f>
        <v>380</v>
      </c>
      <c r="O16" s="5">
        <f>'[1]Prem-Pay-Exp'!O16</f>
        <v>466324.87276900001</v>
      </c>
      <c r="P16" s="5">
        <f>'[1]Prem-Pay-Exp'!P16</f>
        <v>2047809.3230249998</v>
      </c>
      <c r="Q16" s="5">
        <f>'[1]Prem-Pay-Exp'!Q16</f>
        <v>1391459.6002500106</v>
      </c>
      <c r="R16" s="5">
        <f>'[1]Prem-Pay-Exp'!R16</f>
        <v>27663085.441460945</v>
      </c>
      <c r="S16" s="5">
        <f>'[1]Prem-Pay-Exp'!S16</f>
        <v>89927.49000000002</v>
      </c>
      <c r="T16" s="5">
        <f>'[1]Prem-Pay-Exp'!T16</f>
        <v>174627.95999999798</v>
      </c>
      <c r="U16" s="5">
        <f>'[1]Prem-Pay-Exp'!U16</f>
        <v>18890183.532786477</v>
      </c>
      <c r="V16" s="5">
        <f>'[1]Prem-Pay-Exp'!V16</f>
        <v>103541.74498767091</v>
      </c>
      <c r="W16" s="5">
        <f>'[1]Prem-Pay-Exp'!W16</f>
        <v>48048270.319485091</v>
      </c>
      <c r="X16" s="39"/>
      <c r="Y16" s="39"/>
    </row>
    <row r="17" spans="1:25" ht="15.75" x14ac:dyDescent="0.25">
      <c r="A17" s="3" t="s">
        <v>42</v>
      </c>
      <c r="B17" s="5">
        <f>'[1]Prem-Pay-Exp'!B17</f>
        <v>100504574.66681941</v>
      </c>
      <c r="C17" s="5">
        <f>'[1]Prem-Pay-Exp'!C17</f>
        <v>27264743.301499367</v>
      </c>
      <c r="D17" s="5">
        <f>'[1]Prem-Pay-Exp'!D17</f>
        <v>99624248.14574118</v>
      </c>
      <c r="E17" s="5">
        <f>'[1]Prem-Pay-Exp'!E17</f>
        <v>1983047.7569044749</v>
      </c>
      <c r="F17" s="5">
        <f>'[1]Prem-Pay-Exp'!F17</f>
        <v>23830953.117256001</v>
      </c>
      <c r="G17" s="5">
        <f>'[1]Prem-Pay-Exp'!G17</f>
        <v>22896.423900000002</v>
      </c>
      <c r="H17" s="5">
        <f>'[1]Prem-Pay-Exp'!H17</f>
        <v>2915832.7204961809</v>
      </c>
      <c r="I17" s="5">
        <f>'[1]Prem-Pay-Exp'!I17</f>
        <v>4406930.1060975548</v>
      </c>
      <c r="J17" s="5">
        <f>'[1]Prem-Pay-Exp'!J17</f>
        <v>2680</v>
      </c>
      <c r="K17" s="5">
        <f>'[1]Prem-Pay-Exp'!K17</f>
        <v>28275627.817411147</v>
      </c>
      <c r="L17" s="5">
        <f>'[1]Prem-Pay-Exp'!L17</f>
        <v>278298.38</v>
      </c>
      <c r="M17" s="5">
        <f>'[1]Prem-Pay-Exp'!M17</f>
        <v>616565.51892639964</v>
      </c>
      <c r="N17" s="5">
        <f>'[1]Prem-Pay-Exp'!N17</f>
        <v>1594</v>
      </c>
      <c r="O17" s="5">
        <f>'[1]Prem-Pay-Exp'!O17</f>
        <v>400239.04000000004</v>
      </c>
      <c r="P17" s="5">
        <f>'[1]Prem-Pay-Exp'!P17</f>
        <v>931826.20550000016</v>
      </c>
      <c r="Q17" s="5">
        <f>'[1]Prem-Pay-Exp'!Q17</f>
        <v>2051371.4111730007</v>
      </c>
      <c r="R17" s="5">
        <f>'[1]Prem-Pay-Exp'!R17</f>
        <v>33170538.692069497</v>
      </c>
      <c r="S17" s="5">
        <f>'[1]Prem-Pay-Exp'!S17</f>
        <v>77659.830000002927</v>
      </c>
      <c r="T17" s="5">
        <f>'[1]Prem-Pay-Exp'!T17</f>
        <v>303785.83000000007</v>
      </c>
      <c r="U17" s="5">
        <f>'[1]Prem-Pay-Exp'!U17</f>
        <v>11741864.610746261</v>
      </c>
      <c r="V17" s="5">
        <f>'[1]Prem-Pay-Exp'!V17</f>
        <v>740391.05358405237</v>
      </c>
      <c r="W17" s="5">
        <f>'[1]Prem-Pay-Exp'!W17</f>
        <v>47704165.767572813</v>
      </c>
      <c r="X17" s="39"/>
      <c r="Y17" s="39"/>
    </row>
    <row r="18" spans="1:25" ht="15.75" x14ac:dyDescent="0.25">
      <c r="A18" s="3" t="s">
        <v>43</v>
      </c>
      <c r="B18" s="5">
        <f>'[1]Prem-Pay-Exp'!B18</f>
        <v>15285347.169999998</v>
      </c>
      <c r="C18" s="5">
        <f>'[1]Prem-Pay-Exp'!C18</f>
        <v>5245932.8569716746</v>
      </c>
      <c r="D18" s="5">
        <f>'[1]Prem-Pay-Exp'!D18</f>
        <v>14725021.039999999</v>
      </c>
      <c r="E18" s="5">
        <f>'[1]Prem-Pay-Exp'!E18</f>
        <v>192955.49280000679</v>
      </c>
      <c r="F18" s="5">
        <f>'[1]Prem-Pay-Exp'!F18</f>
        <v>1452416.1600000001</v>
      </c>
      <c r="G18" s="5">
        <f>'[1]Prem-Pay-Exp'!G18</f>
        <v>371</v>
      </c>
      <c r="H18" s="5">
        <f>'[1]Prem-Pay-Exp'!H18</f>
        <v>692154.92999999993</v>
      </c>
      <c r="I18" s="5">
        <f>'[1]Prem-Pay-Exp'!I18</f>
        <v>729198.37283299235</v>
      </c>
      <c r="J18" s="5">
        <f>'[1]Prem-Pay-Exp'!J18</f>
        <v>65</v>
      </c>
      <c r="K18" s="5">
        <f>'[1]Prem-Pay-Exp'!K18</f>
        <v>3735052.4299999997</v>
      </c>
      <c r="L18" s="5">
        <f>'[1]Prem-Pay-Exp'!L18</f>
        <v>419335.99</v>
      </c>
      <c r="M18" s="5">
        <f>'[1]Prem-Pay-Exp'!M18</f>
        <v>129872.90999999996</v>
      </c>
      <c r="N18" s="5">
        <f>'[1]Prem-Pay-Exp'!N18</f>
        <v>27</v>
      </c>
      <c r="O18" s="5">
        <f>'[1]Prem-Pay-Exp'!O18</f>
        <v>1344.5</v>
      </c>
      <c r="P18" s="5">
        <f>'[1]Prem-Pay-Exp'!P18</f>
        <v>26282.230149999999</v>
      </c>
      <c r="Q18" s="5">
        <f>'[1]Prem-Pay-Exp'!Q18</f>
        <v>92048.680376780525</v>
      </c>
      <c r="R18" s="5">
        <f>'[1]Prem-Pay-Exp'!R18</f>
        <v>4181561.9265076932</v>
      </c>
      <c r="S18" s="5">
        <f>'[1]Prem-Pay-Exp'!S18</f>
        <v>40551.629999999997</v>
      </c>
      <c r="T18" s="5">
        <f>'[1]Prem-Pay-Exp'!T18</f>
        <v>56984.52</v>
      </c>
      <c r="U18" s="5">
        <f>'[1]Prem-Pay-Exp'!U18</f>
        <v>1595595.2016113901</v>
      </c>
      <c r="V18" s="5">
        <f>'[1]Prem-Pay-Exp'!V18</f>
        <v>4332.7233795969487</v>
      </c>
      <c r="W18" s="5">
        <f>'[1]Prem-Pay-Exp'!W18</f>
        <v>5873538.5318754604</v>
      </c>
      <c r="X18" s="39"/>
      <c r="Y18" s="39"/>
    </row>
    <row r="19" spans="1:25" ht="15.75" x14ac:dyDescent="0.25">
      <c r="A19" s="3" t="s">
        <v>44</v>
      </c>
      <c r="B19" s="5">
        <f>'[1]Prem-Pay-Exp'!B19</f>
        <v>16237933.197675901</v>
      </c>
      <c r="C19" s="5">
        <f>'[1]Prem-Pay-Exp'!C19</f>
        <v>1466910.34</v>
      </c>
      <c r="D19" s="5">
        <f>'[1]Prem-Pay-Exp'!D19</f>
        <v>16735590.429533871</v>
      </c>
      <c r="E19" s="5">
        <f>'[1]Prem-Pay-Exp'!E19</f>
        <v>274642.06880000001</v>
      </c>
      <c r="F19" s="5">
        <f>'[1]Prem-Pay-Exp'!F19</f>
        <v>7548992.3349539917</v>
      </c>
      <c r="G19" s="5">
        <f>'[1]Prem-Pay-Exp'!G19</f>
        <v>421.5</v>
      </c>
      <c r="H19" s="5">
        <f>'[1]Prem-Pay-Exp'!H19</f>
        <v>1519394.95</v>
      </c>
      <c r="I19" s="5">
        <f>'[1]Prem-Pay-Exp'!I19</f>
        <v>981797.65961655497</v>
      </c>
      <c r="J19" s="5">
        <f>'[1]Prem-Pay-Exp'!J19</f>
        <v>37</v>
      </c>
      <c r="K19" s="5">
        <f>'[1]Prem-Pay-Exp'!K19</f>
        <v>7018321.4349539913</v>
      </c>
      <c r="L19" s="5">
        <f>'[1]Prem-Pay-Exp'!L19</f>
        <v>1193</v>
      </c>
      <c r="M19" s="5">
        <f>'[1]Prem-Pay-Exp'!M19</f>
        <v>13521.89</v>
      </c>
      <c r="N19" s="5">
        <f>'[1]Prem-Pay-Exp'!N19</f>
        <v>7</v>
      </c>
      <c r="O19" s="5">
        <f>'[1]Prem-Pay-Exp'!O19</f>
        <v>4000</v>
      </c>
      <c r="P19" s="5">
        <f>'[1]Prem-Pay-Exp'!P19</f>
        <v>754923.44</v>
      </c>
      <c r="Q19" s="5">
        <f>'[1]Prem-Pay-Exp'!Q19</f>
        <v>78663.76303198465</v>
      </c>
      <c r="R19" s="5">
        <f>'[1]Prem-Pay-Exp'!R19</f>
        <v>4247452.4040087378</v>
      </c>
      <c r="S19" s="5">
        <f>'[1]Prem-Pay-Exp'!S19</f>
        <v>42149.46</v>
      </c>
      <c r="T19" s="5">
        <f>'[1]Prem-Pay-Exp'!T19</f>
        <v>2180.9399999999996</v>
      </c>
      <c r="U19" s="5">
        <f>'[1]Prem-Pay-Exp'!U19</f>
        <v>2131461.1285716644</v>
      </c>
      <c r="V19" s="5">
        <f>'[1]Prem-Pay-Exp'!V19</f>
        <v>434791.96226161235</v>
      </c>
      <c r="W19" s="5">
        <f>'[1]Prem-Pay-Exp'!W19</f>
        <v>6892369.257873998</v>
      </c>
      <c r="X19" s="39"/>
      <c r="Y19" s="39"/>
    </row>
    <row r="20" spans="1:25" ht="15.75" x14ac:dyDescent="0.25">
      <c r="A20" s="65" t="s">
        <v>45</v>
      </c>
      <c r="B20" s="5">
        <f>'[1]Prem-Pay-Exp'!B20</f>
        <v>24755879.059999894</v>
      </c>
      <c r="C20" s="5">
        <f>'[1]Prem-Pay-Exp'!C20</f>
        <v>3509378.4417431294</v>
      </c>
      <c r="D20" s="5">
        <f>'[1]Prem-Pay-Exp'!D20</f>
        <v>24414654.059999999</v>
      </c>
      <c r="E20" s="5">
        <f>'[1]Prem-Pay-Exp'!E20</f>
        <v>433868.67780000012</v>
      </c>
      <c r="F20" s="5">
        <f>'[1]Prem-Pay-Exp'!F20</f>
        <v>2539562.1299999994</v>
      </c>
      <c r="G20" s="5">
        <f>'[1]Prem-Pay-Exp'!G20</f>
        <v>1786</v>
      </c>
      <c r="H20" s="5">
        <f>'[1]Prem-Pay-Exp'!H20</f>
        <v>614644.39108671714</v>
      </c>
      <c r="I20" s="5">
        <f>'[1]Prem-Pay-Exp'!I20</f>
        <v>1021322.1600000001</v>
      </c>
      <c r="J20" s="5">
        <f>'[1]Prem-Pay-Exp'!J20</f>
        <v>277</v>
      </c>
      <c r="K20" s="5">
        <f>'[1]Prem-Pay-Exp'!K20</f>
        <v>2948577.9299999997</v>
      </c>
      <c r="L20" s="5">
        <f>'[1]Prem-Pay-Exp'!L20</f>
        <v>15185</v>
      </c>
      <c r="M20" s="5">
        <f>'[1]Prem-Pay-Exp'!M20</f>
        <v>129311.95</v>
      </c>
      <c r="N20" s="5">
        <f>'[1]Prem-Pay-Exp'!N20</f>
        <v>63</v>
      </c>
      <c r="O20" s="5">
        <f>'[1]Prem-Pay-Exp'!O20</f>
        <v>373059.7</v>
      </c>
      <c r="P20" s="5">
        <f>'[1]Prem-Pay-Exp'!P20</f>
        <v>30578.560000000001</v>
      </c>
      <c r="Q20" s="5">
        <f>'[1]Prem-Pay-Exp'!Q20</f>
        <v>106705.87084763891</v>
      </c>
      <c r="R20" s="5">
        <f>'[1]Prem-Pay-Exp'!R20</f>
        <v>7470385.3846208658</v>
      </c>
      <c r="S20" s="5">
        <f>'[1]Prem-Pay-Exp'!S20</f>
        <v>35613.22</v>
      </c>
      <c r="T20" s="5">
        <f>'[1]Prem-Pay-Exp'!T20</f>
        <v>62309.3900000008</v>
      </c>
      <c r="U20" s="5">
        <f>'[1]Prem-Pay-Exp'!U20</f>
        <v>2781809.3059737035</v>
      </c>
      <c r="V20" s="5">
        <f>'[1]Prem-Pay-Exp'!V20</f>
        <v>51241.750925188135</v>
      </c>
      <c r="W20" s="5">
        <f>'[1]Prem-Pay-Exp'!W20</f>
        <v>10410142.312367398</v>
      </c>
      <c r="X20" s="39"/>
      <c r="Y20" s="39"/>
    </row>
    <row r="21" spans="1:25" ht="15.75" x14ac:dyDescent="0.25">
      <c r="A21" s="3" t="s">
        <v>46</v>
      </c>
      <c r="B21" s="5">
        <f>'[1]Prem-Pay-Exp'!B21</f>
        <v>23331378.259999894</v>
      </c>
      <c r="C21" s="5">
        <f>'[1]Prem-Pay-Exp'!C21</f>
        <v>3497483.5717431293</v>
      </c>
      <c r="D21" s="5">
        <f>'[1]Prem-Pay-Exp'!D21</f>
        <v>23064801.880000003</v>
      </c>
      <c r="E21" s="5">
        <f>'[1]Prem-Pay-Exp'!E21</f>
        <v>408356.2382000002</v>
      </c>
      <c r="F21" s="5">
        <f>'[1]Prem-Pay-Exp'!F21</f>
        <v>2159432.02</v>
      </c>
      <c r="G21" s="5">
        <f>'[1]Prem-Pay-Exp'!G21</f>
        <v>1629</v>
      </c>
      <c r="H21" s="5">
        <f>'[1]Prem-Pay-Exp'!H21</f>
        <v>614644.39108671714</v>
      </c>
      <c r="I21" s="5">
        <f>'[1]Prem-Pay-Exp'!I21</f>
        <v>1018262.1600000001</v>
      </c>
      <c r="J21" s="5">
        <f>'[1]Prem-Pay-Exp'!J21</f>
        <v>270</v>
      </c>
      <c r="K21" s="5">
        <f>'[1]Prem-Pay-Exp'!K21</f>
        <v>2555759.8199999998</v>
      </c>
      <c r="L21" s="5">
        <f>'[1]Prem-Pay-Exp'!L21</f>
        <v>15029</v>
      </c>
      <c r="M21" s="5">
        <f>'[1]Prem-Pay-Exp'!M21</f>
        <v>87546.4</v>
      </c>
      <c r="N21" s="5">
        <f>'[1]Prem-Pay-Exp'!N21</f>
        <v>48</v>
      </c>
      <c r="O21" s="5">
        <f>'[1]Prem-Pay-Exp'!O21</f>
        <v>373059.7</v>
      </c>
      <c r="P21" s="5">
        <f>'[1]Prem-Pay-Exp'!P21</f>
        <v>26810.560000000001</v>
      </c>
      <c r="Q21" s="5">
        <f>'[1]Prem-Pay-Exp'!Q21</f>
        <v>97971.720089513241</v>
      </c>
      <c r="R21" s="5">
        <f>'[1]Prem-Pay-Exp'!R21</f>
        <v>7251464.1766288411</v>
      </c>
      <c r="S21" s="5">
        <f>'[1]Prem-Pay-Exp'!S21</f>
        <v>34270.959999999999</v>
      </c>
      <c r="T21" s="5">
        <f>'[1]Prem-Pay-Exp'!T21</f>
        <v>60750.800000000803</v>
      </c>
      <c r="U21" s="5">
        <f>'[1]Prem-Pay-Exp'!U21</f>
        <v>2629265.1928122854</v>
      </c>
      <c r="V21" s="5">
        <f>'[1]Prem-Pay-Exp'!V21</f>
        <v>19633.215623286345</v>
      </c>
      <c r="W21" s="5">
        <f>'[1]Prem-Pay-Exp'!W21</f>
        <v>9998334.3051539268</v>
      </c>
      <c r="X21" s="39"/>
      <c r="Y21" s="39"/>
    </row>
    <row r="22" spans="1:25" ht="15.75" x14ac:dyDescent="0.25">
      <c r="A22" s="3" t="s">
        <v>47</v>
      </c>
      <c r="B22" s="5">
        <f>'[1]Prem-Pay-Exp'!B22</f>
        <v>1424500.7999999998</v>
      </c>
      <c r="C22" s="5">
        <f>'[1]Prem-Pay-Exp'!C22</f>
        <v>11894.869999999999</v>
      </c>
      <c r="D22" s="5">
        <f>'[1]Prem-Pay-Exp'!D22</f>
        <v>1349852.18</v>
      </c>
      <c r="E22" s="5">
        <f>'[1]Prem-Pay-Exp'!E22</f>
        <v>25512.439600000002</v>
      </c>
      <c r="F22" s="5">
        <f>'[1]Prem-Pay-Exp'!F22</f>
        <v>380130.11</v>
      </c>
      <c r="G22" s="5">
        <f>'[1]Prem-Pay-Exp'!G22</f>
        <v>157</v>
      </c>
      <c r="H22" s="5">
        <f>'[1]Prem-Pay-Exp'!H22</f>
        <v>0</v>
      </c>
      <c r="I22" s="5">
        <f>'[1]Prem-Pay-Exp'!I22</f>
        <v>3060</v>
      </c>
      <c r="J22" s="5">
        <f>'[1]Prem-Pay-Exp'!J22</f>
        <v>7</v>
      </c>
      <c r="K22" s="5">
        <f>'[1]Prem-Pay-Exp'!K22</f>
        <v>392818.11000000004</v>
      </c>
      <c r="L22" s="5">
        <f>'[1]Prem-Pay-Exp'!L22</f>
        <v>156</v>
      </c>
      <c r="M22" s="5">
        <f>'[1]Prem-Pay-Exp'!M22</f>
        <v>41765.550000000003</v>
      </c>
      <c r="N22" s="5">
        <f>'[1]Prem-Pay-Exp'!N22</f>
        <v>15</v>
      </c>
      <c r="O22" s="5">
        <f>'[1]Prem-Pay-Exp'!O22</f>
        <v>0</v>
      </c>
      <c r="P22" s="5">
        <f>'[1]Prem-Pay-Exp'!P22</f>
        <v>3768</v>
      </c>
      <c r="Q22" s="5">
        <f>'[1]Prem-Pay-Exp'!Q22</f>
        <v>8734.1507581256665</v>
      </c>
      <c r="R22" s="5">
        <f>'[1]Prem-Pay-Exp'!R22</f>
        <v>218921.20799202545</v>
      </c>
      <c r="S22" s="5">
        <f>'[1]Prem-Pay-Exp'!S22</f>
        <v>1342.26</v>
      </c>
      <c r="T22" s="5">
        <f>'[1]Prem-Pay-Exp'!T22</f>
        <v>1558.5900000000001</v>
      </c>
      <c r="U22" s="5">
        <f>'[1]Prem-Pay-Exp'!U22</f>
        <v>152544.11316141841</v>
      </c>
      <c r="V22" s="5">
        <f>'[1]Prem-Pay-Exp'!V22</f>
        <v>31608.535301901789</v>
      </c>
      <c r="W22" s="5">
        <f>'[1]Prem-Pay-Exp'!W22</f>
        <v>411808.00721347128</v>
      </c>
      <c r="X22" s="39"/>
      <c r="Y22" s="39"/>
    </row>
    <row r="23" spans="1:25" ht="15.75" x14ac:dyDescent="0.25">
      <c r="A23" s="66" t="s">
        <v>48</v>
      </c>
      <c r="B23" s="5">
        <f>'[1]Prem-Pay-Exp'!B23</f>
        <v>1053076979.9855748</v>
      </c>
      <c r="C23" s="5">
        <f>'[1]Prem-Pay-Exp'!C23</f>
        <v>411235295.91408437</v>
      </c>
      <c r="D23" s="5">
        <f>'[1]Prem-Pay-Exp'!D23</f>
        <v>1034133218.4599999</v>
      </c>
      <c r="E23" s="5">
        <f>'[1]Prem-Pay-Exp'!E23</f>
        <v>16551568.849999471</v>
      </c>
      <c r="F23" s="5">
        <f>'[1]Prem-Pay-Exp'!F23</f>
        <v>556987623.16590607</v>
      </c>
      <c r="G23" s="5">
        <f>'[1]Prem-Pay-Exp'!G23</f>
        <v>148454.44720000017</v>
      </c>
      <c r="H23" s="5">
        <f>'[1]Prem-Pay-Exp'!H23</f>
        <v>220100540.15304142</v>
      </c>
      <c r="I23" s="5">
        <f>'[1]Prem-Pay-Exp'!I23</f>
        <v>294793478.36594862</v>
      </c>
      <c r="J23" s="5">
        <f>'[1]Prem-Pay-Exp'!J23</f>
        <v>41487.817599999995</v>
      </c>
      <c r="K23" s="5">
        <f>'[1]Prem-Pay-Exp'!K23</f>
        <v>581055824.7397604</v>
      </c>
      <c r="L23" s="5">
        <f>'[1]Prem-Pay-Exp'!L23</f>
        <v>16587151.284699999</v>
      </c>
      <c r="M23" s="5">
        <f>'[1]Prem-Pay-Exp'!M23</f>
        <v>271979106.61746311</v>
      </c>
      <c r="N23" s="5">
        <f>'[1]Prem-Pay-Exp'!N23</f>
        <v>35066.287799999998</v>
      </c>
      <c r="O23" s="5">
        <f>'[1]Prem-Pay-Exp'!O23</f>
        <v>9186994.9464788605</v>
      </c>
      <c r="P23" s="5">
        <f>'[1]Prem-Pay-Exp'!P23</f>
        <v>16849.580000000002</v>
      </c>
      <c r="Q23" s="5">
        <f>'[1]Prem-Pay-Exp'!Q23</f>
        <v>34479537.727293268</v>
      </c>
      <c r="R23" s="5">
        <f>'[1]Prem-Pay-Exp'!R23</f>
        <v>213627999.7469126</v>
      </c>
      <c r="S23" s="5">
        <f>'[1]Prem-Pay-Exp'!S23</f>
        <v>68665.309999999969</v>
      </c>
      <c r="T23" s="5">
        <f>'[1]Prem-Pay-Exp'!T23</f>
        <v>21029.320000000011</v>
      </c>
      <c r="U23" s="5">
        <f>'[1]Prem-Pay-Exp'!U23</f>
        <v>58205941.340195931</v>
      </c>
      <c r="V23" s="5">
        <f>'[1]Prem-Pay-Exp'!V23</f>
        <v>18430644.40782794</v>
      </c>
      <c r="W23" s="5">
        <f>'[1]Prem-Pay-Exp'!W23</f>
        <v>324744123.22222978</v>
      </c>
      <c r="X23" s="39"/>
      <c r="Y23" s="39"/>
    </row>
    <row r="24" spans="1:25" ht="15.75" x14ac:dyDescent="0.25">
      <c r="A24" s="65" t="s">
        <v>49</v>
      </c>
      <c r="B24" s="5">
        <f>'[1]Prem-Pay-Exp'!B24</f>
        <v>1034248304.7955745</v>
      </c>
      <c r="C24" s="5">
        <f>'[1]Prem-Pay-Exp'!C24</f>
        <v>389549226.75216031</v>
      </c>
      <c r="D24" s="5">
        <f>'[1]Prem-Pay-Exp'!D24</f>
        <v>1016235050.6699997</v>
      </c>
      <c r="E24" s="5">
        <f>'[1]Prem-Pay-Exp'!E24</f>
        <v>16192211.272399481</v>
      </c>
      <c r="F24" s="5">
        <f>'[1]Prem-Pay-Exp'!F24</f>
        <v>551380412.57869768</v>
      </c>
      <c r="G24" s="5">
        <f>'[1]Prem-Pay-Exp'!G24</f>
        <v>147385.89870000017</v>
      </c>
      <c r="H24" s="5">
        <f>'[1]Prem-Pay-Exp'!H24</f>
        <v>219103840.11704141</v>
      </c>
      <c r="I24" s="5">
        <f>'[1]Prem-Pay-Exp'!I24</f>
        <v>291588856.17852485</v>
      </c>
      <c r="J24" s="5">
        <f>'[1]Prem-Pay-Exp'!J24</f>
        <v>41165.269099999998</v>
      </c>
      <c r="K24" s="5">
        <f>'[1]Prem-Pay-Exp'!K24</f>
        <v>571275288.26596189</v>
      </c>
      <c r="L24" s="5">
        <f>'[1]Prem-Pay-Exp'!L24</f>
        <v>16577513.174699999</v>
      </c>
      <c r="M24" s="5">
        <f>'[1]Prem-Pay-Exp'!M24</f>
        <v>267833704.69621044</v>
      </c>
      <c r="N24" s="5">
        <f>'[1]Prem-Pay-Exp'!N24</f>
        <v>34625.287799999998</v>
      </c>
      <c r="O24" s="5">
        <f>'[1]Prem-Pay-Exp'!O24</f>
        <v>8840187.5764788613</v>
      </c>
      <c r="P24" s="5">
        <f>'[1]Prem-Pay-Exp'!P24</f>
        <v>16849.580000000002</v>
      </c>
      <c r="Q24" s="5">
        <f>'[1]Prem-Pay-Exp'!Q24</f>
        <v>33868676.883998208</v>
      </c>
      <c r="R24" s="5">
        <f>'[1]Prem-Pay-Exp'!R24</f>
        <v>209578900.68411654</v>
      </c>
      <c r="S24" s="5">
        <f>'[1]Prem-Pay-Exp'!S24</f>
        <v>51990.269999999953</v>
      </c>
      <c r="T24" s="5">
        <f>'[1]Prem-Pay-Exp'!T24</f>
        <v>21029.320000000011</v>
      </c>
      <c r="U24" s="5">
        <f>'[1]Prem-Pay-Exp'!U24</f>
        <v>53887394.004288003</v>
      </c>
      <c r="V24" s="5">
        <f>'[1]Prem-Pay-Exp'!V24</f>
        <v>18340446.567722224</v>
      </c>
      <c r="W24" s="5">
        <f>'[1]Prem-Pay-Exp'!W24</f>
        <v>315675418.14012498</v>
      </c>
      <c r="X24" s="39"/>
      <c r="Y24" s="39"/>
    </row>
    <row r="25" spans="1:25" ht="15.75" x14ac:dyDescent="0.25">
      <c r="A25" s="102" t="s">
        <v>50</v>
      </c>
      <c r="B25" s="5">
        <f>'[1]Prem-Pay-Exp'!B25</f>
        <v>0</v>
      </c>
      <c r="C25" s="5">
        <f>'[1]Prem-Pay-Exp'!C25</f>
        <v>0</v>
      </c>
      <c r="D25" s="5">
        <f>'[1]Prem-Pay-Exp'!D25</f>
        <v>0</v>
      </c>
      <c r="E25" s="5">
        <f>'[1]Prem-Pay-Exp'!E25</f>
        <v>450.67500000000001</v>
      </c>
      <c r="F25" s="5">
        <f>'[1]Prem-Pay-Exp'!F25</f>
        <v>1226582.24</v>
      </c>
      <c r="G25" s="5">
        <f>'[1]Prem-Pay-Exp'!G25</f>
        <v>104</v>
      </c>
      <c r="H25" s="5">
        <f>'[1]Prem-Pay-Exp'!H25</f>
        <v>3732.0600000000004</v>
      </c>
      <c r="I25" s="5">
        <f>'[1]Prem-Pay-Exp'!I25</f>
        <v>793057.31051848561</v>
      </c>
      <c r="J25" s="5">
        <f>'[1]Prem-Pay-Exp'!J25</f>
        <v>37</v>
      </c>
      <c r="K25" s="5">
        <f>'[1]Prem-Pay-Exp'!K25</f>
        <v>2868503.3920765202</v>
      </c>
      <c r="L25" s="5">
        <f>'[1]Prem-Pay-Exp'!L25</f>
        <v>8148.1100000000006</v>
      </c>
      <c r="M25" s="5">
        <f>'[1]Prem-Pay-Exp'!M25</f>
        <v>2434285.1903062197</v>
      </c>
      <c r="N25" s="5">
        <f>'[1]Prem-Pay-Exp'!N25</f>
        <v>61</v>
      </c>
      <c r="O25" s="5">
        <f>'[1]Prem-Pay-Exp'!O25</f>
        <v>-25.44</v>
      </c>
      <c r="P25" s="5">
        <f>'[1]Prem-Pay-Exp'!P25</f>
        <v>0</v>
      </c>
      <c r="Q25" s="5">
        <f>'[1]Prem-Pay-Exp'!Q25</f>
        <v>171835.28124258772</v>
      </c>
      <c r="R25" s="5">
        <f>'[1]Prem-Pay-Exp'!R25</f>
        <v>-600.21</v>
      </c>
      <c r="S25" s="5">
        <f>'[1]Prem-Pay-Exp'!S25</f>
        <v>0</v>
      </c>
      <c r="T25" s="5">
        <f>'[1]Prem-Pay-Exp'!T25</f>
        <v>0</v>
      </c>
      <c r="U25" s="5">
        <f>'[1]Prem-Pay-Exp'!U25</f>
        <v>2720617.6402373216</v>
      </c>
      <c r="V25" s="5">
        <f>'[1]Prem-Pay-Exp'!V25</f>
        <v>0</v>
      </c>
      <c r="W25" s="5">
        <f>'[1]Prem-Pay-Exp'!W25</f>
        <v>2891852.7114799093</v>
      </c>
      <c r="X25" s="39"/>
      <c r="Y25" s="39"/>
    </row>
    <row r="26" spans="1:25" ht="15.75" x14ac:dyDescent="0.25">
      <c r="A26" s="103" t="s">
        <v>51</v>
      </c>
      <c r="B26" s="5">
        <f>'[1]Prem-Pay-Exp'!B26</f>
        <v>7534022.3300000001</v>
      </c>
      <c r="C26" s="5">
        <f>'[1]Prem-Pay-Exp'!C26</f>
        <v>19019877.688977521</v>
      </c>
      <c r="D26" s="5">
        <f>'[1]Prem-Pay-Exp'!D26</f>
        <v>7368608.8700002255</v>
      </c>
      <c r="E26" s="5">
        <f>'[1]Prem-Pay-Exp'!E26</f>
        <v>147098.13939998794</v>
      </c>
      <c r="F26" s="5">
        <f>'[1]Prem-Pay-Exp'!F26</f>
        <v>692245.65720829996</v>
      </c>
      <c r="G26" s="5">
        <f>'[1]Prem-Pay-Exp'!G26</f>
        <v>82.54849999999999</v>
      </c>
      <c r="H26" s="5">
        <f>'[1]Prem-Pay-Exp'!H26</f>
        <v>78.587999999999994</v>
      </c>
      <c r="I26" s="5">
        <f>'[1]Prem-Pay-Exp'!I26</f>
        <v>499166.3072083001</v>
      </c>
      <c r="J26" s="5">
        <f>'[1]Prem-Pay-Exp'!J26</f>
        <v>34.548500000000004</v>
      </c>
      <c r="K26" s="5">
        <f>'[1]Prem-Pay-Exp'!K26</f>
        <v>435221.06000000006</v>
      </c>
      <c r="L26" s="5">
        <f>'[1]Prem-Pay-Exp'!L26</f>
        <v>118</v>
      </c>
      <c r="M26" s="5">
        <f>'[1]Prem-Pay-Exp'!M26</f>
        <v>100887.37</v>
      </c>
      <c r="N26" s="5">
        <f>'[1]Prem-Pay-Exp'!N26</f>
        <v>28</v>
      </c>
      <c r="O26" s="5">
        <f>'[1]Prem-Pay-Exp'!O26</f>
        <v>343715.73</v>
      </c>
      <c r="P26" s="5">
        <f>'[1]Prem-Pay-Exp'!P26</f>
        <v>0</v>
      </c>
      <c r="Q26" s="5">
        <f>'[1]Prem-Pay-Exp'!Q26</f>
        <v>50499.738333016277</v>
      </c>
      <c r="R26" s="5">
        <f>'[1]Prem-Pay-Exp'!R26</f>
        <v>1653441.2653435315</v>
      </c>
      <c r="S26" s="5">
        <f>'[1]Prem-Pay-Exp'!S26</f>
        <v>0</v>
      </c>
      <c r="T26" s="5">
        <f>'[1]Prem-Pay-Exp'!T26</f>
        <v>0</v>
      </c>
      <c r="U26" s="5">
        <f>'[1]Prem-Pay-Exp'!U26</f>
        <v>521913.9474528585</v>
      </c>
      <c r="V26" s="5">
        <f>'[1]Prem-Pay-Exp'!V26</f>
        <v>2918.950158271728</v>
      </c>
      <c r="W26" s="5">
        <f>'[1]Prem-Pay-Exp'!W26</f>
        <v>2228773.9012876782</v>
      </c>
      <c r="X26" s="39"/>
      <c r="Y26" s="39"/>
    </row>
    <row r="27" spans="1:25" ht="15.75" x14ac:dyDescent="0.25">
      <c r="A27" s="65" t="s">
        <v>52</v>
      </c>
      <c r="B27" s="5">
        <f>'[1]Prem-Pay-Exp'!B27</f>
        <v>11294652.859999998</v>
      </c>
      <c r="C27" s="5">
        <f>'[1]Prem-Pay-Exp'!C27</f>
        <v>2666191.4729465935</v>
      </c>
      <c r="D27" s="5">
        <f>'[1]Prem-Pay-Exp'!D27</f>
        <v>10529558.919999991</v>
      </c>
      <c r="E27" s="5">
        <f>'[1]Prem-Pay-Exp'!E27</f>
        <v>211808.76320000007</v>
      </c>
      <c r="F27" s="5">
        <f>'[1]Prem-Pay-Exp'!F27</f>
        <v>3688382.689999999</v>
      </c>
      <c r="G27" s="5">
        <f>'[1]Prem-Pay-Exp'!G27</f>
        <v>882</v>
      </c>
      <c r="H27" s="5">
        <f>'[1]Prem-Pay-Exp'!H27</f>
        <v>992889.38800000015</v>
      </c>
      <c r="I27" s="5">
        <f>'[1]Prem-Pay-Exp'!I27</f>
        <v>1912398.5696971</v>
      </c>
      <c r="J27" s="5">
        <f>'[1]Prem-Pay-Exp'!J27</f>
        <v>251</v>
      </c>
      <c r="K27" s="5">
        <f>'[1]Prem-Pay-Exp'!K27</f>
        <v>6476812.0217219852</v>
      </c>
      <c r="L27" s="5">
        <f>'[1]Prem-Pay-Exp'!L27</f>
        <v>1372</v>
      </c>
      <c r="M27" s="5">
        <f>'[1]Prem-Pay-Exp'!M27</f>
        <v>1610229.3609465</v>
      </c>
      <c r="N27" s="5">
        <f>'[1]Prem-Pay-Exp'!N27</f>
        <v>352</v>
      </c>
      <c r="O27" s="5">
        <f>'[1]Prem-Pay-Exp'!O27</f>
        <v>3117.08</v>
      </c>
      <c r="P27" s="5">
        <f>'[1]Prem-Pay-Exp'!P27</f>
        <v>0</v>
      </c>
      <c r="Q27" s="5">
        <f>'[1]Prem-Pay-Exp'!Q27</f>
        <v>388525.82371945743</v>
      </c>
      <c r="R27" s="5">
        <f>'[1]Prem-Pay-Exp'!R27</f>
        <v>2396258.0074525462</v>
      </c>
      <c r="S27" s="5">
        <f>'[1]Prem-Pay-Exp'!S27</f>
        <v>16675.04</v>
      </c>
      <c r="T27" s="5">
        <f>'[1]Prem-Pay-Exp'!T27</f>
        <v>0</v>
      </c>
      <c r="U27" s="5">
        <f>'[1]Prem-Pay-Exp'!U27</f>
        <v>1076015.7482177459</v>
      </c>
      <c r="V27" s="5">
        <f>'[1]Prem-Pay-Exp'!V27</f>
        <v>87278.889947444375</v>
      </c>
      <c r="W27" s="5">
        <f>'[1]Prem-Pay-Exp'!W27</f>
        <v>3948078.4693371947</v>
      </c>
      <c r="X27" s="39"/>
      <c r="Y27" s="39"/>
    </row>
    <row r="28" spans="1:25" ht="15.75" x14ac:dyDescent="0.25">
      <c r="A28" s="66" t="s">
        <v>53</v>
      </c>
      <c r="B28" s="5">
        <f>'[1]Prem-Pay-Exp'!B28</f>
        <v>2157119.04</v>
      </c>
      <c r="C28" s="5">
        <f>'[1]Prem-Pay-Exp'!C28</f>
        <v>3705657.9924999997</v>
      </c>
      <c r="D28" s="5">
        <f>'[1]Prem-Pay-Exp'!D28</f>
        <v>3476635.59</v>
      </c>
      <c r="E28" s="5">
        <f>'[1]Prem-Pay-Exp'!E28</f>
        <v>9421.869999999999</v>
      </c>
      <c r="F28" s="5">
        <f>'[1]Prem-Pay-Exp'!F28</f>
        <v>0</v>
      </c>
      <c r="G28" s="5">
        <f>'[1]Prem-Pay-Exp'!G28</f>
        <v>0</v>
      </c>
      <c r="H28" s="5">
        <f>'[1]Prem-Pay-Exp'!H28</f>
        <v>0</v>
      </c>
      <c r="I28" s="5">
        <f>'[1]Prem-Pay-Exp'!I28</f>
        <v>0</v>
      </c>
      <c r="J28" s="5">
        <f>'[1]Prem-Pay-Exp'!J28</f>
        <v>0</v>
      </c>
      <c r="K28" s="5">
        <f>'[1]Prem-Pay-Exp'!K28</f>
        <v>0</v>
      </c>
      <c r="L28" s="5">
        <f>'[1]Prem-Pay-Exp'!L28</f>
        <v>0</v>
      </c>
      <c r="M28" s="5">
        <f>'[1]Prem-Pay-Exp'!M28</f>
        <v>0</v>
      </c>
      <c r="N28" s="5">
        <f>'[1]Prem-Pay-Exp'!N28</f>
        <v>0</v>
      </c>
      <c r="O28" s="5">
        <f>'[1]Prem-Pay-Exp'!O28</f>
        <v>0</v>
      </c>
      <c r="P28" s="5">
        <f>'[1]Prem-Pay-Exp'!P28</f>
        <v>0</v>
      </c>
      <c r="Q28" s="5">
        <f>'[1]Prem-Pay-Exp'!Q28</f>
        <v>0</v>
      </c>
      <c r="R28" s="5">
        <f>'[1]Prem-Pay-Exp'!R28</f>
        <v>64651.155197069485</v>
      </c>
      <c r="S28" s="5">
        <f>'[1]Prem-Pay-Exp'!S28</f>
        <v>0</v>
      </c>
      <c r="T28" s="5">
        <f>'[1]Prem-Pay-Exp'!T28</f>
        <v>2191.7600000000002</v>
      </c>
      <c r="U28" s="5">
        <f>'[1]Prem-Pay-Exp'!U28</f>
        <v>310527.43778816907</v>
      </c>
      <c r="V28" s="5">
        <f>'[1]Prem-Pay-Exp'!V28</f>
        <v>796774.76972779166</v>
      </c>
      <c r="W28" s="5">
        <f>'[1]Prem-Pay-Exp'!W28</f>
        <v>1171953.3627130303</v>
      </c>
      <c r="X28" s="39"/>
      <c r="Y28" s="39"/>
    </row>
    <row r="29" spans="1:25" ht="15.75" x14ac:dyDescent="0.25">
      <c r="A29" s="66" t="s">
        <v>54</v>
      </c>
      <c r="B29" s="5">
        <f>'[1]Prem-Pay-Exp'!B29</f>
        <v>301596.63</v>
      </c>
      <c r="C29" s="5">
        <f>'[1]Prem-Pay-Exp'!C29</f>
        <v>23498.620000000003</v>
      </c>
      <c r="D29" s="5">
        <f>'[1]Prem-Pay-Exp'!D29</f>
        <v>333888.05</v>
      </c>
      <c r="E29" s="5">
        <f>'[1]Prem-Pay-Exp'!E29</f>
        <v>1941.0299999999997</v>
      </c>
      <c r="F29" s="5">
        <f>'[1]Prem-Pay-Exp'!F29</f>
        <v>17648.93</v>
      </c>
      <c r="G29" s="5">
        <f>'[1]Prem-Pay-Exp'!G29</f>
        <v>4</v>
      </c>
      <c r="H29" s="5">
        <f>'[1]Prem-Pay-Exp'!H29</f>
        <v>0</v>
      </c>
      <c r="I29" s="5">
        <f>'[1]Prem-Pay-Exp'!I29</f>
        <v>2712.93</v>
      </c>
      <c r="J29" s="5">
        <f>'[1]Prem-Pay-Exp'!J29</f>
        <v>1</v>
      </c>
      <c r="K29" s="5">
        <f>'[1]Prem-Pay-Exp'!K29</f>
        <v>50865.279999999999</v>
      </c>
      <c r="L29" s="5">
        <f>'[1]Prem-Pay-Exp'!L29</f>
        <v>5</v>
      </c>
      <c r="M29" s="5">
        <f>'[1]Prem-Pay-Exp'!M29</f>
        <v>0</v>
      </c>
      <c r="N29" s="5">
        <f>'[1]Prem-Pay-Exp'!N29</f>
        <v>0</v>
      </c>
      <c r="O29" s="5">
        <f>'[1]Prem-Pay-Exp'!O29</f>
        <v>0</v>
      </c>
      <c r="P29" s="5">
        <f>'[1]Prem-Pay-Exp'!P29</f>
        <v>2847.69</v>
      </c>
      <c r="Q29" s="5">
        <f>'[1]Prem-Pay-Exp'!Q29</f>
        <v>3631.75</v>
      </c>
      <c r="R29" s="5">
        <f>'[1]Prem-Pay-Exp'!R29</f>
        <v>46661.794472937851</v>
      </c>
      <c r="S29" s="5">
        <f>'[1]Prem-Pay-Exp'!S29</f>
        <v>0</v>
      </c>
      <c r="T29" s="5">
        <f>'[1]Prem-Pay-Exp'!T29</f>
        <v>990.06999999999994</v>
      </c>
      <c r="U29" s="5">
        <f>'[1]Prem-Pay-Exp'!U29</f>
        <v>80516.583380376993</v>
      </c>
      <c r="V29" s="5">
        <f>'[1]Prem-Pay-Exp'!V29</f>
        <v>2853.1510718348795</v>
      </c>
      <c r="W29" s="5">
        <f>'[1]Prem-Pay-Exp'!W29</f>
        <v>133663.27892514973</v>
      </c>
      <c r="X29" s="39"/>
      <c r="Y29" s="39"/>
    </row>
    <row r="30" spans="1:25" ht="15.75" x14ac:dyDescent="0.25">
      <c r="A30" s="66" t="s">
        <v>55</v>
      </c>
      <c r="B30" s="5">
        <f>'[1]Prem-Pay-Exp'!B30</f>
        <v>46144132.387505911</v>
      </c>
      <c r="C30" s="5">
        <f>'[1]Prem-Pay-Exp'!C30</f>
        <v>15028837.548795225</v>
      </c>
      <c r="D30" s="5">
        <f>'[1]Prem-Pay-Exp'!D30</f>
        <v>43829424.177825689</v>
      </c>
      <c r="E30" s="5">
        <f>'[1]Prem-Pay-Exp'!E30</f>
        <v>739212.99713337794</v>
      </c>
      <c r="F30" s="5">
        <f>'[1]Prem-Pay-Exp'!F30</f>
        <v>7431734.879999999</v>
      </c>
      <c r="G30" s="5">
        <f>'[1]Prem-Pay-Exp'!G30</f>
        <v>1430.7298000000001</v>
      </c>
      <c r="H30" s="5">
        <f>'[1]Prem-Pay-Exp'!H30</f>
        <v>2497820.0750000002</v>
      </c>
      <c r="I30" s="5">
        <f>'[1]Prem-Pay-Exp'!I30</f>
        <v>4680298.6781132407</v>
      </c>
      <c r="J30" s="5">
        <f>'[1]Prem-Pay-Exp'!J30</f>
        <v>299</v>
      </c>
      <c r="K30" s="5">
        <f>'[1]Prem-Pay-Exp'!K30</f>
        <v>17877094.8912948</v>
      </c>
      <c r="L30" s="5">
        <f>'[1]Prem-Pay-Exp'!L30</f>
        <v>842666.20939999993</v>
      </c>
      <c r="M30" s="5">
        <f>'[1]Prem-Pay-Exp'!M30</f>
        <v>11351892.15</v>
      </c>
      <c r="N30" s="5">
        <f>'[1]Prem-Pay-Exp'!N30</f>
        <v>554.99990000000003</v>
      </c>
      <c r="O30" s="5">
        <f>'[1]Prem-Pay-Exp'!O30</f>
        <v>104534.37</v>
      </c>
      <c r="P30" s="5">
        <f>'[1]Prem-Pay-Exp'!P30</f>
        <v>11113.89</v>
      </c>
      <c r="Q30" s="5">
        <f>'[1]Prem-Pay-Exp'!Q30</f>
        <v>428507.1341894865</v>
      </c>
      <c r="R30" s="5">
        <f>'[1]Prem-Pay-Exp'!R30</f>
        <v>10149324.354629723</v>
      </c>
      <c r="S30" s="5">
        <f>'[1]Prem-Pay-Exp'!S30</f>
        <v>101464.73000000033</v>
      </c>
      <c r="T30" s="5">
        <f>'[1]Prem-Pay-Exp'!T30</f>
        <v>135136.06999999902</v>
      </c>
      <c r="U30" s="5">
        <f>'[1]Prem-Pay-Exp'!U30</f>
        <v>4477282.4093361264</v>
      </c>
      <c r="V30" s="5">
        <f>'[1]Prem-Pay-Exp'!V30</f>
        <v>75131.959041475653</v>
      </c>
      <c r="W30" s="5">
        <f>'[1]Prem-Pay-Exp'!W30</f>
        <v>15130245.857196812</v>
      </c>
      <c r="X30" s="39"/>
      <c r="Y30" s="39"/>
    </row>
    <row r="31" spans="1:25" ht="15.75" x14ac:dyDescent="0.25">
      <c r="A31" s="66" t="s">
        <v>56</v>
      </c>
      <c r="B31" s="5">
        <f>'[1]Prem-Pay-Exp'!B31</f>
        <v>10118256.370000001</v>
      </c>
      <c r="C31" s="5">
        <f>'[1]Prem-Pay-Exp'!C31</f>
        <v>3575869.66</v>
      </c>
      <c r="D31" s="5">
        <f>'[1]Prem-Pay-Exp'!D31</f>
        <v>9060326.1600000057</v>
      </c>
      <c r="E31" s="5">
        <f>'[1]Prem-Pay-Exp'!E31</f>
        <v>180780.65340000004</v>
      </c>
      <c r="F31" s="5">
        <f>'[1]Prem-Pay-Exp'!F31</f>
        <v>3181673.37</v>
      </c>
      <c r="G31" s="5">
        <f>'[1]Prem-Pay-Exp'!G31</f>
        <v>72</v>
      </c>
      <c r="H31" s="5">
        <f>'[1]Prem-Pay-Exp'!H31</f>
        <v>781922.99</v>
      </c>
      <c r="I31" s="5">
        <f>'[1]Prem-Pay-Exp'!I31</f>
        <v>1088204.8999999999</v>
      </c>
      <c r="J31" s="5">
        <f>'[1]Prem-Pay-Exp'!J31</f>
        <v>10</v>
      </c>
      <c r="K31" s="5">
        <f>'[1]Prem-Pay-Exp'!K31</f>
        <v>9206494.3800000008</v>
      </c>
      <c r="L31" s="5">
        <f>'[1]Prem-Pay-Exp'!L31</f>
        <v>121</v>
      </c>
      <c r="M31" s="5">
        <f>'[1]Prem-Pay-Exp'!M31</f>
        <v>524425.86</v>
      </c>
      <c r="N31" s="5">
        <f>'[1]Prem-Pay-Exp'!N31</f>
        <v>12</v>
      </c>
      <c r="O31" s="5">
        <f>'[1]Prem-Pay-Exp'!O31</f>
        <v>1625612.5499999998</v>
      </c>
      <c r="P31" s="5">
        <f>'[1]Prem-Pay-Exp'!P31</f>
        <v>95476.89</v>
      </c>
      <c r="Q31" s="5">
        <f>'[1]Prem-Pay-Exp'!Q31</f>
        <v>99.497004623899699</v>
      </c>
      <c r="R31" s="5">
        <f>'[1]Prem-Pay-Exp'!R31</f>
        <v>1065303.4360976298</v>
      </c>
      <c r="S31" s="5">
        <f>'[1]Prem-Pay-Exp'!S31</f>
        <v>0</v>
      </c>
      <c r="T31" s="5">
        <f>'[1]Prem-Pay-Exp'!T31</f>
        <v>0</v>
      </c>
      <c r="U31" s="5">
        <f>'[1]Prem-Pay-Exp'!U31</f>
        <v>1632246.1231371898</v>
      </c>
      <c r="V31" s="5">
        <f>'[1]Prem-Pay-Exp'!V31</f>
        <v>304904.32438550564</v>
      </c>
      <c r="W31" s="5">
        <f>'[1]Prem-Pay-Exp'!W31</f>
        <v>3002553.380624949</v>
      </c>
      <c r="X31" s="39"/>
      <c r="Y31" s="39"/>
    </row>
    <row r="32" spans="1:25" ht="15.75" x14ac:dyDescent="0.25">
      <c r="A32" s="66" t="s">
        <v>57</v>
      </c>
      <c r="B32" s="5">
        <f>'[1]Prem-Pay-Exp'!B32</f>
        <v>111991949.27785066</v>
      </c>
      <c r="C32" s="5">
        <f>'[1]Prem-Pay-Exp'!C32</f>
        <v>34240086.579999998</v>
      </c>
      <c r="D32" s="5">
        <f>'[1]Prem-Pay-Exp'!D32</f>
        <v>102478495.5329937</v>
      </c>
      <c r="E32" s="5">
        <f>'[1]Prem-Pay-Exp'!E32</f>
        <v>987566.93619999918</v>
      </c>
      <c r="F32" s="5">
        <f>'[1]Prem-Pay-Exp'!F32</f>
        <v>3229472.23</v>
      </c>
      <c r="G32" s="5">
        <f>'[1]Prem-Pay-Exp'!G32</f>
        <v>2444</v>
      </c>
      <c r="H32" s="5">
        <f>'[1]Prem-Pay-Exp'!H32</f>
        <v>1199291</v>
      </c>
      <c r="I32" s="5">
        <f>'[1]Prem-Pay-Exp'!I32</f>
        <v>2285700.1700000004</v>
      </c>
      <c r="J32" s="5">
        <f>'[1]Prem-Pay-Exp'!J32</f>
        <v>1000</v>
      </c>
      <c r="K32" s="5">
        <f>'[1]Prem-Pay-Exp'!K32</f>
        <v>3275845.7699999991</v>
      </c>
      <c r="L32" s="5">
        <f>'[1]Prem-Pay-Exp'!L32</f>
        <v>1661</v>
      </c>
      <c r="M32" s="5">
        <f>'[1]Prem-Pay-Exp'!M32</f>
        <v>588357.96000000008</v>
      </c>
      <c r="N32" s="5">
        <f>'[1]Prem-Pay-Exp'!N32</f>
        <v>109</v>
      </c>
      <c r="O32" s="5">
        <f>'[1]Prem-Pay-Exp'!O32</f>
        <v>197041.13</v>
      </c>
      <c r="P32" s="5">
        <f>'[1]Prem-Pay-Exp'!P32</f>
        <v>6999.7099999999982</v>
      </c>
      <c r="Q32" s="5">
        <f>'[1]Prem-Pay-Exp'!Q32</f>
        <v>274010.6060757399</v>
      </c>
      <c r="R32" s="5">
        <f>'[1]Prem-Pay-Exp'!R32</f>
        <v>31540715.234913319</v>
      </c>
      <c r="S32" s="5">
        <f>'[1]Prem-Pay-Exp'!S32</f>
        <v>536542.06999968027</v>
      </c>
      <c r="T32" s="5">
        <f>'[1]Prem-Pay-Exp'!T32</f>
        <v>0</v>
      </c>
      <c r="U32" s="5">
        <f>'[1]Prem-Pay-Exp'!U32</f>
        <v>8453237.028581081</v>
      </c>
      <c r="V32" s="5">
        <f>'[1]Prem-Pay-Exp'!V32</f>
        <v>500.24437177274103</v>
      </c>
      <c r="W32" s="5">
        <f>'[1]Prem-Pay-Exp'!W32</f>
        <v>40268463.113941915</v>
      </c>
      <c r="X32" s="39"/>
      <c r="Y32" s="39"/>
    </row>
    <row r="33" spans="1:25" ht="15.75" x14ac:dyDescent="0.25">
      <c r="A33" s="66" t="s">
        <v>58</v>
      </c>
      <c r="B33" s="5">
        <f>'[1]Prem-Pay-Exp'!B33</f>
        <v>15185524.570000002</v>
      </c>
      <c r="C33" s="5">
        <f>'[1]Prem-Pay-Exp'!C33</f>
        <v>167497.34</v>
      </c>
      <c r="D33" s="5">
        <f>'[1]Prem-Pay-Exp'!D33</f>
        <v>15932470.939999998</v>
      </c>
      <c r="E33" s="5">
        <f>'[1]Prem-Pay-Exp'!E33</f>
        <v>177560.79654128378</v>
      </c>
      <c r="F33" s="5">
        <f>'[1]Prem-Pay-Exp'!F33</f>
        <v>1642949.1300000001</v>
      </c>
      <c r="G33" s="5">
        <f>'[1]Prem-Pay-Exp'!G33</f>
        <v>322</v>
      </c>
      <c r="H33" s="5">
        <f>'[1]Prem-Pay-Exp'!H33</f>
        <v>1412.74</v>
      </c>
      <c r="I33" s="5">
        <f>'[1]Prem-Pay-Exp'!I33</f>
        <v>369731.75861202908</v>
      </c>
      <c r="J33" s="5">
        <f>'[1]Prem-Pay-Exp'!J33</f>
        <v>55</v>
      </c>
      <c r="K33" s="5">
        <f>'[1]Prem-Pay-Exp'!K33</f>
        <v>2633719.0580680002</v>
      </c>
      <c r="L33" s="5">
        <f>'[1]Prem-Pay-Exp'!L33</f>
        <v>3324.4</v>
      </c>
      <c r="M33" s="5">
        <f>'[1]Prem-Pay-Exp'!M33</f>
        <v>119490.91806799998</v>
      </c>
      <c r="N33" s="5">
        <f>'[1]Prem-Pay-Exp'!N33</f>
        <v>40</v>
      </c>
      <c r="O33" s="5">
        <f>'[1]Prem-Pay-Exp'!O33</f>
        <v>538900.98</v>
      </c>
      <c r="P33" s="5">
        <f>'[1]Prem-Pay-Exp'!P33</f>
        <v>1377.65</v>
      </c>
      <c r="Q33" s="5">
        <f>'[1]Prem-Pay-Exp'!Q33</f>
        <v>109955.95477082122</v>
      </c>
      <c r="R33" s="5">
        <f>'[1]Prem-Pay-Exp'!R33</f>
        <v>4428305.1946557779</v>
      </c>
      <c r="S33" s="5">
        <f>'[1]Prem-Pay-Exp'!S33</f>
        <v>1900.5599999999977</v>
      </c>
      <c r="T33" s="5">
        <f>'[1]Prem-Pay-Exp'!T33</f>
        <v>16938.010000000108</v>
      </c>
      <c r="U33" s="5">
        <f>'[1]Prem-Pay-Exp'!U33</f>
        <v>2953164.5313982442</v>
      </c>
      <c r="V33" s="5">
        <f>'[1]Prem-Pay-Exp'!V33</f>
        <v>1191732.2295547791</v>
      </c>
      <c r="W33" s="5">
        <f>'[1]Prem-Pay-Exp'!W33</f>
        <v>8683157.9103796184</v>
      </c>
      <c r="X33" s="39"/>
      <c r="Y33" s="39"/>
    </row>
    <row r="34" spans="1:25" ht="15.75" x14ac:dyDescent="0.25">
      <c r="A34" s="66" t="s">
        <v>59</v>
      </c>
      <c r="B34" s="5">
        <f>'[1]Prem-Pay-Exp'!B34</f>
        <v>2657861.77</v>
      </c>
      <c r="C34" s="5">
        <f>'[1]Prem-Pay-Exp'!C34</f>
        <v>119756</v>
      </c>
      <c r="D34" s="5">
        <f>'[1]Prem-Pay-Exp'!D34</f>
        <v>2472296.71</v>
      </c>
      <c r="E34" s="5">
        <f>'[1]Prem-Pay-Exp'!E34</f>
        <v>1463.65</v>
      </c>
      <c r="F34" s="5">
        <f>'[1]Prem-Pay-Exp'!F34</f>
        <v>75598.850000000006</v>
      </c>
      <c r="G34" s="5">
        <f>'[1]Prem-Pay-Exp'!G34</f>
        <v>197.99989999999997</v>
      </c>
      <c r="H34" s="5">
        <f>'[1]Prem-Pay-Exp'!H34</f>
        <v>0</v>
      </c>
      <c r="I34" s="5">
        <f>'[1]Prem-Pay-Exp'!I34</f>
        <v>32649.960000000036</v>
      </c>
      <c r="J34" s="5">
        <f>'[1]Prem-Pay-Exp'!J34</f>
        <v>102.99979999999998</v>
      </c>
      <c r="K34" s="5">
        <f>'[1]Prem-Pay-Exp'!K34</f>
        <v>42948.888200000045</v>
      </c>
      <c r="L34" s="5">
        <f>'[1]Prem-Pay-Exp'!L34</f>
        <v>95.000100000000032</v>
      </c>
      <c r="M34" s="5">
        <f>'[1]Prem-Pay-Exp'!M34</f>
        <v>16728.310300000001</v>
      </c>
      <c r="N34" s="5">
        <f>'[1]Prem-Pay-Exp'!N34</f>
        <v>34</v>
      </c>
      <c r="O34" s="5">
        <f>'[1]Prem-Pay-Exp'!O34</f>
        <v>0</v>
      </c>
      <c r="P34" s="5">
        <f>'[1]Prem-Pay-Exp'!P34</f>
        <v>0</v>
      </c>
      <c r="Q34" s="5">
        <f>'[1]Prem-Pay-Exp'!Q34</f>
        <v>0</v>
      </c>
      <c r="R34" s="5">
        <f>'[1]Prem-Pay-Exp'!R34</f>
        <v>775596.42615903879</v>
      </c>
      <c r="S34" s="5">
        <f>'[1]Prem-Pay-Exp'!S34</f>
        <v>138.59999999989009</v>
      </c>
      <c r="T34" s="5">
        <f>'[1]Prem-Pay-Exp'!T34</f>
        <v>0.78999999999999915</v>
      </c>
      <c r="U34" s="5">
        <f>'[1]Prem-Pay-Exp'!U34</f>
        <v>199220.22086079235</v>
      </c>
      <c r="V34" s="5">
        <f>'[1]Prem-Pay-Exp'!V34</f>
        <v>0.10082566616635079</v>
      </c>
      <c r="W34" s="5">
        <f>'[1]Prem-Pay-Exp'!W34</f>
        <v>974816.74784549733</v>
      </c>
      <c r="X34" s="39"/>
      <c r="Y34" s="39"/>
    </row>
    <row r="35" spans="1:25" ht="15.75" x14ac:dyDescent="0.25">
      <c r="A35" s="66" t="s">
        <v>60</v>
      </c>
      <c r="B35" s="5">
        <f>'[1]Prem-Pay-Exp'!B35</f>
        <v>133813996.30829985</v>
      </c>
      <c r="C35" s="5">
        <f>'[1]Prem-Pay-Exp'!C35</f>
        <v>99076627.783518001</v>
      </c>
      <c r="D35" s="5">
        <f>'[1]Prem-Pay-Exp'!D35</f>
        <v>81450217.619999707</v>
      </c>
      <c r="E35" s="5">
        <f>'[1]Prem-Pay-Exp'!E35</f>
        <v>488938.93669999525</v>
      </c>
      <c r="F35" s="5">
        <f>'[1]Prem-Pay-Exp'!F35</f>
        <v>37467010.799999997</v>
      </c>
      <c r="G35" s="5">
        <f>'[1]Prem-Pay-Exp'!G35</f>
        <v>25025.034399999979</v>
      </c>
      <c r="H35" s="5">
        <f>'[1]Prem-Pay-Exp'!H35</f>
        <v>31016490.444460884</v>
      </c>
      <c r="I35" s="5">
        <f>'[1]Prem-Pay-Exp'!I35</f>
        <v>13524649.735243052</v>
      </c>
      <c r="J35" s="5">
        <f>'[1]Prem-Pay-Exp'!J35</f>
        <v>6474.5966000000017</v>
      </c>
      <c r="K35" s="5">
        <f>'[1]Prem-Pay-Exp'!K35</f>
        <v>40599307.187066406</v>
      </c>
      <c r="L35" s="5">
        <f>'[1]Prem-Pay-Exp'!L35</f>
        <v>59156.289600000004</v>
      </c>
      <c r="M35" s="5">
        <f>'[1]Prem-Pay-Exp'!M35</f>
        <v>2720938.5079001011</v>
      </c>
      <c r="N35" s="5">
        <f>'[1]Prem-Pay-Exp'!N35</f>
        <v>2006</v>
      </c>
      <c r="O35" s="5">
        <f>'[1]Prem-Pay-Exp'!O35</f>
        <v>18022.96</v>
      </c>
      <c r="P35" s="5">
        <f>'[1]Prem-Pay-Exp'!P35</f>
        <v>8090.49</v>
      </c>
      <c r="Q35" s="5">
        <f>'[1]Prem-Pay-Exp'!Q35</f>
        <v>1194502.8237498289</v>
      </c>
      <c r="R35" s="5">
        <f>'[1]Prem-Pay-Exp'!R35</f>
        <v>57323324.743041471</v>
      </c>
      <c r="S35" s="5">
        <f>'[1]Prem-Pay-Exp'!S35</f>
        <v>9777.8399999998092</v>
      </c>
      <c r="T35" s="5">
        <f>'[1]Prem-Pay-Exp'!T35</f>
        <v>1293.3199999997014</v>
      </c>
      <c r="U35" s="5">
        <f>'[1]Prem-Pay-Exp'!U35</f>
        <v>12279345.855088102</v>
      </c>
      <c r="V35" s="5">
        <f>'[1]Prem-Pay-Exp'!V35</f>
        <v>331604.15515225829</v>
      </c>
      <c r="W35" s="5">
        <f>'[1]Prem-Pay-Exp'!W35</f>
        <v>71128777.577031657</v>
      </c>
      <c r="X35" s="39"/>
      <c r="Y35" s="39"/>
    </row>
    <row r="36" spans="1:25" ht="15.75" x14ac:dyDescent="0.25">
      <c r="A36" s="4" t="s">
        <v>61</v>
      </c>
      <c r="B36" s="46">
        <f>'[1]Prem-Pay-Exp'!B36</f>
        <v>2637051403.6041465</v>
      </c>
      <c r="C36" s="46">
        <f>'[1]Prem-Pay-Exp'!C36</f>
        <v>821715160.92019284</v>
      </c>
      <c r="D36" s="46">
        <f>'[1]Prem-Pay-Exp'!D36</f>
        <v>2488762916.4063611</v>
      </c>
      <c r="E36" s="46">
        <f>'[1]Prem-Pay-Exp'!E36</f>
        <v>39553441.474599421</v>
      </c>
      <c r="F36" s="46">
        <f>'[1]Prem-Pay-Exp'!F36</f>
        <v>1087360065.776015</v>
      </c>
      <c r="G36" s="46">
        <f>'[1]Prem-Pay-Exp'!G36</f>
        <v>1167529.7596000002</v>
      </c>
      <c r="H36" s="46">
        <f>'[1]Prem-Pay-Exp'!H36</f>
        <v>324080225.57130212</v>
      </c>
      <c r="I36" s="46">
        <f>'[1]Prem-Pay-Exp'!I36</f>
        <v>461165992.00886506</v>
      </c>
      <c r="J36" s="46">
        <f>'[1]Prem-Pay-Exp'!J36</f>
        <v>172269.38089999999</v>
      </c>
      <c r="K36" s="46">
        <f>'[1]Prem-Pay-Exp'!K36</f>
        <v>1184259845.5427928</v>
      </c>
      <c r="L36" s="46">
        <f>'[1]Prem-Pay-Exp'!L36</f>
        <v>22455295.473499998</v>
      </c>
      <c r="M36" s="46">
        <f>'[1]Prem-Pay-Exp'!M36</f>
        <v>309367790.62890309</v>
      </c>
      <c r="N36" s="46">
        <f>'[1]Prem-Pay-Exp'!N36</f>
        <v>108165.2877</v>
      </c>
      <c r="O36" s="46">
        <f>'[1]Prem-Pay-Exp'!O36</f>
        <v>70820267.492553875</v>
      </c>
      <c r="P36" s="46">
        <f>'[1]Prem-Pay-Exp'!P36</f>
        <v>5029562.3186750002</v>
      </c>
      <c r="Q36" s="46">
        <f>'[1]Prem-Pay-Exp'!Q36</f>
        <v>56804816.790788449</v>
      </c>
      <c r="R36" s="46">
        <f>'[1]Prem-Pay-Exp'!R36</f>
        <v>646163719.99726915</v>
      </c>
      <c r="S36" s="46">
        <f>'[1]Prem-Pay-Exp'!S36</f>
        <v>1024871.7399996837</v>
      </c>
      <c r="T36" s="46">
        <f>'[1]Prem-Pay-Exp'!T36</f>
        <v>2384907.8600000576</v>
      </c>
      <c r="U36" s="46">
        <f>'[1]Prem-Pay-Exp'!U36</f>
        <v>215865991.76617295</v>
      </c>
      <c r="V36" s="46">
        <f>'[1]Prem-Pay-Exp'!V36</f>
        <v>29116863.9382267</v>
      </c>
      <c r="W36" s="46">
        <f>'[1]Prem-Pay-Exp'!W36</f>
        <v>947951392.49245679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tr">
        <f>"AGGREGATED STATEMENT OF FINANCIAL POSITION AS AT "&amp;'[1]Data contr.'!$B$2&amp;"*"</f>
        <v>AGGREGATED STATEMENT OF FINANCIAL POSITION AS AT 30.11.2022*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f>'[1]Balance sheet'!C7</f>
        <v>28244.691620000005</v>
      </c>
      <c r="D7" s="59"/>
    </row>
    <row r="8" spans="1:4" x14ac:dyDescent="0.25">
      <c r="A8" s="71" t="s">
        <v>1</v>
      </c>
      <c r="B8" s="81" t="s">
        <v>76</v>
      </c>
      <c r="C8" s="44">
        <f>'[1]Balance sheet'!C8</f>
        <v>23437.815200000001</v>
      </c>
      <c r="D8" s="59"/>
    </row>
    <row r="9" spans="1:4" x14ac:dyDescent="0.25">
      <c r="A9" s="71" t="s">
        <v>1</v>
      </c>
      <c r="B9" s="81" t="s">
        <v>77</v>
      </c>
      <c r="C9" s="44">
        <f>'[1]Balance sheet'!C9</f>
        <v>0</v>
      </c>
      <c r="D9" s="59"/>
    </row>
    <row r="10" spans="1:4" x14ac:dyDescent="0.25">
      <c r="A10" s="71" t="s">
        <v>1</v>
      </c>
      <c r="B10" s="81" t="s">
        <v>78</v>
      </c>
      <c r="C10" s="44">
        <f>'[1]Balance sheet'!C10</f>
        <v>4806.8764200000005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f>'[1]Balance sheet'!C12</f>
        <v>248151.95775</v>
      </c>
      <c r="D12" s="59"/>
    </row>
    <row r="13" spans="1:4" x14ac:dyDescent="0.25">
      <c r="A13" s="72">
        <v>1</v>
      </c>
      <c r="B13" s="73" t="s">
        <v>82</v>
      </c>
      <c r="C13" s="44">
        <f>'[1]Balance sheet'!C13</f>
        <v>33523</v>
      </c>
      <c r="D13" s="59"/>
    </row>
    <row r="14" spans="1:4" ht="31.5" x14ac:dyDescent="0.25">
      <c r="A14" s="71" t="s">
        <v>3</v>
      </c>
      <c r="B14" s="81" t="s">
        <v>83</v>
      </c>
      <c r="C14" s="44">
        <f>'[1]Balance sheet'!C14</f>
        <v>95429</v>
      </c>
      <c r="D14" s="59"/>
    </row>
    <row r="15" spans="1:4" x14ac:dyDescent="0.25">
      <c r="A15" s="71" t="s">
        <v>4</v>
      </c>
      <c r="B15" s="81" t="s">
        <v>84</v>
      </c>
      <c r="C15" s="44">
        <f>'[1]Balance sheet'!C15</f>
        <v>92384</v>
      </c>
      <c r="D15" s="59"/>
    </row>
    <row r="16" spans="1:4" ht="31.5" x14ac:dyDescent="0.25">
      <c r="A16" s="71" t="s">
        <v>5</v>
      </c>
      <c r="B16" s="81" t="s">
        <v>85</v>
      </c>
      <c r="C16" s="44">
        <f>'[1]Balance sheet'!C16</f>
        <v>0</v>
      </c>
      <c r="D16" s="59"/>
    </row>
    <row r="17" spans="1:4" x14ac:dyDescent="0.25">
      <c r="A17" s="71" t="s">
        <v>6</v>
      </c>
      <c r="B17" s="81" t="s">
        <v>86</v>
      </c>
      <c r="C17" s="44">
        <f>'[1]Balance sheet'!C17</f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f>'[1]Balance sheet'!C18</f>
        <v>0</v>
      </c>
      <c r="D18" s="59"/>
    </row>
    <row r="19" spans="1:4" x14ac:dyDescent="0.25">
      <c r="A19" s="71" t="s">
        <v>8</v>
      </c>
      <c r="B19" s="81" t="s">
        <v>88</v>
      </c>
      <c r="C19" s="44">
        <f>'[1]Balance sheet'!C19</f>
        <v>2031844.67848</v>
      </c>
      <c r="D19" s="59"/>
    </row>
    <row r="20" spans="1:4" x14ac:dyDescent="0.25">
      <c r="A20" s="71" t="s">
        <v>4</v>
      </c>
      <c r="B20" s="81" t="s">
        <v>89</v>
      </c>
      <c r="C20" s="44">
        <f>'[1]Balance sheet'!C20</f>
        <v>461092.80427000002</v>
      </c>
      <c r="D20" s="59"/>
    </row>
    <row r="21" spans="1:4" x14ac:dyDescent="0.25">
      <c r="A21" s="71" t="s">
        <v>5</v>
      </c>
      <c r="B21" s="81" t="s">
        <v>90</v>
      </c>
      <c r="C21" s="44">
        <f>'[1]Balance sheet'!C21</f>
        <v>1295959.61198</v>
      </c>
      <c r="D21" s="59"/>
    </row>
    <row r="22" spans="1:4" x14ac:dyDescent="0.25">
      <c r="A22" s="71"/>
      <c r="B22" s="81" t="s">
        <v>91</v>
      </c>
      <c r="C22" s="44">
        <f>'[1]Balance sheet'!C22</f>
        <v>1062385.81495</v>
      </c>
      <c r="D22" s="59"/>
    </row>
    <row r="23" spans="1:4" x14ac:dyDescent="0.25">
      <c r="A23" s="71" t="s">
        <v>6</v>
      </c>
      <c r="B23" s="81" t="s">
        <v>92</v>
      </c>
      <c r="C23" s="44">
        <f>'[1]Balance sheet'!C23</f>
        <v>0</v>
      </c>
      <c r="D23" s="59"/>
    </row>
    <row r="24" spans="1:4" x14ac:dyDescent="0.25">
      <c r="A24" s="71" t="s">
        <v>7</v>
      </c>
      <c r="B24" s="81" t="s">
        <v>93</v>
      </c>
      <c r="C24" s="44">
        <f>'[1]Balance sheet'!C24</f>
        <v>0</v>
      </c>
      <c r="D24" s="59"/>
    </row>
    <row r="25" spans="1:4" x14ac:dyDescent="0.25">
      <c r="A25" s="71" t="s">
        <v>9</v>
      </c>
      <c r="B25" s="81" t="s">
        <v>94</v>
      </c>
      <c r="C25" s="44">
        <f>'[1]Balance sheet'!C25</f>
        <v>58719.237000000001</v>
      </c>
      <c r="D25" s="59"/>
    </row>
    <row r="26" spans="1:4" x14ac:dyDescent="0.25">
      <c r="A26" s="71" t="s">
        <v>10</v>
      </c>
      <c r="B26" s="81" t="s">
        <v>95</v>
      </c>
      <c r="C26" s="44">
        <f>'[1]Balance sheet'!C26</f>
        <v>203442.02523000003</v>
      </c>
      <c r="D26" s="59"/>
    </row>
    <row r="27" spans="1:4" x14ac:dyDescent="0.25">
      <c r="A27" s="71" t="s">
        <v>11</v>
      </c>
      <c r="B27" s="81" t="s">
        <v>78</v>
      </c>
      <c r="C27" s="44">
        <f>'[1]Balance sheet'!C27</f>
        <v>12631</v>
      </c>
      <c r="D27" s="59"/>
    </row>
    <row r="28" spans="1:4" x14ac:dyDescent="0.25">
      <c r="A28" s="71" t="s">
        <v>12</v>
      </c>
      <c r="B28" s="81" t="s">
        <v>96</v>
      </c>
      <c r="C28" s="44">
        <f>'[1]Balance sheet'!C28</f>
        <v>0</v>
      </c>
      <c r="D28" s="59"/>
    </row>
    <row r="29" spans="1:4" x14ac:dyDescent="0.25">
      <c r="A29" s="71"/>
      <c r="B29" s="83" t="s">
        <v>97</v>
      </c>
      <c r="C29" s="44">
        <f>'[1]Balance sheet'!C29</f>
        <v>2375425.6362299998</v>
      </c>
      <c r="D29" s="59"/>
    </row>
    <row r="30" spans="1:4" x14ac:dyDescent="0.25">
      <c r="A30" s="82" t="s">
        <v>98</v>
      </c>
      <c r="B30" s="83" t="s">
        <v>99</v>
      </c>
      <c r="C30" s="44">
        <f>'[1]Balance sheet'!C30</f>
        <v>0</v>
      </c>
      <c r="D30" s="59"/>
    </row>
    <row r="31" spans="1:4" x14ac:dyDescent="0.25">
      <c r="A31" s="82" t="s">
        <v>100</v>
      </c>
      <c r="B31" s="83" t="s">
        <v>101</v>
      </c>
      <c r="C31" s="44">
        <f>'[1]Balance sheet'!C31</f>
        <v>1070751.9072</v>
      </c>
      <c r="D31" s="59"/>
    </row>
    <row r="32" spans="1:4" x14ac:dyDescent="0.25">
      <c r="A32" s="82" t="s">
        <v>2</v>
      </c>
      <c r="B32" s="81" t="s">
        <v>102</v>
      </c>
      <c r="C32" s="44">
        <f>'[1]Balance sheet'!C32</f>
        <v>0</v>
      </c>
      <c r="D32" s="59"/>
    </row>
    <row r="33" spans="1:4" x14ac:dyDescent="0.25">
      <c r="A33" s="82" t="s">
        <v>4</v>
      </c>
      <c r="B33" s="81" t="s">
        <v>103</v>
      </c>
      <c r="C33" s="44">
        <f>'[1]Balance sheet'!C33</f>
        <v>725126.2641400001</v>
      </c>
      <c r="D33" s="59"/>
    </row>
    <row r="34" spans="1:4" x14ac:dyDescent="0.25">
      <c r="A34" s="82" t="s">
        <v>1</v>
      </c>
      <c r="B34" s="81" t="s">
        <v>104</v>
      </c>
      <c r="C34" s="44">
        <f>'[1]Balance sheet'!C34</f>
        <v>209</v>
      </c>
      <c r="D34" s="59"/>
    </row>
    <row r="35" spans="1:4" x14ac:dyDescent="0.25">
      <c r="A35" s="82" t="s">
        <v>1</v>
      </c>
      <c r="B35" s="81" t="s">
        <v>105</v>
      </c>
      <c r="C35" s="44">
        <f>'[1]Balance sheet'!C35</f>
        <v>0</v>
      </c>
      <c r="D35" s="59"/>
    </row>
    <row r="36" spans="1:4" x14ac:dyDescent="0.25">
      <c r="A36" s="82" t="s">
        <v>5</v>
      </c>
      <c r="B36" s="81" t="s">
        <v>106</v>
      </c>
      <c r="C36" s="44">
        <f>'[1]Balance sheet'!C36</f>
        <v>28360</v>
      </c>
      <c r="D36" s="59"/>
    </row>
    <row r="37" spans="1:4" x14ac:dyDescent="0.25">
      <c r="A37" s="82" t="s">
        <v>1</v>
      </c>
      <c r="B37" s="81" t="s">
        <v>104</v>
      </c>
      <c r="C37" s="44">
        <f>'[1]Balance sheet'!C37</f>
        <v>0</v>
      </c>
      <c r="D37" s="59"/>
    </row>
    <row r="38" spans="1:4" x14ac:dyDescent="0.25">
      <c r="A38" s="82" t="s">
        <v>1</v>
      </c>
      <c r="B38" s="81" t="s">
        <v>105</v>
      </c>
      <c r="C38" s="44">
        <f>'[1]Balance sheet'!C38</f>
        <v>0</v>
      </c>
      <c r="D38" s="59"/>
    </row>
    <row r="39" spans="1:4" x14ac:dyDescent="0.25">
      <c r="A39" s="82" t="s">
        <v>13</v>
      </c>
      <c r="B39" s="83" t="s">
        <v>107</v>
      </c>
      <c r="C39" s="44">
        <f>'[1]Balance sheet'!C39</f>
        <v>753486.2641400001</v>
      </c>
      <c r="D39" s="59"/>
    </row>
    <row r="40" spans="1:4" x14ac:dyDescent="0.25">
      <c r="A40" s="71" t="s">
        <v>3</v>
      </c>
      <c r="B40" s="81" t="s">
        <v>108</v>
      </c>
      <c r="C40" s="44">
        <f>'[1]Balance sheet'!C40</f>
        <v>82243.590400000001</v>
      </c>
      <c r="D40" s="59"/>
    </row>
    <row r="41" spans="1:4" x14ac:dyDescent="0.25">
      <c r="A41" s="71" t="s">
        <v>1</v>
      </c>
      <c r="B41" s="81" t="s">
        <v>104</v>
      </c>
      <c r="C41" s="44">
        <f>'[1]Balance sheet'!C41</f>
        <v>0</v>
      </c>
      <c r="D41" s="59"/>
    </row>
    <row r="42" spans="1:4" x14ac:dyDescent="0.25">
      <c r="A42" s="71" t="s">
        <v>1</v>
      </c>
      <c r="B42" s="81" t="s">
        <v>105</v>
      </c>
      <c r="C42" s="44">
        <f>'[1]Balance sheet'!C42</f>
        <v>0</v>
      </c>
      <c r="D42" s="59"/>
    </row>
    <row r="43" spans="1:4" x14ac:dyDescent="0.25">
      <c r="A43" s="71" t="s">
        <v>8</v>
      </c>
      <c r="B43" s="81" t="s">
        <v>109</v>
      </c>
      <c r="C43" s="44">
        <f>'[1]Balance sheet'!C43</f>
        <v>235022.05265999999</v>
      </c>
      <c r="D43" s="59"/>
    </row>
    <row r="44" spans="1:4" x14ac:dyDescent="0.25">
      <c r="A44" s="71" t="s">
        <v>1</v>
      </c>
      <c r="B44" s="81" t="s">
        <v>104</v>
      </c>
      <c r="C44" s="44">
        <f>'[1]Balance sheet'!C44</f>
        <v>324</v>
      </c>
      <c r="D44" s="59"/>
    </row>
    <row r="45" spans="1:4" x14ac:dyDescent="0.25">
      <c r="A45" s="71" t="s">
        <v>1</v>
      </c>
      <c r="B45" s="81" t="s">
        <v>105</v>
      </c>
      <c r="C45" s="44">
        <f>'[1]Balance sheet'!C45</f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f>'[1]Balance sheet'!C47</f>
        <v>358374.72549000004</v>
      </c>
      <c r="D47" s="59"/>
    </row>
    <row r="48" spans="1:4" x14ac:dyDescent="0.25">
      <c r="A48" s="71" t="s">
        <v>5</v>
      </c>
      <c r="B48" s="75" t="s">
        <v>113</v>
      </c>
      <c r="C48" s="44">
        <f>'[1]Balance sheet'!C48</f>
        <v>229</v>
      </c>
      <c r="D48" s="59"/>
    </row>
    <row r="49" spans="1:4" x14ac:dyDescent="0.25">
      <c r="A49" s="71" t="s">
        <v>6</v>
      </c>
      <c r="B49" s="75" t="s">
        <v>114</v>
      </c>
      <c r="C49" s="44">
        <f>'[1]Balance sheet'!C49</f>
        <v>0</v>
      </c>
      <c r="D49" s="59"/>
    </row>
    <row r="50" spans="1:4" x14ac:dyDescent="0.25">
      <c r="A50" s="71" t="s">
        <v>7</v>
      </c>
      <c r="B50" s="75" t="s">
        <v>115</v>
      </c>
      <c r="C50" s="44">
        <f>'[1]Balance sheet'!C50</f>
        <v>1319705.3222100001</v>
      </c>
      <c r="D50" s="59"/>
    </row>
    <row r="51" spans="1:4" x14ac:dyDescent="0.25">
      <c r="A51" s="71" t="s">
        <v>9</v>
      </c>
      <c r="B51" s="75" t="s">
        <v>116</v>
      </c>
      <c r="C51" s="44">
        <f>'[1]Balance sheet'!C51</f>
        <v>0</v>
      </c>
      <c r="D51" s="59"/>
    </row>
    <row r="52" spans="1:4" x14ac:dyDescent="0.25">
      <c r="A52" s="71" t="s">
        <v>10</v>
      </c>
      <c r="B52" s="75" t="s">
        <v>117</v>
      </c>
      <c r="C52" s="44">
        <f>'[1]Balance sheet'!C52</f>
        <v>1165</v>
      </c>
      <c r="D52" s="59"/>
    </row>
    <row r="53" spans="1:4" ht="31.5" x14ac:dyDescent="0.25">
      <c r="A53" s="71" t="s">
        <v>11</v>
      </c>
      <c r="B53" s="75" t="s">
        <v>118</v>
      </c>
      <c r="C53" s="44">
        <f>'[1]Balance sheet'!C53</f>
        <v>0</v>
      </c>
      <c r="D53" s="59"/>
    </row>
    <row r="54" spans="1:4" x14ac:dyDescent="0.25">
      <c r="A54" s="79" t="s">
        <v>14</v>
      </c>
      <c r="B54" s="75" t="s">
        <v>119</v>
      </c>
      <c r="C54" s="44">
        <f>'[1]Balance sheet'!C54</f>
        <v>0</v>
      </c>
      <c r="D54" s="59"/>
    </row>
    <row r="55" spans="1:4" x14ac:dyDescent="0.25">
      <c r="A55" s="71"/>
      <c r="B55" s="76" t="s">
        <v>120</v>
      </c>
      <c r="C55" s="44">
        <f>'[1]Balance sheet'!C55</f>
        <v>1679474.0477000002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f>'[1]Balance sheet'!C57</f>
        <v>98202.704150000005</v>
      </c>
      <c r="D57" s="59"/>
    </row>
    <row r="58" spans="1:4" x14ac:dyDescent="0.25">
      <c r="A58" s="82" t="s">
        <v>4</v>
      </c>
      <c r="B58" s="81" t="s">
        <v>124</v>
      </c>
      <c r="C58" s="44">
        <f>'[1]Balance sheet'!C58</f>
        <v>21169.390429999999</v>
      </c>
      <c r="D58" s="59"/>
    </row>
    <row r="59" spans="1:4" x14ac:dyDescent="0.25">
      <c r="A59" s="82" t="s">
        <v>5</v>
      </c>
      <c r="B59" s="81" t="s">
        <v>78</v>
      </c>
      <c r="C59" s="44">
        <f>'[1]Balance sheet'!C59</f>
        <v>77033.313720000006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f>'[1]Balance sheet'!C61</f>
        <v>248057.41504999998</v>
      </c>
      <c r="D61" s="59"/>
    </row>
    <row r="62" spans="1:4" x14ac:dyDescent="0.25">
      <c r="A62" s="82" t="s">
        <v>5</v>
      </c>
      <c r="B62" s="81" t="s">
        <v>127</v>
      </c>
      <c r="C62" s="44">
        <f>'[1]Balance sheet'!C62</f>
        <v>12263.62946</v>
      </c>
      <c r="D62" s="59"/>
    </row>
    <row r="63" spans="1:4" x14ac:dyDescent="0.25">
      <c r="A63" s="82" t="s">
        <v>6</v>
      </c>
      <c r="B63" s="81" t="s">
        <v>128</v>
      </c>
      <c r="C63" s="44">
        <f>'[1]Balance sheet'!C63</f>
        <v>1830.982</v>
      </c>
      <c r="D63" s="59"/>
    </row>
    <row r="64" spans="1:4" x14ac:dyDescent="0.25">
      <c r="A64" s="71"/>
      <c r="B64" s="83" t="s">
        <v>129</v>
      </c>
      <c r="C64" s="44">
        <f>'[1]Balance sheet'!C64</f>
        <v>262152.02651</v>
      </c>
      <c r="D64" s="59"/>
    </row>
    <row r="65" spans="1:4" x14ac:dyDescent="0.25">
      <c r="A65" s="71" t="s">
        <v>15</v>
      </c>
      <c r="B65" s="81" t="s">
        <v>78</v>
      </c>
      <c r="C65" s="44">
        <f>'[1]Balance sheet'!C65</f>
        <v>1905.3829600000001</v>
      </c>
      <c r="D65" s="59"/>
    </row>
    <row r="66" spans="1:4" x14ac:dyDescent="0.25">
      <c r="A66" s="71"/>
      <c r="B66" s="83" t="s">
        <v>130</v>
      </c>
      <c r="C66" s="44">
        <f>'[1]Balance sheet'!C66</f>
        <v>362260.11362000002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f>'[1]Balance sheet'!C68</f>
        <v>0</v>
      </c>
      <c r="D68" s="59"/>
    </row>
    <row r="69" spans="1:4" x14ac:dyDescent="0.25">
      <c r="A69" s="82" t="s">
        <v>3</v>
      </c>
      <c r="B69" s="81" t="s">
        <v>134</v>
      </c>
      <c r="C69" s="44">
        <f>'[1]Balance sheet'!C69</f>
        <v>69120.508130000002</v>
      </c>
      <c r="D69" s="59"/>
    </row>
    <row r="70" spans="1:4" x14ac:dyDescent="0.25">
      <c r="A70" s="82" t="s">
        <v>8</v>
      </c>
      <c r="B70" s="81" t="s">
        <v>135</v>
      </c>
      <c r="C70" s="44">
        <f>'[1]Balance sheet'!C70</f>
        <v>7072.8636300000007</v>
      </c>
      <c r="D70" s="59"/>
    </row>
    <row r="71" spans="1:4" x14ac:dyDescent="0.25">
      <c r="A71" s="82"/>
      <c r="B71" s="83" t="s">
        <v>136</v>
      </c>
      <c r="C71" s="44">
        <f>'[1]Balance sheet'!C71</f>
        <v>76193.371759999995</v>
      </c>
      <c r="D71" s="59"/>
    </row>
    <row r="72" spans="1:4" x14ac:dyDescent="0.25">
      <c r="A72" s="82"/>
      <c r="B72" s="84" t="s">
        <v>137</v>
      </c>
      <c r="C72" s="44">
        <f>'[1]Balance sheet'!C72</f>
        <v>5592349.7681299997</v>
      </c>
      <c r="D72" s="59"/>
    </row>
    <row r="73" spans="1:4" x14ac:dyDescent="0.25">
      <c r="A73" s="82" t="s">
        <v>138</v>
      </c>
      <c r="B73" s="83" t="s">
        <v>139</v>
      </c>
      <c r="C73" s="44">
        <f>'[1]Balance sheet'!C73</f>
        <v>15705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f>'[1]Balance sheet'!C76</f>
        <v>513588.18001000001</v>
      </c>
      <c r="D76" s="59"/>
    </row>
    <row r="77" spans="1:4" x14ac:dyDescent="0.25">
      <c r="A77" s="88" t="s">
        <v>1</v>
      </c>
      <c r="B77" s="81" t="s">
        <v>144</v>
      </c>
      <c r="C77" s="44">
        <f>'[1]Balance sheet'!C77</f>
        <v>0</v>
      </c>
      <c r="D77" s="59"/>
    </row>
    <row r="78" spans="1:4" x14ac:dyDescent="0.25">
      <c r="A78" s="88" t="s">
        <v>1</v>
      </c>
      <c r="B78" s="81" t="s">
        <v>145</v>
      </c>
      <c r="C78" s="44">
        <f>'[1]Balance sheet'!C78</f>
        <v>-542</v>
      </c>
      <c r="D78" s="59"/>
    </row>
    <row r="79" spans="1:4" x14ac:dyDescent="0.25">
      <c r="A79" s="82" t="s">
        <v>3</v>
      </c>
      <c r="B79" s="81" t="s">
        <v>146</v>
      </c>
      <c r="C79" s="44">
        <f>'[1]Balance sheet'!C79</f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f>'[1]Balance sheet'!C80</f>
        <v>-79220.887170000002</v>
      </c>
      <c r="D80" s="59"/>
    </row>
    <row r="81" spans="1:4" x14ac:dyDescent="0.25">
      <c r="A81" s="82" t="s">
        <v>12</v>
      </c>
      <c r="B81" s="81" t="s">
        <v>148</v>
      </c>
      <c r="C81" s="44">
        <f>'[1]Balance sheet'!C81</f>
        <v>254838.07417000001</v>
      </c>
      <c r="D81" s="59"/>
    </row>
    <row r="82" spans="1:4" x14ac:dyDescent="0.25">
      <c r="A82" s="82" t="s">
        <v>16</v>
      </c>
      <c r="B82" s="81" t="s">
        <v>149</v>
      </c>
      <c r="C82" s="44">
        <f>'[1]Balance sheet'!C82</f>
        <v>208681.17464000001</v>
      </c>
      <c r="D82" s="59"/>
    </row>
    <row r="83" spans="1:4" x14ac:dyDescent="0.25">
      <c r="A83" s="82" t="s">
        <v>17</v>
      </c>
      <c r="B83" s="81" t="s">
        <v>150</v>
      </c>
      <c r="C83" s="44">
        <f>'[1]Balance sheet'!C83</f>
        <v>-16718.018</v>
      </c>
      <c r="D83" s="59"/>
    </row>
    <row r="84" spans="1:4" x14ac:dyDescent="0.25">
      <c r="A84" s="82" t="s">
        <v>18</v>
      </c>
      <c r="B84" s="81" t="s">
        <v>151</v>
      </c>
      <c r="C84" s="44">
        <f>'[1]Balance sheet'!C84</f>
        <v>243974.77833168994</v>
      </c>
      <c r="D84" s="59"/>
    </row>
    <row r="85" spans="1:4" x14ac:dyDescent="0.25">
      <c r="A85" s="88"/>
      <c r="B85" s="83" t="s">
        <v>152</v>
      </c>
      <c r="C85" s="44">
        <f>'[1]Balance sheet'!C85</f>
        <v>1149632.24898169</v>
      </c>
      <c r="D85" s="59"/>
    </row>
    <row r="86" spans="1:4" x14ac:dyDescent="0.25">
      <c r="A86" s="82" t="s">
        <v>79</v>
      </c>
      <c r="B86" s="83" t="s">
        <v>153</v>
      </c>
      <c r="C86" s="44">
        <f>'[1]Balance sheet'!C86</f>
        <v>48604</v>
      </c>
      <c r="D86" s="59"/>
    </row>
    <row r="87" spans="1:4" x14ac:dyDescent="0.25">
      <c r="A87" s="71" t="s">
        <v>154</v>
      </c>
      <c r="B87" s="74" t="s">
        <v>155</v>
      </c>
      <c r="C87" s="44">
        <f>'[1]Balance sheet'!C87</f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f>'[1]Balance sheet'!C89</f>
        <v>1213470.9838399999</v>
      </c>
      <c r="D89" s="59"/>
    </row>
    <row r="90" spans="1:4" x14ac:dyDescent="0.25">
      <c r="A90" s="71" t="s">
        <v>5</v>
      </c>
      <c r="B90" s="75" t="s">
        <v>158</v>
      </c>
      <c r="C90" s="44">
        <f>'[1]Balance sheet'!C90</f>
        <v>4540.6354699999993</v>
      </c>
      <c r="D90" s="59"/>
    </row>
    <row r="91" spans="1:4" x14ac:dyDescent="0.25">
      <c r="A91" s="71" t="s">
        <v>6</v>
      </c>
      <c r="B91" s="75" t="s">
        <v>159</v>
      </c>
      <c r="C91" s="44">
        <f>'[1]Balance sheet'!C91</f>
        <v>0</v>
      </c>
      <c r="D91" s="59"/>
    </row>
    <row r="92" spans="1:4" x14ac:dyDescent="0.25">
      <c r="A92" s="71" t="s">
        <v>7</v>
      </c>
      <c r="B92" s="75" t="s">
        <v>160</v>
      </c>
      <c r="C92" s="44">
        <f>'[1]Balance sheet'!C92</f>
        <v>2584159.0355300005</v>
      </c>
      <c r="D92" s="59"/>
    </row>
    <row r="93" spans="1:4" x14ac:dyDescent="0.25">
      <c r="A93" s="71" t="s">
        <v>9</v>
      </c>
      <c r="B93" s="75" t="s">
        <v>161</v>
      </c>
      <c r="C93" s="44">
        <f>'[1]Balance sheet'!C93</f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f>'[1]Balance sheet'!C94</f>
        <v>0</v>
      </c>
      <c r="D94" s="59"/>
    </row>
    <row r="95" spans="1:4" x14ac:dyDescent="0.25">
      <c r="A95" s="71" t="s">
        <v>11</v>
      </c>
      <c r="B95" s="75" t="s">
        <v>163</v>
      </c>
      <c r="C95" s="44">
        <f>'[1]Balance sheet'!C95</f>
        <v>0</v>
      </c>
      <c r="D95" s="59"/>
    </row>
    <row r="96" spans="1:4" x14ac:dyDescent="0.25">
      <c r="A96" s="71" t="s">
        <v>14</v>
      </c>
      <c r="B96" s="75" t="s">
        <v>164</v>
      </c>
      <c r="C96" s="44">
        <f>'[1]Balance sheet'!C96</f>
        <v>5034</v>
      </c>
      <c r="D96" s="59"/>
    </row>
    <row r="97" spans="1:4" x14ac:dyDescent="0.25">
      <c r="A97" s="71" t="s">
        <v>19</v>
      </c>
      <c r="B97" s="75" t="s">
        <v>165</v>
      </c>
      <c r="C97" s="44">
        <f>'[1]Balance sheet'!C97</f>
        <v>1144.6315099999999</v>
      </c>
      <c r="D97" s="59"/>
    </row>
    <row r="98" spans="1:4" x14ac:dyDescent="0.25">
      <c r="A98" s="77"/>
      <c r="B98" s="74" t="s">
        <v>166</v>
      </c>
      <c r="C98" s="44">
        <f>'[1]Balance sheet'!C98</f>
        <v>3811052.1193499998</v>
      </c>
      <c r="D98" s="59"/>
    </row>
    <row r="99" spans="1:4" x14ac:dyDescent="0.25">
      <c r="A99" s="71" t="s">
        <v>100</v>
      </c>
      <c r="B99" s="74" t="s">
        <v>167</v>
      </c>
      <c r="C99" s="44">
        <f>'[1]Balance sheet'!C99</f>
        <v>0</v>
      </c>
      <c r="D99" s="59"/>
    </row>
    <row r="100" spans="1:4" x14ac:dyDescent="0.25">
      <c r="A100" s="72" t="s">
        <v>168</v>
      </c>
      <c r="B100" s="76" t="s">
        <v>169</v>
      </c>
      <c r="C100" s="44">
        <f>'[1]Balance sheet'!C100</f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f>'[1]Balance sheet'!C101</f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f>'[1]Balance sheet'!C102</f>
        <v>0</v>
      </c>
      <c r="D102" s="59"/>
    </row>
    <row r="103" spans="1:4" x14ac:dyDescent="0.25">
      <c r="A103" s="78" t="s">
        <v>6</v>
      </c>
      <c r="B103" s="73" t="s">
        <v>172</v>
      </c>
      <c r="C103" s="44">
        <f>'[1]Balance sheet'!C103</f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f>'[1]Balance sheet'!C104</f>
        <v>64386</v>
      </c>
      <c r="D104" s="59"/>
    </row>
    <row r="105" spans="1:4" x14ac:dyDescent="0.25">
      <c r="A105" s="82" t="s">
        <v>131</v>
      </c>
      <c r="B105" s="83" t="s">
        <v>174</v>
      </c>
      <c r="C105" s="44">
        <f>'[1]Balance sheet'!C105</f>
        <v>514434.84314999997</v>
      </c>
      <c r="D105" s="59"/>
    </row>
    <row r="106" spans="1:4" x14ac:dyDescent="0.25">
      <c r="A106" s="82" t="s">
        <v>2</v>
      </c>
      <c r="B106" s="81" t="s">
        <v>175</v>
      </c>
      <c r="C106" s="44">
        <f>'[1]Balance sheet'!C106</f>
        <v>168061.45357000001</v>
      </c>
      <c r="D106" s="59"/>
    </row>
    <row r="107" spans="1:4" x14ac:dyDescent="0.25">
      <c r="A107" s="82" t="s">
        <v>1</v>
      </c>
      <c r="B107" s="81" t="s">
        <v>176</v>
      </c>
      <c r="C107" s="44">
        <f>'[1]Balance sheet'!C107</f>
        <v>0</v>
      </c>
      <c r="D107" s="59"/>
    </row>
    <row r="108" spans="1:4" x14ac:dyDescent="0.25">
      <c r="A108" s="82" t="s">
        <v>1</v>
      </c>
      <c r="B108" s="81" t="s">
        <v>177</v>
      </c>
      <c r="C108" s="44">
        <f>'[1]Balance sheet'!C108</f>
        <v>0</v>
      </c>
      <c r="D108" s="59"/>
    </row>
    <row r="109" spans="1:4" x14ac:dyDescent="0.25">
      <c r="A109" s="82" t="s">
        <v>3</v>
      </c>
      <c r="B109" s="81" t="s">
        <v>178</v>
      </c>
      <c r="C109" s="44">
        <f>'[1]Balance sheet'!C109</f>
        <v>164920.00847999999</v>
      </c>
      <c r="D109" s="59"/>
    </row>
    <row r="110" spans="1:4" x14ac:dyDescent="0.25">
      <c r="A110" s="82" t="s">
        <v>1</v>
      </c>
      <c r="B110" s="81" t="s">
        <v>176</v>
      </c>
      <c r="C110" s="44">
        <f>'[1]Balance sheet'!C110</f>
        <v>0</v>
      </c>
      <c r="D110" s="59"/>
    </row>
    <row r="111" spans="1:4" x14ac:dyDescent="0.25">
      <c r="A111" s="82" t="s">
        <v>1</v>
      </c>
      <c r="B111" s="81" t="s">
        <v>177</v>
      </c>
      <c r="C111" s="44">
        <f>'[1]Balance sheet'!C111</f>
        <v>0</v>
      </c>
      <c r="D111" s="59"/>
    </row>
    <row r="112" spans="1:4" x14ac:dyDescent="0.25">
      <c r="A112" s="82" t="s">
        <v>8</v>
      </c>
      <c r="B112" s="81" t="s">
        <v>179</v>
      </c>
      <c r="C112" s="44">
        <f>'[1]Balance sheet'!C112</f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f>'[1]Balance sheet'!C113</f>
        <v>0</v>
      </c>
      <c r="D113" s="59"/>
    </row>
    <row r="114" spans="1:4" x14ac:dyDescent="0.25">
      <c r="A114" s="82" t="s">
        <v>1</v>
      </c>
      <c r="B114" s="81" t="s">
        <v>176</v>
      </c>
      <c r="C114" s="44">
        <f>'[1]Balance sheet'!C114</f>
        <v>0</v>
      </c>
      <c r="D114" s="59"/>
    </row>
    <row r="115" spans="1:4" x14ac:dyDescent="0.25">
      <c r="A115" s="82" t="s">
        <v>1</v>
      </c>
      <c r="B115" s="81" t="s">
        <v>177</v>
      </c>
      <c r="C115" s="44">
        <f>'[1]Balance sheet'!C115</f>
        <v>0</v>
      </c>
      <c r="D115" s="59"/>
    </row>
    <row r="116" spans="1:4" x14ac:dyDescent="0.25">
      <c r="A116" s="82" t="s">
        <v>5</v>
      </c>
      <c r="B116" s="81" t="s">
        <v>181</v>
      </c>
      <c r="C116" s="44">
        <f>'[1]Balance sheet'!C116</f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f>'[1]Balance sheet'!C117</f>
        <v>0</v>
      </c>
      <c r="D117" s="59"/>
    </row>
    <row r="118" spans="1:4" x14ac:dyDescent="0.25">
      <c r="A118" s="82" t="s">
        <v>1</v>
      </c>
      <c r="B118" s="81" t="s">
        <v>177</v>
      </c>
      <c r="C118" s="44">
        <f>'[1]Balance sheet'!C118</f>
        <v>0</v>
      </c>
      <c r="D118" s="59"/>
    </row>
    <row r="119" spans="1:4" x14ac:dyDescent="0.25">
      <c r="A119" s="82" t="s">
        <v>12</v>
      </c>
      <c r="B119" s="81" t="s">
        <v>182</v>
      </c>
      <c r="C119" s="44">
        <f>'[1]Balance sheet'!C119</f>
        <v>11204.208000000001</v>
      </c>
      <c r="D119" s="59"/>
    </row>
    <row r="120" spans="1:4" x14ac:dyDescent="0.25">
      <c r="A120" s="82" t="s">
        <v>1</v>
      </c>
      <c r="B120" s="81" t="s">
        <v>176</v>
      </c>
      <c r="C120" s="44">
        <f>'[1]Balance sheet'!C120</f>
        <v>0</v>
      </c>
      <c r="D120" s="59"/>
    </row>
    <row r="121" spans="1:4" x14ac:dyDescent="0.25">
      <c r="A121" s="82" t="s">
        <v>1</v>
      </c>
      <c r="B121" s="81" t="s">
        <v>177</v>
      </c>
      <c r="C121" s="44">
        <f>'[1]Balance sheet'!C121</f>
        <v>0</v>
      </c>
      <c r="D121" s="59"/>
    </row>
    <row r="122" spans="1:4" x14ac:dyDescent="0.25">
      <c r="A122" s="82" t="s">
        <v>16</v>
      </c>
      <c r="B122" s="81" t="s">
        <v>183</v>
      </c>
      <c r="C122" s="44">
        <f>'[1]Balance sheet'!C122</f>
        <v>150249.17310000001</v>
      </c>
      <c r="D122" s="59"/>
    </row>
    <row r="123" spans="1:4" x14ac:dyDescent="0.25">
      <c r="A123" s="82" t="s">
        <v>1</v>
      </c>
      <c r="B123" s="81" t="s">
        <v>176</v>
      </c>
      <c r="C123" s="44">
        <f>'[1]Balance sheet'!C123</f>
        <v>200</v>
      </c>
      <c r="D123" s="59"/>
    </row>
    <row r="124" spans="1:4" x14ac:dyDescent="0.25">
      <c r="A124" s="82" t="s">
        <v>1</v>
      </c>
      <c r="B124" s="81" t="s">
        <v>177</v>
      </c>
      <c r="C124" s="44">
        <f>'[1]Balance sheet'!C124</f>
        <v>0</v>
      </c>
      <c r="D124" s="59"/>
    </row>
    <row r="125" spans="1:4" x14ac:dyDescent="0.25">
      <c r="A125" s="82" t="s">
        <v>1</v>
      </c>
      <c r="B125" s="81" t="s">
        <v>184</v>
      </c>
      <c r="C125" s="44">
        <f>'[1]Balance sheet'!C125</f>
        <v>26196.760949999996</v>
      </c>
      <c r="D125" s="59"/>
    </row>
    <row r="126" spans="1:4" x14ac:dyDescent="0.25">
      <c r="A126" s="82" t="s">
        <v>1</v>
      </c>
      <c r="B126" s="81" t="s">
        <v>185</v>
      </c>
      <c r="C126" s="44">
        <f>'[1]Balance sheet'!C126</f>
        <v>16635.720379999999</v>
      </c>
      <c r="D126" s="59"/>
    </row>
    <row r="127" spans="1:4" x14ac:dyDescent="0.25">
      <c r="A127" s="82" t="s">
        <v>1</v>
      </c>
      <c r="B127" s="81" t="s">
        <v>186</v>
      </c>
      <c r="C127" s="44">
        <f>'[1]Balance sheet'!C127</f>
        <v>3468.9448900000002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f>'[1]Balance sheet'!C129</f>
        <v>3847</v>
      </c>
      <c r="D129" s="59"/>
    </row>
    <row r="130" spans="1:5" x14ac:dyDescent="0.25">
      <c r="A130" s="82" t="s">
        <v>3</v>
      </c>
      <c r="B130" s="81" t="s">
        <v>189</v>
      </c>
      <c r="C130" s="44">
        <f>'[1]Balance sheet'!C130</f>
        <v>135</v>
      </c>
      <c r="D130" s="59"/>
    </row>
    <row r="131" spans="1:5" x14ac:dyDescent="0.25">
      <c r="A131" s="82"/>
      <c r="B131" s="83" t="s">
        <v>190</v>
      </c>
      <c r="C131" s="44">
        <f>'[1]Balance sheet'!C131</f>
        <v>3982</v>
      </c>
      <c r="D131" s="59"/>
    </row>
    <row r="132" spans="1:5" x14ac:dyDescent="0.25">
      <c r="A132" s="90"/>
      <c r="B132" s="89" t="s">
        <v>191</v>
      </c>
      <c r="C132" s="44">
        <f>'[1]Balance sheet'!C132</f>
        <v>5592349.2114816904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f>'[1]Balance sheet'!C133</f>
        <v>15705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tr">
        <f>"AGGREGATED STATEMENTS OF PROFIT OR LOSS AND OTHER COMPREHENSIVE INCOME AS AT "&amp;'[1]Data contr.'!$B$2&amp;"*"</f>
        <v>AGGREGATED STATEMENTS OF PROFIT OR LOSS AND OTHER COMPREHENSIVE INCOME AS AT 30.11.2022*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f>'[1]Income Statement'!C6</f>
        <v>2641180.9319600002</v>
      </c>
      <c r="D6" s="59"/>
      <c r="E6" s="59"/>
    </row>
    <row r="7" spans="1:5" ht="31.5" x14ac:dyDescent="0.25">
      <c r="A7" s="12"/>
      <c r="B7" s="94" t="s">
        <v>200</v>
      </c>
      <c r="C7" s="61">
        <f>'[1]Income Statement'!C7</f>
        <v>-143767.36512999999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f>'[1]Income Statement'!C8</f>
        <v>-823191.11223000009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f>'[1]Income Statement'!C9</f>
        <v>-48608.12818</v>
      </c>
      <c r="D9" s="59"/>
      <c r="E9" s="59"/>
    </row>
    <row r="10" spans="1:5" x14ac:dyDescent="0.25">
      <c r="A10" s="12"/>
      <c r="B10" s="94" t="s">
        <v>203</v>
      </c>
      <c r="C10" s="61">
        <f>'[1]Income Statement'!C10</f>
        <v>249.93700999999982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f>'[1]Income Statement'!C11</f>
        <v>19341.95377</v>
      </c>
      <c r="D11" s="59"/>
      <c r="E11" s="59"/>
    </row>
    <row r="12" spans="1:5" x14ac:dyDescent="0.25">
      <c r="A12" s="16"/>
      <c r="B12" s="95" t="s">
        <v>205</v>
      </c>
      <c r="C12" s="61">
        <f>'[1]Income Statement'!C12</f>
        <v>1788723.6453200001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f>'[1]Income Statement'!C13</f>
        <v>15501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f>'[1]Income Statement'!C14</f>
        <v>27105.220709999998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f>'[1]Income Statement'!C17</f>
        <v>-1073750.91335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f>'[1]Income Statement'!C18</f>
        <v>324246.65700000001</v>
      </c>
      <c r="D18" s="59"/>
      <c r="E18" s="59"/>
    </row>
    <row r="19" spans="1:5" x14ac:dyDescent="0.25">
      <c r="A19" s="16"/>
      <c r="B19" s="96" t="s">
        <v>211</v>
      </c>
      <c r="C19" s="61">
        <f>'[1]Income Statement'!C19</f>
        <v>-749504.25635000004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f>'[1]Income Statement'!C20</f>
        <v>-168117.94480537713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f>'[1]Income Statement'!C21</f>
        <v>95136.982177067111</v>
      </c>
      <c r="D21" s="59"/>
      <c r="E21" s="59"/>
    </row>
    <row r="22" spans="1:5" x14ac:dyDescent="0.25">
      <c r="A22" s="16"/>
      <c r="B22" s="95" t="s">
        <v>214</v>
      </c>
      <c r="C22" s="61">
        <f>'[1]Income Statement'!C22</f>
        <v>-822485.21897831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f>'[1]Income Statement'!C24</f>
        <v>-381.30004999999989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f>'[1]Income Statement'!C25</f>
        <v>396</v>
      </c>
      <c r="D25" s="59"/>
      <c r="E25" s="59"/>
    </row>
    <row r="26" spans="1:5" x14ac:dyDescent="0.25">
      <c r="A26" s="15"/>
      <c r="B26" s="95" t="s">
        <v>218</v>
      </c>
      <c r="C26" s="61">
        <f>'[1]Income Statement'!C26</f>
        <v>14.699950000000115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f>'[1]Income Statement'!C27</f>
        <v>-3947.86058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f>'[1]Income Statement'!C29</f>
        <v>-646897.12211999996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f>'[1]Income Statement'!C30</f>
        <v>6457.8649599999935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f>'[1]Income Statement'!C31</f>
        <v>-217027.53897000002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f>'[1]Income Statement'!C32</f>
        <v>244883.67844000002</v>
      </c>
      <c r="D32" s="59"/>
      <c r="E32" s="59"/>
    </row>
    <row r="33" spans="1:5" x14ac:dyDescent="0.25">
      <c r="A33" s="17"/>
      <c r="B33" s="95" t="s">
        <v>225</v>
      </c>
      <c r="C33" s="61">
        <f>'[1]Income Statement'!C33</f>
        <v>-612583.11768999998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f>'[1]Income Statement'!C34</f>
        <v>-121141.94502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f>'[1]Income Statement'!C35</f>
        <v>-97712.250609999988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f>'[1]Income Statement'!C36</f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f>'[1]Income Statement'!C37</f>
        <v>271186.42371169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f>'[1]Income Statement'!C40</f>
        <v>0</v>
      </c>
      <c r="D40" s="59"/>
      <c r="E40" s="59"/>
    </row>
    <row r="41" spans="1:5" ht="31.5" x14ac:dyDescent="0.25">
      <c r="A41" s="12"/>
      <c r="B41" s="94" t="s">
        <v>200</v>
      </c>
      <c r="C41" s="61">
        <f>'[1]Income Statement'!C41</f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f>'[1]Income Statement'!C42</f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f>'[1]Income Statement'!C43</f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f>'[1]Income Statement'!C44</f>
        <v>0</v>
      </c>
      <c r="D44" s="59"/>
      <c r="E44" s="59"/>
    </row>
    <row r="45" spans="1:5" x14ac:dyDescent="0.25">
      <c r="A45" s="16"/>
      <c r="B45" s="95" t="s">
        <v>232</v>
      </c>
      <c r="C45" s="61">
        <f>'[1]Income Statement'!C45</f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f>'[1]Income Statement'!C47</f>
        <v>0</v>
      </c>
      <c r="D47" s="59"/>
      <c r="E47" s="59"/>
    </row>
    <row r="48" spans="1:5" x14ac:dyDescent="0.25">
      <c r="A48" s="16"/>
      <c r="B48" s="98" t="s">
        <v>235</v>
      </c>
      <c r="C48" s="61">
        <f>'[1]Income Statement'!C48</f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f>'[1]Income Statement'!C50</f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f>'[1]Income Statement'!C51</f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f>'[1]Income Statement'!C52</f>
        <v>0</v>
      </c>
      <c r="D52" s="59"/>
      <c r="E52" s="59"/>
    </row>
    <row r="53" spans="1:5" x14ac:dyDescent="0.25">
      <c r="A53" s="13"/>
      <c r="B53" s="96" t="s">
        <v>239</v>
      </c>
      <c r="C53" s="61">
        <f>'[1]Income Statement'!C53</f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f>'[1]Income Statement'!C54</f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f>'[1]Income Statement'!C55</f>
        <v>0</v>
      </c>
      <c r="D55" s="59"/>
      <c r="E55" s="59"/>
    </row>
    <row r="56" spans="1:5" x14ac:dyDescent="0.25">
      <c r="A56" s="14"/>
      <c r="B56" s="95" t="s">
        <v>242</v>
      </c>
      <c r="C56" s="61">
        <f>'[1]Income Statement'!C56</f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f>'[1]Income Statement'!C57</f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f>'[1]Income Statement'!C60</f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f>'[1]Income Statement'!C61</f>
        <v>0</v>
      </c>
      <c r="D61" s="59"/>
      <c r="E61" s="59"/>
    </row>
    <row r="62" spans="1:5" x14ac:dyDescent="0.25">
      <c r="A62" s="16"/>
      <c r="B62" s="96" t="s">
        <v>244</v>
      </c>
      <c r="C62" s="61">
        <f>'[1]Income Statement'!C62</f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f>'[1]Income Statement'!C64</f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f>'[1]Income Statement'!C65</f>
        <v>0</v>
      </c>
      <c r="D65" s="59"/>
      <c r="E65" s="59"/>
    </row>
    <row r="66" spans="1:5" x14ac:dyDescent="0.25">
      <c r="A66" s="16"/>
      <c r="B66" s="96" t="s">
        <v>246</v>
      </c>
      <c r="C66" s="61">
        <f>'[1]Income Statement'!C66</f>
        <v>0</v>
      </c>
      <c r="D66" s="59"/>
      <c r="E66" s="59"/>
    </row>
    <row r="67" spans="1:5" x14ac:dyDescent="0.25">
      <c r="A67" s="17"/>
      <c r="B67" s="100" t="s">
        <v>214</v>
      </c>
      <c r="C67" s="61">
        <f>'[1]Income Statement'!C67</f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f>'[1]Income Statement'!C70</f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f>'[1]Income Statement'!C71</f>
        <v>0</v>
      </c>
      <c r="D71" s="59"/>
      <c r="E71" s="59"/>
    </row>
    <row r="72" spans="1:5" x14ac:dyDescent="0.25">
      <c r="A72" s="16"/>
      <c r="B72" s="96" t="s">
        <v>244</v>
      </c>
      <c r="C72" s="61">
        <f>'[1]Income Statement'!C72</f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f>'[1]Income Statement'!C73</f>
        <v>0</v>
      </c>
      <c r="D73" s="59"/>
      <c r="E73" s="59"/>
    </row>
    <row r="74" spans="1:5" x14ac:dyDescent="0.25">
      <c r="A74" s="16"/>
      <c r="B74" s="95" t="s">
        <v>250</v>
      </c>
      <c r="C74" s="61">
        <f>'[1]Income Statement'!C74</f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f>'[1]Income Statement'!C75</f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f>'[1]Income Statement'!C77</f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f>'[1]Income Statement'!C78</f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f>'[1]Income Statement'!C79</f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f>'[1]Income Statement'!C80</f>
        <v>0</v>
      </c>
      <c r="D80" s="59"/>
      <c r="E80" s="59"/>
    </row>
    <row r="81" spans="1:5" x14ac:dyDescent="0.25">
      <c r="A81" s="17"/>
      <c r="B81" s="95" t="s">
        <v>225</v>
      </c>
      <c r="C81" s="61">
        <f>'[1]Income Statement'!C81</f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f>'[1]Income Statement'!C83</f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f>'[1]Income Statement'!C84</f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f>'[1]Income Statement'!C85</f>
        <v>0</v>
      </c>
      <c r="D85" s="59"/>
      <c r="E85" s="59"/>
    </row>
    <row r="86" spans="1:5" x14ac:dyDescent="0.25">
      <c r="A86" s="12"/>
      <c r="B86" s="95" t="s">
        <v>257</v>
      </c>
      <c r="C86" s="61">
        <f>'[1]Income Statement'!C86</f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f>'[1]Income Statement'!C87</f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f>'[1]Income Statement'!C88</f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f>'[1]Income Statement'!C89</f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f>'[1]Income Statement'!C90</f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f>'[1]Income Statement'!C91</f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f>'[1]Income Statement'!C93</f>
        <v>271186.42371169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f>'[1]Income Statement'!C94</f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f>'[1]Income Statement'!C96</f>
        <v>6370</v>
      </c>
      <c r="D96" s="59"/>
      <c r="E96" s="59"/>
    </row>
    <row r="97" spans="1:5" x14ac:dyDescent="0.25">
      <c r="A97" s="16"/>
      <c r="B97" s="94" t="s">
        <v>235</v>
      </c>
      <c r="C97" s="61">
        <f>'[1]Income Statement'!C97</f>
        <v>6112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f>'[1]Income Statement'!C98</f>
        <v>328</v>
      </c>
      <c r="D98" s="59"/>
      <c r="E98" s="59"/>
    </row>
    <row r="99" spans="1:5" x14ac:dyDescent="0.25">
      <c r="A99" s="16"/>
      <c r="B99" s="94" t="s">
        <v>235</v>
      </c>
      <c r="C99" s="61">
        <f>'[1]Income Statement'!C99</f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f>'[1]Income Statement'!C100</f>
        <v>4719.3700699999999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f>'[1]Income Statement'!C101</f>
        <v>17153.608459999996</v>
      </c>
      <c r="D101" s="59"/>
      <c r="E101" s="59"/>
    </row>
    <row r="102" spans="1:5" x14ac:dyDescent="0.25">
      <c r="A102" s="13"/>
      <c r="B102" s="96" t="s">
        <v>239</v>
      </c>
      <c r="C102" s="61">
        <f>'[1]Income Statement'!C102</f>
        <v>21872.978529999997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f>'[1]Income Statement'!C103</f>
        <v>62558.67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f>'[1]Income Statement'!C104</f>
        <v>4688.3402399999995</v>
      </c>
      <c r="D104" s="59"/>
      <c r="E104" s="59"/>
    </row>
    <row r="105" spans="1:5" x14ac:dyDescent="0.25">
      <c r="A105" s="14"/>
      <c r="B105" s="95" t="s">
        <v>263</v>
      </c>
      <c r="C105" s="61">
        <f>'[1]Income Statement'!C105</f>
        <v>95489.988769999996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f>'[1]Income Statement'!C106</f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f>'[1]Income Statement'!C108</f>
        <v>-2924.6840200000001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f>'[1]Income Statement'!C109</f>
        <v>-75026.026049999986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f>'[1]Income Statement'!C110</f>
        <v>-7597.049289999999</v>
      </c>
      <c r="D110" s="59"/>
      <c r="E110" s="59"/>
    </row>
    <row r="111" spans="1:5" x14ac:dyDescent="0.25">
      <c r="A111" s="12"/>
      <c r="B111" s="95" t="s">
        <v>250</v>
      </c>
      <c r="C111" s="61">
        <f>'[1]Income Statement'!C111</f>
        <v>-85547.759360000011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f>'[1]Income Statement'!C112</f>
        <v>-15501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f>'[1]Income Statement'!C113</f>
        <v>10688.775079999999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f>'[1]Income Statement'!C114</f>
        <v>-24163.711729999999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f>'[1]Income Statement'!C115</f>
        <v>252152.71647169002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f>'[1]Income Statement'!C116</f>
        <v>1361.3190299999999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f>'[1]Income Statement'!C117</f>
        <v>-255.75265000000002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f>'[1]Income Statement'!C118</f>
        <v>1105.56638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f>'[1]Income Statement'!C119</f>
        <v>-9778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f>'[1]Income Statement'!C120</f>
        <v>496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f>'[1]Income Statement'!C121</f>
        <v>243976.28285168996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2023-03-01T08:06:38Z</dcterms:modified>
</cp:coreProperties>
</file>