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770" windowHeight="1144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H65" i="1" l="1"/>
  <c r="H105" i="1"/>
  <c r="J66" i="1"/>
  <c r="J105" i="1" s="1"/>
  <c r="E22" i="1"/>
  <c r="E64" i="1" s="1"/>
  <c r="F77" i="1"/>
  <c r="F39" i="1"/>
  <c r="F38" i="1" s="1"/>
  <c r="F56" i="1"/>
  <c r="F23" i="1"/>
  <c r="F22" i="1" s="1"/>
  <c r="F64" i="1" s="1"/>
  <c r="G25" i="1"/>
  <c r="G22" i="1" s="1"/>
  <c r="G64" i="1" s="1"/>
  <c r="F26" i="1"/>
  <c r="F25" i="1" s="1"/>
  <c r="I56" i="1"/>
  <c r="I64" i="1" s="1"/>
  <c r="I77" i="1"/>
  <c r="I66" i="1" s="1"/>
  <c r="I86" i="1"/>
  <c r="G68" i="1"/>
  <c r="F69" i="1"/>
  <c r="F68" i="1" s="1"/>
  <c r="G56" i="1"/>
  <c r="G77" i="1"/>
  <c r="G86" i="1"/>
  <c r="I105" i="1" l="1"/>
  <c r="I65" i="1"/>
  <c r="E105" i="1"/>
  <c r="E65" i="1"/>
  <c r="F66" i="1"/>
  <c r="F105" i="1" s="1"/>
  <c r="J65" i="1"/>
  <c r="F65" i="1"/>
  <c r="G66" i="1"/>
  <c r="G105" i="1" s="1"/>
  <c r="G65" i="1" l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<sst xmlns="http://schemas.openxmlformats.org/spreadsheetml/2006/main" count="247" uniqueCount="175">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</sst>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44985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11397552</v>
          </cell>
          <cell r="H90">
            <v>0</v>
          </cell>
          <cell r="I90">
            <v>33022</v>
          </cell>
          <cell r="J90">
            <v>1970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678357</v>
          </cell>
          <cell r="H106">
            <v>0</v>
          </cell>
          <cell r="I106">
            <v>56</v>
          </cell>
          <cell r="J106">
            <v>8022</v>
          </cell>
        </row>
        <row r="110">
          <cell r="E110">
            <v>0</v>
          </cell>
          <cell r="G110">
            <v>9500</v>
          </cell>
          <cell r="H110">
            <v>-28</v>
          </cell>
          <cell r="I110">
            <v>0</v>
          </cell>
          <cell r="J110">
            <v>-9992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1453733</v>
          </cell>
          <cell r="H187">
            <v>0</v>
          </cell>
          <cell r="I187">
            <v>0</v>
          </cell>
          <cell r="J187">
            <v>367411</v>
          </cell>
        </row>
        <row r="190">
          <cell r="E190">
            <v>0</v>
          </cell>
          <cell r="G190">
            <v>62213</v>
          </cell>
          <cell r="H190">
            <v>0</v>
          </cell>
          <cell r="I190">
            <v>0</v>
          </cell>
          <cell r="J190">
            <v>3845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278439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211750</v>
          </cell>
          <cell r="H205">
            <v>1331</v>
          </cell>
          <cell r="I205">
            <v>18743</v>
          </cell>
          <cell r="J205">
            <v>0</v>
          </cell>
        </row>
        <row r="223">
          <cell r="E223">
            <v>0</v>
          </cell>
          <cell r="G223">
            <v>2000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892801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34482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-9416266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640896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-8549</v>
          </cell>
          <cell r="H544">
            <v>0</v>
          </cell>
          <cell r="I544">
            <v>27</v>
          </cell>
          <cell r="J544">
            <v>8799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-8968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-4329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-3648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-3615</v>
          </cell>
          <cell r="H591">
            <v>10000</v>
          </cell>
          <cell r="I591">
            <v>-6385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44994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44985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12118459</v>
      </c>
      <c r="G22" s="111">
        <f t="shared" si="0"/>
        <v>12085409</v>
      </c>
      <c r="H22" s="112">
        <f t="shared" si="0"/>
        <v>-28</v>
      </c>
      <c r="I22" s="112">
        <f t="shared" si="0"/>
        <v>33078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12118459</v>
      </c>
      <c r="G25" s="136">
        <f t="shared" ref="G25:M25" si="2">+G26+G30+G31+G32+G33</f>
        <v>12085409</v>
      </c>
      <c r="H25" s="137">
        <f>+H26+H30+H31+H32+H33</f>
        <v>-28</v>
      </c>
      <c r="I25" s="137">
        <f>+I26+I30+I31+I32+I33</f>
        <v>33078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11432544</v>
      </c>
      <c r="G30" s="171">
        <f>[1]OTCHET!G90+[1]OTCHET!G93+[1]OTCHET!G94</f>
        <v>11397552</v>
      </c>
      <c r="H30" s="172">
        <f>[1]OTCHET!H90+[1]OTCHET!H93+[1]OTCHET!H94</f>
        <v>0</v>
      </c>
      <c r="I30" s="172">
        <f>[1]OTCHET!I90+[1]OTCHET!I93+[1]OTCHET!I94</f>
        <v>33022</v>
      </c>
      <c r="J30" s="173">
        <f>[1]OTCHET!J90+[1]OTCHET!J93+[1]OTCHET!J94</f>
        <v>1970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686435</v>
      </c>
      <c r="G31" s="177">
        <f>[1]OTCHET!G106</f>
        <v>678357</v>
      </c>
      <c r="H31" s="178">
        <f>[1]OTCHET!H106</f>
        <v>0</v>
      </c>
      <c r="I31" s="178">
        <f>[1]OTCHET!I106</f>
        <v>56</v>
      </c>
      <c r="J31" s="179">
        <f>[1]OTCHET!J106</f>
        <v>8022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-520</v>
      </c>
      <c r="G32" s="177">
        <f>[1]OTCHET!G110+[1]OTCHET!G119+[1]OTCHET!G135+[1]OTCHET!G136</f>
        <v>9500</v>
      </c>
      <c r="H32" s="178">
        <f>[1]OTCHET!H110+[1]OTCHET!H119+[1]OTCHET!H135+[1]OTCHET!H136</f>
        <v>-28</v>
      </c>
      <c r="I32" s="178">
        <f>[1]OTCHET!I110+[1]OTCHET!I119+[1]OTCHET!I135+[1]OTCHET!I136</f>
        <v>0</v>
      </c>
      <c r="J32" s="179">
        <f>[1]OTCHET!J110+[1]OTCHET!J119+[1]OTCHET!J135+[1]OTCHET!J136</f>
        <v>-9992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3326748</v>
      </c>
      <c r="G38" s="218">
        <f t="shared" si="3"/>
        <v>2656979</v>
      </c>
      <c r="H38" s="219">
        <f t="shared" si="3"/>
        <v>1331</v>
      </c>
      <c r="I38" s="219">
        <f t="shared" si="3"/>
        <v>18743</v>
      </c>
      <c r="J38" s="220">
        <f t="shared" si="3"/>
        <v>649695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2165641</v>
      </c>
      <c r="G39" s="230">
        <f t="shared" si="4"/>
        <v>1515946</v>
      </c>
      <c r="H39" s="231">
        <f t="shared" si="4"/>
        <v>0</v>
      </c>
      <c r="I39" s="231">
        <f t="shared" si="4"/>
        <v>0</v>
      </c>
      <c r="J39" s="232">
        <f t="shared" si="4"/>
        <v>649695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1821144</v>
      </c>
      <c r="G40" s="238">
        <f>[1]OTCHET!G187</f>
        <v>1453733</v>
      </c>
      <c r="H40" s="239">
        <f>[1]OTCHET!H187</f>
        <v>0</v>
      </c>
      <c r="I40" s="239">
        <f>[1]OTCHET!I187</f>
        <v>0</v>
      </c>
      <c r="J40" s="240">
        <f>[1]OTCHET!J187</f>
        <v>367411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66058</v>
      </c>
      <c r="G41" s="246">
        <f>[1]OTCHET!G190</f>
        <v>62213</v>
      </c>
      <c r="H41" s="247">
        <f>[1]OTCHET!H190</f>
        <v>0</v>
      </c>
      <c r="I41" s="247">
        <f>[1]OTCHET!I190</f>
        <v>0</v>
      </c>
      <c r="J41" s="248">
        <f>[1]OTCHET!J190</f>
        <v>3845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278439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278439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1126625</v>
      </c>
      <c r="G43" s="259">
        <f>+[1]OTCHET!G205+[1]OTCHET!G223+[1]OTCHET!G271</f>
        <v>1106551</v>
      </c>
      <c r="H43" s="260">
        <f>+[1]OTCHET!H205+[1]OTCHET!H223+[1]OTCHET!H271</f>
        <v>1331</v>
      </c>
      <c r="I43" s="260">
        <f>+[1]OTCHET!I205+[1]OTCHET!I223+[1]OTCHET!I271</f>
        <v>18743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34482</v>
      </c>
      <c r="G49" s="177">
        <f>[1]OTCHET!G275+[1]OTCHET!G276+[1]OTCHET!G284+[1]OTCHET!G287</f>
        <v>34482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-8775370</v>
      </c>
      <c r="G56" s="302">
        <f t="shared" si="5"/>
        <v>-9416266</v>
      </c>
      <c r="H56" s="303">
        <f t="shared" si="5"/>
        <v>0</v>
      </c>
      <c r="I56" s="304">
        <f t="shared" si="5"/>
        <v>0</v>
      </c>
      <c r="J56" s="305">
        <f t="shared" si="5"/>
        <v>640896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-9416266</v>
      </c>
      <c r="G57" s="308">
        <f>+[1]OTCHET!G361+[1]OTCHET!G375+[1]OTCHET!G388</f>
        <v>-9416266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640896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640896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16341</v>
      </c>
      <c r="G64" s="345">
        <f t="shared" si="6"/>
        <v>12164</v>
      </c>
      <c r="H64" s="346">
        <f t="shared" si="6"/>
        <v>-1359</v>
      </c>
      <c r="I64" s="346">
        <f t="shared" si="6"/>
        <v>14335</v>
      </c>
      <c r="J64" s="347">
        <f t="shared" si="6"/>
        <v>-8799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-16341</v>
      </c>
      <c r="G66" s="357">
        <f t="shared" ref="G66:L66" si="8">SUM(+G68+G76+G77+G84+G85+G86+G89+G90+G91+G92+G93+G94+G95)</f>
        <v>-12164</v>
      </c>
      <c r="H66" s="358">
        <f>SUM(+H68+H76+H77+H84+H85+H86+H89+H90+H91+H92+H93+H94+H95)</f>
        <v>1359</v>
      </c>
      <c r="I66" s="358">
        <f>SUM(+I68+I76+I77+I84+I85+I86+I89+I90+I91+I92+I93+I94+I95)</f>
        <v>-14335</v>
      </c>
      <c r="J66" s="359">
        <f>SUM(+J68+J76+J77+J84+J85+J86+J89+J90+J91+J92+J93+J94+J95)</f>
        <v>8799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277</v>
      </c>
      <c r="G86" s="318">
        <f t="shared" ref="G86:M86" si="11">+G87+G88</f>
        <v>-8549</v>
      </c>
      <c r="H86" s="319">
        <f>+H87+H88</f>
        <v>0</v>
      </c>
      <c r="I86" s="319">
        <f>+I87+I88</f>
        <v>27</v>
      </c>
      <c r="J86" s="320">
        <f>+J87+J88</f>
        <v>8799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277</v>
      </c>
      <c r="G88" s="391">
        <f>+[1]OTCHET!G521+[1]OTCHET!G524+[1]OTCHET!G544</f>
        <v>-8549</v>
      </c>
      <c r="H88" s="392">
        <f>+[1]OTCHET!H521+[1]OTCHET!H524+[1]OTCHET!H544</f>
        <v>0</v>
      </c>
      <c r="I88" s="392">
        <f>+[1]OTCHET!I521+[1]OTCHET!I524+[1]OTCHET!I544</f>
        <v>27</v>
      </c>
      <c r="J88" s="393">
        <f>+[1]OTCHET!J521+[1]OTCHET!J524+[1]OTCHET!J544</f>
        <v>8799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327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327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-16945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-8968</v>
      </c>
      <c r="I91" s="178">
        <f>+[1]OTCHET!I573+[1]OTCHET!I574+[1]OTCHET!I575+[1]OTCHET!I576+[1]OTCHET!I577+[1]OTCHET!I578+[1]OTCHET!I579</f>
        <v>-7977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-3615</v>
      </c>
      <c r="H95" s="130">
        <f>[1]OTCHET!H591</f>
        <v>10000</v>
      </c>
      <c r="I95" s="130">
        <f>[1]OTCHET!I591</f>
        <v>-6385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44994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2023-03-24T15:27:33Z</dcterms:created>
  <dcterms:modified xsi:type="dcterms:W3CDTF">2023-03-24T15:29:05Z</dcterms:modified>
</cp:coreProperties>
</file>