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2-12\"/>
    </mc:Choice>
  </mc:AlternateContent>
  <bookViews>
    <workbookView xWindow="0" yWindow="0" windowWidth="21600" windowHeight="9630" tabRatio="602"/>
  </bookViews>
  <sheets>
    <sheet name="УПФ - IV-то тримесечие 2022 г." sheetId="6" r:id="rId1"/>
    <sheet name="УПФ - 2022 г." sheetId="10" r:id="rId2"/>
  </sheets>
  <definedNames>
    <definedName name="_xlnm.Print_Area" localSheetId="1">'УПФ - 2022 г.'!$A$1:$AA$44</definedName>
    <definedName name="_xlnm.Print_Area" localSheetId="0">'УПФ - IV-то тримесечие 2022 г.'!$A$1:$AA$44</definedName>
  </definedNames>
  <calcPr calcId="162913"/>
</workbook>
</file>

<file path=xl/calcChain.xml><?xml version="1.0" encoding="utf-8"?>
<calcChain xmlns="http://schemas.openxmlformats.org/spreadsheetml/2006/main">
  <c r="V17" i="10" l="1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X16" i="10"/>
  <c r="Z16" i="10" s="1"/>
  <c r="W16" i="10"/>
  <c r="Y16" i="10" s="1"/>
  <c r="X15" i="10"/>
  <c r="W15" i="10"/>
  <c r="X14" i="10"/>
  <c r="Z14" i="10" s="1"/>
  <c r="W14" i="10"/>
  <c r="X13" i="10"/>
  <c r="W13" i="10"/>
  <c r="X12" i="10"/>
  <c r="Z12" i="10" s="1"/>
  <c r="W12" i="10"/>
  <c r="Y12" i="10" s="1"/>
  <c r="X11" i="10"/>
  <c r="W11" i="10"/>
  <c r="X10" i="10"/>
  <c r="Z10" i="10" s="1"/>
  <c r="W10" i="10"/>
  <c r="X9" i="10"/>
  <c r="W9" i="10"/>
  <c r="X8" i="10"/>
  <c r="W8" i="10"/>
  <c r="Y8" i="10" s="1"/>
  <c r="X7" i="10"/>
  <c r="W7" i="10"/>
  <c r="Z7" i="10" l="1"/>
  <c r="Z9" i="10"/>
  <c r="Z11" i="10"/>
  <c r="Z13" i="10"/>
  <c r="Z15" i="10"/>
  <c r="Z8" i="10"/>
  <c r="Y7" i="10"/>
  <c r="Y9" i="10"/>
  <c r="Y11" i="10"/>
  <c r="Y13" i="10"/>
  <c r="Y15" i="10"/>
  <c r="W17" i="10"/>
  <c r="X17" i="10"/>
  <c r="Y10" i="10"/>
  <c r="Y14" i="10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<sst xmlns="http://schemas.openxmlformats.org/spreadsheetml/2006/main" count="105" uniqueCount="25">
  <si>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</si>
  <si>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</si>
  <si>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</si>
  <si>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</si>
  <si>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</si>
  <si>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</si>
  <si>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</si>
  <si>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</si>
  <si>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</si>
  <si>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</si>
  <si>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</si>
  <si>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</si>
  <si>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</si>
  <si>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</si>
  <si>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</si>
  <si>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</si>
  <si>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</si>
  <si>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</si>
  <si>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</si>
  <si>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</si>
  <si>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</si>
  <si>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</si>
  <si>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- 31.12.2022 г. </t>
    </r>
  </si>
  <si>
    <t>и за размера на прехвърлените средства на 15.02.2023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</si>
  <si>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01.10.2022 г. - 31.12.2022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</si>
</sst>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lightUp"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/>
    <xf numFmtId="0" fontId="8" fillId="0" borderId="0" xfId="1" applyFont="1" applyAlignment="1">
      <alignment horizontal="center"/>
    </xf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center"/>
    </xf>
    <xf numFmtId="3" fontId="2" fillId="0" borderId="1" xfId="1" applyNumberFormat="1" applyFont="1" applyFill="1" applyBorder="1" applyAlignment="1"/>
    <xf numFmtId="3" fontId="6" fillId="0" borderId="1" xfId="1" applyNumberFormat="1" applyFont="1" applyBorder="1" applyAlignment="1"/>
    <xf numFmtId="2" fontId="4" fillId="0" borderId="0" xfId="1" applyNumberFormat="1" applyFont="1" applyBorder="1"/>
    <xf numFmtId="0" fontId="1" fillId="0" borderId="4" xfId="1" applyFont="1" applyBorder="1" applyAlignment="1">
      <alignment vertical="center" wrapText="1"/>
    </xf>
    <xf numFmtId="0" fontId="1" fillId="0" borderId="2" xfId="1" applyFont="1" applyBorder="1"/>
    <xf numFmtId="0" fontId="1" fillId="0" borderId="0" xfId="1" applyFont="1" applyBorder="1"/>
    <xf numFmtId="0" fontId="1" fillId="0" borderId="5" xfId="1" applyFont="1" applyBorder="1" applyAlignment="1">
      <alignment vertical="center" wrapText="1"/>
    </xf>
    <xf numFmtId="3" fontId="6" fillId="0" borderId="3" xfId="1" applyNumberFormat="1" applyFont="1" applyBorder="1" applyAlignment="1"/>
    <xf numFmtId="3" fontId="12" fillId="0" borderId="0" xfId="1" applyNumberFormat="1" applyFont="1" applyFill="1"/>
    <xf numFmtId="3" fontId="4" fillId="0" borderId="0" xfId="1" applyNumberFormat="1" applyFont="1" applyBorder="1"/>
    <xf numFmtId="3" fontId="5" fillId="0" borderId="0" xfId="1" applyNumberFormat="1" applyFont="1" applyFill="1" applyBorder="1"/>
    <xf numFmtId="3" fontId="1" fillId="0" borderId="0" xfId="1" applyNumberFormat="1" applyFont="1"/>
    <xf numFmtId="0" fontId="6" fillId="0" borderId="0" xfId="1" applyFont="1"/>
    <xf numFmtId="1" fontId="2" fillId="0" borderId="0" xfId="1" applyNumberFormat="1" applyFont="1" applyFill="1"/>
    <xf numFmtId="0" fontId="2" fillId="0" borderId="0" xfId="1" applyFont="1"/>
    <xf numFmtId="3" fontId="1" fillId="3" borderId="1" xfId="1" applyNumberFormat="1" applyFont="1" applyFill="1" applyBorder="1" applyAlignment="1"/>
    <xf numFmtId="4" fontId="1" fillId="3" borderId="1" xfId="1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textRotation="90"/>
    </xf>
    <xf numFmtId="0" fontId="1" fillId="0" borderId="7" xfId="1" applyFont="1" applyBorder="1" applyAlignment="1">
      <alignment horizontal="center" vertical="center" textRotation="90"/>
    </xf>
    <xf numFmtId="0" fontId="1" fillId="0" borderId="3" xfId="1" applyFont="1" applyBorder="1" applyAlignment="1">
      <alignment horizontal="center" vertical="center" textRotation="90"/>
    </xf>
    <xf numFmtId="0" fontId="1" fillId="0" borderId="0" xfId="1" applyFont="1" applyFill="1" applyAlignment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3" fontId="1" fillId="0" borderId="16" xfId="1" applyNumberFormat="1" applyFont="1" applyBorder="1" applyAlignment="1"/>
    <xf numFmtId="4" fontId="1" fillId="3" borderId="16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г.'!$Z$7</c:f>
              <c:numCache>
                <c:formatCode>#,##0</c:formatCode>
                <c:ptCount val="1"/>
                <c:pt idx="0">
                  <c:v>-5895451.2899999917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IV-то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г.'!$Z$8</c:f>
              <c:numCache>
                <c:formatCode>#,##0</c:formatCode>
                <c:ptCount val="1"/>
                <c:pt idx="0">
                  <c:v>-26867680.440000009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IV-то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6446530532951524E-3"/>
                  <c:y val="-7.78894786317066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г.'!$Z$9</c:f>
              <c:numCache>
                <c:formatCode>#,##0</c:formatCode>
                <c:ptCount val="1"/>
                <c:pt idx="0">
                  <c:v>59260333.409999974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IV-то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г.'!$Z$10</c:f>
              <c:numCache>
                <c:formatCode>#,##0</c:formatCode>
                <c:ptCount val="1"/>
                <c:pt idx="0">
                  <c:v>-24823091.660000004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IV-то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г.'!$Z$11</c:f>
              <c:numCache>
                <c:formatCode>#,##0</c:formatCode>
                <c:ptCount val="1"/>
                <c:pt idx="0">
                  <c:v>21532129.089999981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IV-то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г.'!$Z$12</c:f>
              <c:numCache>
                <c:formatCode>#,##0</c:formatCode>
                <c:ptCount val="1"/>
                <c:pt idx="0">
                  <c:v>-7872860.6100000069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IV-то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г.'!$Z$13</c:f>
              <c:numCache>
                <c:formatCode>#,##0</c:formatCode>
                <c:ptCount val="1"/>
                <c:pt idx="0">
                  <c:v>-13016898.030000003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IV-то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г.'!$Z$14</c:f>
              <c:numCache>
                <c:formatCode>#,##0</c:formatCode>
                <c:ptCount val="1"/>
                <c:pt idx="0">
                  <c:v>-3663503.3099999987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IV-то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г.'!$Z$15</c:f>
              <c:numCache>
                <c:formatCode>#,##0</c:formatCode>
                <c:ptCount val="1"/>
                <c:pt idx="0">
                  <c:v>-2492964.7800000012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IV-то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2022 г.'!$X$15</c:f>
              <c:numCache>
                <c:formatCode>#,##0</c:formatCode>
                <c:ptCount val="1"/>
                <c:pt idx="0">
                  <c:v>6365394.1000000015</c:v>
                </c:pt>
              </c:numCache>
            </c:numRef>
          </c:cat>
          <c:val>
            <c:numRef>
              <c:f>'УПФ - IV-то тримесечие 2022 г.'!$Z$16</c:f>
              <c:numCache>
                <c:formatCode>#,##0</c:formatCode>
                <c:ptCount val="1"/>
                <c:pt idx="0">
                  <c:v>3839987.62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г.'!$Y$7</c:f>
              <c:numCache>
                <c:formatCode>#,##0</c:formatCode>
                <c:ptCount val="1"/>
                <c:pt idx="0">
                  <c:v>-395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IV-то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г.'!$Y$8</c:f>
              <c:numCache>
                <c:formatCode>#,##0</c:formatCode>
                <c:ptCount val="1"/>
                <c:pt idx="0">
                  <c:v>-6221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IV-то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г.'!$Y$9</c:f>
              <c:numCache>
                <c:formatCode>#,##0</c:formatCode>
                <c:ptCount val="1"/>
                <c:pt idx="0">
                  <c:v>15344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IV-то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г.'!$Y$10</c:f>
              <c:numCache>
                <c:formatCode>#,##0</c:formatCode>
                <c:ptCount val="1"/>
                <c:pt idx="0">
                  <c:v>-3519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IV-то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г.'!$Y$11</c:f>
              <c:numCache>
                <c:formatCode>#,##0</c:formatCode>
                <c:ptCount val="1"/>
                <c:pt idx="0">
                  <c:v>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IV-то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г.'!$Y$12</c:f>
              <c:numCache>
                <c:formatCode>#,##0</c:formatCode>
                <c:ptCount val="1"/>
                <c:pt idx="0">
                  <c:v>-2137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IV-то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г.'!$Y$13</c:f>
              <c:numCache>
                <c:formatCode>#,##0</c:formatCode>
                <c:ptCount val="1"/>
                <c:pt idx="0">
                  <c:v>-4738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IV-то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г.'!$Y$14</c:f>
              <c:numCache>
                <c:formatCode>#,##0</c:formatCode>
                <c:ptCount val="1"/>
                <c:pt idx="0">
                  <c:v>-1270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IV-то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г.'!$Y$15</c:f>
              <c:numCache>
                <c:formatCode>#,##0</c:formatCode>
                <c:ptCount val="1"/>
                <c:pt idx="0">
                  <c:v>-1074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IV-то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cat>
          <c:val>
            <c:numRef>
              <c:f>'УПФ - IV-то тримесечие 2022 г.'!$Y$16</c:f>
              <c:numCache>
                <c:formatCode>#,##0</c:formatCode>
                <c:ptCount val="1"/>
                <c:pt idx="0">
                  <c:v>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г.'!$Z$7</c:f>
              <c:numCache>
                <c:formatCode>#,##0</c:formatCode>
                <c:ptCount val="1"/>
                <c:pt idx="0">
                  <c:v>58871016.020000041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B-4D11-BF29-1EB2498AA59E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г.'!$Z$8</c:f>
              <c:numCache>
                <c:formatCode>#,##0</c:formatCode>
                <c:ptCount val="1"/>
                <c:pt idx="0">
                  <c:v>-106016448.73000002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B-4D11-BF29-1EB2498AA59E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г.'!$Z$9</c:f>
              <c:numCache>
                <c:formatCode>#,##0</c:formatCode>
                <c:ptCount val="1"/>
                <c:pt idx="0">
                  <c:v>211626362.73000002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B-4D11-BF29-1EB2498AA59E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г.'!$Z$10</c:f>
              <c:numCache>
                <c:formatCode>#,##0</c:formatCode>
                <c:ptCount val="1"/>
                <c:pt idx="0">
                  <c:v>-121260434.03000009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B-4D11-BF29-1EB2498AA59E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г.'!$Z$11</c:f>
              <c:numCache>
                <c:formatCode>#,##0</c:formatCode>
                <c:ptCount val="1"/>
                <c:pt idx="0">
                  <c:v>60354793.24999997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B-4D11-BF29-1EB2498AA59E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г.'!$Z$12</c:f>
              <c:numCache>
                <c:formatCode>#,##0</c:formatCode>
                <c:ptCount val="1"/>
                <c:pt idx="0">
                  <c:v>-52078870.670000017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8B-4D11-BF29-1EB2498AA59E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г.'!$Z$13</c:f>
              <c:numCache>
                <c:formatCode>#,##0</c:formatCode>
                <c:ptCount val="1"/>
                <c:pt idx="0">
                  <c:v>-37107683.260000013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8B-4D11-BF29-1EB2498AA59E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г.'!$Z$14</c:f>
              <c:numCache>
                <c:formatCode>#,##0</c:formatCode>
                <c:ptCount val="1"/>
                <c:pt idx="0">
                  <c:v>-11675631.41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8B-4D11-BF29-1EB2498AA59E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г.'!$Z$15</c:f>
              <c:numCache>
                <c:formatCode>#,##0</c:formatCode>
                <c:ptCount val="1"/>
                <c:pt idx="0">
                  <c:v>-15910912.76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8B-4D11-BF29-1EB2498AA59E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- 2022 г.'!$Z$16</c:f>
              <c:numCache>
                <c:formatCode>#,##0</c:formatCode>
                <c:ptCount val="1"/>
                <c:pt idx="0">
                  <c:v>13197808.859999999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8B-4D11-BF29-1EB2498AA5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г.'!$Y$7</c:f>
              <c:numCache>
                <c:formatCode>#,##0</c:formatCode>
                <c:ptCount val="1"/>
                <c:pt idx="0">
                  <c:v>17346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3-4DF6-94BD-7149D7860A78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г.'!$Y$8</c:f>
              <c:numCache>
                <c:formatCode>#,##0</c:formatCode>
                <c:ptCount val="1"/>
                <c:pt idx="0">
                  <c:v>-25158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3-4DF6-94BD-7149D7860A78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4.4146430043078087E-3"/>
                  <c:y val="-6.98632315424232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г.'!$Y$9</c:f>
              <c:numCache>
                <c:formatCode>#,##0</c:formatCode>
                <c:ptCount val="1"/>
                <c:pt idx="0">
                  <c:v>57215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3-4DF6-94BD-7149D7860A78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г.'!$Y$10</c:f>
              <c:numCache>
                <c:formatCode>#,##0</c:formatCode>
                <c:ptCount val="1"/>
                <c:pt idx="0">
                  <c:v>-22375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13-4DF6-94BD-7149D7860A78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г.'!$Y$11</c:f>
              <c:numCache>
                <c:formatCode>#,##0</c:formatCode>
                <c:ptCount val="1"/>
                <c:pt idx="0">
                  <c:v>7216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13-4DF6-94BD-7149D7860A78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г.'!$Y$12</c:f>
              <c:numCache>
                <c:formatCode>#,##0</c:formatCode>
                <c:ptCount val="1"/>
                <c:pt idx="0">
                  <c:v>-11745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13-4DF6-94BD-7149D7860A78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г.'!$Y$13</c:f>
              <c:numCache>
                <c:formatCode>#,##0</c:formatCode>
                <c:ptCount val="1"/>
                <c:pt idx="0">
                  <c:v>-14297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13-4DF6-94BD-7149D7860A78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г.'!$Y$14</c:f>
              <c:numCache>
                <c:formatCode>#,##0</c:formatCode>
                <c:ptCount val="1"/>
                <c:pt idx="0">
                  <c:v>-4349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813-4DF6-94BD-7149D7860A78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- 2022 г.'!$Y$15</c:f>
              <c:numCache>
                <c:formatCode>#,##0</c:formatCode>
                <c:ptCount val="1"/>
                <c:pt idx="0">
                  <c:v>-6244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13-4DF6-94BD-7149D7860A78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- 2022 г.'!$Y$16</c:f>
              <c:numCache>
                <c:formatCode>#,##0</c:formatCode>
                <c:ptCount val="1"/>
                <c:pt idx="0">
                  <c:v>2391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813-4DF6-94BD-7149D7860A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685801</xdr:colOff>
      <xdr:row>18</xdr:row>
      <xdr:rowOff>142875</xdr:rowOff>
    </xdr:from>
    <xdr:to>
      <xdr:col>25</xdr:col>
      <xdr:colOff>873579</xdr:colOff>
      <xdr:row>42</xdr:row>
      <xdr:rowOff>44450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247651</xdr:colOff>
      <xdr:row>18</xdr:row>
      <xdr:rowOff>133350</xdr:rowOff>
    </xdr:from>
    <xdr:to>
      <xdr:col>11</xdr:col>
      <xdr:colOff>546101</xdr:colOff>
      <xdr:row>42</xdr:row>
      <xdr:rowOff>44450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7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0" width="11.85546875" style="2" customWidth="1"/>
    <col min="21" max="21" width="10.28515625" style="2" customWidth="1"/>
    <col min="22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</row>
    <row r="2" spans="1:96" ht="18.75" x14ac:dyDescent="0.3">
      <c r="A2" s="76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70" t="s">
        <v>4</v>
      </c>
      <c r="B4" s="70"/>
      <c r="C4" s="78" t="s">
        <v>5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70"/>
      <c r="B5" s="70"/>
      <c r="C5" s="70" t="s">
        <v>7</v>
      </c>
      <c r="D5" s="70"/>
      <c r="E5" s="70" t="s">
        <v>8</v>
      </c>
      <c r="F5" s="70"/>
      <c r="G5" s="70" t="s">
        <v>17</v>
      </c>
      <c r="H5" s="70"/>
      <c r="I5" s="70" t="s">
        <v>9</v>
      </c>
      <c r="J5" s="70"/>
      <c r="K5" s="70" t="s">
        <v>19</v>
      </c>
      <c r="L5" s="70"/>
      <c r="M5" s="70" t="s">
        <v>10</v>
      </c>
      <c r="N5" s="70"/>
      <c r="O5" s="70" t="s">
        <v>11</v>
      </c>
      <c r="P5" s="70"/>
      <c r="Q5" s="70" t="s">
        <v>13</v>
      </c>
      <c r="R5" s="70"/>
      <c r="S5" s="71" t="s">
        <v>14</v>
      </c>
      <c r="T5" s="72"/>
      <c r="U5" s="71" t="s">
        <v>21</v>
      </c>
      <c r="V5" s="72"/>
      <c r="W5" s="79" t="s">
        <v>0</v>
      </c>
      <c r="X5" s="79"/>
      <c r="Y5" s="77" t="s">
        <v>6</v>
      </c>
      <c r="Z5" s="77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0"/>
      <c r="B6" s="70"/>
      <c r="C6" s="22" t="s">
        <v>2</v>
      </c>
      <c r="D6" s="22" t="s">
        <v>3</v>
      </c>
      <c r="E6" s="22" t="s">
        <v>2</v>
      </c>
      <c r="F6" s="22" t="s">
        <v>3</v>
      </c>
      <c r="G6" s="22" t="s">
        <v>2</v>
      </c>
      <c r="H6" s="22" t="s">
        <v>3</v>
      </c>
      <c r="I6" s="22" t="s">
        <v>2</v>
      </c>
      <c r="J6" s="22" t="s">
        <v>3</v>
      </c>
      <c r="K6" s="22" t="s">
        <v>2</v>
      </c>
      <c r="L6" s="22" t="s">
        <v>3</v>
      </c>
      <c r="M6" s="22" t="s">
        <v>2</v>
      </c>
      <c r="N6" s="22" t="s">
        <v>3</v>
      </c>
      <c r="O6" s="22" t="s">
        <v>2</v>
      </c>
      <c r="P6" s="22" t="s">
        <v>3</v>
      </c>
      <c r="Q6" s="22" t="s">
        <v>2</v>
      </c>
      <c r="R6" s="22" t="s">
        <v>3</v>
      </c>
      <c r="S6" s="22" t="s">
        <v>2</v>
      </c>
      <c r="T6" s="22" t="s">
        <v>3</v>
      </c>
      <c r="U6" s="38" t="s">
        <v>2</v>
      </c>
      <c r="V6" s="38" t="s">
        <v>3</v>
      </c>
      <c r="W6" s="23" t="s">
        <v>2</v>
      </c>
      <c r="X6" s="23" t="s">
        <v>3</v>
      </c>
      <c r="Y6" s="24" t="s">
        <v>2</v>
      </c>
      <c r="Z6" s="2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73" t="s">
        <v>1</v>
      </c>
      <c r="B7" s="25" t="s">
        <v>7</v>
      </c>
      <c r="C7" s="20"/>
      <c r="D7" s="20"/>
      <c r="E7" s="26">
        <v>677</v>
      </c>
      <c r="F7" s="26">
        <v>3080060.23</v>
      </c>
      <c r="G7" s="26">
        <v>8566</v>
      </c>
      <c r="H7" s="26">
        <v>36318824.710000001</v>
      </c>
      <c r="I7" s="26">
        <v>3754</v>
      </c>
      <c r="J7" s="26">
        <v>13398063.279999999</v>
      </c>
      <c r="K7" s="26">
        <v>3511</v>
      </c>
      <c r="L7" s="26">
        <v>17937456.969999999</v>
      </c>
      <c r="M7" s="26">
        <v>1213</v>
      </c>
      <c r="N7" s="26">
        <v>6161079.6399999997</v>
      </c>
      <c r="O7" s="26">
        <v>377</v>
      </c>
      <c r="P7" s="26">
        <v>1081353.3799999999</v>
      </c>
      <c r="Q7" s="26">
        <v>531</v>
      </c>
      <c r="R7" s="26">
        <v>1425961.61</v>
      </c>
      <c r="S7" s="26">
        <v>220</v>
      </c>
      <c r="T7" s="26">
        <v>892249.97</v>
      </c>
      <c r="U7" s="26">
        <v>130</v>
      </c>
      <c r="V7" s="26">
        <v>539924.01</v>
      </c>
      <c r="W7" s="35">
        <f>C7+E7+G7+I7+K7+M7+O7+Q7+S7+U7</f>
        <v>18979</v>
      </c>
      <c r="X7" s="35">
        <f>D7+F7+H7+J7+L7+N7+P7+R7+T7+V7</f>
        <v>80834973.799999997</v>
      </c>
      <c r="Y7" s="36">
        <f>C17-W7</f>
        <v>-395</v>
      </c>
      <c r="Z7" s="36">
        <f>D17-X7</f>
        <v>-5895451.2899999917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74"/>
      <c r="B8" s="25" t="s">
        <v>8</v>
      </c>
      <c r="C8" s="26">
        <v>2112</v>
      </c>
      <c r="D8" s="26">
        <v>9550264.1699999999</v>
      </c>
      <c r="E8" s="20"/>
      <c r="F8" s="20"/>
      <c r="G8" s="26">
        <v>3260</v>
      </c>
      <c r="H8" s="26">
        <v>13343895.34</v>
      </c>
      <c r="I8" s="26">
        <v>1359</v>
      </c>
      <c r="J8" s="26">
        <v>5561818.71</v>
      </c>
      <c r="K8" s="26">
        <v>1107</v>
      </c>
      <c r="L8" s="26">
        <v>5726875.5300000003</v>
      </c>
      <c r="M8" s="26">
        <v>205</v>
      </c>
      <c r="N8" s="26">
        <v>1221495.07</v>
      </c>
      <c r="O8" s="26">
        <v>140</v>
      </c>
      <c r="P8" s="26">
        <v>323735.95</v>
      </c>
      <c r="Q8" s="27">
        <v>112</v>
      </c>
      <c r="R8" s="26">
        <v>289598.21000000002</v>
      </c>
      <c r="S8" s="26">
        <v>78</v>
      </c>
      <c r="T8" s="26">
        <v>258544.92</v>
      </c>
      <c r="U8" s="26">
        <v>47</v>
      </c>
      <c r="V8" s="26">
        <v>219286.34</v>
      </c>
      <c r="W8" s="35">
        <f t="shared" ref="W8:W14" si="0">C8+E8+G8+I8+K8+M8+O8+Q8+S8+U8</f>
        <v>8420</v>
      </c>
      <c r="X8" s="35">
        <f t="shared" ref="X8:X14" si="1">D8+F8+H8+J8+L8+N8+P8+R8+T8+V8</f>
        <v>36495514.24000001</v>
      </c>
      <c r="Y8" s="36">
        <f>E17-W8</f>
        <v>-6221</v>
      </c>
      <c r="Z8" s="36">
        <f>F17-X8</f>
        <v>-26867680.440000009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74"/>
      <c r="B9" s="25" t="s">
        <v>18</v>
      </c>
      <c r="C9" s="26">
        <v>5078</v>
      </c>
      <c r="D9" s="26">
        <v>20574141.399999999</v>
      </c>
      <c r="E9" s="26">
        <v>464</v>
      </c>
      <c r="F9" s="26">
        <v>2032082.69</v>
      </c>
      <c r="G9" s="20"/>
      <c r="H9" s="20"/>
      <c r="I9" s="26">
        <v>2989</v>
      </c>
      <c r="J9" s="26">
        <v>10577337.029999999</v>
      </c>
      <c r="K9" s="26">
        <v>2081</v>
      </c>
      <c r="L9" s="26">
        <v>10497126.33</v>
      </c>
      <c r="M9" s="26">
        <v>878</v>
      </c>
      <c r="N9" s="26">
        <v>4530436.91</v>
      </c>
      <c r="O9" s="26">
        <v>307</v>
      </c>
      <c r="P9" s="26">
        <v>926368.05</v>
      </c>
      <c r="Q9" s="27">
        <v>335</v>
      </c>
      <c r="R9" s="26">
        <v>845954.59</v>
      </c>
      <c r="S9" s="26">
        <v>147</v>
      </c>
      <c r="T9" s="26">
        <v>668630.36</v>
      </c>
      <c r="U9" s="26">
        <v>138</v>
      </c>
      <c r="V9" s="26">
        <v>601098.23999999999</v>
      </c>
      <c r="W9" s="35">
        <f t="shared" si="0"/>
        <v>12417</v>
      </c>
      <c r="X9" s="35">
        <f t="shared" si="1"/>
        <v>51253175.600000001</v>
      </c>
      <c r="Y9" s="36">
        <f>G17-W9</f>
        <v>15344</v>
      </c>
      <c r="Z9" s="36">
        <f>H17-X9</f>
        <v>59260333.409999974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74"/>
      <c r="B10" s="28" t="s">
        <v>9</v>
      </c>
      <c r="C10" s="26">
        <v>4569</v>
      </c>
      <c r="D10" s="26">
        <v>19063862.530000001</v>
      </c>
      <c r="E10" s="26">
        <v>466</v>
      </c>
      <c r="F10" s="26">
        <v>2132762.5099999998</v>
      </c>
      <c r="G10" s="26">
        <v>6695</v>
      </c>
      <c r="H10" s="26">
        <v>26487628.899999999</v>
      </c>
      <c r="I10" s="20"/>
      <c r="J10" s="20"/>
      <c r="K10" s="26">
        <v>2272</v>
      </c>
      <c r="L10" s="26">
        <v>11717782.65</v>
      </c>
      <c r="M10" s="26">
        <v>988</v>
      </c>
      <c r="N10" s="26">
        <v>5020134.45</v>
      </c>
      <c r="O10" s="26">
        <v>428</v>
      </c>
      <c r="P10" s="26">
        <v>1721134.28</v>
      </c>
      <c r="Q10" s="27">
        <v>461</v>
      </c>
      <c r="R10" s="26">
        <v>1129833.92</v>
      </c>
      <c r="S10" s="26">
        <v>208</v>
      </c>
      <c r="T10" s="26">
        <v>640754.92000000004</v>
      </c>
      <c r="U10" s="26">
        <v>84</v>
      </c>
      <c r="V10" s="26">
        <v>272389.03999999998</v>
      </c>
      <c r="W10" s="35">
        <f t="shared" si="0"/>
        <v>16171</v>
      </c>
      <c r="X10" s="35">
        <f t="shared" si="1"/>
        <v>68186283.200000003</v>
      </c>
      <c r="Y10" s="36">
        <f>I17-W10</f>
        <v>-3519</v>
      </c>
      <c r="Z10" s="36">
        <f>J17-X10</f>
        <v>-24823091.660000004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74"/>
      <c r="B11" s="29" t="s">
        <v>19</v>
      </c>
      <c r="C11" s="26">
        <v>2565</v>
      </c>
      <c r="D11" s="26">
        <v>11351997.470000001</v>
      </c>
      <c r="E11" s="26">
        <v>231</v>
      </c>
      <c r="F11" s="26">
        <v>1208018.44</v>
      </c>
      <c r="G11" s="26">
        <v>2821</v>
      </c>
      <c r="H11" s="30">
        <v>13134929.51</v>
      </c>
      <c r="I11" s="26">
        <v>1307</v>
      </c>
      <c r="J11" s="26">
        <v>5178193.46</v>
      </c>
      <c r="K11" s="20"/>
      <c r="L11" s="20"/>
      <c r="M11" s="26">
        <v>397</v>
      </c>
      <c r="N11" s="26">
        <v>1981756.34</v>
      </c>
      <c r="O11" s="26">
        <v>147</v>
      </c>
      <c r="P11" s="26">
        <v>387143.05</v>
      </c>
      <c r="Q11" s="27">
        <v>236</v>
      </c>
      <c r="R11" s="26">
        <v>464545.27</v>
      </c>
      <c r="S11" s="26">
        <v>55</v>
      </c>
      <c r="T11" s="26">
        <v>236192.6</v>
      </c>
      <c r="U11" s="26">
        <v>45</v>
      </c>
      <c r="V11" s="26">
        <v>286530.07</v>
      </c>
      <c r="W11" s="35">
        <f t="shared" si="0"/>
        <v>7804</v>
      </c>
      <c r="X11" s="35">
        <f t="shared" si="1"/>
        <v>34229306.210000008</v>
      </c>
      <c r="Y11" s="36">
        <f>K17-W11</f>
        <v>3336</v>
      </c>
      <c r="Z11" s="36">
        <f>L17-X11</f>
        <v>21532129.089999981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74"/>
      <c r="B12" s="25" t="s">
        <v>10</v>
      </c>
      <c r="C12" s="26">
        <v>1623</v>
      </c>
      <c r="D12" s="26">
        <v>7289867.6900000004</v>
      </c>
      <c r="E12" s="26">
        <v>104</v>
      </c>
      <c r="F12" s="26">
        <v>436397.55</v>
      </c>
      <c r="G12" s="26">
        <v>2379</v>
      </c>
      <c r="H12" s="26">
        <v>10627552.710000001</v>
      </c>
      <c r="I12" s="26">
        <v>1032</v>
      </c>
      <c r="J12" s="26">
        <v>3914753.67</v>
      </c>
      <c r="K12" s="26">
        <v>833</v>
      </c>
      <c r="L12" s="26">
        <v>4909714.34</v>
      </c>
      <c r="M12" s="20"/>
      <c r="N12" s="20"/>
      <c r="O12" s="26">
        <v>94</v>
      </c>
      <c r="P12" s="26">
        <v>325268.09999999998</v>
      </c>
      <c r="Q12" s="27">
        <v>91</v>
      </c>
      <c r="R12" s="26">
        <v>202409.93</v>
      </c>
      <c r="S12" s="26">
        <v>54</v>
      </c>
      <c r="T12" s="26">
        <v>220592.48</v>
      </c>
      <c r="U12" s="26">
        <v>49</v>
      </c>
      <c r="V12" s="26">
        <v>248439.64</v>
      </c>
      <c r="W12" s="35">
        <f t="shared" si="0"/>
        <v>6259</v>
      </c>
      <c r="X12" s="35">
        <f t="shared" si="1"/>
        <v>28174996.110000007</v>
      </c>
      <c r="Y12" s="36">
        <f>M17-W12</f>
        <v>-2137</v>
      </c>
      <c r="Z12" s="36">
        <f>N17-X12</f>
        <v>-7872860.6100000069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74"/>
      <c r="B13" s="28" t="s">
        <v>11</v>
      </c>
      <c r="C13" s="26">
        <v>1409</v>
      </c>
      <c r="D13" s="26">
        <v>3876059.5</v>
      </c>
      <c r="E13" s="26">
        <v>118</v>
      </c>
      <c r="F13" s="26">
        <v>356278.24</v>
      </c>
      <c r="G13" s="26">
        <v>2170</v>
      </c>
      <c r="H13" s="26">
        <v>5706371.3200000003</v>
      </c>
      <c r="I13" s="26">
        <v>1311</v>
      </c>
      <c r="J13" s="26">
        <v>2552154.35</v>
      </c>
      <c r="K13" s="26">
        <v>743</v>
      </c>
      <c r="L13" s="26">
        <v>2682095.96</v>
      </c>
      <c r="M13" s="26">
        <v>238</v>
      </c>
      <c r="N13" s="26">
        <v>734484.38</v>
      </c>
      <c r="O13" s="20"/>
      <c r="P13" s="20"/>
      <c r="Q13" s="27">
        <v>113</v>
      </c>
      <c r="R13" s="26">
        <v>157392.5</v>
      </c>
      <c r="S13" s="26">
        <v>85</v>
      </c>
      <c r="T13" s="26">
        <v>287703.43</v>
      </c>
      <c r="U13" s="26">
        <v>159</v>
      </c>
      <c r="V13" s="26">
        <v>1631175.86</v>
      </c>
      <c r="W13" s="35">
        <f t="shared" si="0"/>
        <v>6346</v>
      </c>
      <c r="X13" s="35">
        <f t="shared" si="1"/>
        <v>17983715.540000003</v>
      </c>
      <c r="Y13" s="36">
        <f>O17-W13</f>
        <v>-4738</v>
      </c>
      <c r="Z13" s="36">
        <f>P17-X13</f>
        <v>-13016898.030000003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74"/>
      <c r="B14" s="31" t="s">
        <v>12</v>
      </c>
      <c r="C14" s="27">
        <v>750</v>
      </c>
      <c r="D14" s="26">
        <v>1859499.42</v>
      </c>
      <c r="E14" s="27">
        <v>92</v>
      </c>
      <c r="F14" s="26">
        <v>220991.22</v>
      </c>
      <c r="G14" s="27">
        <v>1126</v>
      </c>
      <c r="H14" s="26">
        <v>2646064.2400000002</v>
      </c>
      <c r="I14" s="27">
        <v>561</v>
      </c>
      <c r="J14" s="26">
        <v>1351709.14</v>
      </c>
      <c r="K14" s="26">
        <v>329</v>
      </c>
      <c r="L14" s="26">
        <v>993485.08</v>
      </c>
      <c r="M14" s="26">
        <v>124</v>
      </c>
      <c r="N14" s="26">
        <v>363676.18</v>
      </c>
      <c r="O14" s="27">
        <v>70</v>
      </c>
      <c r="P14" s="26">
        <v>111152.05</v>
      </c>
      <c r="Q14" s="20"/>
      <c r="R14" s="20"/>
      <c r="S14" s="26">
        <v>114</v>
      </c>
      <c r="T14" s="26">
        <v>667760.64000000001</v>
      </c>
      <c r="U14" s="26">
        <v>9</v>
      </c>
      <c r="V14" s="26">
        <v>15381.91</v>
      </c>
      <c r="W14" s="35">
        <f t="shared" si="0"/>
        <v>3175</v>
      </c>
      <c r="X14" s="35">
        <f t="shared" si="1"/>
        <v>8229719.879999999</v>
      </c>
      <c r="Y14" s="36">
        <f>Q17-W14</f>
        <v>-1270</v>
      </c>
      <c r="Z14" s="36">
        <f>R17-X14</f>
        <v>-3663503.3099999987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74"/>
      <c r="B15" s="25" t="s">
        <v>20</v>
      </c>
      <c r="C15" s="27">
        <v>478</v>
      </c>
      <c r="D15" s="26">
        <v>1373830.33</v>
      </c>
      <c r="E15" s="27">
        <v>47</v>
      </c>
      <c r="F15" s="26">
        <v>161242.92000000001</v>
      </c>
      <c r="G15" s="27">
        <v>743</v>
      </c>
      <c r="H15" s="26">
        <v>2240902.31</v>
      </c>
      <c r="I15" s="27">
        <v>339</v>
      </c>
      <c r="J15" s="26">
        <v>829161.9</v>
      </c>
      <c r="K15" s="26">
        <v>264</v>
      </c>
      <c r="L15" s="26">
        <v>1296898.44</v>
      </c>
      <c r="M15" s="26">
        <v>79</v>
      </c>
      <c r="N15" s="26">
        <v>289072.53000000003</v>
      </c>
      <c r="O15" s="27">
        <v>45</v>
      </c>
      <c r="P15" s="26">
        <v>90662.65</v>
      </c>
      <c r="Q15" s="39">
        <v>26</v>
      </c>
      <c r="R15" s="40">
        <v>50520.54</v>
      </c>
      <c r="S15" s="20"/>
      <c r="T15" s="20"/>
      <c r="U15" s="26">
        <v>14</v>
      </c>
      <c r="V15" s="26">
        <v>33102.480000000003</v>
      </c>
      <c r="W15" s="35">
        <f t="shared" ref="W15:W16" si="2">C15+E15+G15+I15+K15+M15+O15+Q15+S15+U15</f>
        <v>2035</v>
      </c>
      <c r="X15" s="35">
        <f t="shared" ref="X15:X16" si="3">D15+F15+H15+J15+L15+N15+P15+R15+T15+V15</f>
        <v>6365394.1000000015</v>
      </c>
      <c r="Y15" s="36">
        <f>S17-W15</f>
        <v>-1074</v>
      </c>
      <c r="Z15" s="36">
        <f>T17-X15</f>
        <v>-2492964.7800000012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75"/>
      <c r="B16" s="19" t="s">
        <v>21</v>
      </c>
      <c r="C16" s="32">
        <v>0</v>
      </c>
      <c r="D16" s="33">
        <v>0</v>
      </c>
      <c r="E16" s="32">
        <v>0</v>
      </c>
      <c r="F16" s="33">
        <v>0</v>
      </c>
      <c r="G16" s="32">
        <v>1</v>
      </c>
      <c r="H16" s="33">
        <v>7339.97</v>
      </c>
      <c r="I16" s="32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2">
        <v>0</v>
      </c>
      <c r="P16" s="33">
        <v>0</v>
      </c>
      <c r="Q16" s="32">
        <v>0</v>
      </c>
      <c r="R16" s="33">
        <v>0</v>
      </c>
      <c r="S16" s="32">
        <v>0</v>
      </c>
      <c r="T16" s="33">
        <v>0</v>
      </c>
      <c r="U16" s="21"/>
      <c r="V16" s="21"/>
      <c r="W16" s="37">
        <f t="shared" si="2"/>
        <v>1</v>
      </c>
      <c r="X16" s="37">
        <f t="shared" si="3"/>
        <v>7339.97</v>
      </c>
      <c r="Y16" s="37">
        <f>U17-W16</f>
        <v>674</v>
      </c>
      <c r="Z16" s="37">
        <f>V17-X16</f>
        <v>3839987.62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4" t="s">
        <v>0</v>
      </c>
      <c r="B17" s="34"/>
      <c r="C17" s="34">
        <f t="shared" ref="C17:X17" si="4">SUM(C7:C16)</f>
        <v>18584</v>
      </c>
      <c r="D17" s="34">
        <f t="shared" si="4"/>
        <v>74939522.510000005</v>
      </c>
      <c r="E17" s="34">
        <f t="shared" si="4"/>
        <v>2199</v>
      </c>
      <c r="F17" s="34">
        <f t="shared" si="4"/>
        <v>9627833.8000000007</v>
      </c>
      <c r="G17" s="34">
        <f t="shared" si="4"/>
        <v>27761</v>
      </c>
      <c r="H17" s="34">
        <f t="shared" si="4"/>
        <v>110513509.00999998</v>
      </c>
      <c r="I17" s="34">
        <f t="shared" si="4"/>
        <v>12652</v>
      </c>
      <c r="J17" s="34">
        <f t="shared" si="4"/>
        <v>43363191.539999999</v>
      </c>
      <c r="K17" s="34">
        <f t="shared" si="4"/>
        <v>11140</v>
      </c>
      <c r="L17" s="34">
        <f t="shared" si="4"/>
        <v>55761435.29999999</v>
      </c>
      <c r="M17" s="34">
        <f t="shared" si="4"/>
        <v>4122</v>
      </c>
      <c r="N17" s="34">
        <f t="shared" si="4"/>
        <v>20302135.5</v>
      </c>
      <c r="O17" s="34">
        <f t="shared" si="4"/>
        <v>1608</v>
      </c>
      <c r="P17" s="34">
        <f t="shared" si="4"/>
        <v>4966817.51</v>
      </c>
      <c r="Q17" s="34">
        <f t="shared" si="4"/>
        <v>1905</v>
      </c>
      <c r="R17" s="34">
        <f t="shared" si="4"/>
        <v>4566216.57</v>
      </c>
      <c r="S17" s="34">
        <f t="shared" si="4"/>
        <v>961</v>
      </c>
      <c r="T17" s="34">
        <f t="shared" si="4"/>
        <v>3872429.3200000003</v>
      </c>
      <c r="U17" s="34">
        <f t="shared" si="4"/>
        <v>675</v>
      </c>
      <c r="V17" s="34">
        <f t="shared" si="4"/>
        <v>3847327.5900000003</v>
      </c>
      <c r="W17" s="34">
        <f t="shared" si="4"/>
        <v>81607</v>
      </c>
      <c r="X17" s="34">
        <f t="shared" si="4"/>
        <v>331760418.65000015</v>
      </c>
      <c r="Y17" s="34"/>
      <c r="Z17" s="3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44" customWidth="1"/>
    <col min="2" max="2" width="27.7109375" style="44" customWidth="1"/>
    <col min="3" max="3" width="8.28515625" style="44" customWidth="1"/>
    <col min="4" max="4" width="14.140625" style="44" customWidth="1"/>
    <col min="5" max="5" width="8.85546875" style="44" bestFit="1" customWidth="1"/>
    <col min="6" max="6" width="12.7109375" style="44" customWidth="1"/>
    <col min="7" max="7" width="11.42578125" style="44" bestFit="1" customWidth="1"/>
    <col min="8" max="8" width="14.5703125" style="44" bestFit="1" customWidth="1"/>
    <col min="9" max="9" width="8.140625" style="44" customWidth="1"/>
    <col min="10" max="10" width="14.5703125" style="44" bestFit="1" customWidth="1"/>
    <col min="11" max="11" width="8.140625" style="44" customWidth="1"/>
    <col min="12" max="12" width="13.85546875" style="44" customWidth="1"/>
    <col min="13" max="13" width="8.140625" style="44" customWidth="1"/>
    <col min="14" max="14" width="12.7109375" style="44" customWidth="1"/>
    <col min="15" max="15" width="8.140625" style="44" customWidth="1"/>
    <col min="16" max="16" width="12.7109375" style="44" customWidth="1"/>
    <col min="17" max="17" width="8.140625" style="44" customWidth="1"/>
    <col min="18" max="18" width="14.42578125" style="44" bestFit="1" customWidth="1"/>
    <col min="19" max="19" width="8.140625" style="44" customWidth="1"/>
    <col min="20" max="20" width="11.42578125" style="44" customWidth="1"/>
    <col min="21" max="21" width="9.140625" style="44" customWidth="1"/>
    <col min="22" max="22" width="14.42578125" style="44" bestFit="1" customWidth="1"/>
    <col min="23" max="23" width="9.28515625" style="66" customWidth="1"/>
    <col min="24" max="24" width="16.42578125" style="66" bestFit="1" customWidth="1"/>
    <col min="25" max="25" width="10.42578125" style="44" customWidth="1"/>
    <col min="26" max="26" width="16" style="44" bestFit="1" customWidth="1"/>
    <col min="27" max="27" width="3.28515625" style="44" customWidth="1"/>
    <col min="28" max="16384" width="9.140625" style="44"/>
  </cols>
  <sheetData>
    <row r="1" spans="1:96" ht="18.75" x14ac:dyDescent="0.3">
      <c r="A1" s="90" t="s">
        <v>22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96" ht="18.75" x14ac:dyDescent="0.3">
      <c r="A2" s="90" t="s">
        <v>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</row>
    <row r="3" spans="1:96" ht="16.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96" ht="15.75" customHeight="1" x14ac:dyDescent="0.25">
      <c r="A4" s="91" t="s">
        <v>4</v>
      </c>
      <c r="B4" s="92"/>
      <c r="C4" s="97" t="s">
        <v>5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9"/>
      <c r="AA4" s="46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</row>
    <row r="5" spans="1:96" s="49" customFormat="1" ht="48.75" customHeight="1" x14ac:dyDescent="0.25">
      <c r="A5" s="93"/>
      <c r="B5" s="94"/>
      <c r="C5" s="84" t="s">
        <v>7</v>
      </c>
      <c r="D5" s="85"/>
      <c r="E5" s="84" t="s">
        <v>8</v>
      </c>
      <c r="F5" s="85"/>
      <c r="G5" s="84" t="s">
        <v>17</v>
      </c>
      <c r="H5" s="85"/>
      <c r="I5" s="84" t="s">
        <v>9</v>
      </c>
      <c r="J5" s="85"/>
      <c r="K5" s="70" t="s">
        <v>19</v>
      </c>
      <c r="L5" s="70"/>
      <c r="M5" s="84" t="s">
        <v>10</v>
      </c>
      <c r="N5" s="85"/>
      <c r="O5" s="84" t="s">
        <v>11</v>
      </c>
      <c r="P5" s="85"/>
      <c r="Q5" s="84" t="s">
        <v>13</v>
      </c>
      <c r="R5" s="85"/>
      <c r="S5" s="84" t="s">
        <v>14</v>
      </c>
      <c r="T5" s="85"/>
      <c r="U5" s="84" t="s">
        <v>21</v>
      </c>
      <c r="V5" s="85"/>
      <c r="W5" s="86" t="s">
        <v>0</v>
      </c>
      <c r="X5" s="87"/>
      <c r="Y5" s="88" t="s">
        <v>6</v>
      </c>
      <c r="Z5" s="89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</row>
    <row r="6" spans="1:96" s="51" customFormat="1" ht="40.5" customHeight="1" x14ac:dyDescent="0.25">
      <c r="A6" s="95"/>
      <c r="B6" s="96"/>
      <c r="C6" s="41" t="s">
        <v>2</v>
      </c>
      <c r="D6" s="41" t="s">
        <v>3</v>
      </c>
      <c r="E6" s="41" t="s">
        <v>2</v>
      </c>
      <c r="F6" s="41" t="s">
        <v>3</v>
      </c>
      <c r="G6" s="41" t="s">
        <v>2</v>
      </c>
      <c r="H6" s="41" t="s">
        <v>3</v>
      </c>
      <c r="I6" s="41" t="s">
        <v>2</v>
      </c>
      <c r="J6" s="41" t="s">
        <v>3</v>
      </c>
      <c r="K6" s="41" t="s">
        <v>2</v>
      </c>
      <c r="L6" s="41" t="s">
        <v>3</v>
      </c>
      <c r="M6" s="41" t="s">
        <v>2</v>
      </c>
      <c r="N6" s="41" t="s">
        <v>3</v>
      </c>
      <c r="O6" s="41" t="s">
        <v>2</v>
      </c>
      <c r="P6" s="41" t="s">
        <v>3</v>
      </c>
      <c r="Q6" s="41" t="s">
        <v>2</v>
      </c>
      <c r="R6" s="41" t="s">
        <v>3</v>
      </c>
      <c r="S6" s="41" t="s">
        <v>2</v>
      </c>
      <c r="T6" s="41" t="s">
        <v>3</v>
      </c>
      <c r="U6" s="41" t="s">
        <v>2</v>
      </c>
      <c r="V6" s="41" t="s">
        <v>3</v>
      </c>
      <c r="W6" s="43" t="s">
        <v>2</v>
      </c>
      <c r="X6" s="43" t="s">
        <v>3</v>
      </c>
      <c r="Y6" s="42" t="s">
        <v>2</v>
      </c>
      <c r="Z6" s="42" t="s">
        <v>3</v>
      </c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</row>
    <row r="7" spans="1:96" ht="32.25" customHeight="1" x14ac:dyDescent="0.25">
      <c r="A7" s="80" t="s">
        <v>1</v>
      </c>
      <c r="B7" s="25" t="s">
        <v>7</v>
      </c>
      <c r="C7" s="67"/>
      <c r="D7" s="68"/>
      <c r="E7" s="26">
        <v>2863</v>
      </c>
      <c r="F7" s="26">
        <v>12105621.530000001</v>
      </c>
      <c r="G7" s="26">
        <v>32146</v>
      </c>
      <c r="H7" s="26">
        <v>130180654.3</v>
      </c>
      <c r="I7" s="26">
        <v>13474</v>
      </c>
      <c r="J7" s="26">
        <v>47652503.609999999</v>
      </c>
      <c r="K7" s="26">
        <v>14050</v>
      </c>
      <c r="L7" s="26">
        <v>75680117.079999998</v>
      </c>
      <c r="M7" s="26">
        <v>4198</v>
      </c>
      <c r="N7" s="26">
        <v>19614350.02</v>
      </c>
      <c r="O7" s="26">
        <v>2503</v>
      </c>
      <c r="P7" s="26">
        <v>7724401.9399999995</v>
      </c>
      <c r="Q7" s="26">
        <v>1886</v>
      </c>
      <c r="R7" s="26">
        <v>5456366.4300000006</v>
      </c>
      <c r="S7" s="26">
        <v>480</v>
      </c>
      <c r="T7" s="26">
        <v>1877496.92</v>
      </c>
      <c r="U7" s="26">
        <v>575</v>
      </c>
      <c r="V7" s="26">
        <v>2923065.98</v>
      </c>
      <c r="W7" s="52">
        <f>C7+E7+G7+I7+K7+M7+O7+Q7+S7+U7</f>
        <v>72175</v>
      </c>
      <c r="X7" s="52">
        <f>D7+F7+H7+J7+L7+N7+P7+R7+T7+V7</f>
        <v>303214577.81</v>
      </c>
      <c r="Y7" s="53">
        <f>C17-W7</f>
        <v>17346</v>
      </c>
      <c r="Z7" s="53">
        <f>D17-X7</f>
        <v>58871016.020000041</v>
      </c>
      <c r="AA7" s="54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</row>
    <row r="8" spans="1:96" ht="32.25" customHeight="1" x14ac:dyDescent="0.25">
      <c r="A8" s="81"/>
      <c r="B8" s="25" t="s">
        <v>8</v>
      </c>
      <c r="C8" s="26">
        <v>10244</v>
      </c>
      <c r="D8" s="26">
        <v>43697284.899999999</v>
      </c>
      <c r="E8" s="67"/>
      <c r="F8" s="68"/>
      <c r="G8" s="26">
        <v>12321</v>
      </c>
      <c r="H8" s="26">
        <v>49261861.75</v>
      </c>
      <c r="I8" s="26">
        <v>4994</v>
      </c>
      <c r="J8" s="26">
        <v>19509254.210000001</v>
      </c>
      <c r="K8" s="26">
        <v>4236</v>
      </c>
      <c r="L8" s="26">
        <v>22036705.050000001</v>
      </c>
      <c r="M8" s="26">
        <v>736</v>
      </c>
      <c r="N8" s="26">
        <v>4195105.1500000004</v>
      </c>
      <c r="O8" s="26">
        <v>948</v>
      </c>
      <c r="P8" s="26">
        <v>2351538.14</v>
      </c>
      <c r="Q8" s="26">
        <v>555</v>
      </c>
      <c r="R8" s="26">
        <v>1496472.9499999997</v>
      </c>
      <c r="S8" s="26">
        <v>182</v>
      </c>
      <c r="T8" s="26">
        <v>742759.46</v>
      </c>
      <c r="U8" s="26">
        <v>180</v>
      </c>
      <c r="V8" s="26">
        <v>860956.11</v>
      </c>
      <c r="W8" s="52">
        <f t="shared" ref="W8:X16" si="0">C8+E8+G8+I8+K8+M8+O8+Q8+S8+U8</f>
        <v>34396</v>
      </c>
      <c r="X8" s="52">
        <f t="shared" si="0"/>
        <v>144151937.72000003</v>
      </c>
      <c r="Y8" s="53">
        <f>E17-W8</f>
        <v>-25158</v>
      </c>
      <c r="Z8" s="53">
        <f>F17-X8</f>
        <v>-106016448.73000002</v>
      </c>
      <c r="AA8" s="54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</row>
    <row r="9" spans="1:96" ht="32.25" customHeight="1" x14ac:dyDescent="0.25">
      <c r="A9" s="81"/>
      <c r="B9" s="25" t="s">
        <v>18</v>
      </c>
      <c r="C9" s="26">
        <v>21734</v>
      </c>
      <c r="D9" s="26">
        <v>88309787</v>
      </c>
      <c r="E9" s="26">
        <v>1866</v>
      </c>
      <c r="F9" s="26">
        <v>7710474.3600000003</v>
      </c>
      <c r="G9" s="67"/>
      <c r="H9" s="68"/>
      <c r="I9" s="26">
        <v>10695</v>
      </c>
      <c r="J9" s="26">
        <v>37651564.280000001</v>
      </c>
      <c r="K9" s="26">
        <v>7517</v>
      </c>
      <c r="L9" s="26">
        <v>38231233.009999998</v>
      </c>
      <c r="M9" s="26">
        <v>3111</v>
      </c>
      <c r="N9" s="26">
        <v>15112967.510000002</v>
      </c>
      <c r="O9" s="26">
        <v>1958</v>
      </c>
      <c r="P9" s="26">
        <v>5914535.8399999999</v>
      </c>
      <c r="Q9" s="26">
        <v>1331</v>
      </c>
      <c r="R9" s="26">
        <v>3054979.1799999997</v>
      </c>
      <c r="S9" s="26">
        <v>370</v>
      </c>
      <c r="T9" s="26">
        <v>1574639.6900000002</v>
      </c>
      <c r="U9" s="26">
        <v>452</v>
      </c>
      <c r="V9" s="26">
        <v>2323041.1999999997</v>
      </c>
      <c r="W9" s="52">
        <f t="shared" si="0"/>
        <v>49034</v>
      </c>
      <c r="X9" s="52">
        <f t="shared" si="0"/>
        <v>199883222.06999999</v>
      </c>
      <c r="Y9" s="53">
        <f>G17-W9</f>
        <v>57215</v>
      </c>
      <c r="Z9" s="53">
        <f>H17-X9</f>
        <v>211626362.73000002</v>
      </c>
      <c r="AA9" s="54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</row>
    <row r="10" spans="1:96" ht="32.25" customHeight="1" x14ac:dyDescent="0.25">
      <c r="A10" s="81"/>
      <c r="B10" s="28" t="s">
        <v>9</v>
      </c>
      <c r="C10" s="26">
        <v>22788</v>
      </c>
      <c r="D10" s="26">
        <v>93288487.310000002</v>
      </c>
      <c r="E10" s="26">
        <v>2005</v>
      </c>
      <c r="F10" s="26">
        <v>8790836</v>
      </c>
      <c r="G10" s="26">
        <v>25741</v>
      </c>
      <c r="H10" s="26">
        <v>99365669.219999999</v>
      </c>
      <c r="I10" s="67"/>
      <c r="J10" s="68"/>
      <c r="K10" s="26">
        <v>8520</v>
      </c>
      <c r="L10" s="26">
        <v>44090422</v>
      </c>
      <c r="M10" s="26">
        <v>3502</v>
      </c>
      <c r="N10" s="26">
        <v>16313017.550000001</v>
      </c>
      <c r="O10" s="26">
        <v>2512</v>
      </c>
      <c r="P10" s="26">
        <v>9578234.6900000013</v>
      </c>
      <c r="Q10" s="26">
        <v>1984</v>
      </c>
      <c r="R10" s="26">
        <v>4277948.47</v>
      </c>
      <c r="S10" s="26">
        <v>433</v>
      </c>
      <c r="T10" s="26">
        <v>1594967.6099999999</v>
      </c>
      <c r="U10" s="26">
        <v>372</v>
      </c>
      <c r="V10" s="26">
        <v>1965057.19</v>
      </c>
      <c r="W10" s="52">
        <f t="shared" si="0"/>
        <v>67857</v>
      </c>
      <c r="X10" s="52">
        <f t="shared" si="0"/>
        <v>279264640.04000008</v>
      </c>
      <c r="Y10" s="53">
        <f>I17-W10</f>
        <v>-22375</v>
      </c>
      <c r="Z10" s="53">
        <f>J17-X10</f>
        <v>-121260434.03000009</v>
      </c>
      <c r="AA10" s="54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</row>
    <row r="11" spans="1:96" ht="32.25" customHeight="1" x14ac:dyDescent="0.25">
      <c r="A11" s="81"/>
      <c r="B11" s="29" t="s">
        <v>19</v>
      </c>
      <c r="C11" s="26">
        <v>14376</v>
      </c>
      <c r="D11" s="26">
        <v>66559562.269999996</v>
      </c>
      <c r="E11" s="26">
        <v>902</v>
      </c>
      <c r="F11" s="26">
        <v>4140841.4299999997</v>
      </c>
      <c r="G11" s="26">
        <v>11226</v>
      </c>
      <c r="H11" s="26">
        <v>51746667.060000002</v>
      </c>
      <c r="I11" s="26">
        <v>5084</v>
      </c>
      <c r="J11" s="26">
        <v>20779038.020000003</v>
      </c>
      <c r="K11" s="67"/>
      <c r="L11" s="68"/>
      <c r="M11" s="26">
        <v>1422</v>
      </c>
      <c r="N11" s="26">
        <v>7299265.3399999999</v>
      </c>
      <c r="O11" s="26">
        <v>922</v>
      </c>
      <c r="P11" s="26">
        <v>2644801.31</v>
      </c>
      <c r="Q11" s="26">
        <v>801</v>
      </c>
      <c r="R11" s="26">
        <v>1921326.4500000002</v>
      </c>
      <c r="S11" s="26">
        <v>148</v>
      </c>
      <c r="T11" s="26">
        <v>604144.1</v>
      </c>
      <c r="U11" s="26">
        <v>222</v>
      </c>
      <c r="V11" s="26">
        <v>1121390.5</v>
      </c>
      <c r="W11" s="52">
        <f t="shared" si="0"/>
        <v>35103</v>
      </c>
      <c r="X11" s="52">
        <f t="shared" si="0"/>
        <v>156817036.47999999</v>
      </c>
      <c r="Y11" s="53">
        <f>K17-W11</f>
        <v>7216</v>
      </c>
      <c r="Z11" s="53">
        <f>L17-X11</f>
        <v>60354793.24999997</v>
      </c>
      <c r="AA11" s="54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</row>
    <row r="12" spans="1:96" ht="32.25" customHeight="1" x14ac:dyDescent="0.25">
      <c r="A12" s="81"/>
      <c r="B12" s="25" t="s">
        <v>10</v>
      </c>
      <c r="C12" s="26">
        <v>7896</v>
      </c>
      <c r="D12" s="26">
        <v>35731639.379999995</v>
      </c>
      <c r="E12" s="26">
        <v>444</v>
      </c>
      <c r="F12" s="26">
        <v>1859290.1199999999</v>
      </c>
      <c r="G12" s="26">
        <v>9460</v>
      </c>
      <c r="H12" s="26">
        <v>41589313.900000006</v>
      </c>
      <c r="I12" s="26">
        <v>3850</v>
      </c>
      <c r="J12" s="26">
        <v>15785408.379999999</v>
      </c>
      <c r="K12" s="26">
        <v>3360</v>
      </c>
      <c r="L12" s="26">
        <v>19789672.23</v>
      </c>
      <c r="M12" s="67"/>
      <c r="N12" s="68"/>
      <c r="O12" s="26">
        <v>708</v>
      </c>
      <c r="P12" s="26">
        <v>2723922.5</v>
      </c>
      <c r="Q12" s="26">
        <v>366</v>
      </c>
      <c r="R12" s="26">
        <v>928163.73</v>
      </c>
      <c r="S12" s="26">
        <v>154</v>
      </c>
      <c r="T12" s="26">
        <v>750212.18</v>
      </c>
      <c r="U12" s="26">
        <v>165</v>
      </c>
      <c r="V12" s="26">
        <v>869159.37000000011</v>
      </c>
      <c r="W12" s="52">
        <f t="shared" si="0"/>
        <v>26403</v>
      </c>
      <c r="X12" s="52">
        <f t="shared" si="0"/>
        <v>120026781.79000002</v>
      </c>
      <c r="Y12" s="53">
        <f>M17-W12</f>
        <v>-11745</v>
      </c>
      <c r="Z12" s="53">
        <f>N17-X12</f>
        <v>-52078870.670000017</v>
      </c>
      <c r="AA12" s="5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</row>
    <row r="13" spans="1:96" ht="32.25" customHeight="1" x14ac:dyDescent="0.25">
      <c r="A13" s="81"/>
      <c r="B13" s="28" t="s">
        <v>11</v>
      </c>
      <c r="C13" s="26">
        <v>6952</v>
      </c>
      <c r="D13" s="26">
        <v>19293828.009999998</v>
      </c>
      <c r="E13" s="26">
        <v>581</v>
      </c>
      <c r="F13" s="26">
        <v>1908487.17</v>
      </c>
      <c r="G13" s="26">
        <v>8416</v>
      </c>
      <c r="H13" s="26">
        <v>22008021.149999999</v>
      </c>
      <c r="I13" s="26">
        <v>4140</v>
      </c>
      <c r="J13" s="26">
        <v>8951409.1999999993</v>
      </c>
      <c r="K13" s="26">
        <v>2575</v>
      </c>
      <c r="L13" s="26">
        <v>9717680.6699999999</v>
      </c>
      <c r="M13" s="26">
        <v>926</v>
      </c>
      <c r="N13" s="26">
        <v>3046200.66</v>
      </c>
      <c r="O13" s="67"/>
      <c r="P13" s="68"/>
      <c r="Q13" s="26">
        <v>459</v>
      </c>
      <c r="R13" s="26">
        <v>806115.34</v>
      </c>
      <c r="S13" s="26">
        <v>168</v>
      </c>
      <c r="T13" s="26">
        <v>617423.06000000006</v>
      </c>
      <c r="U13" s="26">
        <v>324</v>
      </c>
      <c r="V13" s="26">
        <v>2885772.87</v>
      </c>
      <c r="W13" s="52">
        <f t="shared" si="0"/>
        <v>24541</v>
      </c>
      <c r="X13" s="52">
        <f t="shared" si="0"/>
        <v>69234938.13000001</v>
      </c>
      <c r="Y13" s="53">
        <f>O17-W13</f>
        <v>-14297</v>
      </c>
      <c r="Z13" s="53">
        <f>P17-X13</f>
        <v>-37107683.260000013</v>
      </c>
      <c r="AA13" s="54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</row>
    <row r="14" spans="1:96" s="56" customFormat="1" ht="32.25" customHeight="1" thickBot="1" x14ac:dyDescent="0.3">
      <c r="A14" s="81"/>
      <c r="B14" s="55" t="s">
        <v>12</v>
      </c>
      <c r="C14" s="26">
        <v>3232</v>
      </c>
      <c r="D14" s="26">
        <v>8375606.79</v>
      </c>
      <c r="E14" s="26">
        <v>380</v>
      </c>
      <c r="F14" s="26">
        <v>959122.62999999989</v>
      </c>
      <c r="G14" s="26">
        <v>3967</v>
      </c>
      <c r="H14" s="26">
        <v>8778229.540000001</v>
      </c>
      <c r="I14" s="26">
        <v>1960</v>
      </c>
      <c r="J14" s="26">
        <v>4420433.66</v>
      </c>
      <c r="K14" s="26">
        <v>1149</v>
      </c>
      <c r="L14" s="26">
        <v>3779264.16</v>
      </c>
      <c r="M14" s="26">
        <v>439</v>
      </c>
      <c r="N14" s="26">
        <v>1178620.78</v>
      </c>
      <c r="O14" s="26">
        <v>391</v>
      </c>
      <c r="P14" s="26">
        <v>586416.24</v>
      </c>
      <c r="Q14" s="67"/>
      <c r="R14" s="68"/>
      <c r="S14" s="26">
        <v>317</v>
      </c>
      <c r="T14" s="26">
        <v>1788116.22</v>
      </c>
      <c r="U14" s="26">
        <v>45</v>
      </c>
      <c r="V14" s="26">
        <v>96388.89</v>
      </c>
      <c r="W14" s="52">
        <f t="shared" si="0"/>
        <v>11880</v>
      </c>
      <c r="X14" s="52">
        <f t="shared" si="0"/>
        <v>29962198.91</v>
      </c>
      <c r="Y14" s="53">
        <f>Q17-W14</f>
        <v>-4349</v>
      </c>
      <c r="Z14" s="53">
        <f>R17-X14</f>
        <v>-11675631.41</v>
      </c>
      <c r="AA14" s="54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</row>
    <row r="15" spans="1:96" s="57" customFormat="1" ht="32.25" customHeight="1" thickTop="1" x14ac:dyDescent="0.25">
      <c r="A15" s="81"/>
      <c r="B15" s="25" t="s">
        <v>20</v>
      </c>
      <c r="C15" s="26">
        <v>2299</v>
      </c>
      <c r="D15" s="26">
        <v>6829398.1699999999</v>
      </c>
      <c r="E15" s="26">
        <v>197</v>
      </c>
      <c r="F15" s="26">
        <v>660815.75</v>
      </c>
      <c r="G15" s="26">
        <v>2969</v>
      </c>
      <c r="H15" s="26">
        <v>8554017.5399999991</v>
      </c>
      <c r="I15" s="26">
        <v>1285</v>
      </c>
      <c r="J15" s="26">
        <v>3254594.6500000004</v>
      </c>
      <c r="K15" s="26">
        <v>912</v>
      </c>
      <c r="L15" s="26">
        <v>3846735.5299999993</v>
      </c>
      <c r="M15" s="26">
        <v>324</v>
      </c>
      <c r="N15" s="26">
        <v>1188384.1100000001</v>
      </c>
      <c r="O15" s="26">
        <v>302</v>
      </c>
      <c r="P15" s="26">
        <v>603404.21</v>
      </c>
      <c r="Q15" s="26">
        <v>149</v>
      </c>
      <c r="R15" s="26">
        <v>345194.95</v>
      </c>
      <c r="S15" s="67"/>
      <c r="T15" s="68"/>
      <c r="U15" s="26">
        <v>59</v>
      </c>
      <c r="V15" s="26">
        <v>178127.09000000003</v>
      </c>
      <c r="W15" s="52">
        <f t="shared" si="0"/>
        <v>8496</v>
      </c>
      <c r="X15" s="52">
        <f t="shared" si="0"/>
        <v>25460672</v>
      </c>
      <c r="Y15" s="53">
        <f>S17-W15</f>
        <v>-6244</v>
      </c>
      <c r="Z15" s="53">
        <f>T17-X15</f>
        <v>-15910912.76</v>
      </c>
      <c r="AA15" s="54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</row>
    <row r="16" spans="1:96" s="57" customFormat="1" ht="32.25" customHeight="1" thickBot="1" x14ac:dyDescent="0.3">
      <c r="A16" s="82"/>
      <c r="B16" s="58" t="s">
        <v>21</v>
      </c>
      <c r="C16" s="100">
        <v>0</v>
      </c>
      <c r="D16" s="100">
        <v>0</v>
      </c>
      <c r="E16" s="100">
        <v>0</v>
      </c>
      <c r="F16" s="100">
        <v>0</v>
      </c>
      <c r="G16" s="100">
        <v>3</v>
      </c>
      <c r="H16" s="100">
        <v>25150.34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1"/>
      <c r="V16" s="101"/>
      <c r="W16" s="33">
        <f t="shared" si="0"/>
        <v>3</v>
      </c>
      <c r="X16" s="33">
        <f t="shared" si="0"/>
        <v>25150.34</v>
      </c>
      <c r="Y16" s="59">
        <f>U17-W16</f>
        <v>2391</v>
      </c>
      <c r="Z16" s="59">
        <f>V17-X16</f>
        <v>13197808.859999999</v>
      </c>
      <c r="AA16" s="54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</row>
    <row r="17" spans="1:96" s="34" customFormat="1" ht="16.5" thickTop="1" x14ac:dyDescent="0.25">
      <c r="A17" s="34" t="s">
        <v>0</v>
      </c>
      <c r="B17" s="60" t="s">
        <v>15</v>
      </c>
      <c r="C17" s="34">
        <f t="shared" ref="C17:X17" si="1">SUM(C7:C16)</f>
        <v>89521</v>
      </c>
      <c r="D17" s="34">
        <f t="shared" si="1"/>
        <v>362085593.83000004</v>
      </c>
      <c r="E17" s="34">
        <f t="shared" si="1"/>
        <v>9238</v>
      </c>
      <c r="F17" s="34">
        <f t="shared" si="1"/>
        <v>38135488.990000002</v>
      </c>
      <c r="G17" s="34">
        <f t="shared" si="1"/>
        <v>106249</v>
      </c>
      <c r="H17" s="34">
        <f t="shared" si="1"/>
        <v>411509584.80000001</v>
      </c>
      <c r="I17" s="34">
        <f t="shared" si="1"/>
        <v>45482</v>
      </c>
      <c r="J17" s="34">
        <f t="shared" si="1"/>
        <v>158004206.00999999</v>
      </c>
      <c r="K17" s="34">
        <f t="shared" si="1"/>
        <v>42319</v>
      </c>
      <c r="L17" s="34">
        <f t="shared" si="1"/>
        <v>217171829.72999996</v>
      </c>
      <c r="M17" s="34">
        <f t="shared" si="1"/>
        <v>14658</v>
      </c>
      <c r="N17" s="34">
        <f t="shared" si="1"/>
        <v>67947911.120000005</v>
      </c>
      <c r="O17" s="34">
        <f t="shared" si="1"/>
        <v>10244</v>
      </c>
      <c r="P17" s="34">
        <f t="shared" si="1"/>
        <v>32127254.869999997</v>
      </c>
      <c r="Q17" s="34">
        <f t="shared" si="1"/>
        <v>7531</v>
      </c>
      <c r="R17" s="34">
        <f t="shared" si="1"/>
        <v>18286567.5</v>
      </c>
      <c r="S17" s="34">
        <f t="shared" si="1"/>
        <v>2252</v>
      </c>
      <c r="T17" s="34">
        <f t="shared" si="1"/>
        <v>9549759.2400000002</v>
      </c>
      <c r="U17" s="34">
        <f t="shared" si="1"/>
        <v>2394</v>
      </c>
      <c r="V17" s="34">
        <f t="shared" si="1"/>
        <v>13222959.199999999</v>
      </c>
      <c r="W17" s="34">
        <f t="shared" si="1"/>
        <v>329888</v>
      </c>
      <c r="X17" s="34">
        <f t="shared" si="1"/>
        <v>1328041155.2900002</v>
      </c>
      <c r="AA17" s="61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</row>
    <row r="18" spans="1:96" s="34" customFormat="1" x14ac:dyDescent="0.25">
      <c r="Y18" s="63"/>
      <c r="Z18" s="63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</row>
    <row r="19" spans="1:96" s="34" customFormat="1" ht="22.5" customHeight="1" x14ac:dyDescent="0.25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61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</row>
    <row r="20" spans="1:96" x14ac:dyDescent="0.25">
      <c r="A20" s="64"/>
      <c r="C20" s="57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57"/>
      <c r="Z20" s="57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IV-то тримесечие 2022 г.</vt:lpstr>
      <vt:lpstr>УПФ - 2022 г.</vt:lpstr>
      <vt:lpstr>'УПФ - 2022 г.'!Print_Area</vt:lpstr>
      <vt:lpstr>'УПФ - IV-то тримесечие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2022-12-06T13:34:15Z</cp:lastPrinted>
  <dcterms:created xsi:type="dcterms:W3CDTF">2004-05-22T18:25:26Z</dcterms:created>
  <dcterms:modified xsi:type="dcterms:W3CDTF">2023-02-21T13:53:48Z</dcterms:modified>
</cp:coreProperties>
</file>