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I86" i="1" s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J77" i="1" s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 s="1"/>
  <c r="E79" i="1"/>
  <c r="J78" i="1"/>
  <c r="I78" i="1"/>
  <c r="I77" i="1" s="1"/>
  <c r="H78" i="1"/>
  <c r="G78" i="1"/>
  <c r="F78" i="1" s="1"/>
  <c r="E78" i="1"/>
  <c r="E77" i="1" s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J68" i="1" s="1"/>
  <c r="J66" i="1" s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H68" i="1" s="1"/>
  <c r="H66" i="1" s="1"/>
  <c r="G69" i="1"/>
  <c r="F69" i="1" s="1"/>
  <c r="F68" i="1" s="1"/>
  <c r="E69" i="1"/>
  <c r="M68" i="1"/>
  <c r="M66" i="1" s="1"/>
  <c r="I68" i="1"/>
  <c r="I66" i="1" s="1"/>
  <c r="E68" i="1"/>
  <c r="E66" i="1" s="1"/>
  <c r="F67" i="1"/>
  <c r="J63" i="1"/>
  <c r="I63" i="1"/>
  <c r="H63" i="1"/>
  <c r="G63" i="1"/>
  <c r="F63" i="1" s="1"/>
  <c r="E63" i="1"/>
  <c r="J62" i="1"/>
  <c r="J56" i="1" s="1"/>
  <c r="I62" i="1"/>
  <c r="H62" i="1"/>
  <c r="G62" i="1"/>
  <c r="E62" i="1"/>
  <c r="F61" i="1"/>
  <c r="J60" i="1"/>
  <c r="I60" i="1"/>
  <c r="H60" i="1"/>
  <c r="F60" i="1" s="1"/>
  <c r="G60" i="1"/>
  <c r="E60" i="1"/>
  <c r="J59" i="1"/>
  <c r="I59" i="1"/>
  <c r="H59" i="1"/>
  <c r="G59" i="1"/>
  <c r="F59" i="1" s="1"/>
  <c r="E59" i="1"/>
  <c r="J58" i="1"/>
  <c r="I58" i="1"/>
  <c r="I56" i="1" s="1"/>
  <c r="H58" i="1"/>
  <c r="F58" i="1" s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F40" i="1" s="1"/>
  <c r="F39" i="1" s="1"/>
  <c r="F38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F24" i="1"/>
  <c r="J23" i="1"/>
  <c r="I23" i="1"/>
  <c r="I22" i="1" s="1"/>
  <c r="I64" i="1" s="1"/>
  <c r="H23" i="1"/>
  <c r="G23" i="1"/>
  <c r="E23" i="1"/>
  <c r="M22" i="1"/>
  <c r="M64" i="1" s="1"/>
  <c r="M65" i="1" s="1"/>
  <c r="L22" i="1"/>
  <c r="L64" i="1" s="1"/>
  <c r="L65" i="1" s="1"/>
  <c r="K22" i="1"/>
  <c r="K64" i="1" s="1"/>
  <c r="J22" i="1"/>
  <c r="J64" i="1" s="1"/>
  <c r="H22" i="1"/>
  <c r="F15" i="1"/>
  <c r="E15" i="1"/>
  <c r="F13" i="1"/>
  <c r="E13" i="1"/>
  <c r="B13" i="1"/>
  <c r="I11" i="1"/>
  <c r="H11" i="1"/>
  <c r="F11" i="1"/>
  <c r="B11" i="1"/>
  <c r="B8" i="1"/>
  <c r="J65" i="1" l="1"/>
  <c r="J105" i="1"/>
  <c r="E22" i="1"/>
  <c r="E64" i="1" s="1"/>
  <c r="F56" i="1"/>
  <c r="F77" i="1"/>
  <c r="I105" i="1"/>
  <c r="I65" i="1"/>
  <c r="F66" i="1"/>
  <c r="K65" i="1"/>
  <c r="F23" i="1"/>
  <c r="F22" i="1" s="1"/>
  <c r="G25" i="1"/>
  <c r="G22" i="1" s="1"/>
  <c r="G64" i="1" s="1"/>
  <c r="F26" i="1"/>
  <c r="F25" i="1" s="1"/>
  <c r="F62" i="1"/>
  <c r="H39" i="1"/>
  <c r="H38" i="1" s="1"/>
  <c r="H64" i="1" s="1"/>
  <c r="G68" i="1"/>
  <c r="G66" i="1" s="1"/>
  <c r="G56" i="1"/>
  <c r="G77" i="1"/>
  <c r="G86" i="1"/>
  <c r="H65" i="1" l="1"/>
  <c r="H105" i="1"/>
  <c r="G65" i="1"/>
  <c r="G105" i="1"/>
  <c r="F64" i="1"/>
  <c r="E105" i="1"/>
  <c r="E65" i="1"/>
  <c r="F65" i="1" l="1"/>
  <c r="B105" i="1" s="1"/>
  <c r="F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<sst xmlns="http://schemas.openxmlformats.org/spreadsheetml/2006/main" count="247" uniqueCount="175">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</sst>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11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44895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18380000</v>
          </cell>
          <cell r="G90">
            <v>18016396</v>
          </cell>
          <cell r="H90">
            <v>0</v>
          </cell>
          <cell r="I90">
            <v>64720</v>
          </cell>
          <cell r="J90">
            <v>12823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2689780</v>
          </cell>
          <cell r="H108">
            <v>0</v>
          </cell>
          <cell r="I108">
            <v>5363</v>
          </cell>
          <cell r="J108">
            <v>1222915</v>
          </cell>
        </row>
        <row r="112">
          <cell r="E112">
            <v>0</v>
          </cell>
          <cell r="G112">
            <v>70264</v>
          </cell>
          <cell r="H112">
            <v>-26</v>
          </cell>
          <cell r="I112">
            <v>80</v>
          </cell>
          <cell r="J112">
            <v>-1235738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11594700</v>
          </cell>
          <cell r="G187">
            <v>8351740</v>
          </cell>
          <cell r="H187">
            <v>0</v>
          </cell>
          <cell r="I187">
            <v>-778</v>
          </cell>
          <cell r="J187">
            <v>1997893</v>
          </cell>
        </row>
        <row r="190">
          <cell r="E190">
            <v>561500</v>
          </cell>
          <cell r="G190">
            <v>413563</v>
          </cell>
          <cell r="H190">
            <v>0</v>
          </cell>
          <cell r="I190">
            <v>-175</v>
          </cell>
          <cell r="J190">
            <v>49653</v>
          </cell>
        </row>
        <row r="196">
          <cell r="E196">
            <v>1660800</v>
          </cell>
          <cell r="G196">
            <v>0</v>
          </cell>
          <cell r="H196">
            <v>0</v>
          </cell>
          <cell r="I196">
            <v>0</v>
          </cell>
          <cell r="J196">
            <v>1471512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2691800</v>
          </cell>
          <cell r="G205">
            <v>1192639</v>
          </cell>
          <cell r="H205">
            <v>8251</v>
          </cell>
          <cell r="I205">
            <v>140640</v>
          </cell>
          <cell r="J205">
            <v>0</v>
          </cell>
        </row>
        <row r="223">
          <cell r="E223">
            <v>44000</v>
          </cell>
          <cell r="G223">
            <v>40610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2562300</v>
          </cell>
          <cell r="G271">
            <v>2033160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425600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576000</v>
          </cell>
          <cell r="G284">
            <v>396875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-1263300</v>
          </cell>
          <cell r="G375">
            <v>-8153984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3484541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-70066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-33826</v>
          </cell>
          <cell r="H544">
            <v>0</v>
          </cell>
          <cell r="I544">
            <v>1796</v>
          </cell>
          <cell r="J544">
            <v>34517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429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-6152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-5501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-2748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-89977</v>
          </cell>
          <cell r="H591">
            <v>14000</v>
          </cell>
          <cell r="I591">
            <v>75977</v>
          </cell>
          <cell r="J591">
            <v>0</v>
          </cell>
        </row>
        <row r="594">
          <cell r="E594">
            <v>0</v>
          </cell>
          <cell r="G594">
            <v>-14000</v>
          </cell>
          <cell r="H594">
            <v>14000</v>
          </cell>
          <cell r="J594">
            <v>0</v>
          </cell>
        </row>
        <row r="605">
          <cell r="B605">
            <v>44904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44592</v>
          </cell>
        </row>
        <row r="725">
          <cell r="B725">
            <v>44620</v>
          </cell>
        </row>
        <row r="726">
          <cell r="B726">
            <v>44651</v>
          </cell>
        </row>
        <row r="727">
          <cell r="B727">
            <v>44681</v>
          </cell>
        </row>
        <row r="728">
          <cell r="B728">
            <v>44712</v>
          </cell>
        </row>
        <row r="729">
          <cell r="B729">
            <v>44742</v>
          </cell>
        </row>
        <row r="730">
          <cell r="B730">
            <v>44773</v>
          </cell>
        </row>
        <row r="731">
          <cell r="B731">
            <v>44804</v>
          </cell>
        </row>
        <row r="732">
          <cell r="B732">
            <v>44834</v>
          </cell>
        </row>
        <row r="733">
          <cell r="B733">
            <v>44865</v>
          </cell>
        </row>
        <row r="734">
          <cell r="B734">
            <v>44895</v>
          </cell>
        </row>
        <row r="735">
          <cell r="B735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F20" sqref="F2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44895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21380000</v>
      </c>
      <c r="F22" s="110">
        <f t="shared" si="0"/>
        <v>20846577</v>
      </c>
      <c r="G22" s="111">
        <f t="shared" si="0"/>
        <v>20776440</v>
      </c>
      <c r="H22" s="112">
        <f t="shared" si="0"/>
        <v>-26</v>
      </c>
      <c r="I22" s="112">
        <f t="shared" si="0"/>
        <v>70163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21380000</v>
      </c>
      <c r="F25" s="135">
        <f>+F26+F30+F31+F32+F33</f>
        <v>20846577</v>
      </c>
      <c r="G25" s="136">
        <f t="shared" ref="G25:M25" si="2">+G26+G30+G31+G32+G33</f>
        <v>20776440</v>
      </c>
      <c r="H25" s="137">
        <f>+H26+H30+H31+H32+H33</f>
        <v>-26</v>
      </c>
      <c r="I25" s="137">
        <f>+I26+I30+I31+I32+I33</f>
        <v>70163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18380000</v>
      </c>
      <c r="F30" s="170">
        <f t="shared" si="1"/>
        <v>18093939</v>
      </c>
      <c r="G30" s="171">
        <f>[1]OTCHET!G90+[1]OTCHET!G93+[1]OTCHET!G94</f>
        <v>18016396</v>
      </c>
      <c r="H30" s="172">
        <f>[1]OTCHET!H90+[1]OTCHET!H93+[1]OTCHET!H94</f>
        <v>0</v>
      </c>
      <c r="I30" s="172">
        <f>[1]OTCHET!I90+[1]OTCHET!I93+[1]OTCHET!I94</f>
        <v>64720</v>
      </c>
      <c r="J30" s="173">
        <f>[1]OTCHET!J90+[1]OTCHET!J93+[1]OTCHET!J94</f>
        <v>12823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3000000</v>
      </c>
      <c r="F31" s="176">
        <f t="shared" si="1"/>
        <v>3918058</v>
      </c>
      <c r="G31" s="177">
        <f>[1]OTCHET!G108</f>
        <v>2689780</v>
      </c>
      <c r="H31" s="178">
        <f>[1]OTCHET!H108</f>
        <v>0</v>
      </c>
      <c r="I31" s="178">
        <f>[1]OTCHET!I108</f>
        <v>5363</v>
      </c>
      <c r="J31" s="179">
        <f>[1]OTCHET!J108</f>
        <v>1222915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-1165420</v>
      </c>
      <c r="G32" s="177">
        <f>[1]OTCHET!G112+[1]OTCHET!G121+[1]OTCHET!G137+[1]OTCHET!G138</f>
        <v>70264</v>
      </c>
      <c r="H32" s="178">
        <f>[1]OTCHET!H112+[1]OTCHET!H121+[1]OTCHET!H137+[1]OTCHET!H138</f>
        <v>-26</v>
      </c>
      <c r="I32" s="178">
        <f>[1]OTCHET!I112+[1]OTCHET!I121+[1]OTCHET!I137+[1]OTCHET!I138</f>
        <v>80</v>
      </c>
      <c r="J32" s="179">
        <f>[1]OTCHET!J112+[1]OTCHET!J121+[1]OTCHET!J137+[1]OTCHET!J138</f>
        <v>-1235738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20116700</v>
      </c>
      <c r="F38" s="217">
        <f t="shared" si="3"/>
        <v>16095583</v>
      </c>
      <c r="G38" s="218">
        <f t="shared" si="3"/>
        <v>12428587</v>
      </c>
      <c r="H38" s="219">
        <f t="shared" si="3"/>
        <v>8251</v>
      </c>
      <c r="I38" s="219">
        <f t="shared" si="3"/>
        <v>139687</v>
      </c>
      <c r="J38" s="220">
        <f t="shared" si="3"/>
        <v>3519058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13817000</v>
      </c>
      <c r="F39" s="229">
        <f t="shared" si="4"/>
        <v>12283408</v>
      </c>
      <c r="G39" s="230">
        <f t="shared" si="4"/>
        <v>8765303</v>
      </c>
      <c r="H39" s="231">
        <f t="shared" si="4"/>
        <v>0</v>
      </c>
      <c r="I39" s="231">
        <f t="shared" si="4"/>
        <v>-953</v>
      </c>
      <c r="J39" s="232">
        <f t="shared" si="4"/>
        <v>3519058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11594700</v>
      </c>
      <c r="F40" s="237">
        <f t="shared" si="1"/>
        <v>10348855</v>
      </c>
      <c r="G40" s="238">
        <f>[1]OTCHET!G187</f>
        <v>8351740</v>
      </c>
      <c r="H40" s="239">
        <f>[1]OTCHET!H187</f>
        <v>0</v>
      </c>
      <c r="I40" s="239">
        <f>[1]OTCHET!I187</f>
        <v>-778</v>
      </c>
      <c r="J40" s="240">
        <f>[1]OTCHET!J187</f>
        <v>1997893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561500</v>
      </c>
      <c r="F41" s="245">
        <f t="shared" si="1"/>
        <v>463041</v>
      </c>
      <c r="G41" s="246">
        <f>[1]OTCHET!G190</f>
        <v>413563</v>
      </c>
      <c r="H41" s="247">
        <f>[1]OTCHET!H190</f>
        <v>0</v>
      </c>
      <c r="I41" s="247">
        <f>[1]OTCHET!I190</f>
        <v>-175</v>
      </c>
      <c r="J41" s="248">
        <f>[1]OTCHET!J190</f>
        <v>49653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1660800</v>
      </c>
      <c r="F42" s="252">
        <f t="shared" si="1"/>
        <v>1471512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1471512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5298100</v>
      </c>
      <c r="F43" s="258">
        <f t="shared" si="1"/>
        <v>3415300</v>
      </c>
      <c r="G43" s="259">
        <f>+[1]OTCHET!G205+[1]OTCHET!G223+[1]OTCHET!G271</f>
        <v>3266409</v>
      </c>
      <c r="H43" s="260">
        <f>+[1]OTCHET!H205+[1]OTCHET!H223+[1]OTCHET!H271</f>
        <v>8251</v>
      </c>
      <c r="I43" s="260">
        <f>+[1]OTCHET!I205+[1]OTCHET!I223+[1]OTCHET!I271</f>
        <v>140640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1001600</v>
      </c>
      <c r="F49" s="176">
        <f t="shared" si="1"/>
        <v>396875</v>
      </c>
      <c r="G49" s="177">
        <f>[1]OTCHET!G275+[1]OTCHET!G276+[1]OTCHET!G284+[1]OTCHET!G287</f>
        <v>396875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-1263300</v>
      </c>
      <c r="F56" s="301">
        <f t="shared" si="5"/>
        <v>-4669443</v>
      </c>
      <c r="G56" s="302">
        <f t="shared" si="5"/>
        <v>-8153984</v>
      </c>
      <c r="H56" s="303">
        <f t="shared" si="5"/>
        <v>0</v>
      </c>
      <c r="I56" s="304">
        <f t="shared" si="5"/>
        <v>0</v>
      </c>
      <c r="J56" s="305">
        <f t="shared" si="5"/>
        <v>3484541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-1263300</v>
      </c>
      <c r="F57" s="307">
        <f t="shared" si="1"/>
        <v>-8153984</v>
      </c>
      <c r="G57" s="308">
        <f>+[1]OTCHET!G361+[1]OTCHET!G375+[1]OTCHET!G388</f>
        <v>-8153984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3484541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3484541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81551</v>
      </c>
      <c r="G64" s="345">
        <f t="shared" si="6"/>
        <v>193869</v>
      </c>
      <c r="H64" s="346">
        <f t="shared" si="6"/>
        <v>-8277</v>
      </c>
      <c r="I64" s="346">
        <f t="shared" si="6"/>
        <v>-69524</v>
      </c>
      <c r="J64" s="347">
        <f t="shared" si="6"/>
        <v>-34517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-81551</v>
      </c>
      <c r="G66" s="357">
        <f t="shared" ref="G66:L66" si="8">SUM(+G68+G76+G77+G84+G85+G86+G89+G90+G91+G92+G93+G94+G95)</f>
        <v>-193869</v>
      </c>
      <c r="H66" s="358">
        <f>SUM(+H68+H76+H77+H84+H85+H86+H89+H90+H91+H92+H93+H94+H95)</f>
        <v>8277</v>
      </c>
      <c r="I66" s="358">
        <f>SUM(+I68+I76+I77+I84+I85+I86+I89+I90+I91+I92+I93+I94+I95)</f>
        <v>69524</v>
      </c>
      <c r="J66" s="359">
        <f>SUM(+J68+J76+J77+J84+J85+J86+J89+J90+J91+J92+J93+J94+J95)</f>
        <v>34517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-67579</v>
      </c>
      <c r="G86" s="318">
        <f t="shared" ref="G86:M86" si="11">+G87+G88</f>
        <v>-103892</v>
      </c>
      <c r="H86" s="319">
        <f>+H87+H88</f>
        <v>0</v>
      </c>
      <c r="I86" s="319">
        <f>+I87+I88</f>
        <v>1796</v>
      </c>
      <c r="J86" s="320">
        <f>+J87+J88</f>
        <v>34517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-67579</v>
      </c>
      <c r="G88" s="391">
        <f>+[1]OTCHET!G521+[1]OTCHET!G524+[1]OTCHET!G544</f>
        <v>-103892</v>
      </c>
      <c r="H88" s="392">
        <f>+[1]OTCHET!H521+[1]OTCHET!H524+[1]OTCHET!H544</f>
        <v>0</v>
      </c>
      <c r="I88" s="392">
        <f>+[1]OTCHET!I521+[1]OTCHET!I524+[1]OTCHET!I544</f>
        <v>1796</v>
      </c>
      <c r="J88" s="393">
        <f>+[1]OTCHET!J521+[1]OTCHET!J524+[1]OTCHET!J544</f>
        <v>34517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429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429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-14401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-6152</v>
      </c>
      <c r="I91" s="178">
        <f>+[1]OTCHET!I573+[1]OTCHET!I574+[1]OTCHET!I575+[1]OTCHET!I576+[1]OTCHET!I577+[1]OTCHET!I578+[1]OTCHET!I579</f>
        <v>-8249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-89977</v>
      </c>
      <c r="H95" s="130">
        <f>[1]OTCHET!H591</f>
        <v>14000</v>
      </c>
      <c r="I95" s="130">
        <f>[1]OTCHET!I591</f>
        <v>75977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-14000</v>
      </c>
      <c r="H96" s="406">
        <f>+[1]OTCHET!H594</f>
        <v>14000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44904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2022-12-20T09:11:24Z</dcterms:created>
  <dcterms:modified xsi:type="dcterms:W3CDTF">2022-12-20T09:11:47Z</dcterms:modified>
</cp:coreProperties>
</file>