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Analizi\000\Смъртност\2022\"/>
    </mc:Choice>
  </mc:AlternateContent>
  <bookViews>
    <workbookView xWindow="0" yWindow="0" windowWidth="27870" windowHeight="12885"/>
  </bookViews>
  <sheets>
    <sheet name="ДПФ - старост" sheetId="10" r:id="rId1"/>
    <sheet name="ДПФ - инвалидност" sheetId="8" r:id="rId2"/>
    <sheet name="НСИ 2019-2021" sheetId="9" state="veryHidden" r:id="rId3"/>
  </sheets>
  <definedNames>
    <definedName name="_xlnm.Print_Titles" localSheetId="1">'ДПФ - инвалидност'!$6:$6</definedName>
    <definedName name="_xlnm.Print_Titles" localSheetId="0">'ДПФ - старост'!$6:$6</definedName>
  </definedNames>
  <calcPr calcId="162913"/>
</workbook>
</file>

<file path=xl/calcChain.xml><?xml version="1.0" encoding="utf-8"?>
<calcChain xmlns="http://schemas.openxmlformats.org/spreadsheetml/2006/main">
  <c r="C7" i="8" l="1"/>
  <c r="D108" i="10" l="1"/>
  <c r="F107" i="10"/>
  <c r="E107" i="10"/>
  <c r="D107" i="10" s="1"/>
  <c r="F106" i="10"/>
  <c r="E106" i="10"/>
  <c r="D106" i="10"/>
  <c r="F105" i="10"/>
  <c r="E105" i="10"/>
  <c r="D105" i="10"/>
  <c r="F104" i="10"/>
  <c r="E104" i="10"/>
  <c r="D104" i="10" s="1"/>
  <c r="F103" i="10"/>
  <c r="E103" i="10"/>
  <c r="D103" i="10"/>
  <c r="F102" i="10"/>
  <c r="E102" i="10"/>
  <c r="D102" i="10"/>
  <c r="F101" i="10"/>
  <c r="E101" i="10"/>
  <c r="D101" i="10" s="1"/>
  <c r="F100" i="10"/>
  <c r="E100" i="10"/>
  <c r="D100" i="10" s="1"/>
  <c r="F99" i="10"/>
  <c r="E99" i="10"/>
  <c r="D99" i="10" s="1"/>
  <c r="F98" i="10"/>
  <c r="E98" i="10"/>
  <c r="D98" i="10" s="1"/>
  <c r="F97" i="10"/>
  <c r="E97" i="10"/>
  <c r="D97" i="10" s="1"/>
  <c r="F96" i="10"/>
  <c r="E96" i="10"/>
  <c r="D96" i="10" s="1"/>
  <c r="F95" i="10"/>
  <c r="E95" i="10"/>
  <c r="D95" i="10"/>
  <c r="F94" i="10"/>
  <c r="E94" i="10"/>
  <c r="D94" i="10"/>
  <c r="F93" i="10"/>
  <c r="E93" i="10"/>
  <c r="D93" i="10" s="1"/>
  <c r="F92" i="10"/>
  <c r="E92" i="10"/>
  <c r="D92" i="10" s="1"/>
  <c r="F91" i="10"/>
  <c r="E91" i="10"/>
  <c r="D91" i="10" s="1"/>
  <c r="F90" i="10"/>
  <c r="E90" i="10"/>
  <c r="D90" i="10" s="1"/>
  <c r="F89" i="10"/>
  <c r="E89" i="10"/>
  <c r="D89" i="10"/>
  <c r="F88" i="10"/>
  <c r="E88" i="10"/>
  <c r="D88" i="10" s="1"/>
  <c r="F87" i="10"/>
  <c r="E87" i="10"/>
  <c r="D87" i="10"/>
  <c r="F86" i="10"/>
  <c r="E86" i="10"/>
  <c r="D86" i="10" s="1"/>
  <c r="F85" i="10"/>
  <c r="E85" i="10"/>
  <c r="D85" i="10" s="1"/>
  <c r="F84" i="10"/>
  <c r="E84" i="10"/>
  <c r="D84" i="10" s="1"/>
  <c r="F83" i="10"/>
  <c r="E83" i="10"/>
  <c r="D83" i="10" s="1"/>
  <c r="F82" i="10"/>
  <c r="E82" i="10"/>
  <c r="D82" i="10" s="1"/>
  <c r="F81" i="10"/>
  <c r="E81" i="10"/>
  <c r="D81" i="10" s="1"/>
  <c r="F80" i="10"/>
  <c r="E80" i="10"/>
  <c r="D80" i="10" s="1"/>
  <c r="F79" i="10"/>
  <c r="E79" i="10"/>
  <c r="D79" i="10"/>
  <c r="F78" i="10"/>
  <c r="E78" i="10"/>
  <c r="D78" i="10"/>
  <c r="F77" i="10"/>
  <c r="E77" i="10"/>
  <c r="D77" i="10" s="1"/>
  <c r="F76" i="10"/>
  <c r="E76" i="10"/>
  <c r="D76" i="10" s="1"/>
  <c r="F75" i="10"/>
  <c r="E75" i="10"/>
  <c r="D75" i="10" s="1"/>
  <c r="F74" i="10"/>
  <c r="E74" i="10"/>
  <c r="D74" i="10"/>
  <c r="F73" i="10"/>
  <c r="E73" i="10"/>
  <c r="D73" i="10"/>
  <c r="F72" i="10"/>
  <c r="E72" i="10"/>
  <c r="D72" i="10" s="1"/>
  <c r="F71" i="10"/>
  <c r="E71" i="10"/>
  <c r="D71" i="10"/>
  <c r="F70" i="10"/>
  <c r="E70" i="10"/>
  <c r="D70" i="10"/>
  <c r="F69" i="10"/>
  <c r="E69" i="10"/>
  <c r="D69" i="10"/>
  <c r="F68" i="10"/>
  <c r="E68" i="10"/>
  <c r="D68" i="10" s="1"/>
  <c r="F67" i="10"/>
  <c r="E67" i="10"/>
  <c r="D67" i="10" s="1"/>
  <c r="F66" i="10"/>
  <c r="E66" i="10"/>
  <c r="D66" i="10" s="1"/>
  <c r="F65" i="10"/>
  <c r="E65" i="10"/>
  <c r="D65" i="10"/>
  <c r="F64" i="10"/>
  <c r="E64" i="10"/>
  <c r="D64" i="10" s="1"/>
  <c r="F63" i="10"/>
  <c r="E63" i="10"/>
  <c r="D63" i="10"/>
  <c r="F62" i="10"/>
  <c r="E62" i="10"/>
  <c r="D62" i="10"/>
  <c r="F61" i="10"/>
  <c r="E61" i="10"/>
  <c r="D61" i="10" s="1"/>
  <c r="F60" i="10"/>
  <c r="E60" i="10"/>
  <c r="D60" i="10" s="1"/>
  <c r="F59" i="10"/>
  <c r="E59" i="10"/>
  <c r="D59" i="10" s="1"/>
  <c r="F58" i="10"/>
  <c r="E58" i="10"/>
  <c r="D58" i="10" s="1"/>
  <c r="F57" i="10"/>
  <c r="E57" i="10"/>
  <c r="D57" i="10"/>
  <c r="F56" i="10"/>
  <c r="E56" i="10"/>
  <c r="D56" i="10" s="1"/>
  <c r="F55" i="10"/>
  <c r="E55" i="10"/>
  <c r="D55" i="10" s="1"/>
  <c r="F54" i="10"/>
  <c r="E54" i="10"/>
  <c r="D54" i="10"/>
  <c r="F53" i="10"/>
  <c r="E53" i="10"/>
  <c r="D53" i="10"/>
  <c r="F52" i="10"/>
  <c r="E52" i="10"/>
  <c r="D52" i="10" s="1"/>
  <c r="F51" i="10"/>
  <c r="E51" i="10"/>
  <c r="D51" i="10" s="1"/>
  <c r="F50" i="10"/>
  <c r="E50" i="10"/>
  <c r="D50" i="10" s="1"/>
  <c r="F49" i="10"/>
  <c r="E49" i="10"/>
  <c r="D49" i="10"/>
  <c r="F48" i="10"/>
  <c r="E48" i="10"/>
  <c r="D48" i="10" s="1"/>
  <c r="F47" i="10"/>
  <c r="E47" i="10"/>
  <c r="D47" i="10" s="1"/>
  <c r="F46" i="10"/>
  <c r="E46" i="10"/>
  <c r="D46" i="10"/>
  <c r="F45" i="10"/>
  <c r="E45" i="10"/>
  <c r="D45" i="10"/>
  <c r="F44" i="10"/>
  <c r="E44" i="10"/>
  <c r="D44" i="10" s="1"/>
  <c r="F43" i="10"/>
  <c r="E43" i="10"/>
  <c r="D43" i="10" s="1"/>
  <c r="F42" i="10"/>
  <c r="E42" i="10"/>
  <c r="D42" i="10" s="1"/>
  <c r="F41" i="10"/>
  <c r="E41" i="10"/>
  <c r="D41" i="10" s="1"/>
  <c r="F40" i="10"/>
  <c r="E40" i="10"/>
  <c r="D40" i="10" s="1"/>
  <c r="F39" i="10"/>
  <c r="E39" i="10"/>
  <c r="D39" i="10" s="1"/>
  <c r="F38" i="10"/>
  <c r="E38" i="10"/>
  <c r="D38" i="10"/>
  <c r="F37" i="10"/>
  <c r="E37" i="10"/>
  <c r="D37" i="10"/>
  <c r="F36" i="10"/>
  <c r="E36" i="10"/>
  <c r="D36" i="10" s="1"/>
  <c r="F35" i="10"/>
  <c r="E35" i="10"/>
  <c r="D35" i="10" s="1"/>
  <c r="F34" i="10"/>
  <c r="E34" i="10"/>
  <c r="D34" i="10"/>
  <c r="F33" i="10"/>
  <c r="E33" i="10"/>
  <c r="D33" i="10"/>
  <c r="F32" i="10"/>
  <c r="E32" i="10"/>
  <c r="D32" i="10" s="1"/>
  <c r="F31" i="10"/>
  <c r="E31" i="10"/>
  <c r="D31" i="10" s="1"/>
  <c r="F30" i="10"/>
  <c r="E30" i="10"/>
  <c r="D30" i="10" s="1"/>
  <c r="F29" i="10"/>
  <c r="E29" i="10"/>
  <c r="D29" i="10" s="1"/>
  <c r="F28" i="10"/>
  <c r="E28" i="10"/>
  <c r="D28" i="10"/>
  <c r="F27" i="10"/>
  <c r="E27" i="10"/>
  <c r="D27" i="10" s="1"/>
  <c r="F26" i="10"/>
  <c r="E26" i="10"/>
  <c r="D26" i="10" s="1"/>
  <c r="F25" i="10"/>
  <c r="E25" i="10"/>
  <c r="D25" i="10"/>
  <c r="F24" i="10"/>
  <c r="E24" i="10"/>
  <c r="D24" i="10" s="1"/>
  <c r="F23" i="10"/>
  <c r="E23" i="10"/>
  <c r="D23" i="10" s="1"/>
  <c r="F22" i="10"/>
  <c r="E22" i="10"/>
  <c r="D22" i="10" s="1"/>
  <c r="F21" i="10"/>
  <c r="E21" i="10"/>
  <c r="D21" i="10"/>
  <c r="F20" i="10"/>
  <c r="E20" i="10"/>
  <c r="D20" i="10" s="1"/>
  <c r="F19" i="10"/>
  <c r="E19" i="10"/>
  <c r="D19" i="10" s="1"/>
  <c r="F18" i="10"/>
  <c r="E18" i="10"/>
  <c r="D18" i="10"/>
  <c r="F17" i="10"/>
  <c r="E17" i="10"/>
  <c r="D17" i="10" s="1"/>
  <c r="F16" i="10"/>
  <c r="E16" i="10"/>
  <c r="D16" i="10" s="1"/>
  <c r="F15" i="10"/>
  <c r="E15" i="10"/>
  <c r="D15" i="10"/>
  <c r="F14" i="10"/>
  <c r="E14" i="10"/>
  <c r="D14" i="10" s="1"/>
  <c r="F13" i="10"/>
  <c r="E13" i="10"/>
  <c r="D13" i="10" s="1"/>
  <c r="F12" i="10"/>
  <c r="E12" i="10"/>
  <c r="D12" i="10" s="1"/>
  <c r="F11" i="10"/>
  <c r="E11" i="10"/>
  <c r="D11" i="10"/>
  <c r="F10" i="10"/>
  <c r="E10" i="10"/>
  <c r="D10" i="10" s="1"/>
  <c r="F9" i="10"/>
  <c r="E9" i="10"/>
  <c r="D9" i="10" s="1"/>
  <c r="F8" i="10"/>
  <c r="E8" i="10"/>
  <c r="D8" i="10" s="1"/>
  <c r="G7" i="10"/>
  <c r="F7" i="10"/>
  <c r="E7" i="10"/>
  <c r="C7" i="10" s="1"/>
  <c r="D7" i="10"/>
  <c r="B8" i="10"/>
  <c r="C8" i="10" s="1"/>
  <c r="B9" i="10" l="1"/>
  <c r="C9" i="10" s="1"/>
  <c r="G8" i="10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D60" i="8"/>
  <c r="D61" i="8"/>
  <c r="D62" i="8"/>
  <c r="D63" i="8"/>
  <c r="D64" i="8"/>
  <c r="D65" i="8"/>
  <c r="D66" i="8"/>
  <c r="D67" i="8"/>
  <c r="D68" i="8"/>
  <c r="D69" i="8"/>
  <c r="D70" i="8"/>
  <c r="D71" i="8"/>
  <c r="D72" i="8"/>
  <c r="D73" i="8"/>
  <c r="D74" i="8"/>
  <c r="D75" i="8"/>
  <c r="D76" i="8"/>
  <c r="D77" i="8"/>
  <c r="D78" i="8"/>
  <c r="D79" i="8"/>
  <c r="D80" i="8"/>
  <c r="D81" i="8"/>
  <c r="D82" i="8"/>
  <c r="D83" i="8"/>
  <c r="D84" i="8"/>
  <c r="D85" i="8"/>
  <c r="D86" i="8"/>
  <c r="D87" i="8"/>
  <c r="D88" i="8"/>
  <c r="D89" i="8"/>
  <c r="D90" i="8"/>
  <c r="D91" i="8"/>
  <c r="D92" i="8"/>
  <c r="D93" i="8"/>
  <c r="D94" i="8"/>
  <c r="D95" i="8"/>
  <c r="D96" i="8"/>
  <c r="D97" i="8"/>
  <c r="D98" i="8"/>
  <c r="D99" i="8"/>
  <c r="D100" i="8"/>
  <c r="D101" i="8"/>
  <c r="D102" i="8"/>
  <c r="D103" i="8"/>
  <c r="D104" i="8"/>
  <c r="D105" i="8"/>
  <c r="D106" i="8"/>
  <c r="D107" i="8"/>
  <c r="D108" i="8"/>
  <c r="D7" i="8"/>
  <c r="G7" i="8"/>
  <c r="B8" i="8"/>
  <c r="C8" i="8" s="1"/>
  <c r="G9" i="10" l="1"/>
  <c r="B10" i="10"/>
  <c r="C10" i="10" s="1"/>
  <c r="G8" i="8"/>
  <c r="B9" i="8"/>
  <c r="C9" i="8" s="1"/>
  <c r="G10" i="10" l="1"/>
  <c r="B11" i="10"/>
  <c r="C11" i="10" s="1"/>
  <c r="G9" i="8"/>
  <c r="B10" i="8"/>
  <c r="C10" i="8" s="1"/>
  <c r="G11" i="10" l="1"/>
  <c r="B12" i="10"/>
  <c r="C12" i="10" s="1"/>
  <c r="B11" i="8"/>
  <c r="C11" i="8" s="1"/>
  <c r="G10" i="8"/>
  <c r="G12" i="10" l="1"/>
  <c r="B13" i="10"/>
  <c r="C13" i="10" s="1"/>
  <c r="G11" i="8"/>
  <c r="B12" i="8"/>
  <c r="C12" i="8" s="1"/>
  <c r="G13" i="10" l="1"/>
  <c r="B14" i="10"/>
  <c r="C14" i="10" s="1"/>
  <c r="G12" i="8"/>
  <c r="B13" i="8"/>
  <c r="C13" i="8" s="1"/>
  <c r="B15" i="10" l="1"/>
  <c r="C15" i="10" s="1"/>
  <c r="G14" i="10"/>
  <c r="G13" i="8"/>
  <c r="B14" i="8"/>
  <c r="C14" i="8" s="1"/>
  <c r="G15" i="10" l="1"/>
  <c r="B16" i="10"/>
  <c r="C16" i="10" s="1"/>
  <c r="G14" i="8"/>
  <c r="B15" i="8"/>
  <c r="C15" i="8" s="1"/>
  <c r="G16" i="10" l="1"/>
  <c r="B17" i="10"/>
  <c r="C17" i="10" s="1"/>
  <c r="B16" i="8"/>
  <c r="C16" i="8" s="1"/>
  <c r="G15" i="8"/>
  <c r="G17" i="10" l="1"/>
  <c r="B18" i="10"/>
  <c r="C18" i="10" s="1"/>
  <c r="G16" i="8"/>
  <c r="B17" i="8"/>
  <c r="C17" i="8" s="1"/>
  <c r="B19" i="10" l="1"/>
  <c r="C19" i="10" s="1"/>
  <c r="G18" i="10"/>
  <c r="G17" i="8"/>
  <c r="B18" i="8"/>
  <c r="C18" i="8" s="1"/>
  <c r="B19" i="8" l="1"/>
  <c r="C19" i="8" s="1"/>
  <c r="G19" i="10"/>
  <c r="B20" i="10"/>
  <c r="C20" i="10" s="1"/>
  <c r="G18" i="8"/>
  <c r="G20" i="10" l="1"/>
  <c r="B21" i="10"/>
  <c r="C21" i="10" s="1"/>
  <c r="B20" i="8"/>
  <c r="C20" i="8" s="1"/>
  <c r="G19" i="8"/>
  <c r="G21" i="10" l="1"/>
  <c r="B22" i="10"/>
  <c r="C22" i="10" s="1"/>
  <c r="G20" i="8"/>
  <c r="B21" i="8"/>
  <c r="C21" i="8" s="1"/>
  <c r="G22" i="10" l="1"/>
  <c r="B23" i="10"/>
  <c r="C23" i="10" s="1"/>
  <c r="G21" i="8"/>
  <c r="B22" i="8"/>
  <c r="C22" i="8" s="1"/>
  <c r="G23" i="10" l="1"/>
  <c r="B24" i="10"/>
  <c r="C24" i="10" s="1"/>
  <c r="G22" i="8"/>
  <c r="B23" i="8"/>
  <c r="C23" i="8" s="1"/>
  <c r="B24" i="8" l="1"/>
  <c r="C24" i="8" s="1"/>
  <c r="G24" i="10"/>
  <c r="B25" i="10"/>
  <c r="C25" i="10" s="1"/>
  <c r="G23" i="8"/>
  <c r="G25" i="10" l="1"/>
  <c r="B26" i="10"/>
  <c r="C26" i="10" s="1"/>
  <c r="G24" i="8"/>
  <c r="B25" i="8"/>
  <c r="C25" i="8" s="1"/>
  <c r="G26" i="10" l="1"/>
  <c r="B27" i="10"/>
  <c r="C27" i="10" s="1"/>
  <c r="G25" i="8"/>
  <c r="B26" i="8"/>
  <c r="C26" i="8" s="1"/>
  <c r="B28" i="10" l="1"/>
  <c r="C28" i="10" s="1"/>
  <c r="G27" i="10"/>
  <c r="G26" i="8"/>
  <c r="B27" i="8"/>
  <c r="C27" i="8" s="1"/>
  <c r="B29" i="10" l="1"/>
  <c r="C29" i="10" s="1"/>
  <c r="G28" i="10"/>
  <c r="B28" i="8"/>
  <c r="C28" i="8" s="1"/>
  <c r="G27" i="8"/>
  <c r="B30" i="10" l="1"/>
  <c r="C30" i="10" s="1"/>
  <c r="G29" i="10"/>
  <c r="G28" i="8"/>
  <c r="B29" i="8"/>
  <c r="C29" i="8" s="1"/>
  <c r="B30" i="8" l="1"/>
  <c r="C30" i="8" s="1"/>
  <c r="G30" i="10"/>
  <c r="B31" i="10"/>
  <c r="C31" i="10" s="1"/>
  <c r="G29" i="8"/>
  <c r="G31" i="10" l="1"/>
  <c r="B32" i="10"/>
  <c r="C32" i="10" s="1"/>
  <c r="G30" i="8"/>
  <c r="B31" i="8"/>
  <c r="C31" i="8" s="1"/>
  <c r="G32" i="10" l="1"/>
  <c r="B33" i="10"/>
  <c r="C33" i="10" s="1"/>
  <c r="G31" i="8"/>
  <c r="B32" i="8"/>
  <c r="C32" i="8" s="1"/>
  <c r="G33" i="10" l="1"/>
  <c r="B34" i="10"/>
  <c r="C34" i="10" s="1"/>
  <c r="G32" i="8"/>
  <c r="B33" i="8"/>
  <c r="C33" i="8" s="1"/>
  <c r="G34" i="10" l="1"/>
  <c r="B35" i="10"/>
  <c r="C35" i="10" s="1"/>
  <c r="G33" i="8"/>
  <c r="B34" i="8"/>
  <c r="C34" i="8" s="1"/>
  <c r="G35" i="10" l="1"/>
  <c r="B36" i="10"/>
  <c r="C36" i="10" s="1"/>
  <c r="G34" i="8"/>
  <c r="B35" i="8"/>
  <c r="C35" i="8" s="1"/>
  <c r="G36" i="10" l="1"/>
  <c r="B37" i="10"/>
  <c r="C37" i="10" s="1"/>
  <c r="G35" i="8"/>
  <c r="B36" i="8"/>
  <c r="C36" i="8" s="1"/>
  <c r="G37" i="10" l="1"/>
  <c r="B38" i="10"/>
  <c r="C38" i="10" s="1"/>
  <c r="G36" i="8"/>
  <c r="B37" i="8"/>
  <c r="C37" i="8" s="1"/>
  <c r="G38" i="10" l="1"/>
  <c r="B39" i="10"/>
  <c r="C39" i="10" s="1"/>
  <c r="G37" i="8"/>
  <c r="B38" i="8"/>
  <c r="C38" i="8" s="1"/>
  <c r="G39" i="10" l="1"/>
  <c r="B40" i="10"/>
  <c r="C40" i="10" s="1"/>
  <c r="G38" i="8"/>
  <c r="B39" i="8"/>
  <c r="C39" i="8" s="1"/>
  <c r="B41" i="10" l="1"/>
  <c r="C41" i="10" s="1"/>
  <c r="G40" i="10"/>
  <c r="B40" i="8"/>
  <c r="C40" i="8" s="1"/>
  <c r="G39" i="8"/>
  <c r="B41" i="8" l="1"/>
  <c r="C41" i="8" s="1"/>
  <c r="G41" i="10"/>
  <c r="B42" i="10"/>
  <c r="C42" i="10" s="1"/>
  <c r="G40" i="8"/>
  <c r="G42" i="10" l="1"/>
  <c r="B43" i="10"/>
  <c r="C43" i="10" s="1"/>
  <c r="G41" i="8"/>
  <c r="B42" i="8"/>
  <c r="C42" i="8" s="1"/>
  <c r="G43" i="10" l="1"/>
  <c r="B44" i="10"/>
  <c r="C44" i="10" s="1"/>
  <c r="G42" i="8"/>
  <c r="B43" i="8"/>
  <c r="C43" i="8" s="1"/>
  <c r="B44" i="8" l="1"/>
  <c r="C44" i="8" s="1"/>
  <c r="G44" i="10"/>
  <c r="B45" i="10"/>
  <c r="C45" i="10" s="1"/>
  <c r="G43" i="8"/>
  <c r="G45" i="10" l="1"/>
  <c r="B46" i="10"/>
  <c r="C46" i="10" s="1"/>
  <c r="G44" i="8"/>
  <c r="B45" i="8"/>
  <c r="C45" i="8" s="1"/>
  <c r="G46" i="10" l="1"/>
  <c r="B47" i="10"/>
  <c r="C47" i="10" s="1"/>
  <c r="G45" i="8"/>
  <c r="B46" i="8"/>
  <c r="C46" i="8" s="1"/>
  <c r="G47" i="10" l="1"/>
  <c r="B48" i="10"/>
  <c r="C48" i="10" s="1"/>
  <c r="G46" i="8"/>
  <c r="B47" i="8"/>
  <c r="C47" i="8" s="1"/>
  <c r="B49" i="10" l="1"/>
  <c r="C49" i="10" s="1"/>
  <c r="G48" i="10"/>
  <c r="G47" i="8"/>
  <c r="B48" i="8"/>
  <c r="C48" i="8" s="1"/>
  <c r="G49" i="10" l="1"/>
  <c r="B50" i="10"/>
  <c r="C50" i="10" s="1"/>
  <c r="G48" i="8"/>
  <c r="B49" i="8"/>
  <c r="C49" i="8" s="1"/>
  <c r="G50" i="10" l="1"/>
  <c r="B51" i="10"/>
  <c r="C51" i="10" s="1"/>
  <c r="G49" i="8"/>
  <c r="B50" i="8"/>
  <c r="C50" i="8" s="1"/>
  <c r="G51" i="10" l="1"/>
  <c r="B52" i="10"/>
  <c r="C52" i="10" s="1"/>
  <c r="G50" i="8"/>
  <c r="B51" i="8"/>
  <c r="C51" i="8" s="1"/>
  <c r="B52" i="8" l="1"/>
  <c r="C52" i="8" s="1"/>
  <c r="B53" i="10"/>
  <c r="C53" i="10" s="1"/>
  <c r="G52" i="10"/>
  <c r="G51" i="8"/>
  <c r="B53" i="8" l="1"/>
  <c r="C53" i="8" s="1"/>
  <c r="G53" i="10"/>
  <c r="B54" i="10"/>
  <c r="C54" i="10" s="1"/>
  <c r="G52" i="8"/>
  <c r="G54" i="10" l="1"/>
  <c r="B55" i="10"/>
  <c r="C55" i="10" s="1"/>
  <c r="G53" i="8"/>
  <c r="B54" i="8"/>
  <c r="C54" i="8" s="1"/>
  <c r="B55" i="8" l="1"/>
  <c r="C55" i="8" s="1"/>
  <c r="G55" i="10"/>
  <c r="B56" i="10"/>
  <c r="C56" i="10" s="1"/>
  <c r="G54" i="8"/>
  <c r="B56" i="8" l="1"/>
  <c r="C56" i="8" s="1"/>
  <c r="B57" i="10"/>
  <c r="C57" i="10" s="1"/>
  <c r="G56" i="10"/>
  <c r="G55" i="8"/>
  <c r="G57" i="10" l="1"/>
  <c r="B58" i="10"/>
  <c r="C58" i="10" s="1"/>
  <c r="G56" i="8"/>
  <c r="B57" i="8"/>
  <c r="C57" i="8" s="1"/>
  <c r="B58" i="8" l="1"/>
  <c r="C58" i="8" s="1"/>
  <c r="G58" i="10"/>
  <c r="B59" i="10"/>
  <c r="C59" i="10" s="1"/>
  <c r="G57" i="8"/>
  <c r="G59" i="10" l="1"/>
  <c r="B60" i="10"/>
  <c r="C60" i="10" s="1"/>
  <c r="G58" i="8"/>
  <c r="B59" i="8"/>
  <c r="C59" i="8" s="1"/>
  <c r="G60" i="10" l="1"/>
  <c r="B61" i="10"/>
  <c r="C61" i="10" s="1"/>
  <c r="G59" i="8"/>
  <c r="B60" i="8"/>
  <c r="C60" i="8" s="1"/>
  <c r="G61" i="10" l="1"/>
  <c r="B62" i="10"/>
  <c r="C62" i="10" s="1"/>
  <c r="G60" i="8"/>
  <c r="B61" i="8"/>
  <c r="C61" i="8" s="1"/>
  <c r="B62" i="8" l="1"/>
  <c r="C62" i="8" s="1"/>
  <c r="G62" i="10"/>
  <c r="B63" i="10"/>
  <c r="C63" i="10" s="1"/>
  <c r="G61" i="8"/>
  <c r="G63" i="10" l="1"/>
  <c r="B64" i="10"/>
  <c r="C64" i="10" s="1"/>
  <c r="G62" i="8"/>
  <c r="B63" i="8"/>
  <c r="C63" i="8" s="1"/>
  <c r="B65" i="10" l="1"/>
  <c r="C65" i="10" s="1"/>
  <c r="G64" i="10"/>
  <c r="G63" i="8"/>
  <c r="B64" i="8"/>
  <c r="C64" i="8" s="1"/>
  <c r="G65" i="10" l="1"/>
  <c r="B66" i="10"/>
  <c r="C66" i="10" s="1"/>
  <c r="G64" i="8"/>
  <c r="B65" i="8"/>
  <c r="C65" i="8" s="1"/>
  <c r="B66" i="8" l="1"/>
  <c r="C66" i="8" s="1"/>
  <c r="G66" i="10"/>
  <c r="B67" i="10"/>
  <c r="C67" i="10" s="1"/>
  <c r="G65" i="8"/>
  <c r="G67" i="10" l="1"/>
  <c r="B68" i="10"/>
  <c r="C68" i="10" s="1"/>
  <c r="G66" i="8"/>
  <c r="B67" i="8"/>
  <c r="C67" i="8" s="1"/>
  <c r="B69" i="10" l="1"/>
  <c r="C69" i="10" s="1"/>
  <c r="B68" i="8"/>
  <c r="C68" i="8" s="1"/>
  <c r="G68" i="10"/>
  <c r="G67" i="8"/>
  <c r="G69" i="10" l="1"/>
  <c r="B70" i="10"/>
  <c r="C70" i="10" s="1"/>
  <c r="G68" i="8"/>
  <c r="B69" i="8"/>
  <c r="C69" i="8" s="1"/>
  <c r="B70" i="8" l="1"/>
  <c r="C70" i="8" s="1"/>
  <c r="G70" i="10"/>
  <c r="B71" i="10"/>
  <c r="C71" i="10" s="1"/>
  <c r="G69" i="8"/>
  <c r="B71" i="8" l="1"/>
  <c r="C71" i="8" s="1"/>
  <c r="G71" i="10"/>
  <c r="B72" i="10"/>
  <c r="C72" i="10" s="1"/>
  <c r="G70" i="8"/>
  <c r="B73" i="10" l="1"/>
  <c r="C73" i="10" s="1"/>
  <c r="G72" i="10"/>
  <c r="G71" i="8"/>
  <c r="B72" i="8"/>
  <c r="C72" i="8" s="1"/>
  <c r="G73" i="10" l="1"/>
  <c r="B74" i="10"/>
  <c r="C74" i="10" s="1"/>
  <c r="G72" i="8"/>
  <c r="B73" i="8"/>
  <c r="C73" i="8" s="1"/>
  <c r="G74" i="10" l="1"/>
  <c r="B75" i="10"/>
  <c r="C75" i="10" s="1"/>
  <c r="G73" i="8"/>
  <c r="B74" i="8"/>
  <c r="C74" i="8" s="1"/>
  <c r="G75" i="10" l="1"/>
  <c r="B76" i="10"/>
  <c r="C76" i="10" s="1"/>
  <c r="G74" i="8"/>
  <c r="B75" i="8"/>
  <c r="C75" i="8" s="1"/>
  <c r="G76" i="10" l="1"/>
  <c r="B77" i="10"/>
  <c r="C77" i="10" s="1"/>
  <c r="G75" i="8"/>
  <c r="B76" i="8"/>
  <c r="C76" i="8" s="1"/>
  <c r="G77" i="10" l="1"/>
  <c r="B78" i="10"/>
  <c r="C78" i="10" s="1"/>
  <c r="G76" i="8"/>
  <c r="B77" i="8"/>
  <c r="C77" i="8" s="1"/>
  <c r="B78" i="8" l="1"/>
  <c r="C78" i="8" s="1"/>
  <c r="G78" i="10"/>
  <c r="B79" i="10"/>
  <c r="C79" i="10" s="1"/>
  <c r="G77" i="8"/>
  <c r="B79" i="8" l="1"/>
  <c r="C79" i="8" s="1"/>
  <c r="G79" i="10"/>
  <c r="B80" i="10"/>
  <c r="C80" i="10" s="1"/>
  <c r="G78" i="8"/>
  <c r="B81" i="10" l="1"/>
  <c r="C81" i="10" s="1"/>
  <c r="B80" i="8"/>
  <c r="C80" i="8" s="1"/>
  <c r="G80" i="10"/>
  <c r="G79" i="8"/>
  <c r="G81" i="10" l="1"/>
  <c r="B82" i="10"/>
  <c r="C82" i="10" s="1"/>
  <c r="G80" i="8"/>
  <c r="B81" i="8"/>
  <c r="C81" i="8" s="1"/>
  <c r="G82" i="10" l="1"/>
  <c r="B83" i="10"/>
  <c r="C83" i="10" s="1"/>
  <c r="G81" i="8"/>
  <c r="B82" i="8"/>
  <c r="C82" i="8" s="1"/>
  <c r="G83" i="10" l="1"/>
  <c r="B84" i="10"/>
  <c r="C84" i="10" s="1"/>
  <c r="G82" i="8"/>
  <c r="B83" i="8"/>
  <c r="C83" i="8" s="1"/>
  <c r="B85" i="10" l="1"/>
  <c r="C85" i="10" s="1"/>
  <c r="B84" i="8"/>
  <c r="C84" i="8" s="1"/>
  <c r="G84" i="10"/>
  <c r="G83" i="8"/>
  <c r="G85" i="10" l="1"/>
  <c r="B86" i="10"/>
  <c r="C86" i="10" s="1"/>
  <c r="G84" i="8"/>
  <c r="B85" i="8"/>
  <c r="C85" i="8" s="1"/>
  <c r="G86" i="10" l="1"/>
  <c r="B87" i="10"/>
  <c r="C87" i="10" s="1"/>
  <c r="G85" i="8"/>
  <c r="B86" i="8"/>
  <c r="C86" i="8" s="1"/>
  <c r="G87" i="10" l="1"/>
  <c r="B88" i="10"/>
  <c r="C88" i="10" s="1"/>
  <c r="G86" i="8"/>
  <c r="B87" i="8"/>
  <c r="C87" i="8" s="1"/>
  <c r="B89" i="10" l="1"/>
  <c r="C89" i="10" s="1"/>
  <c r="G88" i="10"/>
  <c r="G87" i="8"/>
  <c r="B88" i="8"/>
  <c r="C88" i="8" s="1"/>
  <c r="B89" i="8" l="1"/>
  <c r="C89" i="8" s="1"/>
  <c r="G89" i="10"/>
  <c r="B90" i="10"/>
  <c r="C90" i="10" s="1"/>
  <c r="G88" i="8"/>
  <c r="B91" i="10" l="1"/>
  <c r="C91" i="10" s="1"/>
  <c r="G90" i="10"/>
  <c r="G89" i="8"/>
  <c r="B90" i="8"/>
  <c r="C90" i="8" s="1"/>
  <c r="B91" i="8" l="1"/>
  <c r="C91" i="8" s="1"/>
  <c r="G91" i="10"/>
  <c r="B92" i="10"/>
  <c r="C92" i="10" s="1"/>
  <c r="G90" i="8"/>
  <c r="G92" i="10" l="1"/>
  <c r="B93" i="10"/>
  <c r="C93" i="10" s="1"/>
  <c r="G91" i="8"/>
  <c r="B92" i="8"/>
  <c r="C92" i="8" s="1"/>
  <c r="G93" i="10" l="1"/>
  <c r="B94" i="10"/>
  <c r="C94" i="10" s="1"/>
  <c r="G92" i="8"/>
  <c r="B93" i="8"/>
  <c r="C93" i="8" s="1"/>
  <c r="G94" i="10" l="1"/>
  <c r="B95" i="10"/>
  <c r="C95" i="10" s="1"/>
  <c r="G93" i="8"/>
  <c r="B94" i="8"/>
  <c r="C94" i="8" s="1"/>
  <c r="B95" i="8" l="1"/>
  <c r="C95" i="8" s="1"/>
  <c r="G95" i="10"/>
  <c r="B96" i="10"/>
  <c r="C96" i="10" s="1"/>
  <c r="G94" i="8"/>
  <c r="B97" i="10" l="1"/>
  <c r="C97" i="10" s="1"/>
  <c r="B96" i="8"/>
  <c r="C96" i="8" s="1"/>
  <c r="G96" i="10"/>
  <c r="G95" i="8"/>
  <c r="B98" i="10" l="1"/>
  <c r="C98" i="10" s="1"/>
  <c r="B97" i="8"/>
  <c r="C97" i="8" s="1"/>
  <c r="G97" i="10"/>
  <c r="G96" i="8"/>
  <c r="G98" i="10" l="1"/>
  <c r="B99" i="10"/>
  <c r="C99" i="10" s="1"/>
  <c r="G97" i="8"/>
  <c r="B98" i="8"/>
  <c r="C98" i="8" s="1"/>
  <c r="G99" i="10" l="1"/>
  <c r="B100" i="10"/>
  <c r="C100" i="10" s="1"/>
  <c r="G98" i="8"/>
  <c r="B99" i="8"/>
  <c r="C99" i="8" s="1"/>
  <c r="B101" i="10" l="1"/>
  <c r="C101" i="10" s="1"/>
  <c r="B100" i="8"/>
  <c r="C100" i="8" s="1"/>
  <c r="G100" i="10"/>
  <c r="G99" i="8"/>
  <c r="B101" i="8" l="1"/>
  <c r="C101" i="8" s="1"/>
  <c r="G101" i="10"/>
  <c r="B102" i="10"/>
  <c r="C102" i="10" s="1"/>
  <c r="G100" i="8"/>
  <c r="G102" i="10" l="1"/>
  <c r="B103" i="10"/>
  <c r="C103" i="10" s="1"/>
  <c r="G101" i="8"/>
  <c r="B102" i="8"/>
  <c r="C102" i="8" s="1"/>
  <c r="B104" i="10" l="1"/>
  <c r="C104" i="10" s="1"/>
  <c r="B103" i="8"/>
  <c r="C103" i="8" s="1"/>
  <c r="G103" i="10"/>
  <c r="G102" i="8"/>
  <c r="B104" i="8" l="1"/>
  <c r="C104" i="8" s="1"/>
  <c r="B105" i="10"/>
  <c r="C105" i="10" s="1"/>
  <c r="G104" i="10"/>
  <c r="G103" i="8"/>
  <c r="G105" i="10" l="1"/>
  <c r="B106" i="10"/>
  <c r="C106" i="10" s="1"/>
  <c r="G104" i="8"/>
  <c r="B105" i="8"/>
  <c r="C105" i="8" s="1"/>
  <c r="G106" i="10" l="1"/>
  <c r="B107" i="10"/>
  <c r="C107" i="10" s="1"/>
  <c r="G105" i="8"/>
  <c r="B106" i="8"/>
  <c r="C106" i="8" s="1"/>
  <c r="B107" i="8" l="1"/>
  <c r="C107" i="8" s="1"/>
  <c r="G107" i="10"/>
  <c r="B108" i="10"/>
  <c r="C108" i="10" s="1"/>
  <c r="G106" i="8"/>
  <c r="B108" i="8" l="1"/>
  <c r="C108" i="8" s="1"/>
  <c r="G108" i="10"/>
  <c r="G107" i="8"/>
  <c r="H108" i="10" l="1"/>
  <c r="F108" i="8"/>
  <c r="F10" i="8"/>
  <c r="F8" i="8"/>
  <c r="F7" i="8"/>
  <c r="F9" i="8"/>
  <c r="F11" i="8"/>
  <c r="F12" i="8"/>
  <c r="F13" i="8"/>
  <c r="F16" i="8"/>
  <c r="F14" i="8"/>
  <c r="F15" i="8"/>
  <c r="F17" i="8"/>
  <c r="F18" i="8"/>
  <c r="F19" i="8"/>
  <c r="F20" i="8"/>
  <c r="F21" i="8"/>
  <c r="F22" i="8"/>
  <c r="F23" i="8"/>
  <c r="F24" i="8"/>
  <c r="F25" i="8"/>
  <c r="F26" i="8"/>
  <c r="F28" i="8"/>
  <c r="F27" i="8"/>
  <c r="F29" i="8"/>
  <c r="F31" i="8"/>
  <c r="F30" i="8"/>
  <c r="F32" i="8"/>
  <c r="F33" i="8"/>
  <c r="F35" i="8"/>
  <c r="F37" i="8"/>
  <c r="F34" i="8"/>
  <c r="F36" i="8"/>
  <c r="F38" i="8"/>
  <c r="F39" i="8"/>
  <c r="F40" i="8"/>
  <c r="F41" i="8"/>
  <c r="F42" i="8"/>
  <c r="F45" i="8"/>
  <c r="F44" i="8"/>
  <c r="F43" i="8"/>
  <c r="F46" i="8"/>
  <c r="F47" i="8"/>
  <c r="F49" i="8"/>
  <c r="F48" i="8"/>
  <c r="F50" i="8"/>
  <c r="F51" i="8"/>
  <c r="F52" i="8"/>
  <c r="F53" i="8"/>
  <c r="F54" i="8"/>
  <c r="F56" i="8"/>
  <c r="F55" i="8"/>
  <c r="F57" i="8"/>
  <c r="F58" i="8"/>
  <c r="F59" i="8"/>
  <c r="F60" i="8"/>
  <c r="F62" i="8"/>
  <c r="F61" i="8"/>
  <c r="F63" i="8"/>
  <c r="F64" i="8"/>
  <c r="F65" i="8"/>
  <c r="F66" i="8"/>
  <c r="F67" i="8"/>
  <c r="F68" i="8"/>
  <c r="F70" i="8"/>
  <c r="F69" i="8"/>
  <c r="F71" i="8"/>
  <c r="F72" i="8"/>
  <c r="F73" i="8"/>
  <c r="F74" i="8"/>
  <c r="F75" i="8"/>
  <c r="F77" i="8"/>
  <c r="F78" i="8"/>
  <c r="F76" i="8"/>
  <c r="F80" i="8"/>
  <c r="F79" i="8"/>
  <c r="F81" i="8"/>
  <c r="F84" i="8"/>
  <c r="F82" i="8"/>
  <c r="F83" i="8"/>
  <c r="F86" i="8"/>
  <c r="F85" i="8"/>
  <c r="F87" i="8"/>
  <c r="F89" i="8"/>
  <c r="F90" i="8"/>
  <c r="F88" i="8"/>
  <c r="F92" i="8"/>
  <c r="F91" i="8"/>
  <c r="F93" i="8"/>
  <c r="F95" i="8"/>
  <c r="F94" i="8"/>
  <c r="F96" i="8"/>
  <c r="F97" i="8"/>
  <c r="F98" i="8"/>
  <c r="F99" i="8"/>
  <c r="F100" i="8"/>
  <c r="F101" i="8"/>
  <c r="F107" i="8"/>
  <c r="F103" i="8"/>
  <c r="F106" i="8"/>
  <c r="F102" i="8"/>
  <c r="F104" i="8"/>
  <c r="F105" i="8"/>
  <c r="G108" i="8"/>
  <c r="H108" i="8" s="1"/>
  <c r="H107" i="8" s="1"/>
  <c r="H106" i="8" s="1"/>
  <c r="H105" i="8" s="1"/>
  <c r="H104" i="8" s="1"/>
  <c r="H103" i="8" s="1"/>
  <c r="H102" i="8" s="1"/>
  <c r="H101" i="8" s="1"/>
  <c r="H100" i="8" s="1"/>
  <c r="H99" i="8" s="1"/>
  <c r="H98" i="8" s="1"/>
  <c r="H97" i="8" s="1"/>
  <c r="H96" i="8" s="1"/>
  <c r="H95" i="8" s="1"/>
  <c r="H94" i="8" s="1"/>
  <c r="H93" i="8" s="1"/>
  <c r="H92" i="8" s="1"/>
  <c r="H91" i="8" s="1"/>
  <c r="H90" i="8" s="1"/>
  <c r="H89" i="8" s="1"/>
  <c r="H88" i="8" s="1"/>
  <c r="H87" i="8" s="1"/>
  <c r="H86" i="8" s="1"/>
  <c r="H85" i="8" s="1"/>
  <c r="H84" i="8" s="1"/>
  <c r="H83" i="8" s="1"/>
  <c r="H82" i="8" s="1"/>
  <c r="H81" i="8" s="1"/>
  <c r="H80" i="8" s="1"/>
  <c r="H79" i="8" s="1"/>
  <c r="H78" i="8" s="1"/>
  <c r="H77" i="8" s="1"/>
  <c r="H76" i="8" s="1"/>
  <c r="H75" i="8" s="1"/>
  <c r="H74" i="8" s="1"/>
  <c r="H73" i="8" s="1"/>
  <c r="H72" i="8" s="1"/>
  <c r="H71" i="8" s="1"/>
  <c r="H70" i="8" s="1"/>
  <c r="H69" i="8" s="1"/>
  <c r="H68" i="8" s="1"/>
  <c r="H67" i="8" s="1"/>
  <c r="H66" i="8" s="1"/>
  <c r="H65" i="8" s="1"/>
  <c r="H64" i="8" s="1"/>
  <c r="H63" i="8" s="1"/>
  <c r="H62" i="8" s="1"/>
  <c r="H61" i="8" s="1"/>
  <c r="H60" i="8" s="1"/>
  <c r="H59" i="8" s="1"/>
  <c r="H58" i="8" s="1"/>
  <c r="H57" i="8" s="1"/>
  <c r="H56" i="8" s="1"/>
  <c r="H55" i="8" s="1"/>
  <c r="H54" i="8" s="1"/>
  <c r="H53" i="8" s="1"/>
  <c r="H52" i="8" s="1"/>
  <c r="H51" i="8" s="1"/>
  <c r="H50" i="8" s="1"/>
  <c r="H49" i="8" s="1"/>
  <c r="H48" i="8" s="1"/>
  <c r="H47" i="8" s="1"/>
  <c r="H46" i="8" s="1"/>
  <c r="H45" i="8" s="1"/>
  <c r="H44" i="8" s="1"/>
  <c r="H43" i="8" s="1"/>
  <c r="H42" i="8" s="1"/>
  <c r="H41" i="8" s="1"/>
  <c r="H40" i="8" s="1"/>
  <c r="H39" i="8" s="1"/>
  <c r="H38" i="8" s="1"/>
  <c r="H37" i="8" s="1"/>
  <c r="H36" i="8" s="1"/>
  <c r="H35" i="8" s="1"/>
  <c r="H34" i="8" s="1"/>
  <c r="H33" i="8" s="1"/>
  <c r="H32" i="8" s="1"/>
  <c r="H31" i="8" s="1"/>
  <c r="H30" i="8" s="1"/>
  <c r="H29" i="8" s="1"/>
  <c r="H28" i="8" s="1"/>
  <c r="H27" i="8" s="1"/>
  <c r="H26" i="8" s="1"/>
  <c r="H25" i="8" s="1"/>
  <c r="H24" i="8" s="1"/>
  <c r="H23" i="8" s="1"/>
  <c r="H22" i="8" s="1"/>
  <c r="H21" i="8" s="1"/>
  <c r="H20" i="8" s="1"/>
  <c r="H19" i="8" s="1"/>
  <c r="H18" i="8" s="1"/>
  <c r="H17" i="8" s="1"/>
  <c r="H16" i="8" s="1"/>
  <c r="H15" i="8" s="1"/>
  <c r="H14" i="8" s="1"/>
  <c r="H13" i="8" s="1"/>
  <c r="H12" i="8" s="1"/>
  <c r="H11" i="8" s="1"/>
  <c r="H10" i="8" s="1"/>
  <c r="H9" i="8" s="1"/>
  <c r="H8" i="8" s="1"/>
  <c r="H7" i="8" s="1"/>
  <c r="H107" i="10" l="1"/>
  <c r="H106" i="10" l="1"/>
  <c r="H105" i="10" l="1"/>
  <c r="H104" i="10" l="1"/>
  <c r="H103" i="10" l="1"/>
  <c r="H102" i="10" l="1"/>
  <c r="H101" i="10" l="1"/>
  <c r="H100" i="10" l="1"/>
  <c r="H99" i="10" l="1"/>
  <c r="H98" i="10" l="1"/>
  <c r="H97" i="10" l="1"/>
  <c r="H96" i="10" l="1"/>
  <c r="H95" i="10" l="1"/>
  <c r="H94" i="10" l="1"/>
  <c r="H93" i="10" l="1"/>
  <c r="H92" i="10" l="1"/>
  <c r="H91" i="10" l="1"/>
  <c r="H90" i="10" l="1"/>
  <c r="H89" i="10" l="1"/>
  <c r="H88" i="10" l="1"/>
  <c r="H87" i="10" l="1"/>
  <c r="H86" i="10" l="1"/>
  <c r="H85" i="10" l="1"/>
  <c r="H84" i="10" l="1"/>
  <c r="H83" i="10" l="1"/>
  <c r="H82" i="10" l="1"/>
  <c r="H81" i="10" l="1"/>
  <c r="H80" i="10" l="1"/>
  <c r="H79" i="10" l="1"/>
  <c r="H78" i="10" l="1"/>
  <c r="H77" i="10" l="1"/>
  <c r="H76" i="10" l="1"/>
  <c r="H75" i="10" l="1"/>
  <c r="H74" i="10" l="1"/>
  <c r="H73" i="10" l="1"/>
  <c r="H72" i="10" l="1"/>
  <c r="H71" i="10" l="1"/>
  <c r="H70" i="10" l="1"/>
  <c r="H69" i="10" l="1"/>
  <c r="H68" i="10" l="1"/>
  <c r="H67" i="10" l="1"/>
  <c r="H66" i="10" l="1"/>
  <c r="H65" i="10" l="1"/>
  <c r="H64" i="10" l="1"/>
  <c r="H63" i="10" l="1"/>
  <c r="H62" i="10" l="1"/>
  <c r="H61" i="10" l="1"/>
  <c r="H60" i="10" l="1"/>
  <c r="H59" i="10" l="1"/>
  <c r="H58" i="10" l="1"/>
  <c r="H57" i="10" l="1"/>
  <c r="H56" i="10" l="1"/>
  <c r="H55" i="10" l="1"/>
  <c r="H54" i="10" l="1"/>
  <c r="H53" i="10" l="1"/>
  <c r="H52" i="10" l="1"/>
  <c r="H51" i="10" l="1"/>
  <c r="H50" i="10" l="1"/>
  <c r="H49" i="10" l="1"/>
  <c r="H48" i="10" l="1"/>
  <c r="H47" i="10" l="1"/>
  <c r="H46" i="10" l="1"/>
  <c r="H45" i="10" l="1"/>
  <c r="H44" i="10" l="1"/>
  <c r="H43" i="10" l="1"/>
  <c r="H42" i="10" l="1"/>
  <c r="H41" i="10" l="1"/>
  <c r="H40" i="10" l="1"/>
  <c r="H39" i="10" l="1"/>
  <c r="H38" i="10" l="1"/>
  <c r="H37" i="10" l="1"/>
  <c r="H36" i="10" l="1"/>
  <c r="H35" i="10" l="1"/>
  <c r="H34" i="10" l="1"/>
  <c r="H33" i="10" l="1"/>
  <c r="H32" i="10" l="1"/>
  <c r="H31" i="10" l="1"/>
  <c r="H30" i="10" l="1"/>
  <c r="H29" i="10" l="1"/>
  <c r="H28" i="10" l="1"/>
  <c r="H27" i="10" l="1"/>
  <c r="H26" i="10" l="1"/>
  <c r="H25" i="10" l="1"/>
  <c r="H24" i="10" l="1"/>
  <c r="H23" i="10" l="1"/>
  <c r="H22" i="10" l="1"/>
  <c r="H21" i="10" l="1"/>
  <c r="H20" i="10" l="1"/>
  <c r="H19" i="10" l="1"/>
  <c r="H18" i="10" l="1"/>
  <c r="H17" i="10" l="1"/>
  <c r="H16" i="10" l="1"/>
  <c r="H15" i="10" l="1"/>
  <c r="H14" i="10" l="1"/>
  <c r="H13" i="10" l="1"/>
  <c r="H12" i="10" l="1"/>
  <c r="H11" i="10" l="1"/>
  <c r="H10" i="10" l="1"/>
  <c r="H9" i="10" l="1"/>
  <c r="H8" i="10" l="1"/>
  <c r="H7" i="10" l="1"/>
</calcChain>
</file>

<file path=xl/sharedStrings.xml><?xml version="1.0" encoding="utf-8"?>
<sst xmlns="http://schemas.openxmlformats.org/spreadsheetml/2006/main" count="69" uniqueCount="41">
  <si>
    <t>x</t>
  </si>
  <si>
    <t>Възраст</t>
  </si>
  <si>
    <t>жени</t>
  </si>
  <si>
    <t xml:space="preserve">Брой на преживелите лица </t>
  </si>
  <si>
    <t xml:space="preserve">Брой на починалите лица </t>
  </si>
  <si>
    <t xml:space="preserve">Вероятност за преживяване </t>
  </si>
  <si>
    <t xml:space="preserve">Вероятност за смърт </t>
  </si>
  <si>
    <t>Очаквана продължителност на бъдещия живот</t>
  </si>
  <si>
    <t>Дисконтирани числа</t>
  </si>
  <si>
    <t>Комутативни числа</t>
  </si>
  <si>
    <t>мъже</t>
  </si>
  <si>
    <r>
      <t>l</t>
    </r>
    <r>
      <rPr>
        <i/>
        <vertAlign val="subscript"/>
        <sz val="12"/>
        <rFont val="Times New Roman"/>
        <family val="1"/>
        <charset val="204"/>
      </rPr>
      <t>x</t>
    </r>
  </si>
  <si>
    <r>
      <t>d</t>
    </r>
    <r>
      <rPr>
        <i/>
        <vertAlign val="subscript"/>
        <sz val="12"/>
        <rFont val="Times New Roman"/>
        <family val="1"/>
        <charset val="204"/>
      </rPr>
      <t>x</t>
    </r>
  </si>
  <si>
    <r>
      <t>p</t>
    </r>
    <r>
      <rPr>
        <i/>
        <vertAlign val="subscript"/>
        <sz val="12"/>
        <rFont val="Times New Roman"/>
        <family val="1"/>
        <charset val="204"/>
      </rPr>
      <t>x</t>
    </r>
  </si>
  <si>
    <r>
      <t>q</t>
    </r>
    <r>
      <rPr>
        <i/>
        <vertAlign val="subscript"/>
        <sz val="12"/>
        <rFont val="Times New Roman"/>
        <family val="1"/>
        <charset val="204"/>
      </rPr>
      <t>x</t>
    </r>
  </si>
  <si>
    <r>
      <t>e</t>
    </r>
    <r>
      <rPr>
        <i/>
        <vertAlign val="subscript"/>
        <sz val="12"/>
        <rFont val="Times New Roman"/>
        <family val="1"/>
        <charset val="204"/>
      </rPr>
      <t>x</t>
    </r>
  </si>
  <si>
    <r>
      <t>D</t>
    </r>
    <r>
      <rPr>
        <i/>
        <vertAlign val="subscript"/>
        <sz val="12"/>
        <rFont val="Times New Roman"/>
        <family val="1"/>
        <charset val="204"/>
      </rPr>
      <t>x</t>
    </r>
  </si>
  <si>
    <r>
      <t>N</t>
    </r>
    <r>
      <rPr>
        <i/>
        <vertAlign val="subscript"/>
        <sz val="12"/>
        <rFont val="Times New Roman"/>
        <family val="1"/>
        <charset val="204"/>
      </rPr>
      <t>x</t>
    </r>
  </si>
  <si>
    <t xml:space="preserve">Възраст </t>
  </si>
  <si>
    <t>Вероятност за</t>
  </si>
  <si>
    <t>Средна продължителност</t>
  </si>
  <si>
    <t>(в навършени</t>
  </si>
  <si>
    <t>умиране в интервала</t>
  </si>
  <si>
    <t>доживяване до възраст</t>
  </si>
  <si>
    <t>на предстоящия живот</t>
  </si>
  <si>
    <t>години)</t>
  </si>
  <si>
    <t>от х до х+1 години</t>
  </si>
  <si>
    <t>x+1 години</t>
  </si>
  <si>
    <t>qx</t>
  </si>
  <si>
    <t>px</t>
  </si>
  <si>
    <r>
      <t>e</t>
    </r>
    <r>
      <rPr>
        <vertAlign val="superscript"/>
        <sz val="8"/>
        <rFont val="Tahoma"/>
        <family val="2"/>
        <charset val="204"/>
      </rPr>
      <t>o</t>
    </r>
    <r>
      <rPr>
        <sz val="8"/>
        <rFont val="Tahoma"/>
        <family val="2"/>
      </rPr>
      <t xml:space="preserve"> x</t>
    </r>
  </si>
  <si>
    <t>общо</t>
  </si>
  <si>
    <t>Общо за страната</t>
  </si>
  <si>
    <t>100+</t>
  </si>
  <si>
    <t>В градовете</t>
  </si>
  <si>
    <t>В селата</t>
  </si>
  <si>
    <t xml:space="preserve">Технически лихвен процент - 1,75%       </t>
  </si>
  <si>
    <t>101+</t>
  </si>
  <si>
    <t>СМЪРТНОСТ И СРЕДНА ПРОДЪЛЖИТЕЛНОСТ НА ПРЕДСТОЯЩИЯ ЖИВОТ НА НАСЕЛЕНИЕТО ПО ПОЛ И МЕСТОЖИВЕЕНЕ ПРЕЗ ПЕРИОДА 2019-2021 ГОДИНА</t>
  </si>
  <si>
    <t xml:space="preserve">Приложение № 1 към Решение № 968 - ПОД / 08.12.2022 г. 
на заместник-председателя на Комисията за финансов надзор,
ръководещ управление “Осигурителен надзор”                                                                                                           </t>
  </si>
  <si>
    <t xml:space="preserve">Приложение № 2 към Решение № 968 - ПОД / 08.12.2022 г. 
на заместник-председателя на Комисията за финансов надзор,
ръководещ управление “Осигурителен надзор”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</si>
</sst>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00"/>
    <numFmt numFmtId="165" formatCode="0.00000"/>
  </numFmts>
  <fonts count="18" x14ac:knownFonts="1">
    <font>
      <sz val="10"/>
      <name val="Arial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i/>
      <vertAlign val="subscript"/>
      <sz val="12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11"/>
      <name val="Times New Roman"/>
      <family val="1"/>
      <charset val="204"/>
    </font>
    <font>
      <sz val="11"/>
      <name val="Arial"/>
      <family val="2"/>
      <charset val="204"/>
    </font>
    <font>
      <b/>
      <u/>
      <sz val="14"/>
      <name val="Times New Roman"/>
      <family val="1"/>
      <charset val="204"/>
    </font>
    <font>
      <b/>
      <sz val="11"/>
      <name val="Tahoma"/>
      <family val="2"/>
    </font>
    <font>
      <sz val="8"/>
      <name val="Tahoma"/>
      <family val="2"/>
    </font>
    <font>
      <vertAlign val="superscript"/>
      <sz val="8"/>
      <name val="Tahoma"/>
      <family val="2"/>
      <charset val="204"/>
    </font>
    <font>
      <b/>
      <sz val="8"/>
      <name val="Tahoma"/>
      <family val="2"/>
      <charset val="204"/>
    </font>
    <font>
      <sz val="8"/>
      <name val="Tahoma"/>
      <family val="2"/>
      <charset val="204"/>
    </font>
    <font>
      <b/>
      <sz val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4659260841701"/>
      </left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 style="medium">
        <color theme="0" tint="-0.24994659260841701"/>
      </right>
      <top/>
      <bottom style="medium">
        <color theme="0" tint="-0.24994659260841701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" fontId="0" fillId="0" borderId="0" xfId="0" applyNumberFormat="1"/>
    <xf numFmtId="3" fontId="0" fillId="0" borderId="0" xfId="0" applyNumberFormat="1"/>
    <xf numFmtId="3" fontId="2" fillId="0" borderId="1" xfId="0" applyNumberFormat="1" applyFont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164" fontId="2" fillId="0" borderId="1" xfId="0" applyNumberFormat="1" applyFont="1" applyBorder="1"/>
    <xf numFmtId="4" fontId="2" fillId="0" borderId="1" xfId="0" applyNumberFormat="1" applyFont="1" applyBorder="1"/>
    <xf numFmtId="0" fontId="6" fillId="0" borderId="1" xfId="0" applyFont="1" applyBorder="1" applyAlignment="1">
      <alignment horizont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textRotation="90"/>
    </xf>
    <xf numFmtId="0" fontId="8" fillId="0" borderId="0" xfId="0" applyFont="1"/>
    <xf numFmtId="3" fontId="3" fillId="0" borderId="0" xfId="0" applyNumberFormat="1" applyFont="1"/>
    <xf numFmtId="0" fontId="3" fillId="0" borderId="0" xfId="0" applyFont="1"/>
    <xf numFmtId="4" fontId="3" fillId="0" borderId="0" xfId="0" applyNumberFormat="1" applyFont="1"/>
    <xf numFmtId="0" fontId="9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10" fillId="0" borderId="0" xfId="0" applyFont="1"/>
    <xf numFmtId="3" fontId="9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right" indent="1"/>
    </xf>
    <xf numFmtId="0" fontId="13" fillId="0" borderId="0" xfId="0" applyFont="1" applyBorder="1"/>
    <xf numFmtId="0" fontId="13" fillId="2" borderId="9" xfId="0" applyNumberFormat="1" applyFont="1" applyFill="1" applyBorder="1" applyAlignment="1">
      <alignment horizontal="center"/>
    </xf>
    <xf numFmtId="0" fontId="13" fillId="2" borderId="10" xfId="0" applyFont="1" applyFill="1" applyBorder="1" applyAlignment="1">
      <alignment horizontal="center"/>
    </xf>
    <xf numFmtId="0" fontId="13" fillId="2" borderId="11" xfId="0" applyFont="1" applyFill="1" applyBorder="1"/>
    <xf numFmtId="0" fontId="13" fillId="2" borderId="12" xfId="0" applyFont="1" applyFill="1" applyBorder="1"/>
    <xf numFmtId="0" fontId="13" fillId="2" borderId="13" xfId="0" applyNumberFormat="1" applyFont="1" applyFill="1" applyBorder="1" applyAlignment="1">
      <alignment horizontal="center"/>
    </xf>
    <xf numFmtId="0" fontId="13" fillId="2" borderId="13" xfId="0" applyFont="1" applyFill="1" applyBorder="1"/>
    <xf numFmtId="1" fontId="13" fillId="2" borderId="13" xfId="0" applyNumberFormat="1" applyFont="1" applyFill="1" applyBorder="1" applyAlignment="1">
      <alignment horizontal="right" vertical="center"/>
    </xf>
    <xf numFmtId="0" fontId="13" fillId="2" borderId="13" xfId="0" applyFont="1" applyFill="1" applyBorder="1" applyAlignment="1">
      <alignment horizontal="right" vertical="center"/>
    </xf>
    <xf numFmtId="0" fontId="13" fillId="0" borderId="13" xfId="0" applyNumberFormat="1" applyFont="1" applyBorder="1" applyAlignment="1">
      <alignment horizontal="left"/>
    </xf>
    <xf numFmtId="165" fontId="13" fillId="0" borderId="13" xfId="0" applyNumberFormat="1" applyFont="1" applyFill="1" applyBorder="1"/>
    <xf numFmtId="165" fontId="16" fillId="0" borderId="13" xfId="0" applyNumberFormat="1" applyFont="1" applyFill="1" applyBorder="1"/>
    <xf numFmtId="2" fontId="16" fillId="0" borderId="13" xfId="0" applyNumberFormat="1" applyFont="1" applyFill="1" applyBorder="1"/>
    <xf numFmtId="2" fontId="13" fillId="0" borderId="13" xfId="0" applyNumberFormat="1" applyFont="1" applyFill="1" applyBorder="1"/>
    <xf numFmtId="2" fontId="1" fillId="0" borderId="13" xfId="0" applyNumberFormat="1" applyFont="1" applyFill="1" applyBorder="1"/>
    <xf numFmtId="0" fontId="13" fillId="0" borderId="13" xfId="0" applyFont="1" applyBorder="1" applyAlignment="1">
      <alignment horizontal="left"/>
    </xf>
    <xf numFmtId="2" fontId="0" fillId="0" borderId="0" xfId="0" applyNumberFormat="1"/>
    <xf numFmtId="0" fontId="13" fillId="0" borderId="0" xfId="0" applyFont="1"/>
    <xf numFmtId="165" fontId="13" fillId="0" borderId="13" xfId="0" applyNumberFormat="1" applyFont="1" applyBorder="1"/>
    <xf numFmtId="2" fontId="13" fillId="0" borderId="13" xfId="0" applyNumberFormat="1" applyFont="1" applyBorder="1"/>
    <xf numFmtId="0" fontId="13" fillId="0" borderId="0" xfId="0" applyFont="1" applyBorder="1" applyAlignment="1">
      <alignment horizontal="left"/>
    </xf>
    <xf numFmtId="165" fontId="13" fillId="0" borderId="0" xfId="0" applyNumberFormat="1" applyFont="1"/>
    <xf numFmtId="0" fontId="13" fillId="2" borderId="2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right" indent="1"/>
    </xf>
    <xf numFmtId="4" fontId="11" fillId="0" borderId="0" xfId="0" applyNumberFormat="1" applyFont="1" applyAlignment="1">
      <alignment horizontal="right" vertical="top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5" fontId="17" fillId="0" borderId="14" xfId="0" applyNumberFormat="1" applyFont="1" applyBorder="1" applyAlignment="1">
      <alignment horizontal="center"/>
    </xf>
    <xf numFmtId="165" fontId="17" fillId="0" borderId="15" xfId="0" applyNumberFormat="1" applyFont="1" applyBorder="1" applyAlignment="1">
      <alignment horizontal="center"/>
    </xf>
    <xf numFmtId="165" fontId="17" fillId="0" borderId="16" xfId="0" applyNumberFormat="1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1" fontId="13" fillId="2" borderId="9" xfId="0" applyNumberFormat="1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3" fillId="2" borderId="13" xfId="0" applyFont="1" applyFill="1" applyBorder="1" applyAlignment="1">
      <alignment horizontal="center"/>
    </xf>
    <xf numFmtId="0" fontId="15" fillId="0" borderId="14" xfId="0" applyNumberFormat="1" applyFont="1" applyBorder="1" applyAlignment="1">
      <alignment horizontal="center"/>
    </xf>
    <xf numFmtId="0" fontId="15" fillId="0" borderId="15" xfId="0" applyNumberFormat="1" applyFont="1" applyBorder="1" applyAlignment="1">
      <alignment horizontal="center"/>
    </xf>
    <xf numFmtId="0" fontId="15" fillId="0" borderId="16" xfId="0" applyNumberFormat="1" applyFont="1" applyBorder="1" applyAlignment="1">
      <alignment horizontal="center"/>
    </xf>
    <xf numFmtId="1" fontId="12" fillId="0" borderId="0" xfId="0" applyNumberFormat="1" applyFont="1" applyAlignment="1">
      <alignment horizontal="left" vertical="center" wrapText="1"/>
    </xf>
    <xf numFmtId="0" fontId="0" fillId="0" borderId="0" xfId="0" applyAlignment="1">
      <alignment wrapText="1"/>
    </xf>
    <xf numFmtId="0" fontId="13" fillId="2" borderId="2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H108"/>
  <sheetViews>
    <sheetView tabSelected="1" zoomScaleNormal="100" workbookViewId="0"/>
  </sheetViews>
  <sheetFormatPr defaultRowHeight="15.75" x14ac:dyDescent="0.25"/>
  <cols>
    <col min="1" max="1" width="6.5703125" style="2" customWidth="1"/>
    <col min="2" max="2" width="13.28515625" style="4" customWidth="1"/>
    <col min="3" max="3" width="11.42578125" style="4" customWidth="1"/>
    <col min="4" max="4" width="14.85546875" customWidth="1"/>
    <col min="5" max="5" width="12.28515625" customWidth="1"/>
    <col min="6" max="6" width="17.42578125" customWidth="1"/>
    <col min="7" max="7" width="13.7109375" style="3" customWidth="1"/>
    <col min="8" max="8" width="14.42578125" style="3" customWidth="1"/>
  </cols>
  <sheetData>
    <row r="1" spans="1:8" ht="18.75" x14ac:dyDescent="0.25">
      <c r="G1" s="49"/>
      <c r="H1" s="49"/>
    </row>
    <row r="2" spans="1:8" ht="58.5" customHeight="1" x14ac:dyDescent="0.2">
      <c r="A2" s="50" t="s">
        <v>39</v>
      </c>
      <c r="B2" s="50"/>
      <c r="C2" s="50"/>
      <c r="D2" s="50"/>
      <c r="E2" s="50"/>
      <c r="F2" s="50"/>
      <c r="G2" s="50"/>
      <c r="H2" s="50"/>
    </row>
    <row r="3" spans="1:8" ht="18.75" x14ac:dyDescent="0.2">
      <c r="A3" s="51" t="s">
        <v>36</v>
      </c>
      <c r="B3" s="51"/>
      <c r="C3" s="51"/>
      <c r="D3" s="51"/>
      <c r="E3" s="51"/>
      <c r="F3" s="51"/>
      <c r="G3" s="51"/>
      <c r="H3" s="51"/>
    </row>
    <row r="4" spans="1:8" s="17" customFormat="1" ht="18.75" x14ac:dyDescent="0.3">
      <c r="A4" s="1"/>
      <c r="B4" s="16"/>
      <c r="C4" s="16"/>
      <c r="E4" s="1"/>
      <c r="G4" s="18"/>
      <c r="H4" s="18"/>
    </row>
    <row r="5" spans="1:8" s="21" customFormat="1" ht="45" customHeight="1" x14ac:dyDescent="0.2">
      <c r="A5" s="14" t="s">
        <v>1</v>
      </c>
      <c r="B5" s="22" t="s">
        <v>3</v>
      </c>
      <c r="C5" s="22" t="s">
        <v>4</v>
      </c>
      <c r="D5" s="19" t="s">
        <v>5</v>
      </c>
      <c r="E5" s="19" t="s">
        <v>6</v>
      </c>
      <c r="F5" s="19" t="s">
        <v>7</v>
      </c>
      <c r="G5" s="20" t="s">
        <v>8</v>
      </c>
      <c r="H5" s="20" t="s">
        <v>9</v>
      </c>
    </row>
    <row r="6" spans="1:8" s="15" customFormat="1" ht="17.25" customHeight="1" x14ac:dyDescent="0.2">
      <c r="A6" s="6" t="s">
        <v>0</v>
      </c>
      <c r="B6" s="13" t="s">
        <v>11</v>
      </c>
      <c r="C6" s="13" t="s">
        <v>12</v>
      </c>
      <c r="D6" s="7" t="s">
        <v>13</v>
      </c>
      <c r="E6" s="7" t="s">
        <v>14</v>
      </c>
      <c r="F6" s="7" t="s">
        <v>15</v>
      </c>
      <c r="G6" s="8" t="s">
        <v>16</v>
      </c>
      <c r="H6" s="8" t="s">
        <v>17</v>
      </c>
    </row>
    <row r="7" spans="1:8" x14ac:dyDescent="0.25">
      <c r="A7" s="9">
        <v>0</v>
      </c>
      <c r="B7" s="5">
        <v>1000000</v>
      </c>
      <c r="C7" s="48">
        <f>ROUND(B7*E7,0)</f>
        <v>5016</v>
      </c>
      <c r="D7" s="10">
        <f>1-E7</f>
        <v>0.99498411603903159</v>
      </c>
      <c r="E7" s="10">
        <f>'НСИ 2019-2021'!B10</f>
        <v>5.0158839609684494E-3</v>
      </c>
      <c r="F7" s="23">
        <f>'НСИ 2019-2021'!H10</f>
        <v>73.599999999999994</v>
      </c>
      <c r="G7" s="11">
        <f>$B7*1.0175^(-$A7)</f>
        <v>1000000</v>
      </c>
      <c r="H7" s="11">
        <f t="shared" ref="H7:H70" si="0">H8+G7</f>
        <v>41414787.380694978</v>
      </c>
    </row>
    <row r="8" spans="1:8" x14ac:dyDescent="0.25">
      <c r="A8" s="12">
        <v>1</v>
      </c>
      <c r="B8" s="5">
        <f>B7-C7</f>
        <v>994984</v>
      </c>
      <c r="C8" s="48">
        <f t="shared" ref="C8:C71" si="1">ROUND(B8*E8,0)</f>
        <v>338</v>
      </c>
      <c r="D8" s="10">
        <f t="shared" ref="D8:D71" si="2">1-E8</f>
        <v>0.99966021586798148</v>
      </c>
      <c r="E8" s="10">
        <f>'НСИ 2019-2021'!B11</f>
        <v>3.3978413201850316E-4</v>
      </c>
      <c r="F8" s="23">
        <f>'НСИ 2019-2021'!H11</f>
        <v>72.97</v>
      </c>
      <c r="G8" s="11">
        <f t="shared" ref="G8:G71" si="3">$B8*1.0175^(-$A8)</f>
        <v>977871.25307125296</v>
      </c>
      <c r="H8" s="11">
        <f t="shared" si="0"/>
        <v>40414787.380694978</v>
      </c>
    </row>
    <row r="9" spans="1:8" x14ac:dyDescent="0.25">
      <c r="A9" s="12">
        <v>2</v>
      </c>
      <c r="B9" s="5">
        <f t="shared" ref="B9:B72" si="4">B8-C8</f>
        <v>994646</v>
      </c>
      <c r="C9" s="48">
        <f t="shared" si="1"/>
        <v>304</v>
      </c>
      <c r="D9" s="10">
        <f t="shared" si="2"/>
        <v>0.99969406483389556</v>
      </c>
      <c r="E9" s="10">
        <f>'НСИ 2019-2021'!B12</f>
        <v>3.0593516610441182E-4</v>
      </c>
      <c r="F9" s="23">
        <f>'НСИ 2019-2021'!H12</f>
        <v>72</v>
      </c>
      <c r="G9" s="11">
        <f t="shared" si="3"/>
        <v>960726.3551243894</v>
      </c>
      <c r="H9" s="11">
        <f t="shared" si="0"/>
        <v>39436916.127623722</v>
      </c>
    </row>
    <row r="10" spans="1:8" x14ac:dyDescent="0.25">
      <c r="A10" s="12">
        <v>3</v>
      </c>
      <c r="B10" s="5">
        <f t="shared" si="4"/>
        <v>994342</v>
      </c>
      <c r="C10" s="48">
        <f t="shared" si="1"/>
        <v>304</v>
      </c>
      <c r="D10" s="10">
        <f t="shared" si="2"/>
        <v>0.99969406483389556</v>
      </c>
      <c r="E10" s="10">
        <f>'НСИ 2019-2021'!B13</f>
        <v>3.0593516610441182E-4</v>
      </c>
      <c r="F10" s="23">
        <f>'НСИ 2019-2021'!H13</f>
        <v>71.02</v>
      </c>
      <c r="G10" s="11">
        <f t="shared" si="3"/>
        <v>943914.22329411691</v>
      </c>
      <c r="H10" s="11">
        <f t="shared" si="0"/>
        <v>38476189.77249933</v>
      </c>
    </row>
    <row r="11" spans="1:8" x14ac:dyDescent="0.25">
      <c r="A11" s="12">
        <v>4</v>
      </c>
      <c r="B11" s="5">
        <f t="shared" si="4"/>
        <v>994038</v>
      </c>
      <c r="C11" s="48">
        <f t="shared" si="1"/>
        <v>152</v>
      </c>
      <c r="D11" s="10">
        <f t="shared" si="2"/>
        <v>0.99984720893597656</v>
      </c>
      <c r="E11" s="10">
        <f>'НСИ 2019-2021'!B14</f>
        <v>1.5279106402344366E-4</v>
      </c>
      <c r="F11" s="23">
        <f>'НСИ 2019-2021'!H14</f>
        <v>70.040000000000006</v>
      </c>
      <c r="G11" s="11">
        <f t="shared" si="3"/>
        <v>927396.20694759465</v>
      </c>
      <c r="H11" s="11">
        <f t="shared" si="0"/>
        <v>37532275.549205214</v>
      </c>
    </row>
    <row r="12" spans="1:8" x14ac:dyDescent="0.25">
      <c r="A12" s="12">
        <v>5</v>
      </c>
      <c r="B12" s="5">
        <f t="shared" si="4"/>
        <v>993886</v>
      </c>
      <c r="C12" s="48">
        <f t="shared" si="1"/>
        <v>134</v>
      </c>
      <c r="D12" s="10">
        <f t="shared" si="2"/>
        <v>0.99986506392596508</v>
      </c>
      <c r="E12" s="10">
        <f>'НСИ 2019-2021'!B15</f>
        <v>1.3493607403492595E-4</v>
      </c>
      <c r="F12" s="23">
        <f>'НСИ 2019-2021'!H15</f>
        <v>69.05</v>
      </c>
      <c r="G12" s="11">
        <f t="shared" si="3"/>
        <v>911306.53292850102</v>
      </c>
      <c r="H12" s="11">
        <f t="shared" si="0"/>
        <v>36604879.342257619</v>
      </c>
    </row>
    <row r="13" spans="1:8" x14ac:dyDescent="0.25">
      <c r="A13" s="12">
        <v>6</v>
      </c>
      <c r="B13" s="5">
        <f t="shared" si="4"/>
        <v>993752</v>
      </c>
      <c r="C13" s="48">
        <f t="shared" si="1"/>
        <v>89</v>
      </c>
      <c r="D13" s="10">
        <f t="shared" si="2"/>
        <v>0.99991053622351034</v>
      </c>
      <c r="E13" s="10">
        <f>'НСИ 2019-2021'!B16</f>
        <v>8.9463776489665068E-5</v>
      </c>
      <c r="F13" s="23">
        <f>'НСИ 2019-2021'!H16</f>
        <v>68.06</v>
      </c>
      <c r="G13" s="11">
        <f t="shared" si="3"/>
        <v>895512.20309449988</v>
      </c>
      <c r="H13" s="11">
        <f t="shared" si="0"/>
        <v>35693572.809329115</v>
      </c>
    </row>
    <row r="14" spans="1:8" x14ac:dyDescent="0.25">
      <c r="A14" s="12">
        <v>7</v>
      </c>
      <c r="B14" s="5">
        <f t="shared" si="4"/>
        <v>993663</v>
      </c>
      <c r="C14" s="48">
        <f t="shared" si="1"/>
        <v>149</v>
      </c>
      <c r="D14" s="10">
        <f t="shared" si="2"/>
        <v>0.99985052596177204</v>
      </c>
      <c r="E14" s="10">
        <f>'НСИ 2019-2021'!B17</f>
        <v>1.4947403822798528E-4</v>
      </c>
      <c r="F14" s="23">
        <f>'НСИ 2019-2021'!H17</f>
        <v>67.069999999999993</v>
      </c>
      <c r="G14" s="11">
        <f t="shared" si="3"/>
        <v>880031.45101551746</v>
      </c>
      <c r="H14" s="11">
        <f t="shared" si="0"/>
        <v>34798060.606234618</v>
      </c>
    </row>
    <row r="15" spans="1:8" x14ac:dyDescent="0.25">
      <c r="A15" s="12">
        <v>8</v>
      </c>
      <c r="B15" s="5">
        <f t="shared" si="4"/>
        <v>993514</v>
      </c>
      <c r="C15" s="48">
        <f t="shared" si="1"/>
        <v>169</v>
      </c>
      <c r="D15" s="10">
        <f t="shared" si="2"/>
        <v>0.99983011976556524</v>
      </c>
      <c r="E15" s="10">
        <f>'НСИ 2019-2021'!B18</f>
        <v>1.6988023443472353E-4</v>
      </c>
      <c r="F15" s="23">
        <f>'НСИ 2019-2021'!H18</f>
        <v>66.08</v>
      </c>
      <c r="G15" s="11">
        <f t="shared" si="3"/>
        <v>864766.08362943458</v>
      </c>
      <c r="H15" s="11">
        <f t="shared" si="0"/>
        <v>33918029.1552191</v>
      </c>
    </row>
    <row r="16" spans="1:8" x14ac:dyDescent="0.25">
      <c r="A16" s="12">
        <v>9</v>
      </c>
      <c r="B16" s="5">
        <f t="shared" si="4"/>
        <v>993345</v>
      </c>
      <c r="C16" s="48">
        <f t="shared" si="1"/>
        <v>144</v>
      </c>
      <c r="D16" s="10">
        <f t="shared" si="2"/>
        <v>0.99985493002186931</v>
      </c>
      <c r="E16" s="10">
        <f>'НСИ 2019-2021'!B19</f>
        <v>1.4506997813070079E-4</v>
      </c>
      <c r="F16" s="23">
        <f>'НСИ 2019-2021'!H19</f>
        <v>65.09</v>
      </c>
      <c r="G16" s="11">
        <f t="shared" si="3"/>
        <v>849748.38729590364</v>
      </c>
      <c r="H16" s="11">
        <f t="shared" si="0"/>
        <v>33053263.071589664</v>
      </c>
    </row>
    <row r="17" spans="1:8" x14ac:dyDescent="0.25">
      <c r="A17" s="12">
        <v>10</v>
      </c>
      <c r="B17" s="5">
        <f t="shared" si="4"/>
        <v>993201</v>
      </c>
      <c r="C17" s="48">
        <f t="shared" si="1"/>
        <v>64</v>
      </c>
      <c r="D17" s="10">
        <f t="shared" si="2"/>
        <v>0.99993598657140526</v>
      </c>
      <c r="E17" s="10">
        <f>'НСИ 2019-2021'!B20</f>
        <v>6.4013428594798553E-5</v>
      </c>
      <c r="F17" s="23">
        <f>'НСИ 2019-2021'!H20</f>
        <v>64.099999999999994</v>
      </c>
      <c r="G17" s="11">
        <f t="shared" si="3"/>
        <v>835012.48524970899</v>
      </c>
      <c r="H17" s="11">
        <f t="shared" si="0"/>
        <v>32203514.684293762</v>
      </c>
    </row>
    <row r="18" spans="1:8" x14ac:dyDescent="0.25">
      <c r="A18" s="12">
        <v>11</v>
      </c>
      <c r="B18" s="5">
        <f t="shared" si="4"/>
        <v>993137</v>
      </c>
      <c r="C18" s="48">
        <f t="shared" si="1"/>
        <v>195</v>
      </c>
      <c r="D18" s="10">
        <f t="shared" si="2"/>
        <v>0.99980402929762002</v>
      </c>
      <c r="E18" s="10">
        <f>'НСИ 2019-2021'!B21</f>
        <v>1.9597070237999418E-4</v>
      </c>
      <c r="F18" s="23">
        <f>'НСИ 2019-2021'!H21</f>
        <v>63.1</v>
      </c>
      <c r="G18" s="11">
        <f t="shared" si="3"/>
        <v>820598.20994533005</v>
      </c>
      <c r="H18" s="11">
        <f t="shared" si="0"/>
        <v>31368502.199044053</v>
      </c>
    </row>
    <row r="19" spans="1:8" x14ac:dyDescent="0.25">
      <c r="A19" s="12">
        <v>12</v>
      </c>
      <c r="B19" s="5">
        <f t="shared" si="4"/>
        <v>992942</v>
      </c>
      <c r="C19" s="48">
        <f t="shared" si="1"/>
        <v>162</v>
      </c>
      <c r="D19" s="10">
        <f t="shared" si="2"/>
        <v>0.99983638452482149</v>
      </c>
      <c r="E19" s="10">
        <f>'НСИ 2019-2021'!B22</f>
        <v>1.6361547517846535E-4</v>
      </c>
      <c r="F19" s="23">
        <f>'НСИ 2019-2021'!H22</f>
        <v>62.12</v>
      </c>
      <c r="G19" s="11">
        <f t="shared" si="3"/>
        <v>806326.37593230919</v>
      </c>
      <c r="H19" s="11">
        <f t="shared" si="0"/>
        <v>30547903.989098724</v>
      </c>
    </row>
    <row r="20" spans="1:8" x14ac:dyDescent="0.25">
      <c r="A20" s="9">
        <v>13</v>
      </c>
      <c r="B20" s="5">
        <f t="shared" si="4"/>
        <v>992780</v>
      </c>
      <c r="C20" s="48">
        <f t="shared" si="1"/>
        <v>182</v>
      </c>
      <c r="D20" s="10">
        <f t="shared" si="2"/>
        <v>0.99981645314048673</v>
      </c>
      <c r="E20" s="10">
        <f>'НСИ 2019-2021'!B23</f>
        <v>1.8354685951323373E-4</v>
      </c>
      <c r="F20" s="23">
        <f>'НСИ 2019-2021'!H23</f>
        <v>61.13</v>
      </c>
      <c r="G20" s="11">
        <f t="shared" si="3"/>
        <v>792329.06393678219</v>
      </c>
      <c r="H20" s="11">
        <f t="shared" si="0"/>
        <v>29741577.613166414</v>
      </c>
    </row>
    <row r="21" spans="1:8" x14ac:dyDescent="0.25">
      <c r="A21" s="12">
        <v>14</v>
      </c>
      <c r="B21" s="5">
        <f t="shared" si="4"/>
        <v>992598</v>
      </c>
      <c r="C21" s="48">
        <f t="shared" si="1"/>
        <v>336</v>
      </c>
      <c r="D21" s="10">
        <f t="shared" si="2"/>
        <v>0.99966199468204964</v>
      </c>
      <c r="E21" s="10">
        <f>'НСИ 2019-2021'!B24</f>
        <v>3.3800531795033576E-4</v>
      </c>
      <c r="F21" s="23">
        <f>'НСИ 2019-2021'!H24</f>
        <v>60.14</v>
      </c>
      <c r="G21" s="11">
        <f t="shared" si="3"/>
        <v>778559.02832754399</v>
      </c>
      <c r="H21" s="11">
        <f t="shared" si="0"/>
        <v>28949248.549229633</v>
      </c>
    </row>
    <row r="22" spans="1:8" x14ac:dyDescent="0.25">
      <c r="A22" s="12">
        <v>15</v>
      </c>
      <c r="B22" s="5">
        <f t="shared" si="4"/>
        <v>992262</v>
      </c>
      <c r="C22" s="48">
        <f t="shared" si="1"/>
        <v>236</v>
      </c>
      <c r="D22" s="10">
        <f t="shared" si="2"/>
        <v>0.99976247758861114</v>
      </c>
      <c r="E22" s="10">
        <f>'НСИ 2019-2021'!B25</f>
        <v>2.3752241138881653E-4</v>
      </c>
      <c r="F22" s="23">
        <f>'НСИ 2019-2021'!H25</f>
        <v>59.16</v>
      </c>
      <c r="G22" s="11">
        <f t="shared" si="3"/>
        <v>764909.56434599729</v>
      </c>
      <c r="H22" s="11">
        <f t="shared" si="0"/>
        <v>28170689.52090209</v>
      </c>
    </row>
    <row r="23" spans="1:8" x14ac:dyDescent="0.25">
      <c r="A23" s="12">
        <v>16</v>
      </c>
      <c r="B23" s="5">
        <f t="shared" si="4"/>
        <v>992026</v>
      </c>
      <c r="C23" s="48">
        <f t="shared" si="1"/>
        <v>272</v>
      </c>
      <c r="D23" s="10">
        <f t="shared" si="2"/>
        <v>0.99972624597190507</v>
      </c>
      <c r="E23" s="10">
        <f>'НСИ 2019-2021'!B26</f>
        <v>2.737540280949848E-4</v>
      </c>
      <c r="F23" s="23">
        <f>'НСИ 2019-2021'!H26</f>
        <v>58.17</v>
      </c>
      <c r="G23" s="11">
        <f t="shared" si="3"/>
        <v>751575.0741447662</v>
      </c>
      <c r="H23" s="11">
        <f t="shared" si="0"/>
        <v>27405779.956556093</v>
      </c>
    </row>
    <row r="24" spans="1:8" x14ac:dyDescent="0.25">
      <c r="A24" s="12">
        <v>17</v>
      </c>
      <c r="B24" s="5">
        <f t="shared" si="4"/>
        <v>991754</v>
      </c>
      <c r="C24" s="48">
        <f t="shared" si="1"/>
        <v>397</v>
      </c>
      <c r="D24" s="10">
        <f t="shared" si="2"/>
        <v>0.99959938144495097</v>
      </c>
      <c r="E24" s="10">
        <f>'НСИ 2019-2021'!B27</f>
        <v>4.0061855504899564E-4</v>
      </c>
      <c r="F24" s="23">
        <f>'НСИ 2019-2021'!H27</f>
        <v>57.19</v>
      </c>
      <c r="G24" s="11">
        <f t="shared" si="3"/>
        <v>738446.194112411</v>
      </c>
      <c r="H24" s="11">
        <f t="shared" si="0"/>
        <v>26654204.882411327</v>
      </c>
    </row>
    <row r="25" spans="1:8" x14ac:dyDescent="0.25">
      <c r="A25" s="12">
        <v>18</v>
      </c>
      <c r="B25" s="5">
        <f t="shared" si="4"/>
        <v>991357</v>
      </c>
      <c r="C25" s="48">
        <f t="shared" si="1"/>
        <v>556</v>
      </c>
      <c r="D25" s="10">
        <f t="shared" si="2"/>
        <v>0.99943867527364583</v>
      </c>
      <c r="E25" s="10">
        <f>'НСИ 2019-2021'!B28</f>
        <v>5.6132472635419596E-4</v>
      </c>
      <c r="F25" s="23">
        <f>'НСИ 2019-2021'!H28</f>
        <v>56.21</v>
      </c>
      <c r="G25" s="11">
        <f t="shared" si="3"/>
        <v>725455.12869807216</v>
      </c>
      <c r="H25" s="11">
        <f t="shared" si="0"/>
        <v>25915758.688298915</v>
      </c>
    </row>
    <row r="26" spans="1:8" x14ac:dyDescent="0.25">
      <c r="A26" s="12">
        <v>19</v>
      </c>
      <c r="B26" s="5">
        <f t="shared" si="4"/>
        <v>990801</v>
      </c>
      <c r="C26" s="48">
        <f t="shared" si="1"/>
        <v>606</v>
      </c>
      <c r="D26" s="10">
        <f t="shared" si="2"/>
        <v>0.99938865471862026</v>
      </c>
      <c r="E26" s="10">
        <f>'НСИ 2019-2021'!B29</f>
        <v>6.113452813797098E-4</v>
      </c>
      <c r="F26" s="23">
        <f>'НСИ 2019-2021'!H29</f>
        <v>55.24</v>
      </c>
      <c r="G26" s="11">
        <f t="shared" si="3"/>
        <v>712578.14159443823</v>
      </c>
      <c r="H26" s="11">
        <f t="shared" si="0"/>
        <v>25190303.559600841</v>
      </c>
    </row>
    <row r="27" spans="1:8" x14ac:dyDescent="0.25">
      <c r="A27" s="12">
        <v>20</v>
      </c>
      <c r="B27" s="5">
        <f t="shared" si="4"/>
        <v>990195</v>
      </c>
      <c r="C27" s="48">
        <f t="shared" si="1"/>
        <v>679</v>
      </c>
      <c r="D27" s="10">
        <f t="shared" si="2"/>
        <v>0.99931441481798877</v>
      </c>
      <c r="E27" s="10">
        <f>'НСИ 2019-2021'!B30</f>
        <v>6.8558518201117973E-4</v>
      </c>
      <c r="F27" s="23">
        <f>'НСИ 2019-2021'!H30</f>
        <v>54.27</v>
      </c>
      <c r="G27" s="11">
        <f t="shared" si="3"/>
        <v>699894.16218774847</v>
      </c>
      <c r="H27" s="11">
        <f t="shared" si="0"/>
        <v>24477725.418006402</v>
      </c>
    </row>
    <row r="28" spans="1:8" x14ac:dyDescent="0.25">
      <c r="A28" s="12">
        <v>21</v>
      </c>
      <c r="B28" s="5">
        <f t="shared" si="4"/>
        <v>989516</v>
      </c>
      <c r="C28" s="48">
        <f t="shared" si="1"/>
        <v>608</v>
      </c>
      <c r="D28" s="10">
        <f t="shared" si="2"/>
        <v>0.99938525559180968</v>
      </c>
      <c r="E28" s="10">
        <f>'НСИ 2019-2021'!B31</f>
        <v>6.1474440819028699E-4</v>
      </c>
      <c r="F28" s="23">
        <f>'НСИ 2019-2021'!H31</f>
        <v>53.31</v>
      </c>
      <c r="G28" s="11">
        <f t="shared" si="3"/>
        <v>687384.99095808575</v>
      </c>
      <c r="H28" s="11">
        <f t="shared" si="0"/>
        <v>23777831.255818654</v>
      </c>
    </row>
    <row r="29" spans="1:8" x14ac:dyDescent="0.25">
      <c r="A29" s="12">
        <v>22</v>
      </c>
      <c r="B29" s="5">
        <f t="shared" si="4"/>
        <v>988908</v>
      </c>
      <c r="C29" s="48">
        <f t="shared" si="1"/>
        <v>518</v>
      </c>
      <c r="D29" s="10">
        <f t="shared" si="2"/>
        <v>0.99947626067013295</v>
      </c>
      <c r="E29" s="10">
        <f>'НСИ 2019-2021'!B32</f>
        <v>5.2373932986708E-4</v>
      </c>
      <c r="F29" s="23">
        <f>'НСИ 2019-2021'!H32</f>
        <v>52.34</v>
      </c>
      <c r="G29" s="11">
        <f t="shared" si="3"/>
        <v>675147.55074349709</v>
      </c>
      <c r="H29" s="11">
        <f t="shared" si="0"/>
        <v>23090446.264860567</v>
      </c>
    </row>
    <row r="30" spans="1:8" x14ac:dyDescent="0.25">
      <c r="A30" s="12">
        <v>23</v>
      </c>
      <c r="B30" s="5">
        <f t="shared" si="4"/>
        <v>988390</v>
      </c>
      <c r="C30" s="48">
        <f t="shared" si="1"/>
        <v>779</v>
      </c>
      <c r="D30" s="10">
        <f t="shared" si="2"/>
        <v>0.99921205640290756</v>
      </c>
      <c r="E30" s="10">
        <f>'НСИ 2019-2021'!B33</f>
        <v>7.879435970924015E-4</v>
      </c>
      <c r="F30" s="23">
        <f>'НСИ 2019-2021'!H33</f>
        <v>51.37</v>
      </c>
      <c r="G30" s="11">
        <f t="shared" si="3"/>
        <v>663188.10971628025</v>
      </c>
      <c r="H30" s="11">
        <f t="shared" si="0"/>
        <v>22415298.714117069</v>
      </c>
    </row>
    <row r="31" spans="1:8" x14ac:dyDescent="0.25">
      <c r="A31" s="12">
        <v>24</v>
      </c>
      <c r="B31" s="5">
        <f t="shared" si="4"/>
        <v>987611</v>
      </c>
      <c r="C31" s="48">
        <f t="shared" si="1"/>
        <v>876</v>
      </c>
      <c r="D31" s="10">
        <f t="shared" si="2"/>
        <v>0.99911277684264643</v>
      </c>
      <c r="E31" s="10">
        <f>'НСИ 2019-2021'!B34</f>
        <v>8.8722315735358743E-4</v>
      </c>
      <c r="F31" s="23">
        <f>'НСИ 2019-2021'!H34</f>
        <v>50.41</v>
      </c>
      <c r="G31" s="11">
        <f t="shared" si="3"/>
        <v>651268.22380814736</v>
      </c>
      <c r="H31" s="11">
        <f t="shared" si="0"/>
        <v>21752110.604400788</v>
      </c>
    </row>
    <row r="32" spans="1:8" x14ac:dyDescent="0.25">
      <c r="A32" s="12">
        <v>25</v>
      </c>
      <c r="B32" s="5">
        <f t="shared" si="4"/>
        <v>986735</v>
      </c>
      <c r="C32" s="48">
        <f t="shared" si="1"/>
        <v>684</v>
      </c>
      <c r="D32" s="10">
        <f t="shared" si="2"/>
        <v>0.99930700749298151</v>
      </c>
      <c r="E32" s="10">
        <f>'НСИ 2019-2021'!B35</f>
        <v>6.929925070185179E-4</v>
      </c>
      <c r="F32" s="23">
        <f>'НСИ 2019-2021'!H35</f>
        <v>49.46</v>
      </c>
      <c r="G32" s="11">
        <f t="shared" si="3"/>
        <v>639499.31805316126</v>
      </c>
      <c r="H32" s="11">
        <f t="shared" si="0"/>
        <v>21100842.38059264</v>
      </c>
    </row>
    <row r="33" spans="1:8" x14ac:dyDescent="0.25">
      <c r="A33" s="12">
        <v>26</v>
      </c>
      <c r="B33" s="5">
        <f t="shared" si="4"/>
        <v>986051</v>
      </c>
      <c r="C33" s="48">
        <f t="shared" si="1"/>
        <v>595</v>
      </c>
      <c r="D33" s="10">
        <f t="shared" si="2"/>
        <v>0.99939633975765252</v>
      </c>
      <c r="E33" s="10">
        <f>'НСИ 2019-2021'!B36</f>
        <v>6.036602423475022E-4</v>
      </c>
      <c r="F33" s="23">
        <f>'НСИ 2019-2021'!H36</f>
        <v>48.49</v>
      </c>
      <c r="G33" s="11">
        <f t="shared" si="3"/>
        <v>628064.88469114073</v>
      </c>
      <c r="H33" s="11">
        <f t="shared" si="0"/>
        <v>20461343.062539481</v>
      </c>
    </row>
    <row r="34" spans="1:8" x14ac:dyDescent="0.25">
      <c r="A34" s="12">
        <v>27</v>
      </c>
      <c r="B34" s="5">
        <f t="shared" si="4"/>
        <v>985456</v>
      </c>
      <c r="C34" s="48">
        <f t="shared" si="1"/>
        <v>771</v>
      </c>
      <c r="D34" s="10">
        <f t="shared" si="2"/>
        <v>0.99921788169431525</v>
      </c>
      <c r="E34" s="10">
        <f>'НСИ 2019-2021'!B37</f>
        <v>7.821183056847652E-4</v>
      </c>
      <c r="F34" s="23">
        <f>'НСИ 2019-2021'!H37</f>
        <v>47.52</v>
      </c>
      <c r="G34" s="11">
        <f t="shared" si="3"/>
        <v>616890.31903884071</v>
      </c>
      <c r="H34" s="11">
        <f t="shared" si="0"/>
        <v>19833278.177848339</v>
      </c>
    </row>
    <row r="35" spans="1:8" x14ac:dyDescent="0.25">
      <c r="A35" s="12">
        <v>28</v>
      </c>
      <c r="B35" s="5">
        <f t="shared" si="4"/>
        <v>984685</v>
      </c>
      <c r="C35" s="48">
        <f t="shared" si="1"/>
        <v>710</v>
      </c>
      <c r="D35" s="10">
        <f t="shared" si="2"/>
        <v>0.99927879429861133</v>
      </c>
      <c r="E35" s="10">
        <f>'НСИ 2019-2021'!B38</f>
        <v>7.2120570138864296E-4</v>
      </c>
      <c r="F35" s="23">
        <f>'НСИ 2019-2021'!H38</f>
        <v>46.56</v>
      </c>
      <c r="G35" s="11">
        <f t="shared" si="3"/>
        <v>605806.07081856579</v>
      </c>
      <c r="H35" s="11">
        <f t="shared" si="0"/>
        <v>19216387.858809497</v>
      </c>
    </row>
    <row r="36" spans="1:8" x14ac:dyDescent="0.25">
      <c r="A36" s="12">
        <v>29</v>
      </c>
      <c r="B36" s="5">
        <f t="shared" si="4"/>
        <v>983975</v>
      </c>
      <c r="C36" s="48">
        <f t="shared" si="1"/>
        <v>830</v>
      </c>
      <c r="D36" s="10">
        <f t="shared" si="2"/>
        <v>0.99915681203187368</v>
      </c>
      <c r="E36" s="10">
        <f>'НСИ 2019-2021'!B39</f>
        <v>8.4318796812629876E-4</v>
      </c>
      <c r="F36" s="23">
        <f>'НСИ 2019-2021'!H39</f>
        <v>45.59</v>
      </c>
      <c r="G36" s="11">
        <f t="shared" si="3"/>
        <v>594957.50243849237</v>
      </c>
      <c r="H36" s="11">
        <f t="shared" si="0"/>
        <v>18610581.787990931</v>
      </c>
    </row>
    <row r="37" spans="1:8" x14ac:dyDescent="0.25">
      <c r="A37" s="12">
        <v>30</v>
      </c>
      <c r="B37" s="5">
        <f t="shared" si="4"/>
        <v>983145</v>
      </c>
      <c r="C37" s="48">
        <f t="shared" si="1"/>
        <v>744</v>
      </c>
      <c r="D37" s="10">
        <f t="shared" si="2"/>
        <v>0.99924340202056161</v>
      </c>
      <c r="E37" s="10">
        <f>'НСИ 2019-2021'!B40</f>
        <v>7.5659797943833731E-4</v>
      </c>
      <c r="F37" s="23">
        <f>'НСИ 2019-2021'!H40</f>
        <v>44.63</v>
      </c>
      <c r="G37" s="11">
        <f t="shared" si="3"/>
        <v>584231.59258307645</v>
      </c>
      <c r="H37" s="11">
        <f t="shared" si="0"/>
        <v>18015624.285552438</v>
      </c>
    </row>
    <row r="38" spans="1:8" x14ac:dyDescent="0.25">
      <c r="A38" s="12">
        <v>31</v>
      </c>
      <c r="B38" s="5">
        <f t="shared" si="4"/>
        <v>982401</v>
      </c>
      <c r="C38" s="48">
        <f t="shared" si="1"/>
        <v>953</v>
      </c>
      <c r="D38" s="10">
        <f t="shared" si="2"/>
        <v>0.99902979535574166</v>
      </c>
      <c r="E38" s="10">
        <f>'НСИ 2019-2021'!B41</f>
        <v>9.7020464425829711E-4</v>
      </c>
      <c r="F38" s="23">
        <f>'НСИ 2019-2021'!H41</f>
        <v>43.66</v>
      </c>
      <c r="G38" s="11">
        <f t="shared" si="3"/>
        <v>573748.86716611637</v>
      </c>
      <c r="H38" s="11">
        <f t="shared" si="0"/>
        <v>17431392.692969363</v>
      </c>
    </row>
    <row r="39" spans="1:8" x14ac:dyDescent="0.25">
      <c r="A39" s="12">
        <v>32</v>
      </c>
      <c r="B39" s="5">
        <f t="shared" si="4"/>
        <v>981448</v>
      </c>
      <c r="C39" s="48">
        <f t="shared" si="1"/>
        <v>946</v>
      </c>
      <c r="D39" s="10">
        <f t="shared" si="2"/>
        <v>0.99903630022633927</v>
      </c>
      <c r="E39" s="10">
        <f>'НСИ 2019-2021'!B42</f>
        <v>9.6369977366078283E-4</v>
      </c>
      <c r="F39" s="23">
        <f>'НСИ 2019-2021'!H42</f>
        <v>42.7</v>
      </c>
      <c r="G39" s="11">
        <f t="shared" si="3"/>
        <v>563333.945239819</v>
      </c>
      <c r="H39" s="11">
        <f t="shared" si="0"/>
        <v>16857643.825803246</v>
      </c>
    </row>
    <row r="40" spans="1:8" x14ac:dyDescent="0.25">
      <c r="A40" s="12">
        <v>33</v>
      </c>
      <c r="B40" s="5">
        <f t="shared" si="4"/>
        <v>980502</v>
      </c>
      <c r="C40" s="48">
        <f t="shared" si="1"/>
        <v>1103</v>
      </c>
      <c r="D40" s="10">
        <f t="shared" si="2"/>
        <v>0.99887548904512879</v>
      </c>
      <c r="E40" s="10">
        <f>'НСИ 2019-2021'!B43</f>
        <v>1.1245109548711889E-3</v>
      </c>
      <c r="F40" s="23">
        <f>'НСИ 2019-2021'!H43</f>
        <v>41.74</v>
      </c>
      <c r="G40" s="11">
        <f t="shared" si="3"/>
        <v>553111.50646201894</v>
      </c>
      <c r="H40" s="11">
        <f t="shared" si="0"/>
        <v>16294309.880563427</v>
      </c>
    </row>
    <row r="41" spans="1:8" x14ac:dyDescent="0.25">
      <c r="A41" s="12">
        <v>34</v>
      </c>
      <c r="B41" s="5">
        <f t="shared" si="4"/>
        <v>979399</v>
      </c>
      <c r="C41" s="48">
        <f t="shared" si="1"/>
        <v>1174</v>
      </c>
      <c r="D41" s="10">
        <f t="shared" si="2"/>
        <v>0.99880099986185433</v>
      </c>
      <c r="E41" s="10">
        <f>'НСИ 2019-2021'!B44</f>
        <v>1.1990001381456681E-3</v>
      </c>
      <c r="F41" s="23">
        <f>'НСИ 2019-2021'!H44</f>
        <v>40.79</v>
      </c>
      <c r="G41" s="11">
        <f t="shared" si="3"/>
        <v>542987.01969867933</v>
      </c>
      <c r="H41" s="11">
        <f t="shared" si="0"/>
        <v>15741198.374101408</v>
      </c>
    </row>
    <row r="42" spans="1:8" x14ac:dyDescent="0.25">
      <c r="A42" s="12">
        <v>35</v>
      </c>
      <c r="B42" s="5">
        <f t="shared" si="4"/>
        <v>978225</v>
      </c>
      <c r="C42" s="48">
        <f t="shared" si="1"/>
        <v>1295</v>
      </c>
      <c r="D42" s="10">
        <f t="shared" si="2"/>
        <v>0.99867597496389027</v>
      </c>
      <c r="E42" s="10">
        <f>'НСИ 2019-2021'!B45</f>
        <v>1.3240250361097737E-3</v>
      </c>
      <c r="F42" s="23">
        <f>'НСИ 2019-2021'!H45</f>
        <v>39.840000000000003</v>
      </c>
      <c r="G42" s="11">
        <f t="shared" si="3"/>
        <v>533008.49557983887</v>
      </c>
      <c r="H42" s="11">
        <f t="shared" si="0"/>
        <v>15198211.354402728</v>
      </c>
    </row>
    <row r="43" spans="1:8" x14ac:dyDescent="0.25">
      <c r="A43" s="12">
        <v>36</v>
      </c>
      <c r="B43" s="5">
        <f t="shared" si="4"/>
        <v>976930</v>
      </c>
      <c r="C43" s="48">
        <f t="shared" si="1"/>
        <v>1442</v>
      </c>
      <c r="D43" s="10">
        <f t="shared" si="2"/>
        <v>0.99852444863040579</v>
      </c>
      <c r="E43" s="10">
        <f>'НСИ 2019-2021'!B46</f>
        <v>1.4755513695942234E-3</v>
      </c>
      <c r="F43" s="23">
        <f>'НСИ 2019-2021'!H46</f>
        <v>38.89</v>
      </c>
      <c r="G43" s="11">
        <f t="shared" si="3"/>
        <v>523147.7984330536</v>
      </c>
      <c r="H43" s="11">
        <f t="shared" si="0"/>
        <v>14665202.85882289</v>
      </c>
    </row>
    <row r="44" spans="1:8" x14ac:dyDescent="0.25">
      <c r="A44" s="12">
        <v>37</v>
      </c>
      <c r="B44" s="5">
        <f t="shared" si="4"/>
        <v>975488</v>
      </c>
      <c r="C44" s="48">
        <f t="shared" si="1"/>
        <v>1795</v>
      </c>
      <c r="D44" s="10">
        <f t="shared" si="2"/>
        <v>0.99816007359705616</v>
      </c>
      <c r="E44" s="10">
        <f>'НСИ 2019-2021'!B47</f>
        <v>1.8399264029438822E-3</v>
      </c>
      <c r="F44" s="23">
        <f>'НСИ 2019-2021'!H47</f>
        <v>37.950000000000003</v>
      </c>
      <c r="G44" s="11">
        <f t="shared" si="3"/>
        <v>513391.25778929994</v>
      </c>
      <c r="H44" s="11">
        <f t="shared" si="0"/>
        <v>14142055.060389835</v>
      </c>
    </row>
    <row r="45" spans="1:8" x14ac:dyDescent="0.25">
      <c r="A45" s="12">
        <v>38</v>
      </c>
      <c r="B45" s="5">
        <f t="shared" si="4"/>
        <v>973693</v>
      </c>
      <c r="C45" s="48">
        <f t="shared" si="1"/>
        <v>1906</v>
      </c>
      <c r="D45" s="10">
        <f t="shared" si="2"/>
        <v>0.99804281792465632</v>
      </c>
      <c r="E45" s="10">
        <f>'НСИ 2019-2021'!B48</f>
        <v>1.957182075343681E-3</v>
      </c>
      <c r="F45" s="23">
        <f>'НСИ 2019-2021'!H48</f>
        <v>37.020000000000003</v>
      </c>
      <c r="G45" s="11">
        <f t="shared" si="3"/>
        <v>503632.98688069655</v>
      </c>
      <c r="H45" s="11">
        <f t="shared" si="0"/>
        <v>13628663.802600535</v>
      </c>
    </row>
    <row r="46" spans="1:8" x14ac:dyDescent="0.25">
      <c r="A46" s="12">
        <v>39</v>
      </c>
      <c r="B46" s="5">
        <f t="shared" si="4"/>
        <v>971787</v>
      </c>
      <c r="C46" s="48">
        <f t="shared" si="1"/>
        <v>2023</v>
      </c>
      <c r="D46" s="10">
        <f t="shared" si="2"/>
        <v>0.99791794749921214</v>
      </c>
      <c r="E46" s="10">
        <f>'НСИ 2019-2021'!B49</f>
        <v>2.0820525007878734E-3</v>
      </c>
      <c r="F46" s="23">
        <f>'НСИ 2019-2021'!H49</f>
        <v>36.090000000000003</v>
      </c>
      <c r="G46" s="11">
        <f t="shared" si="3"/>
        <v>494002.09081317607</v>
      </c>
      <c r="H46" s="11">
        <f t="shared" si="0"/>
        <v>13125030.815719837</v>
      </c>
    </row>
    <row r="47" spans="1:8" x14ac:dyDescent="0.25">
      <c r="A47" s="12">
        <v>40</v>
      </c>
      <c r="B47" s="5">
        <f t="shared" si="4"/>
        <v>969764</v>
      </c>
      <c r="C47" s="48">
        <f t="shared" si="1"/>
        <v>2302</v>
      </c>
      <c r="D47" s="10">
        <f t="shared" si="2"/>
        <v>0.99762583454940001</v>
      </c>
      <c r="E47" s="10">
        <f>'НСИ 2019-2021'!B50</f>
        <v>2.3741654505999681E-3</v>
      </c>
      <c r="F47" s="23">
        <f>'НСИ 2019-2021'!H50</f>
        <v>35.159999999999997</v>
      </c>
      <c r="G47" s="11">
        <f t="shared" si="3"/>
        <v>484495.04756854905</v>
      </c>
      <c r="H47" s="11">
        <f t="shared" si="0"/>
        <v>12631028.724906661</v>
      </c>
    </row>
    <row r="48" spans="1:8" x14ac:dyDescent="0.25">
      <c r="A48" s="12">
        <v>41</v>
      </c>
      <c r="B48" s="5">
        <f t="shared" si="4"/>
        <v>967462</v>
      </c>
      <c r="C48" s="48">
        <f t="shared" si="1"/>
        <v>2434</v>
      </c>
      <c r="D48" s="10">
        <f t="shared" si="2"/>
        <v>0.99748393873512964</v>
      </c>
      <c r="E48" s="10">
        <f>'НСИ 2019-2021'!B51</f>
        <v>2.5160612648704108E-3</v>
      </c>
      <c r="F48" s="23">
        <f>'НСИ 2019-2021'!H51</f>
        <v>34.24</v>
      </c>
      <c r="G48" s="11">
        <f t="shared" si="3"/>
        <v>475031.90772082837</v>
      </c>
      <c r="H48" s="11">
        <f t="shared" si="0"/>
        <v>12146533.677338112</v>
      </c>
    </row>
    <row r="49" spans="1:8" x14ac:dyDescent="0.25">
      <c r="A49" s="12">
        <v>42</v>
      </c>
      <c r="B49" s="5">
        <f t="shared" si="4"/>
        <v>965028</v>
      </c>
      <c r="C49" s="48">
        <f t="shared" si="1"/>
        <v>2854</v>
      </c>
      <c r="D49" s="10">
        <f t="shared" si="2"/>
        <v>0.99704245204137698</v>
      </c>
      <c r="E49" s="10">
        <f>'НСИ 2019-2021'!B52</f>
        <v>2.9575479586229961E-3</v>
      </c>
      <c r="F49" s="23">
        <f>'НСИ 2019-2021'!H52</f>
        <v>33.33</v>
      </c>
      <c r="G49" s="11">
        <f t="shared" si="3"/>
        <v>465687.26626888959</v>
      </c>
      <c r="H49" s="11">
        <f t="shared" si="0"/>
        <v>11671501.769617284</v>
      </c>
    </row>
    <row r="50" spans="1:8" x14ac:dyDescent="0.25">
      <c r="A50" s="12">
        <v>43</v>
      </c>
      <c r="B50" s="5">
        <f t="shared" si="4"/>
        <v>962174</v>
      </c>
      <c r="C50" s="48">
        <f t="shared" si="1"/>
        <v>2738</v>
      </c>
      <c r="D50" s="10">
        <f t="shared" si="2"/>
        <v>0.99715411251769914</v>
      </c>
      <c r="E50" s="10">
        <f>'НСИ 2019-2021'!B53</f>
        <v>2.845887482300823E-3</v>
      </c>
      <c r="F50" s="23">
        <f>'НСИ 2019-2021'!H53</f>
        <v>32.43</v>
      </c>
      <c r="G50" s="11">
        <f t="shared" si="3"/>
        <v>456324.35391443473</v>
      </c>
      <c r="H50" s="11">
        <f t="shared" si="0"/>
        <v>11205814.503348393</v>
      </c>
    </row>
    <row r="51" spans="1:8" x14ac:dyDescent="0.25">
      <c r="A51" s="12">
        <v>44</v>
      </c>
      <c r="B51" s="5">
        <f t="shared" si="4"/>
        <v>959436</v>
      </c>
      <c r="C51" s="48">
        <f t="shared" si="1"/>
        <v>3219</v>
      </c>
      <c r="D51" s="10">
        <f t="shared" si="2"/>
        <v>0.9966451796226744</v>
      </c>
      <c r="E51" s="10">
        <f>'НСИ 2019-2021'!B54</f>
        <v>3.3548203773256305E-3</v>
      </c>
      <c r="F51" s="23">
        <f>'НСИ 2019-2021'!H54</f>
        <v>31.52</v>
      </c>
      <c r="G51" s="11">
        <f t="shared" si="3"/>
        <v>447199.82257445005</v>
      </c>
      <c r="H51" s="11">
        <f t="shared" si="0"/>
        <v>10749490.149433959</v>
      </c>
    </row>
    <row r="52" spans="1:8" x14ac:dyDescent="0.25">
      <c r="A52" s="12">
        <v>45</v>
      </c>
      <c r="B52" s="5">
        <f t="shared" si="4"/>
        <v>956217</v>
      </c>
      <c r="C52" s="48">
        <f t="shared" si="1"/>
        <v>3671</v>
      </c>
      <c r="D52" s="10">
        <f t="shared" si="2"/>
        <v>0.99616139329215914</v>
      </c>
      <c r="E52" s="10">
        <f>'НСИ 2019-2021'!B55</f>
        <v>3.8386067078408853E-3</v>
      </c>
      <c r="F52" s="23">
        <f>'НСИ 2019-2021'!H55</f>
        <v>30.62</v>
      </c>
      <c r="G52" s="11">
        <f t="shared" si="3"/>
        <v>438033.83212317096</v>
      </c>
      <c r="H52" s="11">
        <f t="shared" si="0"/>
        <v>10302290.32685951</v>
      </c>
    </row>
    <row r="53" spans="1:8" x14ac:dyDescent="0.25">
      <c r="A53" s="12">
        <v>46</v>
      </c>
      <c r="B53" s="5">
        <f t="shared" si="4"/>
        <v>952546</v>
      </c>
      <c r="C53" s="48">
        <f t="shared" si="1"/>
        <v>3998</v>
      </c>
      <c r="D53" s="10">
        <f t="shared" si="2"/>
        <v>0.9958026474563455</v>
      </c>
      <c r="E53" s="10">
        <f>'НСИ 2019-2021'!B56</f>
        <v>4.1973525436545039E-3</v>
      </c>
      <c r="F53" s="23">
        <f>'НСИ 2019-2021'!H56</f>
        <v>29.74</v>
      </c>
      <c r="G53" s="11">
        <f t="shared" si="3"/>
        <v>428847.35356167686</v>
      </c>
      <c r="H53" s="11">
        <f t="shared" si="0"/>
        <v>9864256.494736338</v>
      </c>
    </row>
    <row r="54" spans="1:8" x14ac:dyDescent="0.25">
      <c r="A54" s="12">
        <v>47</v>
      </c>
      <c r="B54" s="5">
        <f t="shared" si="4"/>
        <v>948548</v>
      </c>
      <c r="C54" s="48">
        <f t="shared" si="1"/>
        <v>4428</v>
      </c>
      <c r="D54" s="10">
        <f t="shared" si="2"/>
        <v>0.99533223050002717</v>
      </c>
      <c r="E54" s="10">
        <f>'НСИ 2019-2021'!B57</f>
        <v>4.6677694999728622E-3</v>
      </c>
      <c r="F54" s="23">
        <f>'НСИ 2019-2021'!H57</f>
        <v>28.86</v>
      </c>
      <c r="G54" s="11">
        <f t="shared" si="3"/>
        <v>419702.6114858645</v>
      </c>
      <c r="H54" s="11">
        <f t="shared" si="0"/>
        <v>9435409.141174661</v>
      </c>
    </row>
    <row r="55" spans="1:8" x14ac:dyDescent="0.25">
      <c r="A55" s="12">
        <v>48</v>
      </c>
      <c r="B55" s="5">
        <f t="shared" si="4"/>
        <v>944120</v>
      </c>
      <c r="C55" s="48">
        <f t="shared" si="1"/>
        <v>5060</v>
      </c>
      <c r="D55" s="10">
        <f t="shared" si="2"/>
        <v>0.99464021320698848</v>
      </c>
      <c r="E55" s="10">
        <f>'НСИ 2019-2021'!B58</f>
        <v>5.3597867930115489E-3</v>
      </c>
      <c r="F55" s="23">
        <f>'НСИ 2019-2021'!H58</f>
        <v>27.99</v>
      </c>
      <c r="G55" s="11">
        <f t="shared" si="3"/>
        <v>410558.58571437164</v>
      </c>
      <c r="H55" s="11">
        <f t="shared" si="0"/>
        <v>9015706.529688796</v>
      </c>
    </row>
    <row r="56" spans="1:8" x14ac:dyDescent="0.25">
      <c r="A56" s="12">
        <v>49</v>
      </c>
      <c r="B56" s="5">
        <f t="shared" si="4"/>
        <v>939060</v>
      </c>
      <c r="C56" s="48">
        <f t="shared" si="1"/>
        <v>5710</v>
      </c>
      <c r="D56" s="10">
        <f t="shared" si="2"/>
        <v>0.9939197435739382</v>
      </c>
      <c r="E56" s="10">
        <f>'НСИ 2019-2021'!B59</f>
        <v>6.080256426061764E-3</v>
      </c>
      <c r="F56" s="23">
        <f>'НСИ 2019-2021'!H59</f>
        <v>27.14</v>
      </c>
      <c r="G56" s="11">
        <f t="shared" si="3"/>
        <v>401334.84208212182</v>
      </c>
      <c r="H56" s="11">
        <f t="shared" si="0"/>
        <v>8605147.9439744242</v>
      </c>
    </row>
    <row r="57" spans="1:8" x14ac:dyDescent="0.25">
      <c r="A57" s="12">
        <v>50</v>
      </c>
      <c r="B57" s="5">
        <f t="shared" si="4"/>
        <v>933350</v>
      </c>
      <c r="C57" s="48">
        <f t="shared" si="1"/>
        <v>6014</v>
      </c>
      <c r="D57" s="10">
        <f t="shared" si="2"/>
        <v>0.99355616459451723</v>
      </c>
      <c r="E57" s="10">
        <f>'НСИ 2019-2021'!B60</f>
        <v>6.4438354054827942E-3</v>
      </c>
      <c r="F57" s="23">
        <f>'НСИ 2019-2021'!H60</f>
        <v>26.3</v>
      </c>
      <c r="G57" s="11">
        <f t="shared" si="3"/>
        <v>392033.91258616903</v>
      </c>
      <c r="H57" s="11">
        <f t="shared" si="0"/>
        <v>8203813.1018923027</v>
      </c>
    </row>
    <row r="58" spans="1:8" x14ac:dyDescent="0.25">
      <c r="A58" s="12">
        <v>51</v>
      </c>
      <c r="B58" s="5">
        <f t="shared" si="4"/>
        <v>927336</v>
      </c>
      <c r="C58" s="48">
        <f t="shared" si="1"/>
        <v>6421</v>
      </c>
      <c r="D58" s="10">
        <f t="shared" si="2"/>
        <v>0.99307584169267793</v>
      </c>
      <c r="E58" s="10">
        <f>'НСИ 2019-2021'!B61</f>
        <v>6.9241583073220711E-3</v>
      </c>
      <c r="F58" s="23">
        <f>'НСИ 2019-2021'!H61</f>
        <v>25.47</v>
      </c>
      <c r="G58" s="11">
        <f t="shared" si="3"/>
        <v>382808.70680697233</v>
      </c>
      <c r="H58" s="11">
        <f t="shared" si="0"/>
        <v>7811779.1893061334</v>
      </c>
    </row>
    <row r="59" spans="1:8" x14ac:dyDescent="0.25">
      <c r="A59" s="12">
        <v>52</v>
      </c>
      <c r="B59" s="5">
        <f t="shared" si="4"/>
        <v>920915</v>
      </c>
      <c r="C59" s="48">
        <f t="shared" si="1"/>
        <v>6861</v>
      </c>
      <c r="D59" s="10">
        <f t="shared" si="2"/>
        <v>0.99255009355754098</v>
      </c>
      <c r="E59" s="10">
        <f>'НСИ 2019-2021'!B62</f>
        <v>7.4499064424590139E-3</v>
      </c>
      <c r="F59" s="23">
        <f>'НСИ 2019-2021'!H62</f>
        <v>24.65</v>
      </c>
      <c r="G59" s="11">
        <f t="shared" si="3"/>
        <v>373619.7420139396</v>
      </c>
      <c r="H59" s="11">
        <f t="shared" si="0"/>
        <v>7428970.4824991608</v>
      </c>
    </row>
    <row r="60" spans="1:8" x14ac:dyDescent="0.25">
      <c r="A60" s="12">
        <v>53</v>
      </c>
      <c r="B60" s="5">
        <f t="shared" si="4"/>
        <v>914054</v>
      </c>
      <c r="C60" s="48">
        <f t="shared" si="1"/>
        <v>7513</v>
      </c>
      <c r="D60" s="10">
        <f t="shared" si="2"/>
        <v>0.99178085125750304</v>
      </c>
      <c r="E60" s="10">
        <f>'НСИ 2019-2021'!B63</f>
        <v>8.2191487424970143E-3</v>
      </c>
      <c r="F60" s="23">
        <f>'НСИ 2019-2021'!H63</f>
        <v>23.83</v>
      </c>
      <c r="G60" s="11">
        <f t="shared" si="3"/>
        <v>364458.18239853572</v>
      </c>
      <c r="H60" s="11">
        <f t="shared" si="0"/>
        <v>7055350.7404852211</v>
      </c>
    </row>
    <row r="61" spans="1:8" x14ac:dyDescent="0.25">
      <c r="A61" s="12">
        <v>54</v>
      </c>
      <c r="B61" s="5">
        <f t="shared" si="4"/>
        <v>906541</v>
      </c>
      <c r="C61" s="48">
        <f t="shared" si="1"/>
        <v>8633</v>
      </c>
      <c r="D61" s="10">
        <f t="shared" si="2"/>
        <v>0.99047751713378285</v>
      </c>
      <c r="E61" s="10">
        <f>'НСИ 2019-2021'!B64</f>
        <v>9.5224828662171957E-3</v>
      </c>
      <c r="F61" s="23">
        <f>'НСИ 2019-2021'!H64</f>
        <v>23.02</v>
      </c>
      <c r="G61" s="11">
        <f t="shared" si="3"/>
        <v>355245.74449574418</v>
      </c>
      <c r="H61" s="11">
        <f t="shared" si="0"/>
        <v>6690892.5580866858</v>
      </c>
    </row>
    <row r="62" spans="1:8" x14ac:dyDescent="0.25">
      <c r="A62" s="12">
        <v>55</v>
      </c>
      <c r="B62" s="5">
        <f t="shared" si="4"/>
        <v>897908</v>
      </c>
      <c r="C62" s="48">
        <f t="shared" si="1"/>
        <v>9538</v>
      </c>
      <c r="D62" s="10">
        <f t="shared" si="2"/>
        <v>0.98937755678296446</v>
      </c>
      <c r="E62" s="10">
        <f>'НСИ 2019-2021'!B65</f>
        <v>1.0622443217035578E-2</v>
      </c>
      <c r="F62" s="23">
        <f>'НСИ 2019-2021'!H65</f>
        <v>22.24</v>
      </c>
      <c r="G62" s="11">
        <f t="shared" si="3"/>
        <v>345811.04209324811</v>
      </c>
      <c r="H62" s="11">
        <f t="shared" si="0"/>
        <v>6335646.813590942</v>
      </c>
    </row>
    <row r="63" spans="1:8" x14ac:dyDescent="0.25">
      <c r="A63" s="12">
        <v>56</v>
      </c>
      <c r="B63" s="5">
        <f t="shared" si="4"/>
        <v>888370</v>
      </c>
      <c r="C63" s="48">
        <f t="shared" si="1"/>
        <v>10436</v>
      </c>
      <c r="D63" s="10">
        <f t="shared" si="2"/>
        <v>0.98825295025858628</v>
      </c>
      <c r="E63" s="10">
        <f>'НСИ 2019-2021'!B66</f>
        <v>1.1747049741413749E-2</v>
      </c>
      <c r="F63" s="23">
        <f>'НСИ 2019-2021'!H66</f>
        <v>21.47</v>
      </c>
      <c r="G63" s="11">
        <f t="shared" si="3"/>
        <v>336253.24322187627</v>
      </c>
      <c r="H63" s="11">
        <f t="shared" si="0"/>
        <v>5989835.7714976938</v>
      </c>
    </row>
    <row r="64" spans="1:8" x14ac:dyDescent="0.25">
      <c r="A64" s="12">
        <v>57</v>
      </c>
      <c r="B64" s="5">
        <f t="shared" si="4"/>
        <v>877934</v>
      </c>
      <c r="C64" s="48">
        <f t="shared" si="1"/>
        <v>11220</v>
      </c>
      <c r="D64" s="10">
        <f t="shared" si="2"/>
        <v>0.9872201913499975</v>
      </c>
      <c r="E64" s="10">
        <f>'НСИ 2019-2021'!B67</f>
        <v>1.2779808650002536E-2</v>
      </c>
      <c r="F64" s="23">
        <f>'НСИ 2019-2021'!H67</f>
        <v>20.72</v>
      </c>
      <c r="G64" s="11">
        <f t="shared" si="3"/>
        <v>326587.86845848197</v>
      </c>
      <c r="H64" s="11">
        <f t="shared" si="0"/>
        <v>5653582.5282758176</v>
      </c>
    </row>
    <row r="65" spans="1:8" x14ac:dyDescent="0.25">
      <c r="A65" s="9">
        <v>58</v>
      </c>
      <c r="B65" s="5">
        <f t="shared" si="4"/>
        <v>866714</v>
      </c>
      <c r="C65" s="48">
        <f t="shared" si="1"/>
        <v>11714</v>
      </c>
      <c r="D65" s="10">
        <f t="shared" si="2"/>
        <v>0.98648416228530911</v>
      </c>
      <c r="E65" s="10">
        <f>'НСИ 2019-2021'!B68</f>
        <v>1.3515837714690932E-2</v>
      </c>
      <c r="F65" s="23">
        <f>'НСИ 2019-2021'!H68</f>
        <v>19.98</v>
      </c>
      <c r="G65" s="11">
        <f t="shared" si="3"/>
        <v>316868.86899757915</v>
      </c>
      <c r="H65" s="11">
        <f t="shared" si="0"/>
        <v>5326994.6598173361</v>
      </c>
    </row>
    <row r="66" spans="1:8" x14ac:dyDescent="0.25">
      <c r="A66" s="12">
        <v>59</v>
      </c>
      <c r="B66" s="5">
        <f t="shared" si="4"/>
        <v>855000</v>
      </c>
      <c r="C66" s="48">
        <f t="shared" si="1"/>
        <v>12761</v>
      </c>
      <c r="D66" s="10">
        <f t="shared" si="2"/>
        <v>0.98507450970130706</v>
      </c>
      <c r="E66" s="10">
        <f>'НСИ 2019-2021'!B69</f>
        <v>1.4925490298692973E-2</v>
      </c>
      <c r="F66" s="23">
        <f>'НСИ 2019-2021'!H69</f>
        <v>19.25</v>
      </c>
      <c r="G66" s="11">
        <f t="shared" si="3"/>
        <v>307210.07814426377</v>
      </c>
      <c r="H66" s="11">
        <f t="shared" si="0"/>
        <v>5010125.7908197567</v>
      </c>
    </row>
    <row r="67" spans="1:8" x14ac:dyDescent="0.25">
      <c r="A67" s="12">
        <v>60</v>
      </c>
      <c r="B67" s="5">
        <f t="shared" si="4"/>
        <v>842239</v>
      </c>
      <c r="C67" s="48">
        <f t="shared" si="1"/>
        <v>13844</v>
      </c>
      <c r="D67" s="10">
        <f t="shared" si="2"/>
        <v>0.98356315644183878</v>
      </c>
      <c r="E67" s="10">
        <f>'НСИ 2019-2021'!B70</f>
        <v>1.6436843558161239E-2</v>
      </c>
      <c r="F67" s="23">
        <f>'НСИ 2019-2021'!H70</f>
        <v>18.53</v>
      </c>
      <c r="G67" s="11">
        <f t="shared" si="3"/>
        <v>297420.07156187372</v>
      </c>
      <c r="H67" s="11">
        <f t="shared" si="0"/>
        <v>4702915.7126754932</v>
      </c>
    </row>
    <row r="68" spans="1:8" x14ac:dyDescent="0.25">
      <c r="A68" s="12">
        <v>61</v>
      </c>
      <c r="B68" s="5">
        <f t="shared" si="4"/>
        <v>828395</v>
      </c>
      <c r="C68" s="48">
        <f t="shared" si="1"/>
        <v>14701</v>
      </c>
      <c r="D68" s="10">
        <f t="shared" si="2"/>
        <v>0.98225314195087499</v>
      </c>
      <c r="E68" s="10">
        <f>'НСИ 2019-2021'!B71</f>
        <v>1.7746858049125052E-2</v>
      </c>
      <c r="F68" s="23">
        <f>'НСИ 2019-2021'!H71</f>
        <v>17.829999999999998</v>
      </c>
      <c r="G68" s="11">
        <f t="shared" si="3"/>
        <v>287500.08484784071</v>
      </c>
      <c r="H68" s="11">
        <f t="shared" si="0"/>
        <v>4405495.6411136193</v>
      </c>
    </row>
    <row r="69" spans="1:8" x14ac:dyDescent="0.25">
      <c r="A69" s="12">
        <v>62</v>
      </c>
      <c r="B69" s="5">
        <f t="shared" si="4"/>
        <v>813694</v>
      </c>
      <c r="C69" s="48">
        <f t="shared" si="1"/>
        <v>15568</v>
      </c>
      <c r="D69" s="10">
        <f t="shared" si="2"/>
        <v>0.98086794338407601</v>
      </c>
      <c r="E69" s="10">
        <f>'НСИ 2019-2021'!B72</f>
        <v>1.9132056615923963E-2</v>
      </c>
      <c r="F69" s="23">
        <f>'НСИ 2019-2021'!H72</f>
        <v>17.149999999999999</v>
      </c>
      <c r="G69" s="11">
        <f t="shared" si="3"/>
        <v>277541.03529873281</v>
      </c>
      <c r="H69" s="11">
        <f t="shared" si="0"/>
        <v>4117995.5562657788</v>
      </c>
    </row>
    <row r="70" spans="1:8" x14ac:dyDescent="0.25">
      <c r="A70" s="12">
        <v>63</v>
      </c>
      <c r="B70" s="5">
        <f t="shared" si="4"/>
        <v>798126</v>
      </c>
      <c r="C70" s="48">
        <f t="shared" si="1"/>
        <v>16471</v>
      </c>
      <c r="D70" s="10">
        <f t="shared" si="2"/>
        <v>0.97936298579881031</v>
      </c>
      <c r="E70" s="10">
        <f>'НСИ 2019-2021'!B73</f>
        <v>2.0637014201189699E-2</v>
      </c>
      <c r="F70" s="23">
        <f>'НСИ 2019-2021'!H73</f>
        <v>16.47</v>
      </c>
      <c r="G70" s="11">
        <f t="shared" si="3"/>
        <v>267548.87626149849</v>
      </c>
      <c r="H70" s="11">
        <f t="shared" si="0"/>
        <v>3840454.5209670458</v>
      </c>
    </row>
    <row r="71" spans="1:8" x14ac:dyDescent="0.25">
      <c r="A71" s="12">
        <v>64</v>
      </c>
      <c r="B71" s="5">
        <f t="shared" si="4"/>
        <v>781655</v>
      </c>
      <c r="C71" s="48">
        <f t="shared" si="1"/>
        <v>17856</v>
      </c>
      <c r="D71" s="10">
        <f t="shared" si="2"/>
        <v>0.97715635664579259</v>
      </c>
      <c r="E71" s="10">
        <f>'НСИ 2019-2021'!B74</f>
        <v>2.2843643354207428E-2</v>
      </c>
      <c r="F71" s="23">
        <f>'НСИ 2019-2021'!H74</f>
        <v>15.81</v>
      </c>
      <c r="G71" s="11">
        <f t="shared" si="3"/>
        <v>257520.8308437719</v>
      </c>
      <c r="H71" s="11">
        <f t="shared" ref="H71:H107" si="5">H72+G71</f>
        <v>3572905.6447055475</v>
      </c>
    </row>
    <row r="72" spans="1:8" x14ac:dyDescent="0.25">
      <c r="A72" s="12">
        <v>65</v>
      </c>
      <c r="B72" s="5">
        <f t="shared" si="4"/>
        <v>763799</v>
      </c>
      <c r="C72" s="48">
        <f t="shared" ref="C72:C108" si="6">ROUND(B72*E72,0)</f>
        <v>17721</v>
      </c>
      <c r="D72" s="10">
        <f t="shared" ref="D72:D108" si="7">1-E72</f>
        <v>0.97679940338311289</v>
      </c>
      <c r="E72" s="10">
        <f>'НСИ 2019-2021'!B75</f>
        <v>2.3200596616887104E-2</v>
      </c>
      <c r="F72" s="23">
        <f>'НСИ 2019-2021'!H75</f>
        <v>15.17</v>
      </c>
      <c r="G72" s="11">
        <f t="shared" ref="G72:G107" si="8">$B72*1.0175^(-$A72)</f>
        <v>247310.1393273421</v>
      </c>
      <c r="H72" s="11">
        <f t="shared" si="5"/>
        <v>3315384.8138617757</v>
      </c>
    </row>
    <row r="73" spans="1:8" x14ac:dyDescent="0.25">
      <c r="A73" s="12">
        <v>66</v>
      </c>
      <c r="B73" s="5">
        <f t="shared" ref="B73:B108" si="9">B72-C72</f>
        <v>746078</v>
      </c>
      <c r="C73" s="48">
        <f t="shared" si="6"/>
        <v>19208</v>
      </c>
      <c r="D73" s="10">
        <f t="shared" si="7"/>
        <v>0.97425483324275042</v>
      </c>
      <c r="E73" s="10">
        <f>'НСИ 2019-2021'!B76</f>
        <v>2.574516675724953E-2</v>
      </c>
      <c r="F73" s="23">
        <f>'НСИ 2019-2021'!H76</f>
        <v>14.51</v>
      </c>
      <c r="G73" s="11">
        <f t="shared" si="8"/>
        <v>237417.45906614521</v>
      </c>
      <c r="H73" s="11">
        <f t="shared" si="5"/>
        <v>3068074.6745344335</v>
      </c>
    </row>
    <row r="74" spans="1:8" x14ac:dyDescent="0.25">
      <c r="A74" s="12">
        <v>67</v>
      </c>
      <c r="B74" s="5">
        <f t="shared" si="9"/>
        <v>726870</v>
      </c>
      <c r="C74" s="48">
        <f t="shared" si="6"/>
        <v>20208</v>
      </c>
      <c r="D74" s="10">
        <f t="shared" si="7"/>
        <v>0.97219801786688598</v>
      </c>
      <c r="E74" s="10">
        <f>'НСИ 2019-2021'!B77</f>
        <v>2.7801982133114002E-2</v>
      </c>
      <c r="F74" s="23">
        <f>'НСИ 2019-2021'!H77</f>
        <v>13.88</v>
      </c>
      <c r="G74" s="11">
        <f t="shared" si="8"/>
        <v>227326.85599262652</v>
      </c>
      <c r="H74" s="11">
        <f t="shared" si="5"/>
        <v>2830657.2154682884</v>
      </c>
    </row>
    <row r="75" spans="1:8" x14ac:dyDescent="0.25">
      <c r="A75" s="12">
        <v>68</v>
      </c>
      <c r="B75" s="5">
        <f t="shared" si="9"/>
        <v>706662</v>
      </c>
      <c r="C75" s="48">
        <f t="shared" si="6"/>
        <v>20941</v>
      </c>
      <c r="D75" s="10">
        <f t="shared" si="7"/>
        <v>0.97036587707264954</v>
      </c>
      <c r="E75" s="10">
        <f>'НСИ 2019-2021'!B78</f>
        <v>2.9634122927350487E-2</v>
      </c>
      <c r="F75" s="23">
        <f>'НСИ 2019-2021'!H78</f>
        <v>13.27</v>
      </c>
      <c r="G75" s="11">
        <f t="shared" si="8"/>
        <v>217205.75161666234</v>
      </c>
      <c r="H75" s="11">
        <f t="shared" si="5"/>
        <v>2603330.359475662</v>
      </c>
    </row>
    <row r="76" spans="1:8" x14ac:dyDescent="0.25">
      <c r="A76" s="12">
        <v>69</v>
      </c>
      <c r="B76" s="5">
        <f t="shared" si="9"/>
        <v>685721</v>
      </c>
      <c r="C76" s="48">
        <f t="shared" si="6"/>
        <v>22315</v>
      </c>
      <c r="D76" s="10">
        <f t="shared" si="7"/>
        <v>0.96745821117425557</v>
      </c>
      <c r="E76" s="10">
        <f>'НСИ 2019-2021'!B79</f>
        <v>3.2541788825744419E-2</v>
      </c>
      <c r="F76" s="23">
        <f>'НСИ 2019-2021'!H79</f>
        <v>12.66</v>
      </c>
      <c r="G76" s="11">
        <f t="shared" si="8"/>
        <v>207144.12237773454</v>
      </c>
      <c r="H76" s="11">
        <f t="shared" si="5"/>
        <v>2386124.6078589996</v>
      </c>
    </row>
    <row r="77" spans="1:8" x14ac:dyDescent="0.25">
      <c r="A77" s="12">
        <v>70</v>
      </c>
      <c r="B77" s="5">
        <f t="shared" si="9"/>
        <v>663406</v>
      </c>
      <c r="C77" s="48">
        <f t="shared" si="6"/>
        <v>23467</v>
      </c>
      <c r="D77" s="10">
        <f t="shared" si="7"/>
        <v>0.96462704307465597</v>
      </c>
      <c r="E77" s="10">
        <f>'НСИ 2019-2021'!B80</f>
        <v>3.5372956925344076E-2</v>
      </c>
      <c r="F77" s="23">
        <f>'НСИ 2019-2021'!H80</f>
        <v>12.06</v>
      </c>
      <c r="G77" s="11">
        <f t="shared" si="8"/>
        <v>196956.42027077297</v>
      </c>
      <c r="H77" s="11">
        <f t="shared" si="5"/>
        <v>2178980.485481265</v>
      </c>
    </row>
    <row r="78" spans="1:8" x14ac:dyDescent="0.25">
      <c r="A78" s="12">
        <v>71</v>
      </c>
      <c r="B78" s="5">
        <f t="shared" si="9"/>
        <v>639939</v>
      </c>
      <c r="C78" s="48">
        <f t="shared" si="6"/>
        <v>23330</v>
      </c>
      <c r="D78" s="10">
        <f t="shared" si="7"/>
        <v>0.96354347380643401</v>
      </c>
      <c r="E78" s="10">
        <f>'НСИ 2019-2021'!B81</f>
        <v>3.6456526193566013E-2</v>
      </c>
      <c r="F78" s="23">
        <f>'НСИ 2019-2021'!H81</f>
        <v>11.49</v>
      </c>
      <c r="G78" s="11">
        <f t="shared" si="8"/>
        <v>186721.749390754</v>
      </c>
      <c r="H78" s="11">
        <f t="shared" si="5"/>
        <v>1982024.0652104919</v>
      </c>
    </row>
    <row r="79" spans="1:8" x14ac:dyDescent="0.25">
      <c r="A79" s="12">
        <v>72</v>
      </c>
      <c r="B79" s="5">
        <f t="shared" si="9"/>
        <v>616609</v>
      </c>
      <c r="C79" s="48">
        <f t="shared" si="6"/>
        <v>24196</v>
      </c>
      <c r="D79" s="10">
        <f t="shared" si="7"/>
        <v>0.96076038024824828</v>
      </c>
      <c r="E79" s="10">
        <f>'НСИ 2019-2021'!B82</f>
        <v>3.923961975175172E-2</v>
      </c>
      <c r="F79" s="23">
        <f>'НСИ 2019-2021'!H82</f>
        <v>10.9</v>
      </c>
      <c r="G79" s="11">
        <f t="shared" si="8"/>
        <v>176820.15656503531</v>
      </c>
      <c r="H79" s="11">
        <f t="shared" si="5"/>
        <v>1795302.315819738</v>
      </c>
    </row>
    <row r="80" spans="1:8" x14ac:dyDescent="0.25">
      <c r="A80" s="12">
        <v>73</v>
      </c>
      <c r="B80" s="5">
        <f t="shared" si="9"/>
        <v>592413</v>
      </c>
      <c r="C80" s="48">
        <f t="shared" si="6"/>
        <v>25634</v>
      </c>
      <c r="D80" s="10">
        <f t="shared" si="7"/>
        <v>0.95672969932719776</v>
      </c>
      <c r="E80" s="10">
        <f>'НСИ 2019-2021'!B83</f>
        <v>4.3270300672802263E-2</v>
      </c>
      <c r="F80" s="23">
        <f>'НСИ 2019-2021'!H83</f>
        <v>10.33</v>
      </c>
      <c r="G80" s="11">
        <f t="shared" si="8"/>
        <v>166959.86068682588</v>
      </c>
      <c r="H80" s="11">
        <f t="shared" si="5"/>
        <v>1618482.1592547027</v>
      </c>
    </row>
    <row r="81" spans="1:8" x14ac:dyDescent="0.25">
      <c r="A81" s="12">
        <v>74</v>
      </c>
      <c r="B81" s="5">
        <f t="shared" si="9"/>
        <v>566779</v>
      </c>
      <c r="C81" s="48">
        <f t="shared" si="6"/>
        <v>26731</v>
      </c>
      <c r="D81" s="10">
        <f t="shared" si="7"/>
        <v>0.952836781668152</v>
      </c>
      <c r="E81" s="10">
        <f>'НСИ 2019-2021'!B84</f>
        <v>4.7163218331847993E-2</v>
      </c>
      <c r="F81" s="23">
        <f>'НСИ 2019-2021'!H84</f>
        <v>9.77</v>
      </c>
      <c r="G81" s="11">
        <f t="shared" si="8"/>
        <v>156988.13359006285</v>
      </c>
      <c r="H81" s="11">
        <f t="shared" si="5"/>
        <v>1451522.2985678769</v>
      </c>
    </row>
    <row r="82" spans="1:8" x14ac:dyDescent="0.25">
      <c r="A82" s="12">
        <v>75</v>
      </c>
      <c r="B82" s="5">
        <f t="shared" si="9"/>
        <v>540048</v>
      </c>
      <c r="C82" s="48">
        <f t="shared" si="6"/>
        <v>27165</v>
      </c>
      <c r="D82" s="10">
        <f t="shared" si="7"/>
        <v>0.94969966234227832</v>
      </c>
      <c r="E82" s="10">
        <f>'НСИ 2019-2021'!B85</f>
        <v>5.0300337657721697E-2</v>
      </c>
      <c r="F82" s="23">
        <f>'НСИ 2019-2021'!H85</f>
        <v>9.23</v>
      </c>
      <c r="G82" s="11">
        <f t="shared" si="8"/>
        <v>147011.40214763454</v>
      </c>
      <c r="H82" s="11">
        <f t="shared" si="5"/>
        <v>1294534.1649778141</v>
      </c>
    </row>
    <row r="83" spans="1:8" x14ac:dyDescent="0.25">
      <c r="A83" s="12">
        <v>76</v>
      </c>
      <c r="B83" s="5">
        <f t="shared" si="9"/>
        <v>512883</v>
      </c>
      <c r="C83" s="48">
        <f t="shared" si="6"/>
        <v>28185</v>
      </c>
      <c r="D83" s="10">
        <f t="shared" si="7"/>
        <v>0.94504581503051022</v>
      </c>
      <c r="E83" s="10">
        <f>'НСИ 2019-2021'!B86</f>
        <v>5.4954184969489776E-2</v>
      </c>
      <c r="F83" s="23">
        <f>'НСИ 2019-2021'!H86</f>
        <v>8.69</v>
      </c>
      <c r="G83" s="11">
        <f t="shared" si="8"/>
        <v>137215.30143300255</v>
      </c>
      <c r="H83" s="11">
        <f t="shared" si="5"/>
        <v>1147522.7628301797</v>
      </c>
    </row>
    <row r="84" spans="1:8" x14ac:dyDescent="0.25">
      <c r="A84" s="12">
        <v>77</v>
      </c>
      <c r="B84" s="5">
        <f t="shared" si="9"/>
        <v>484698</v>
      </c>
      <c r="C84" s="48">
        <f t="shared" si="6"/>
        <v>29194</v>
      </c>
      <c r="D84" s="10">
        <f t="shared" si="7"/>
        <v>0.93976766187387606</v>
      </c>
      <c r="E84" s="10">
        <f>'НСИ 2019-2021'!B87</f>
        <v>6.0232338126123976E-2</v>
      </c>
      <c r="F84" s="23">
        <f>'НСИ 2019-2021'!H87</f>
        <v>8.17</v>
      </c>
      <c r="G84" s="11">
        <f t="shared" si="8"/>
        <v>127444.48586654534</v>
      </c>
      <c r="H84" s="11">
        <f t="shared" si="5"/>
        <v>1010307.4613971772</v>
      </c>
    </row>
    <row r="85" spans="1:8" x14ac:dyDescent="0.25">
      <c r="A85" s="12">
        <v>78</v>
      </c>
      <c r="B85" s="5">
        <f t="shared" si="9"/>
        <v>455504</v>
      </c>
      <c r="C85" s="48">
        <f t="shared" si="6"/>
        <v>30079</v>
      </c>
      <c r="D85" s="10">
        <f t="shared" si="7"/>
        <v>0.9339663338192089</v>
      </c>
      <c r="E85" s="10">
        <f>'НСИ 2019-2021'!B88</f>
        <v>6.6033666180791109E-2</v>
      </c>
      <c r="F85" s="23">
        <f>'НСИ 2019-2021'!H88</f>
        <v>7.66</v>
      </c>
      <c r="G85" s="11">
        <f t="shared" si="8"/>
        <v>117708.43866912799</v>
      </c>
      <c r="H85" s="11">
        <f t="shared" si="5"/>
        <v>882862.97553063184</v>
      </c>
    </row>
    <row r="86" spans="1:8" x14ac:dyDescent="0.25">
      <c r="A86" s="12">
        <v>79</v>
      </c>
      <c r="B86" s="5">
        <f t="shared" si="9"/>
        <v>425425</v>
      </c>
      <c r="C86" s="48">
        <f t="shared" si="6"/>
        <v>31251</v>
      </c>
      <c r="D86" s="10">
        <f t="shared" si="7"/>
        <v>0.92654080658194371</v>
      </c>
      <c r="E86" s="10">
        <f>'НСИ 2019-2021'!B89</f>
        <v>7.3459193418056276E-2</v>
      </c>
      <c r="F86" s="23">
        <f>'НСИ 2019-2021'!H89</f>
        <v>7.17</v>
      </c>
      <c r="G86" s="11">
        <f t="shared" si="8"/>
        <v>108044.83078152638</v>
      </c>
      <c r="H86" s="11">
        <f t="shared" si="5"/>
        <v>765154.53686150385</v>
      </c>
    </row>
    <row r="87" spans="1:8" x14ac:dyDescent="0.25">
      <c r="A87" s="12">
        <v>80</v>
      </c>
      <c r="B87" s="5">
        <f t="shared" si="9"/>
        <v>394174</v>
      </c>
      <c r="C87" s="48">
        <f t="shared" si="6"/>
        <v>31958</v>
      </c>
      <c r="D87" s="10">
        <f t="shared" si="7"/>
        <v>0.91892352421218537</v>
      </c>
      <c r="E87" s="10">
        <f>'НСИ 2019-2021'!B90</f>
        <v>8.1076475787814573E-2</v>
      </c>
      <c r="F87" s="23">
        <f>'НСИ 2019-2021'!H90</f>
        <v>6.7</v>
      </c>
      <c r="G87" s="11">
        <f t="shared" si="8"/>
        <v>98386.280586827212</v>
      </c>
      <c r="H87" s="11">
        <f t="shared" si="5"/>
        <v>657109.70607997745</v>
      </c>
    </row>
    <row r="88" spans="1:8" x14ac:dyDescent="0.25">
      <c r="A88" s="12">
        <v>81</v>
      </c>
      <c r="B88" s="5">
        <f t="shared" si="9"/>
        <v>362216</v>
      </c>
      <c r="C88" s="48">
        <f t="shared" si="6"/>
        <v>32200</v>
      </c>
      <c r="D88" s="10">
        <f t="shared" si="7"/>
        <v>0.91110355820167832</v>
      </c>
      <c r="E88" s="10">
        <f>'НСИ 2019-2021'!B91</f>
        <v>8.8896441798321693E-2</v>
      </c>
      <c r="F88" s="23">
        <f>'НСИ 2019-2021'!H91</f>
        <v>6.24</v>
      </c>
      <c r="G88" s="11">
        <f t="shared" si="8"/>
        <v>88854.57227276513</v>
      </c>
      <c r="H88" s="11">
        <f t="shared" si="5"/>
        <v>558723.42549315025</v>
      </c>
    </row>
    <row r="89" spans="1:8" x14ac:dyDescent="0.25">
      <c r="A89" s="12">
        <v>82</v>
      </c>
      <c r="B89" s="5">
        <f t="shared" si="9"/>
        <v>330016</v>
      </c>
      <c r="C89" s="48">
        <f t="shared" si="6"/>
        <v>33238</v>
      </c>
      <c r="D89" s="10">
        <f t="shared" si="7"/>
        <v>0.89928377596868192</v>
      </c>
      <c r="E89" s="10">
        <f>'НСИ 2019-2021'!B92</f>
        <v>0.10071622403131812</v>
      </c>
      <c r="F89" s="23">
        <f>'НСИ 2019-2021'!H92</f>
        <v>5.8</v>
      </c>
      <c r="G89" s="11">
        <f t="shared" si="8"/>
        <v>79563.28913484409</v>
      </c>
      <c r="H89" s="11">
        <f t="shared" si="5"/>
        <v>469868.85322038515</v>
      </c>
    </row>
    <row r="90" spans="1:8" x14ac:dyDescent="0.25">
      <c r="A90" s="12">
        <v>83</v>
      </c>
      <c r="B90" s="5">
        <f t="shared" si="9"/>
        <v>296778</v>
      </c>
      <c r="C90" s="48">
        <f t="shared" si="6"/>
        <v>33694</v>
      </c>
      <c r="D90" s="10">
        <f t="shared" si="7"/>
        <v>0.88646863789542341</v>
      </c>
      <c r="E90" s="10">
        <f>'НСИ 2019-2021'!B93</f>
        <v>0.11353136210457658</v>
      </c>
      <c r="F90" s="23">
        <f>'НСИ 2019-2021'!H93</f>
        <v>5.4</v>
      </c>
      <c r="G90" s="11">
        <f t="shared" si="8"/>
        <v>70319.37762904611</v>
      </c>
      <c r="H90" s="11">
        <f t="shared" si="5"/>
        <v>390305.56408554106</v>
      </c>
    </row>
    <row r="91" spans="1:8" x14ac:dyDescent="0.25">
      <c r="A91" s="12">
        <v>84</v>
      </c>
      <c r="B91" s="5">
        <f t="shared" si="9"/>
        <v>263084</v>
      </c>
      <c r="C91" s="48">
        <f t="shared" si="6"/>
        <v>32398</v>
      </c>
      <c r="D91" s="10">
        <f t="shared" si="7"/>
        <v>0.87685203001731771</v>
      </c>
      <c r="E91" s="10">
        <f>'НСИ 2019-2021'!B94</f>
        <v>0.12314796998268232</v>
      </c>
      <c r="F91" s="23">
        <f>'НСИ 2019-2021'!H94</f>
        <v>5.03</v>
      </c>
      <c r="G91" s="11">
        <f t="shared" si="8"/>
        <v>61263.715611680789</v>
      </c>
      <c r="H91" s="11">
        <f t="shared" si="5"/>
        <v>319986.18645649496</v>
      </c>
    </row>
    <row r="92" spans="1:8" x14ac:dyDescent="0.25">
      <c r="A92" s="12">
        <v>85</v>
      </c>
      <c r="B92" s="5">
        <f t="shared" si="9"/>
        <v>230686</v>
      </c>
      <c r="C92" s="48">
        <f t="shared" si="6"/>
        <v>31588</v>
      </c>
      <c r="D92" s="10">
        <f t="shared" si="7"/>
        <v>0.86306814017313971</v>
      </c>
      <c r="E92" s="10">
        <f>'НСИ 2019-2021'!B95</f>
        <v>0.13693185982686026</v>
      </c>
      <c r="F92" s="23">
        <f>'НСИ 2019-2021'!H95</f>
        <v>4.66</v>
      </c>
      <c r="G92" s="11">
        <f t="shared" si="8"/>
        <v>52795.35535196519</v>
      </c>
      <c r="H92" s="11">
        <f t="shared" si="5"/>
        <v>258722.47084481415</v>
      </c>
    </row>
    <row r="93" spans="1:8" x14ac:dyDescent="0.25">
      <c r="A93" s="12">
        <v>86</v>
      </c>
      <c r="B93" s="5">
        <f t="shared" si="9"/>
        <v>199098</v>
      </c>
      <c r="C93" s="48">
        <f t="shared" si="6"/>
        <v>30805</v>
      </c>
      <c r="D93" s="10">
        <f t="shared" si="7"/>
        <v>0.84527847883705576</v>
      </c>
      <c r="E93" s="10">
        <f>'НСИ 2019-2021'!B96</f>
        <v>0.15472152116294427</v>
      </c>
      <c r="F93" s="23">
        <f>'НСИ 2019-2021'!H96</f>
        <v>4.32</v>
      </c>
      <c r="G93" s="11">
        <f t="shared" si="8"/>
        <v>44782.358081456747</v>
      </c>
      <c r="H93" s="11">
        <f t="shared" si="5"/>
        <v>205927.11549284897</v>
      </c>
    </row>
    <row r="94" spans="1:8" x14ac:dyDescent="0.25">
      <c r="A94" s="12">
        <v>87</v>
      </c>
      <c r="B94" s="5">
        <f t="shared" si="9"/>
        <v>168293</v>
      </c>
      <c r="C94" s="48">
        <f t="shared" si="6"/>
        <v>27836</v>
      </c>
      <c r="D94" s="10">
        <f t="shared" si="7"/>
        <v>0.83459848182181384</v>
      </c>
      <c r="E94" s="10">
        <f>'НСИ 2019-2021'!B97</f>
        <v>0.16540151817818619</v>
      </c>
      <c r="F94" s="23">
        <f>'НСИ 2019-2021'!H97</f>
        <v>4.0199999999999996</v>
      </c>
      <c r="G94" s="11">
        <f t="shared" si="8"/>
        <v>37202.463151084616</v>
      </c>
      <c r="H94" s="11">
        <f t="shared" si="5"/>
        <v>161144.75741139223</v>
      </c>
    </row>
    <row r="95" spans="1:8" x14ac:dyDescent="0.25">
      <c r="A95" s="12">
        <v>88</v>
      </c>
      <c r="B95" s="5">
        <f t="shared" si="9"/>
        <v>140457</v>
      </c>
      <c r="C95" s="48">
        <f t="shared" si="6"/>
        <v>25681</v>
      </c>
      <c r="D95" s="10">
        <f t="shared" si="7"/>
        <v>0.8171597633136094</v>
      </c>
      <c r="E95" s="10">
        <f>'НСИ 2019-2021'!B98</f>
        <v>0.18284023668639054</v>
      </c>
      <c r="F95" s="23">
        <f>'НСИ 2019-2021'!H98</f>
        <v>3.72</v>
      </c>
      <c r="G95" s="11">
        <f t="shared" si="8"/>
        <v>30515.087049243106</v>
      </c>
      <c r="H95" s="11">
        <f t="shared" si="5"/>
        <v>123942.29426030762</v>
      </c>
    </row>
    <row r="96" spans="1:8" x14ac:dyDescent="0.25">
      <c r="A96" s="12">
        <v>89</v>
      </c>
      <c r="B96" s="5">
        <f t="shared" si="9"/>
        <v>114776</v>
      </c>
      <c r="C96" s="48">
        <f t="shared" si="6"/>
        <v>22673</v>
      </c>
      <c r="D96" s="10">
        <f t="shared" si="7"/>
        <v>0.80246106580818066</v>
      </c>
      <c r="E96" s="10">
        <f>'НСИ 2019-2021'!B99</f>
        <v>0.19753893419181934</v>
      </c>
      <c r="F96" s="23">
        <f>'НСИ 2019-2021'!H99</f>
        <v>3.44</v>
      </c>
      <c r="G96" s="11">
        <f t="shared" si="8"/>
        <v>24506.872563629488</v>
      </c>
      <c r="H96" s="11">
        <f t="shared" si="5"/>
        <v>93427.207211064524</v>
      </c>
    </row>
    <row r="97" spans="1:8" x14ac:dyDescent="0.25">
      <c r="A97" s="12">
        <v>90</v>
      </c>
      <c r="B97" s="5">
        <f t="shared" si="9"/>
        <v>92103</v>
      </c>
      <c r="C97" s="48">
        <f t="shared" si="6"/>
        <v>20488</v>
      </c>
      <c r="D97" s="10">
        <f t="shared" si="7"/>
        <v>0.77755144460611103</v>
      </c>
      <c r="E97" s="10">
        <f>'НСИ 2019-2021'!B100</f>
        <v>0.222448555393889</v>
      </c>
      <c r="F97" s="23">
        <f>'НСИ 2019-2021'!H100</f>
        <v>3.17</v>
      </c>
      <c r="G97" s="11">
        <f t="shared" si="8"/>
        <v>19327.521524913365</v>
      </c>
      <c r="H97" s="11">
        <f t="shared" si="5"/>
        <v>68920.33464743504</v>
      </c>
    </row>
    <row r="98" spans="1:8" x14ac:dyDescent="0.25">
      <c r="A98" s="12">
        <v>91</v>
      </c>
      <c r="B98" s="5">
        <f t="shared" si="9"/>
        <v>71615</v>
      </c>
      <c r="C98" s="48">
        <f t="shared" si="6"/>
        <v>17129</v>
      </c>
      <c r="D98" s="10">
        <f t="shared" si="7"/>
        <v>0.76081161943099607</v>
      </c>
      <c r="E98" s="10">
        <f>'НСИ 2019-2021'!B101</f>
        <v>0.23918838056900396</v>
      </c>
      <c r="F98" s="23">
        <f>'НСИ 2019-2021'!H101</f>
        <v>2.94</v>
      </c>
      <c r="G98" s="11">
        <f t="shared" si="8"/>
        <v>14769.709982653707</v>
      </c>
      <c r="H98" s="11">
        <f t="shared" si="5"/>
        <v>49592.813122521671</v>
      </c>
    </row>
    <row r="99" spans="1:8" x14ac:dyDescent="0.25">
      <c r="A99" s="12">
        <v>92</v>
      </c>
      <c r="B99" s="5">
        <f t="shared" si="9"/>
        <v>54486</v>
      </c>
      <c r="C99" s="48">
        <f t="shared" si="6"/>
        <v>14137</v>
      </c>
      <c r="D99" s="10">
        <f t="shared" si="7"/>
        <v>0.74053342113928222</v>
      </c>
      <c r="E99" s="10">
        <f>'НСИ 2019-2021'!B102</f>
        <v>0.25946657886071783</v>
      </c>
      <c r="F99" s="23">
        <f>'НСИ 2019-2021'!H102</f>
        <v>2.71</v>
      </c>
      <c r="G99" s="11">
        <f t="shared" si="8"/>
        <v>11043.798637505181</v>
      </c>
      <c r="H99" s="11">
        <f t="shared" si="5"/>
        <v>34823.103139867962</v>
      </c>
    </row>
    <row r="100" spans="1:8" x14ac:dyDescent="0.25">
      <c r="A100" s="12">
        <v>93</v>
      </c>
      <c r="B100" s="5">
        <f t="shared" si="9"/>
        <v>40349</v>
      </c>
      <c r="C100" s="48">
        <f t="shared" si="6"/>
        <v>11791</v>
      </c>
      <c r="D100" s="10">
        <f t="shared" si="7"/>
        <v>0.70776621297037634</v>
      </c>
      <c r="E100" s="10">
        <f>'НСИ 2019-2021'!B103</f>
        <v>0.29223378702962372</v>
      </c>
      <c r="F100" s="23">
        <f>'НСИ 2019-2021'!H103</f>
        <v>2.4900000000000002</v>
      </c>
      <c r="G100" s="11">
        <f t="shared" si="8"/>
        <v>8037.702198544097</v>
      </c>
      <c r="H100" s="11">
        <f t="shared" si="5"/>
        <v>23779.304502362778</v>
      </c>
    </row>
    <row r="101" spans="1:8" x14ac:dyDescent="0.25">
      <c r="A101" s="12">
        <v>94</v>
      </c>
      <c r="B101" s="5">
        <f t="shared" si="9"/>
        <v>28558</v>
      </c>
      <c r="C101" s="48">
        <f t="shared" si="6"/>
        <v>8761</v>
      </c>
      <c r="D101" s="10">
        <f t="shared" si="7"/>
        <v>0.69323773372697883</v>
      </c>
      <c r="E101" s="10">
        <f>'НСИ 2019-2021'!B104</f>
        <v>0.30676226627302122</v>
      </c>
      <c r="F101" s="23">
        <f>'НСИ 2019-2021'!H104</f>
        <v>2.3199999999999998</v>
      </c>
      <c r="G101" s="11">
        <f t="shared" si="8"/>
        <v>5591.038810116921</v>
      </c>
      <c r="H101" s="11">
        <f t="shared" si="5"/>
        <v>15741.60230381868</v>
      </c>
    </row>
    <row r="102" spans="1:8" x14ac:dyDescent="0.25">
      <c r="A102" s="12">
        <v>95</v>
      </c>
      <c r="B102" s="5">
        <f t="shared" si="9"/>
        <v>19797</v>
      </c>
      <c r="C102" s="48">
        <f t="shared" si="6"/>
        <v>6526</v>
      </c>
      <c r="D102" s="10">
        <f t="shared" si="7"/>
        <v>0.67033406681336261</v>
      </c>
      <c r="E102" s="10">
        <f>'НСИ 2019-2021'!B105</f>
        <v>0.32966593318663734</v>
      </c>
      <c r="F102" s="23">
        <f>'НСИ 2019-2021'!H105</f>
        <v>2.14</v>
      </c>
      <c r="G102" s="11">
        <f t="shared" si="8"/>
        <v>3809.1641020527459</v>
      </c>
      <c r="H102" s="11">
        <f t="shared" si="5"/>
        <v>10150.563493701758</v>
      </c>
    </row>
    <row r="103" spans="1:8" x14ac:dyDescent="0.25">
      <c r="A103" s="12">
        <v>96</v>
      </c>
      <c r="B103" s="5">
        <f t="shared" si="9"/>
        <v>13271</v>
      </c>
      <c r="C103" s="48">
        <f t="shared" si="6"/>
        <v>4653</v>
      </c>
      <c r="D103" s="10">
        <f t="shared" si="7"/>
        <v>0.64941824862216779</v>
      </c>
      <c r="E103" s="10">
        <f>'НСИ 2019-2021'!B106</f>
        <v>0.35058175137783221</v>
      </c>
      <c r="F103" s="23">
        <f>'НСИ 2019-2021'!H106</f>
        <v>1.96</v>
      </c>
      <c r="G103" s="11">
        <f t="shared" si="8"/>
        <v>2509.5712537956565</v>
      </c>
      <c r="H103" s="11">
        <f t="shared" si="5"/>
        <v>6341.3993916490126</v>
      </c>
    </row>
    <row r="104" spans="1:8" x14ac:dyDescent="0.25">
      <c r="A104" s="12">
        <v>97</v>
      </c>
      <c r="B104" s="5">
        <f t="shared" si="9"/>
        <v>8618</v>
      </c>
      <c r="C104" s="48">
        <f t="shared" si="6"/>
        <v>3049</v>
      </c>
      <c r="D104" s="10">
        <f t="shared" si="7"/>
        <v>0.64618800888230943</v>
      </c>
      <c r="E104" s="10">
        <f>'НСИ 2019-2021'!B107</f>
        <v>0.35381199111769057</v>
      </c>
      <c r="F104" s="23">
        <f>'НСИ 2019-2021'!H107</f>
        <v>1.76</v>
      </c>
      <c r="G104" s="11">
        <f t="shared" si="8"/>
        <v>1601.6512378572008</v>
      </c>
      <c r="H104" s="11">
        <f t="shared" si="5"/>
        <v>3831.8281378533557</v>
      </c>
    </row>
    <row r="105" spans="1:8" x14ac:dyDescent="0.25">
      <c r="A105" s="12">
        <v>98</v>
      </c>
      <c r="B105" s="5">
        <f t="shared" si="9"/>
        <v>5569</v>
      </c>
      <c r="C105" s="48">
        <f t="shared" si="6"/>
        <v>2144</v>
      </c>
      <c r="D105" s="10">
        <f t="shared" si="7"/>
        <v>0.61495624502784407</v>
      </c>
      <c r="E105" s="10">
        <f>'НСИ 2019-2021'!B108</f>
        <v>0.38504375497215593</v>
      </c>
      <c r="F105" s="23">
        <f>'НСИ 2019-2021'!H108</f>
        <v>1.47</v>
      </c>
      <c r="G105" s="11">
        <f t="shared" si="8"/>
        <v>1017.1951105852675</v>
      </c>
      <c r="H105" s="11">
        <f t="shared" si="5"/>
        <v>2230.1768999961546</v>
      </c>
    </row>
    <row r="106" spans="1:8" x14ac:dyDescent="0.25">
      <c r="A106" s="12">
        <v>99</v>
      </c>
      <c r="B106" s="5">
        <f t="shared" si="9"/>
        <v>3425</v>
      </c>
      <c r="C106" s="48">
        <f t="shared" si="6"/>
        <v>1267</v>
      </c>
      <c r="D106" s="10">
        <f t="shared" si="7"/>
        <v>0.63004172461752428</v>
      </c>
      <c r="E106" s="10">
        <f>'НСИ 2019-2021'!B109</f>
        <v>0.36995827538247567</v>
      </c>
      <c r="F106" s="23">
        <f>'НСИ 2019-2021'!H109</f>
        <v>1.1000000000000001</v>
      </c>
      <c r="G106" s="11">
        <f t="shared" si="8"/>
        <v>614.8273862028509</v>
      </c>
      <c r="H106" s="11">
        <f t="shared" si="5"/>
        <v>1212.9817894108871</v>
      </c>
    </row>
    <row r="107" spans="1:8" x14ac:dyDescent="0.25">
      <c r="A107" s="12">
        <v>100</v>
      </c>
      <c r="B107" s="5">
        <f t="shared" si="9"/>
        <v>2158</v>
      </c>
      <c r="C107" s="48">
        <f t="shared" si="6"/>
        <v>904</v>
      </c>
      <c r="D107" s="10">
        <f t="shared" si="7"/>
        <v>0.58116480793060721</v>
      </c>
      <c r="E107" s="10">
        <f>'НСИ 2019-2021'!B110</f>
        <v>0.41883519206939279</v>
      </c>
      <c r="F107" s="23">
        <f>'НСИ 2019-2021'!H110</f>
        <v>0.48</v>
      </c>
      <c r="G107" s="11">
        <f t="shared" si="8"/>
        <v>380.72347048569793</v>
      </c>
      <c r="H107" s="11">
        <f t="shared" si="5"/>
        <v>598.15440320803623</v>
      </c>
    </row>
    <row r="108" spans="1:8" x14ac:dyDescent="0.25">
      <c r="A108" s="12" t="s">
        <v>37</v>
      </c>
      <c r="B108" s="5">
        <f t="shared" si="9"/>
        <v>1254</v>
      </c>
      <c r="C108" s="48">
        <f t="shared" si="6"/>
        <v>1254</v>
      </c>
      <c r="D108" s="10">
        <f t="shared" si="7"/>
        <v>0</v>
      </c>
      <c r="E108" s="10">
        <v>1</v>
      </c>
      <c r="F108" s="23">
        <v>0.48</v>
      </c>
      <c r="G108" s="11">
        <f>$B108*1.0175^(-101)</f>
        <v>217.43093272233833</v>
      </c>
      <c r="H108" s="11">
        <f>G108</f>
        <v>217.43093272233833</v>
      </c>
    </row>
  </sheetData>
  <mergeCells count="3">
    <mergeCell ref="G1:H1"/>
    <mergeCell ref="A2:H2"/>
    <mergeCell ref="A3:H3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88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K108"/>
  <sheetViews>
    <sheetView zoomScaleNormal="100" workbookViewId="0"/>
  </sheetViews>
  <sheetFormatPr defaultRowHeight="15.75" x14ac:dyDescent="0.25"/>
  <cols>
    <col min="1" max="1" width="6.5703125" style="2" customWidth="1"/>
    <col min="2" max="2" width="13.28515625" style="4" customWidth="1"/>
    <col min="3" max="3" width="11.42578125" style="4" customWidth="1"/>
    <col min="4" max="4" width="14.85546875" customWidth="1"/>
    <col min="5" max="5" width="12.28515625" customWidth="1"/>
    <col min="6" max="6" width="17.42578125" customWidth="1"/>
    <col min="7" max="7" width="13.7109375" style="3" customWidth="1"/>
    <col min="8" max="8" width="14.42578125" style="3" customWidth="1"/>
  </cols>
  <sheetData>
    <row r="1" spans="1:11" ht="18.75" x14ac:dyDescent="0.25">
      <c r="G1" s="49"/>
      <c r="H1" s="49"/>
    </row>
    <row r="2" spans="1:11" ht="58.5" customHeight="1" x14ac:dyDescent="0.2">
      <c r="A2" s="50" t="s">
        <v>40</v>
      </c>
      <c r="B2" s="50"/>
      <c r="C2" s="50"/>
      <c r="D2" s="50"/>
      <c r="E2" s="50"/>
      <c r="F2" s="50"/>
      <c r="G2" s="50"/>
      <c r="H2" s="50"/>
    </row>
    <row r="3" spans="1:11" ht="18.75" x14ac:dyDescent="0.2">
      <c r="A3" s="51" t="s">
        <v>36</v>
      </c>
      <c r="B3" s="51"/>
      <c r="C3" s="51"/>
      <c r="D3" s="51"/>
      <c r="E3" s="51"/>
      <c r="F3" s="51"/>
      <c r="G3" s="51"/>
      <c r="H3" s="51"/>
    </row>
    <row r="4" spans="1:11" s="17" customFormat="1" ht="18.75" x14ac:dyDescent="0.3">
      <c r="A4" s="1"/>
      <c r="B4" s="16"/>
      <c r="C4" s="16"/>
      <c r="E4" s="1"/>
      <c r="G4" s="18"/>
      <c r="H4" s="18"/>
    </row>
    <row r="5" spans="1:11" s="21" customFormat="1" ht="45" customHeight="1" x14ac:dyDescent="0.2">
      <c r="A5" s="14" t="s">
        <v>1</v>
      </c>
      <c r="B5" s="22" t="s">
        <v>3</v>
      </c>
      <c r="C5" s="22" t="s">
        <v>4</v>
      </c>
      <c r="D5" s="19" t="s">
        <v>5</v>
      </c>
      <c r="E5" s="19" t="s">
        <v>6</v>
      </c>
      <c r="F5" s="19" t="s">
        <v>7</v>
      </c>
      <c r="G5" s="20" t="s">
        <v>8</v>
      </c>
      <c r="H5" s="20" t="s">
        <v>9</v>
      </c>
    </row>
    <row r="6" spans="1:11" s="15" customFormat="1" ht="17.25" customHeight="1" x14ac:dyDescent="0.2">
      <c r="A6" s="6" t="s">
        <v>0</v>
      </c>
      <c r="B6" s="13" t="s">
        <v>11</v>
      </c>
      <c r="C6" s="13" t="s">
        <v>12</v>
      </c>
      <c r="D6" s="7" t="s">
        <v>13</v>
      </c>
      <c r="E6" s="7" t="s">
        <v>14</v>
      </c>
      <c r="F6" s="7" t="s">
        <v>15</v>
      </c>
      <c r="G6" s="8" t="s">
        <v>16</v>
      </c>
      <c r="H6" s="8" t="s">
        <v>17</v>
      </c>
    </row>
    <row r="7" spans="1:11" x14ac:dyDescent="0.25">
      <c r="A7" s="9">
        <v>0</v>
      </c>
      <c r="B7" s="5">
        <v>1000000</v>
      </c>
      <c r="C7" s="48">
        <f>ROUND(B7*E7,0)</f>
        <v>5016</v>
      </c>
      <c r="D7" s="10">
        <f>1-E7</f>
        <v>0.99498411603903159</v>
      </c>
      <c r="E7" s="10">
        <v>5.0158839609684494E-3</v>
      </c>
      <c r="F7" s="23">
        <f>SUM(B8:$B$109)/B7+0.5</f>
        <v>71.542527000000007</v>
      </c>
      <c r="G7" s="11">
        <f>$B7*1.0175^(-$A7)</f>
        <v>1000000</v>
      </c>
      <c r="H7" s="11">
        <f t="shared" ref="H7:H70" si="0">H8+G7</f>
        <v>40814142.861849517</v>
      </c>
      <c r="K7" s="40"/>
    </row>
    <row r="8" spans="1:11" x14ac:dyDescent="0.25">
      <c r="A8" s="12">
        <v>1</v>
      </c>
      <c r="B8" s="5">
        <f>B7-C7</f>
        <v>994984</v>
      </c>
      <c r="C8" s="48">
        <f t="shared" ref="C8:C71" si="1">ROUND(B8*E8,0)</f>
        <v>406</v>
      </c>
      <c r="D8" s="10">
        <f t="shared" ref="D8:D71" si="2">1-E8</f>
        <v>0.99959225904157778</v>
      </c>
      <c r="E8" s="10">
        <v>4.0774095842220377E-4</v>
      </c>
      <c r="F8" s="23">
        <f>SUM(B9:$B$109)/B8+0.5</f>
        <v>70.900672774637584</v>
      </c>
      <c r="G8" s="11">
        <f t="shared" ref="G8:G71" si="3">$B8*1.0175^(-$A8)</f>
        <v>977871.25307125296</v>
      </c>
      <c r="H8" s="11">
        <f t="shared" si="0"/>
        <v>39814142.861849517</v>
      </c>
      <c r="K8" s="40"/>
    </row>
    <row r="9" spans="1:11" x14ac:dyDescent="0.25">
      <c r="A9" s="12">
        <v>2</v>
      </c>
      <c r="B9" s="5">
        <f t="shared" ref="B9:B72" si="4">B8-C8</f>
        <v>994578</v>
      </c>
      <c r="C9" s="48">
        <f t="shared" si="1"/>
        <v>365</v>
      </c>
      <c r="D9" s="10">
        <f t="shared" si="2"/>
        <v>0.99963287780067467</v>
      </c>
      <c r="E9" s="10">
        <v>3.6712219932529417E-4</v>
      </c>
      <c r="F9" s="23">
        <f>SUM(B10:$B$109)/B9+0.5</f>
        <v>69.929411267894523</v>
      </c>
      <c r="G9" s="11">
        <f t="shared" si="3"/>
        <v>960660.67407590733</v>
      </c>
      <c r="H9" s="11">
        <f t="shared" si="0"/>
        <v>38836271.608778261</v>
      </c>
      <c r="K9" s="40"/>
    </row>
    <row r="10" spans="1:11" x14ac:dyDescent="0.25">
      <c r="A10" s="12">
        <v>3</v>
      </c>
      <c r="B10" s="5">
        <f t="shared" si="4"/>
        <v>994213</v>
      </c>
      <c r="C10" s="48">
        <f t="shared" si="1"/>
        <v>365</v>
      </c>
      <c r="D10" s="10">
        <f t="shared" si="2"/>
        <v>0.99963287780067467</v>
      </c>
      <c r="E10" s="10">
        <v>3.6712219932529417E-4</v>
      </c>
      <c r="F10" s="23">
        <f>SUM(B11:$B$109)/B10+0.5</f>
        <v>68.954900509247011</v>
      </c>
      <c r="G10" s="11">
        <f t="shared" si="3"/>
        <v>943791.76549307362</v>
      </c>
      <c r="H10" s="11">
        <f t="shared" si="0"/>
        <v>37875610.934702352</v>
      </c>
      <c r="K10" s="40"/>
    </row>
    <row r="11" spans="1:11" x14ac:dyDescent="0.25">
      <c r="A11" s="12">
        <v>4</v>
      </c>
      <c r="B11" s="5">
        <f t="shared" si="4"/>
        <v>993848</v>
      </c>
      <c r="C11" s="48">
        <f t="shared" si="1"/>
        <v>182</v>
      </c>
      <c r="D11" s="10">
        <f t="shared" si="2"/>
        <v>0.99981665072317183</v>
      </c>
      <c r="E11" s="10">
        <v>1.8334927682813238E-4</v>
      </c>
      <c r="F11" s="23">
        <f>SUM(B12:$B$109)/B11+0.5</f>
        <v>67.980041213545732</v>
      </c>
      <c r="G11" s="11">
        <f t="shared" si="3"/>
        <v>927218.94483153871</v>
      </c>
      <c r="H11" s="11">
        <f t="shared" si="0"/>
        <v>36931819.169209279</v>
      </c>
      <c r="K11" s="40"/>
    </row>
    <row r="12" spans="1:11" x14ac:dyDescent="0.25">
      <c r="A12" s="12">
        <v>5</v>
      </c>
      <c r="B12" s="5">
        <f t="shared" si="4"/>
        <v>993666</v>
      </c>
      <c r="C12" s="48">
        <f t="shared" si="1"/>
        <v>161</v>
      </c>
      <c r="D12" s="10">
        <f t="shared" si="2"/>
        <v>0.9998380767111581</v>
      </c>
      <c r="E12" s="10">
        <v>1.6192328884191112E-4</v>
      </c>
      <c r="F12" s="23">
        <f>SUM(B13:$B$109)/B12+0.5</f>
        <v>66.992400867092158</v>
      </c>
      <c r="G12" s="11">
        <f t="shared" si="3"/>
        <v>911104.81217054254</v>
      </c>
      <c r="H12" s="11">
        <f t="shared" si="0"/>
        <v>36004600.224377744</v>
      </c>
      <c r="K12" s="40"/>
    </row>
    <row r="13" spans="1:11" x14ac:dyDescent="0.25">
      <c r="A13" s="12">
        <v>6</v>
      </c>
      <c r="B13" s="5">
        <f t="shared" si="4"/>
        <v>993505</v>
      </c>
      <c r="C13" s="48">
        <f t="shared" si="1"/>
        <v>107</v>
      </c>
      <c r="D13" s="10">
        <f t="shared" si="2"/>
        <v>0.99989264346821238</v>
      </c>
      <c r="E13" s="10">
        <v>1.0735653178759808E-4</v>
      </c>
      <c r="F13" s="23">
        <f>SUM(B14:$B$109)/B13+0.5</f>
        <v>66.003176128957577</v>
      </c>
      <c r="G13" s="11">
        <f t="shared" si="3"/>
        <v>895289.62088670116</v>
      </c>
      <c r="H13" s="11">
        <f t="shared" si="0"/>
        <v>35093495.412207201</v>
      </c>
      <c r="K13" s="40"/>
    </row>
    <row r="14" spans="1:11" x14ac:dyDescent="0.25">
      <c r="A14" s="12">
        <v>7</v>
      </c>
      <c r="B14" s="5">
        <f t="shared" si="4"/>
        <v>993398</v>
      </c>
      <c r="C14" s="48">
        <f t="shared" si="1"/>
        <v>178</v>
      </c>
      <c r="D14" s="10">
        <f t="shared" si="2"/>
        <v>0.99982063115412645</v>
      </c>
      <c r="E14" s="10">
        <v>1.7936884587358234E-4</v>
      </c>
      <c r="F14" s="23">
        <f>SUM(B15:$B$109)/B14+0.5</f>
        <v>65.010231548684416</v>
      </c>
      <c r="G14" s="11">
        <f t="shared" si="3"/>
        <v>879796.75541497779</v>
      </c>
      <c r="H14" s="11">
        <f t="shared" si="0"/>
        <v>34198205.791320503</v>
      </c>
      <c r="K14" s="40"/>
    </row>
    <row r="15" spans="1:11" x14ac:dyDescent="0.25">
      <c r="A15" s="12">
        <v>8</v>
      </c>
      <c r="B15" s="5">
        <f t="shared" si="4"/>
        <v>993220</v>
      </c>
      <c r="C15" s="48">
        <f t="shared" si="1"/>
        <v>202</v>
      </c>
      <c r="D15" s="10">
        <f t="shared" si="2"/>
        <v>0.99979614371867831</v>
      </c>
      <c r="E15" s="10">
        <v>2.0385628132166823E-4</v>
      </c>
      <c r="F15" s="23">
        <f>SUM(B16:$B$109)/B15+0.5</f>
        <v>64.021792754878078</v>
      </c>
      <c r="G15" s="11">
        <f t="shared" si="3"/>
        <v>864510.18262694532</v>
      </c>
      <c r="H15" s="11">
        <f t="shared" si="0"/>
        <v>33318409.035905525</v>
      </c>
      <c r="K15" s="40"/>
    </row>
    <row r="16" spans="1:11" x14ac:dyDescent="0.25">
      <c r="A16" s="12">
        <v>9</v>
      </c>
      <c r="B16" s="5">
        <f t="shared" si="4"/>
        <v>993018</v>
      </c>
      <c r="C16" s="48">
        <f t="shared" si="1"/>
        <v>173</v>
      </c>
      <c r="D16" s="10">
        <f t="shared" si="2"/>
        <v>0.99982591602624316</v>
      </c>
      <c r="E16" s="10">
        <v>1.7408397375684093E-4</v>
      </c>
      <c r="F16" s="23">
        <f>SUM(B17:$B$109)/B16+0.5</f>
        <v>63.034714375771635</v>
      </c>
      <c r="G16" s="11">
        <f t="shared" si="3"/>
        <v>849468.65797462477</v>
      </c>
      <c r="H16" s="11">
        <f t="shared" si="0"/>
        <v>32453898.853278581</v>
      </c>
      <c r="K16" s="40"/>
    </row>
    <row r="17" spans="1:11" x14ac:dyDescent="0.25">
      <c r="A17" s="12">
        <v>10</v>
      </c>
      <c r="B17" s="5">
        <f t="shared" si="4"/>
        <v>992845</v>
      </c>
      <c r="C17" s="48">
        <f t="shared" si="1"/>
        <v>76</v>
      </c>
      <c r="D17" s="10">
        <f t="shared" si="2"/>
        <v>0.99992318388568624</v>
      </c>
      <c r="E17" s="10">
        <v>7.6816114313758266E-5</v>
      </c>
      <c r="F17" s="23">
        <f>SUM(B18:$B$109)/B17+0.5</f>
        <v>62.045610845600272</v>
      </c>
      <c r="G17" s="11">
        <f t="shared" si="3"/>
        <v>834713.18586846697</v>
      </c>
      <c r="H17" s="11">
        <f t="shared" si="0"/>
        <v>31604430.195303958</v>
      </c>
      <c r="K17" s="40"/>
    </row>
    <row r="18" spans="1:11" x14ac:dyDescent="0.25">
      <c r="A18" s="12">
        <v>11</v>
      </c>
      <c r="B18" s="5">
        <f t="shared" si="4"/>
        <v>992769</v>
      </c>
      <c r="C18" s="48">
        <f t="shared" si="1"/>
        <v>233</v>
      </c>
      <c r="D18" s="10">
        <f t="shared" si="2"/>
        <v>0.99976483515714398</v>
      </c>
      <c r="E18" s="10">
        <v>2.3516484285599301E-4</v>
      </c>
      <c r="F18" s="23">
        <f>SUM(B19:$B$109)/B18+0.5</f>
        <v>61.05032238113801</v>
      </c>
      <c r="G18" s="11">
        <f t="shared" si="3"/>
        <v>820294.14299257344</v>
      </c>
      <c r="H18" s="11">
        <f t="shared" si="0"/>
        <v>30769717.00943549</v>
      </c>
      <c r="K18" s="40"/>
    </row>
    <row r="19" spans="1:11" x14ac:dyDescent="0.25">
      <c r="A19" s="12">
        <v>12</v>
      </c>
      <c r="B19" s="5">
        <f t="shared" si="4"/>
        <v>992536</v>
      </c>
      <c r="C19" s="48">
        <f t="shared" si="1"/>
        <v>195</v>
      </c>
      <c r="D19" s="10">
        <f t="shared" si="2"/>
        <v>0.99980366142978583</v>
      </c>
      <c r="E19" s="10">
        <v>1.9633857021415842E-4</v>
      </c>
      <c r="F19" s="23">
        <f>SUM(B20:$B$109)/B19+0.5</f>
        <v>60.064536701943304</v>
      </c>
      <c r="G19" s="11">
        <f t="shared" si="3"/>
        <v>805996.68043284549</v>
      </c>
      <c r="H19" s="11">
        <f t="shared" si="0"/>
        <v>29949422.866442915</v>
      </c>
      <c r="K19" s="40"/>
    </row>
    <row r="20" spans="1:11" x14ac:dyDescent="0.25">
      <c r="A20" s="9">
        <v>13</v>
      </c>
      <c r="B20" s="5">
        <f t="shared" si="4"/>
        <v>992341</v>
      </c>
      <c r="C20" s="48">
        <f t="shared" si="1"/>
        <v>219</v>
      </c>
      <c r="D20" s="10">
        <f t="shared" si="2"/>
        <v>0.99977974376858414</v>
      </c>
      <c r="E20" s="10">
        <v>2.2025623141588046E-4</v>
      </c>
      <c r="F20" s="23">
        <f>SUM(B21:$B$109)/B20+0.5</f>
        <v>59.076241433136389</v>
      </c>
      <c r="G20" s="11">
        <f t="shared" si="3"/>
        <v>791978.70186354523</v>
      </c>
      <c r="H20" s="11">
        <f t="shared" si="0"/>
        <v>29143426.18601007</v>
      </c>
      <c r="K20" s="40"/>
    </row>
    <row r="21" spans="1:11" x14ac:dyDescent="0.25">
      <c r="A21" s="12">
        <v>14</v>
      </c>
      <c r="B21" s="5">
        <f t="shared" si="4"/>
        <v>992122</v>
      </c>
      <c r="C21" s="48">
        <f t="shared" si="1"/>
        <v>402</v>
      </c>
      <c r="D21" s="10">
        <f t="shared" si="2"/>
        <v>0.99959439361845959</v>
      </c>
      <c r="E21" s="10">
        <v>4.0560638154040293E-4</v>
      </c>
      <c r="F21" s="23">
        <f>SUM(B22:$B$109)/B21+0.5</f>
        <v>58.089171493022029</v>
      </c>
      <c r="G21" s="11">
        <f t="shared" si="3"/>
        <v>778185.6706364305</v>
      </c>
      <c r="H21" s="11">
        <f t="shared" si="0"/>
        <v>28351447.484146524</v>
      </c>
      <c r="K21" s="40"/>
    </row>
    <row r="22" spans="1:11" x14ac:dyDescent="0.25">
      <c r="A22" s="12">
        <v>15</v>
      </c>
      <c r="B22" s="5">
        <f t="shared" si="4"/>
        <v>991720</v>
      </c>
      <c r="C22" s="48">
        <f t="shared" si="1"/>
        <v>283</v>
      </c>
      <c r="D22" s="10">
        <f t="shared" si="2"/>
        <v>0.99971497310633339</v>
      </c>
      <c r="E22" s="10">
        <v>2.8502689366657983E-4</v>
      </c>
      <c r="F22" s="23">
        <f>SUM(B23:$B$109)/B22+0.5</f>
        <v>57.112515629411526</v>
      </c>
      <c r="G22" s="11">
        <f t="shared" si="3"/>
        <v>764491.75031716668</v>
      </c>
      <c r="H22" s="11">
        <f t="shared" si="0"/>
        <v>27573261.813510094</v>
      </c>
      <c r="K22" s="40"/>
    </row>
    <row r="23" spans="1:11" x14ac:dyDescent="0.25">
      <c r="A23" s="12">
        <v>16</v>
      </c>
      <c r="B23" s="5">
        <f t="shared" si="4"/>
        <v>991437</v>
      </c>
      <c r="C23" s="48">
        <f t="shared" si="1"/>
        <v>326</v>
      </c>
      <c r="D23" s="10">
        <f t="shared" si="2"/>
        <v>0.99967149516628606</v>
      </c>
      <c r="E23" s="10">
        <v>3.2850483371398177E-4</v>
      </c>
      <c r="F23" s="23">
        <f>SUM(B24:$B$109)/B23+0.5</f>
        <v>56.128675346996332</v>
      </c>
      <c r="G23" s="11">
        <f t="shared" si="3"/>
        <v>751128.83814019442</v>
      </c>
      <c r="H23" s="11">
        <f t="shared" si="0"/>
        <v>26808770.063192926</v>
      </c>
      <c r="K23" s="40"/>
    </row>
    <row r="24" spans="1:11" x14ac:dyDescent="0.25">
      <c r="A24" s="12">
        <v>17</v>
      </c>
      <c r="B24" s="5">
        <f t="shared" si="4"/>
        <v>991111</v>
      </c>
      <c r="C24" s="48">
        <f t="shared" si="1"/>
        <v>476</v>
      </c>
      <c r="D24" s="10">
        <f t="shared" si="2"/>
        <v>0.99951925773394124</v>
      </c>
      <c r="E24" s="10">
        <v>4.8074226605879472E-4</v>
      </c>
      <c r="F24" s="23">
        <f>SUM(B25:$B$109)/B24+0.5</f>
        <v>55.146972942485753</v>
      </c>
      <c r="G24" s="11">
        <f t="shared" si="3"/>
        <v>737967.42528181965</v>
      </c>
      <c r="H24" s="11">
        <f t="shared" si="0"/>
        <v>26057641.225052733</v>
      </c>
      <c r="K24" s="40"/>
    </row>
    <row r="25" spans="1:11" x14ac:dyDescent="0.25">
      <c r="A25" s="12">
        <v>18</v>
      </c>
      <c r="B25" s="5">
        <f t="shared" si="4"/>
        <v>990635</v>
      </c>
      <c r="C25" s="48">
        <f t="shared" si="1"/>
        <v>667</v>
      </c>
      <c r="D25" s="10">
        <f t="shared" si="2"/>
        <v>0.99932641032837499</v>
      </c>
      <c r="E25" s="10">
        <v>6.7358967162503515E-4</v>
      </c>
      <c r="F25" s="23">
        <f>SUM(B26:$B$109)/B25+0.5</f>
        <v>54.1732308065029</v>
      </c>
      <c r="G25" s="11">
        <f t="shared" si="3"/>
        <v>724926.78360854334</v>
      </c>
      <c r="H25" s="11">
        <f t="shared" si="0"/>
        <v>25319673.799770914</v>
      </c>
      <c r="K25" s="40"/>
    </row>
    <row r="26" spans="1:11" x14ac:dyDescent="0.25">
      <c r="A26" s="12">
        <v>19</v>
      </c>
      <c r="B26" s="5">
        <f t="shared" si="4"/>
        <v>989968</v>
      </c>
      <c r="C26" s="48">
        <f t="shared" si="1"/>
        <v>726</v>
      </c>
      <c r="D26" s="10">
        <f t="shared" si="2"/>
        <v>0.99926638566234438</v>
      </c>
      <c r="E26" s="10">
        <v>7.3361433765565176E-4</v>
      </c>
      <c r="F26" s="23">
        <f>SUM(B27:$B$109)/B26+0.5</f>
        <v>53.209393636966041</v>
      </c>
      <c r="G26" s="11">
        <f t="shared" si="3"/>
        <v>711979.05298638449</v>
      </c>
      <c r="H26" s="11">
        <f t="shared" si="0"/>
        <v>24594747.016162369</v>
      </c>
      <c r="K26" s="40"/>
    </row>
    <row r="27" spans="1:11" x14ac:dyDescent="0.25">
      <c r="A27" s="12">
        <v>20</v>
      </c>
      <c r="B27" s="5">
        <f t="shared" si="4"/>
        <v>989242</v>
      </c>
      <c r="C27" s="48">
        <f t="shared" si="1"/>
        <v>814</v>
      </c>
      <c r="D27" s="10">
        <f t="shared" si="2"/>
        <v>0.99917729778158659</v>
      </c>
      <c r="E27" s="10">
        <v>8.2270221841341563E-4</v>
      </c>
      <c r="F27" s="23">
        <f>SUM(B28:$B$109)/B27+0.5</f>
        <v>52.248076810325479</v>
      </c>
      <c r="G27" s="11">
        <f t="shared" si="3"/>
        <v>699220.55836570845</v>
      </c>
      <c r="H27" s="11">
        <f t="shared" si="0"/>
        <v>23882767.963175986</v>
      </c>
      <c r="K27" s="40"/>
    </row>
    <row r="28" spans="1:11" x14ac:dyDescent="0.25">
      <c r="A28" s="12">
        <v>21</v>
      </c>
      <c r="B28" s="5">
        <f t="shared" si="4"/>
        <v>988428</v>
      </c>
      <c r="C28" s="48">
        <f t="shared" si="1"/>
        <v>729</v>
      </c>
      <c r="D28" s="10">
        <f t="shared" si="2"/>
        <v>0.99926230671017169</v>
      </c>
      <c r="E28" s="10">
        <v>7.3769328982834436E-4</v>
      </c>
      <c r="F28" s="23">
        <f>SUM(B29:$B$109)/B28+0.5</f>
        <v>51.290692898218182</v>
      </c>
      <c r="G28" s="11">
        <f t="shared" si="3"/>
        <v>686629.19229473686</v>
      </c>
      <c r="H28" s="11">
        <f t="shared" si="0"/>
        <v>23183547.404810276</v>
      </c>
      <c r="K28" s="40"/>
    </row>
    <row r="29" spans="1:11" x14ac:dyDescent="0.25">
      <c r="A29" s="12">
        <v>22</v>
      </c>
      <c r="B29" s="5">
        <f t="shared" si="4"/>
        <v>987699</v>
      </c>
      <c r="C29" s="48">
        <f t="shared" si="1"/>
        <v>621</v>
      </c>
      <c r="D29" s="10">
        <f t="shared" si="2"/>
        <v>0.99937151280415948</v>
      </c>
      <c r="E29" s="10">
        <v>6.28487195840496E-4</v>
      </c>
      <c r="F29" s="23">
        <f>SUM(B30:$B$109)/B29+0.5</f>
        <v>50.328180447686997</v>
      </c>
      <c r="G29" s="11">
        <f t="shared" si="3"/>
        <v>674322.14191997773</v>
      </c>
      <c r="H29" s="11">
        <f t="shared" si="0"/>
        <v>22496918.21251554</v>
      </c>
      <c r="K29" s="40"/>
    </row>
    <row r="30" spans="1:11" x14ac:dyDescent="0.25">
      <c r="A30" s="12">
        <v>23</v>
      </c>
      <c r="B30" s="5">
        <f t="shared" si="4"/>
        <v>987078</v>
      </c>
      <c r="C30" s="48">
        <f t="shared" si="1"/>
        <v>933</v>
      </c>
      <c r="D30" s="10">
        <f t="shared" si="2"/>
        <v>0.99905446768348916</v>
      </c>
      <c r="E30" s="10">
        <v>9.4553231651088175E-4</v>
      </c>
      <c r="F30" s="23">
        <f>SUM(B31:$B$109)/B30+0.5</f>
        <v>49.359528831561434</v>
      </c>
      <c r="G30" s="11">
        <f t="shared" si="3"/>
        <v>662307.78636219155</v>
      </c>
      <c r="H30" s="11">
        <f t="shared" si="0"/>
        <v>21822596.070595562</v>
      </c>
      <c r="K30" s="40"/>
    </row>
    <row r="31" spans="1:11" x14ac:dyDescent="0.25">
      <c r="A31" s="12">
        <v>24</v>
      </c>
      <c r="B31" s="5">
        <f t="shared" si="4"/>
        <v>986145</v>
      </c>
      <c r="C31" s="48">
        <f t="shared" si="1"/>
        <v>1050</v>
      </c>
      <c r="D31" s="10">
        <f t="shared" si="2"/>
        <v>0.9989353322111757</v>
      </c>
      <c r="E31" s="10">
        <v>1.064667788824305E-3</v>
      </c>
      <c r="F31" s="23">
        <f>SUM(B32:$B$109)/B31+0.5</f>
        <v>48.405755238834047</v>
      </c>
      <c r="G31" s="11">
        <f t="shared" si="3"/>
        <v>650301.48769838072</v>
      </c>
      <c r="H31" s="11">
        <f t="shared" si="0"/>
        <v>21160288.284233373</v>
      </c>
      <c r="K31" s="40"/>
    </row>
    <row r="32" spans="1:11" x14ac:dyDescent="0.25">
      <c r="A32" s="12">
        <v>25</v>
      </c>
      <c r="B32" s="5">
        <f t="shared" si="4"/>
        <v>985095</v>
      </c>
      <c r="C32" s="48">
        <f t="shared" si="1"/>
        <v>819</v>
      </c>
      <c r="D32" s="10">
        <f t="shared" si="2"/>
        <v>0.99916840899157777</v>
      </c>
      <c r="E32" s="10">
        <v>8.3159100842222148E-4</v>
      </c>
      <c r="F32" s="23">
        <f>SUM(B33:$B$109)/B32+0.5</f>
        <v>47.456817362792421</v>
      </c>
      <c r="G32" s="11">
        <f t="shared" si="3"/>
        <v>638436.44009544491</v>
      </c>
      <c r="H32" s="11">
        <f t="shared" si="0"/>
        <v>20509986.796534993</v>
      </c>
      <c r="K32" s="40"/>
    </row>
    <row r="33" spans="1:11" x14ac:dyDescent="0.25">
      <c r="A33" s="12">
        <v>26</v>
      </c>
      <c r="B33" s="5">
        <f t="shared" si="4"/>
        <v>984276</v>
      </c>
      <c r="C33" s="48">
        <f t="shared" si="1"/>
        <v>713</v>
      </c>
      <c r="D33" s="10">
        <f t="shared" si="2"/>
        <v>0.999275607709183</v>
      </c>
      <c r="E33" s="10">
        <v>7.2439229081700267E-4</v>
      </c>
      <c r="F33" s="23">
        <f>SUM(B34:$B$109)/B33+0.5</f>
        <v>46.495889364365283</v>
      </c>
      <c r="G33" s="11">
        <f t="shared" si="3"/>
        <v>626934.29898073955</v>
      </c>
      <c r="H33" s="11">
        <f t="shared" si="0"/>
        <v>19871550.356439549</v>
      </c>
      <c r="K33" s="40"/>
    </row>
    <row r="34" spans="1:11" x14ac:dyDescent="0.25">
      <c r="A34" s="12">
        <v>27</v>
      </c>
      <c r="B34" s="5">
        <f t="shared" si="4"/>
        <v>983563</v>
      </c>
      <c r="C34" s="48">
        <f t="shared" si="1"/>
        <v>923</v>
      </c>
      <c r="D34" s="10">
        <f t="shared" si="2"/>
        <v>0.99906145803317825</v>
      </c>
      <c r="E34" s="10">
        <v>9.3854196682171816E-4</v>
      </c>
      <c r="F34" s="23">
        <f>SUM(B35:$B$109)/B34+0.5</f>
        <v>45.5292324945123</v>
      </c>
      <c r="G34" s="11">
        <f t="shared" si="3"/>
        <v>615705.31090662524</v>
      </c>
      <c r="H34" s="11">
        <f t="shared" si="0"/>
        <v>19244616.057458811</v>
      </c>
      <c r="K34" s="40"/>
    </row>
    <row r="35" spans="1:11" x14ac:dyDescent="0.25">
      <c r="A35" s="12">
        <v>28</v>
      </c>
      <c r="B35" s="5">
        <f t="shared" si="4"/>
        <v>982640</v>
      </c>
      <c r="C35" s="48">
        <f t="shared" si="1"/>
        <v>850</v>
      </c>
      <c r="D35" s="10">
        <f t="shared" si="2"/>
        <v>0.99913455315833366</v>
      </c>
      <c r="E35" s="10">
        <v>8.6544684166637155E-4</v>
      </c>
      <c r="F35" s="23">
        <f>SUM(B36:$B$109)/B35+0.5</f>
        <v>44.571528738907432</v>
      </c>
      <c r="G35" s="11">
        <f t="shared" si="3"/>
        <v>604547.92896119622</v>
      </c>
      <c r="H35" s="11">
        <f t="shared" si="0"/>
        <v>18628910.746552184</v>
      </c>
      <c r="K35" s="40"/>
    </row>
    <row r="36" spans="1:11" x14ac:dyDescent="0.25">
      <c r="A36" s="12">
        <v>29</v>
      </c>
      <c r="B36" s="5">
        <f t="shared" si="4"/>
        <v>981790</v>
      </c>
      <c r="C36" s="48">
        <f t="shared" si="1"/>
        <v>993</v>
      </c>
      <c r="D36" s="10">
        <f t="shared" si="2"/>
        <v>0.99898817443824839</v>
      </c>
      <c r="E36" s="10">
        <v>1.0118255617515585E-3</v>
      </c>
      <c r="F36" s="23">
        <f>SUM(B37:$B$109)/B36+0.5</f>
        <v>43.609684352050849</v>
      </c>
      <c r="G36" s="11">
        <f t="shared" si="3"/>
        <v>593636.3488087476</v>
      </c>
      <c r="H36" s="11">
        <f t="shared" si="0"/>
        <v>18024362.817590989</v>
      </c>
      <c r="K36" s="40"/>
    </row>
    <row r="37" spans="1:11" x14ac:dyDescent="0.25">
      <c r="A37" s="12">
        <v>30</v>
      </c>
      <c r="B37" s="5">
        <f t="shared" si="4"/>
        <v>980797</v>
      </c>
      <c r="C37" s="48">
        <f t="shared" si="1"/>
        <v>890</v>
      </c>
      <c r="D37" s="10">
        <f t="shared" si="2"/>
        <v>0.99909208242467396</v>
      </c>
      <c r="E37" s="10">
        <v>9.0791757532600477E-4</v>
      </c>
      <c r="F37" s="23">
        <f>SUM(B38:$B$109)/B37+0.5</f>
        <v>42.653330403743077</v>
      </c>
      <c r="G37" s="11">
        <f t="shared" si="3"/>
        <v>582836.29913258331</v>
      </c>
      <c r="H37" s="11">
        <f t="shared" si="0"/>
        <v>17430726.468782242</v>
      </c>
      <c r="K37" s="40"/>
    </row>
    <row r="38" spans="1:11" x14ac:dyDescent="0.25">
      <c r="A38" s="12">
        <v>31</v>
      </c>
      <c r="B38" s="5">
        <f t="shared" si="4"/>
        <v>979907</v>
      </c>
      <c r="C38" s="48">
        <f t="shared" si="1"/>
        <v>1141</v>
      </c>
      <c r="D38" s="10">
        <f t="shared" si="2"/>
        <v>0.99883575442688999</v>
      </c>
      <c r="E38" s="10">
        <v>1.1642455731099566E-3</v>
      </c>
      <c r="F38" s="23">
        <f>SUM(B39:$B$109)/B38+0.5</f>
        <v>41.691616143164609</v>
      </c>
      <c r="G38" s="11">
        <f t="shared" si="3"/>
        <v>572292.3034261443</v>
      </c>
      <c r="H38" s="11">
        <f t="shared" si="0"/>
        <v>16847890.169649661</v>
      </c>
      <c r="K38" s="40"/>
    </row>
    <row r="39" spans="1:11" x14ac:dyDescent="0.25">
      <c r="A39" s="12">
        <v>32</v>
      </c>
      <c r="B39" s="5">
        <f t="shared" si="4"/>
        <v>978766</v>
      </c>
      <c r="C39" s="48">
        <f t="shared" si="1"/>
        <v>1132</v>
      </c>
      <c r="D39" s="10">
        <f t="shared" si="2"/>
        <v>0.99884356027160703</v>
      </c>
      <c r="E39" s="10">
        <v>1.1564397283929393E-3</v>
      </c>
      <c r="F39" s="23">
        <f>SUM(B40:$B$109)/B39+0.5</f>
        <v>40.73963541847592</v>
      </c>
      <c r="G39" s="11">
        <f t="shared" si="3"/>
        <v>561794.52426068077</v>
      </c>
      <c r="H39" s="11">
        <f t="shared" si="0"/>
        <v>16275597.866223516</v>
      </c>
      <c r="K39" s="40"/>
    </row>
    <row r="40" spans="1:11" x14ac:dyDescent="0.25">
      <c r="A40" s="12">
        <v>33</v>
      </c>
      <c r="B40" s="5">
        <f t="shared" si="4"/>
        <v>977634</v>
      </c>
      <c r="C40" s="48">
        <f t="shared" si="1"/>
        <v>1319</v>
      </c>
      <c r="D40" s="10">
        <f t="shared" si="2"/>
        <v>0.99865058685415453</v>
      </c>
      <c r="E40" s="10">
        <v>1.3494131458454265E-3</v>
      </c>
      <c r="F40" s="23">
        <f>SUM(B41:$B$109)/B40+0.5</f>
        <v>39.78622879318845</v>
      </c>
      <c r="G40" s="11">
        <f t="shared" si="3"/>
        <v>551493.63745151914</v>
      </c>
      <c r="H40" s="11">
        <f t="shared" si="0"/>
        <v>15713803.341962835</v>
      </c>
      <c r="K40" s="40"/>
    </row>
    <row r="41" spans="1:11" x14ac:dyDescent="0.25">
      <c r="A41" s="12">
        <v>34</v>
      </c>
      <c r="B41" s="5">
        <f t="shared" si="4"/>
        <v>976315</v>
      </c>
      <c r="C41" s="48">
        <f t="shared" si="1"/>
        <v>1405</v>
      </c>
      <c r="D41" s="10">
        <f t="shared" si="2"/>
        <v>0.9985611998342252</v>
      </c>
      <c r="E41" s="10">
        <v>1.4388001657748017E-3</v>
      </c>
      <c r="F41" s="23">
        <f>SUM(B42:$B$109)/B41+0.5</f>
        <v>38.83930442531355</v>
      </c>
      <c r="G41" s="11">
        <f t="shared" si="3"/>
        <v>541277.22423355153</v>
      </c>
      <c r="H41" s="11">
        <f t="shared" si="0"/>
        <v>15162309.704511316</v>
      </c>
      <c r="K41" s="40"/>
    </row>
    <row r="42" spans="1:11" x14ac:dyDescent="0.25">
      <c r="A42" s="12">
        <v>35</v>
      </c>
      <c r="B42" s="5">
        <f t="shared" si="4"/>
        <v>974910</v>
      </c>
      <c r="C42" s="48">
        <f t="shared" si="1"/>
        <v>1549</v>
      </c>
      <c r="D42" s="10">
        <f t="shared" si="2"/>
        <v>0.99841116995666823</v>
      </c>
      <c r="E42" s="10">
        <v>1.5888300433317285E-3</v>
      </c>
      <c r="F42" s="23">
        <f>SUM(B43:$B$109)/B42+0.5</f>
        <v>37.894557446328378</v>
      </c>
      <c r="G42" s="11">
        <f t="shared" si="3"/>
        <v>531202.24122849118</v>
      </c>
      <c r="H42" s="11">
        <f t="shared" si="0"/>
        <v>14621032.480277766</v>
      </c>
      <c r="K42" s="40"/>
    </row>
    <row r="43" spans="1:11" x14ac:dyDescent="0.25">
      <c r="A43" s="12">
        <v>36</v>
      </c>
      <c r="B43" s="5">
        <f t="shared" si="4"/>
        <v>973361</v>
      </c>
      <c r="C43" s="48">
        <f t="shared" si="1"/>
        <v>1723</v>
      </c>
      <c r="D43" s="10">
        <f t="shared" si="2"/>
        <v>0.99822933835648697</v>
      </c>
      <c r="E43" s="10">
        <v>1.7706616435130679E-3</v>
      </c>
      <c r="F43" s="23">
        <f>SUM(B44:$B$109)/B43+0.5</f>
        <v>36.954066887824766</v>
      </c>
      <c r="G43" s="11">
        <f t="shared" si="3"/>
        <v>521236.59241767117</v>
      </c>
      <c r="H43" s="11">
        <f t="shared" si="0"/>
        <v>14089830.239049274</v>
      </c>
      <c r="K43" s="40"/>
    </row>
    <row r="44" spans="1:11" x14ac:dyDescent="0.25">
      <c r="A44" s="12">
        <v>37</v>
      </c>
      <c r="B44" s="5">
        <f t="shared" si="4"/>
        <v>971638</v>
      </c>
      <c r="C44" s="48">
        <f t="shared" si="1"/>
        <v>2145</v>
      </c>
      <c r="D44" s="10">
        <f t="shared" si="2"/>
        <v>0.99779208831646737</v>
      </c>
      <c r="E44" s="10">
        <v>2.2079116835326588E-3</v>
      </c>
      <c r="F44" s="23">
        <f>SUM(B45:$B$109)/B44+0.5</f>
        <v>36.018710672081575</v>
      </c>
      <c r="G44" s="11">
        <f t="shared" si="3"/>
        <v>511365.03466560307</v>
      </c>
      <c r="H44" s="11">
        <f t="shared" si="0"/>
        <v>13568593.646631604</v>
      </c>
      <c r="K44" s="40"/>
    </row>
    <row r="45" spans="1:11" x14ac:dyDescent="0.25">
      <c r="A45" s="12">
        <v>38</v>
      </c>
      <c r="B45" s="5">
        <f t="shared" si="4"/>
        <v>969493</v>
      </c>
      <c r="C45" s="48">
        <f t="shared" si="1"/>
        <v>2277</v>
      </c>
      <c r="D45" s="10">
        <f t="shared" si="2"/>
        <v>0.99765138150958754</v>
      </c>
      <c r="E45" s="10">
        <v>2.3486184904124171E-3</v>
      </c>
      <c r="F45" s="23">
        <f>SUM(B46:$B$109)/B45+0.5</f>
        <v>35.097295699917382</v>
      </c>
      <c r="G45" s="11">
        <f t="shared" si="3"/>
        <v>501460.57879632199</v>
      </c>
      <c r="H45" s="11">
        <f t="shared" si="0"/>
        <v>13057228.611966001</v>
      </c>
      <c r="K45" s="40"/>
    </row>
    <row r="46" spans="1:11" x14ac:dyDescent="0.25">
      <c r="A46" s="12">
        <v>39</v>
      </c>
      <c r="B46" s="5">
        <f t="shared" si="4"/>
        <v>967216</v>
      </c>
      <c r="C46" s="48">
        <f t="shared" si="1"/>
        <v>2417</v>
      </c>
      <c r="D46" s="10">
        <f t="shared" si="2"/>
        <v>0.99750153699905453</v>
      </c>
      <c r="E46" s="10">
        <v>2.498463000945448E-3</v>
      </c>
      <c r="F46" s="23">
        <f>SUM(B47:$B$109)/B46+0.5</f>
        <v>34.178743941374009</v>
      </c>
      <c r="G46" s="11">
        <f t="shared" si="3"/>
        <v>491678.45038877544</v>
      </c>
      <c r="H46" s="11">
        <f t="shared" si="0"/>
        <v>12555768.033169679</v>
      </c>
      <c r="K46" s="40"/>
    </row>
    <row r="47" spans="1:11" x14ac:dyDescent="0.25">
      <c r="A47" s="12">
        <v>40</v>
      </c>
      <c r="B47" s="5">
        <f t="shared" si="4"/>
        <v>964799</v>
      </c>
      <c r="C47" s="48">
        <f t="shared" si="1"/>
        <v>2749</v>
      </c>
      <c r="D47" s="10">
        <f t="shared" si="2"/>
        <v>0.99715100145928004</v>
      </c>
      <c r="E47" s="10">
        <v>2.8489985407199616E-3</v>
      </c>
      <c r="F47" s="23">
        <f>SUM(B48:$B$109)/B47+0.5</f>
        <v>33.263115426114659</v>
      </c>
      <c r="G47" s="11">
        <f t="shared" si="3"/>
        <v>482014.52868851449</v>
      </c>
      <c r="H47" s="11">
        <f t="shared" si="0"/>
        <v>12064089.582780903</v>
      </c>
      <c r="K47" s="40"/>
    </row>
    <row r="48" spans="1:11" x14ac:dyDescent="0.25">
      <c r="A48" s="12">
        <v>41</v>
      </c>
      <c r="B48" s="5">
        <f t="shared" si="4"/>
        <v>962050</v>
      </c>
      <c r="C48" s="48">
        <f t="shared" si="1"/>
        <v>2905</v>
      </c>
      <c r="D48" s="10">
        <f t="shared" si="2"/>
        <v>0.99698072648215552</v>
      </c>
      <c r="E48" s="10">
        <v>3.0192735178444928E-3</v>
      </c>
      <c r="F48" s="23">
        <f>SUM(B49:$B$109)/B48+0.5</f>
        <v>32.356734057481418</v>
      </c>
      <c r="G48" s="11">
        <f t="shared" si="3"/>
        <v>472374.57060103957</v>
      </c>
      <c r="H48" s="11">
        <f t="shared" si="0"/>
        <v>11582075.054092389</v>
      </c>
      <c r="K48" s="40"/>
    </row>
    <row r="49" spans="1:11" x14ac:dyDescent="0.25">
      <c r="A49" s="12">
        <v>42</v>
      </c>
      <c r="B49" s="5">
        <f t="shared" si="4"/>
        <v>959145</v>
      </c>
      <c r="C49" s="48">
        <f t="shared" si="1"/>
        <v>3404</v>
      </c>
      <c r="D49" s="10">
        <f t="shared" si="2"/>
        <v>0.99645094244965238</v>
      </c>
      <c r="E49" s="10">
        <v>3.5490575503475952E-3</v>
      </c>
      <c r="F49" s="23">
        <f>SUM(B50:$B$109)/B49+0.5</f>
        <v>31.453219794713</v>
      </c>
      <c r="G49" s="11">
        <f t="shared" si="3"/>
        <v>462848.34533865761</v>
      </c>
      <c r="H49" s="11">
        <f t="shared" si="0"/>
        <v>11109700.483491348</v>
      </c>
      <c r="K49" s="40"/>
    </row>
    <row r="50" spans="1:11" x14ac:dyDescent="0.25">
      <c r="A50" s="12">
        <v>43</v>
      </c>
      <c r="B50" s="5">
        <f t="shared" si="4"/>
        <v>955741</v>
      </c>
      <c r="C50" s="48">
        <f t="shared" si="1"/>
        <v>3264</v>
      </c>
      <c r="D50" s="10">
        <f t="shared" si="2"/>
        <v>0.99658493502123902</v>
      </c>
      <c r="E50" s="10">
        <v>3.4150649787609874E-3</v>
      </c>
      <c r="F50" s="23">
        <f>SUM(B51:$B$109)/B50+0.5</f>
        <v>30.563463846376791</v>
      </c>
      <c r="G50" s="11">
        <f t="shared" si="3"/>
        <v>453273.4145118614</v>
      </c>
      <c r="H50" s="11">
        <f t="shared" si="0"/>
        <v>10646852.138152691</v>
      </c>
      <c r="K50" s="40"/>
    </row>
    <row r="51" spans="1:11" x14ac:dyDescent="0.25">
      <c r="A51" s="12">
        <v>44</v>
      </c>
      <c r="B51" s="5">
        <f t="shared" si="4"/>
        <v>952477</v>
      </c>
      <c r="C51" s="48">
        <f t="shared" si="1"/>
        <v>3834</v>
      </c>
      <c r="D51" s="10">
        <f t="shared" si="2"/>
        <v>0.99597421554720922</v>
      </c>
      <c r="E51" s="10">
        <v>4.0257844527907564E-3</v>
      </c>
      <c r="F51" s="23">
        <f>SUM(B52:$B$109)/B51+0.5</f>
        <v>29.666486959790106</v>
      </c>
      <c r="G51" s="11">
        <f t="shared" si="3"/>
        <v>443956.1840563044</v>
      </c>
      <c r="H51" s="11">
        <f t="shared" si="0"/>
        <v>10193578.723640829</v>
      </c>
      <c r="K51" s="40"/>
    </row>
    <row r="52" spans="1:11" x14ac:dyDescent="0.25">
      <c r="A52" s="12">
        <v>45</v>
      </c>
      <c r="B52" s="5">
        <f t="shared" si="4"/>
        <v>948643</v>
      </c>
      <c r="C52" s="48">
        <f t="shared" si="1"/>
        <v>4370</v>
      </c>
      <c r="D52" s="10">
        <f t="shared" si="2"/>
        <v>0.99539367195059092</v>
      </c>
      <c r="E52" s="10">
        <v>4.6063280494090626E-3</v>
      </c>
      <c r="F52" s="23">
        <f>SUM(B53:$B$109)/B52+0.5</f>
        <v>28.784365140521778</v>
      </c>
      <c r="G52" s="11">
        <f t="shared" si="3"/>
        <v>434564.25540104526</v>
      </c>
      <c r="H52" s="11">
        <f t="shared" si="0"/>
        <v>9749622.5395845249</v>
      </c>
      <c r="K52" s="40"/>
    </row>
    <row r="53" spans="1:11" x14ac:dyDescent="0.25">
      <c r="A53" s="12">
        <v>46</v>
      </c>
      <c r="B53" s="5">
        <f t="shared" si="4"/>
        <v>944273</v>
      </c>
      <c r="C53" s="48">
        <f t="shared" si="1"/>
        <v>4756</v>
      </c>
      <c r="D53" s="10">
        <f t="shared" si="2"/>
        <v>0.9949631769476146</v>
      </c>
      <c r="E53" s="10">
        <v>5.0368230523854043E-3</v>
      </c>
      <c r="F53" s="23">
        <f>SUM(B54:$B$109)/B53+0.5</f>
        <v>27.915262323501786</v>
      </c>
      <c r="G53" s="11">
        <f t="shared" si="3"/>
        <v>425122.75217128126</v>
      </c>
      <c r="H53" s="11">
        <f t="shared" si="0"/>
        <v>9315058.2841834798</v>
      </c>
      <c r="K53" s="40"/>
    </row>
    <row r="54" spans="1:11" x14ac:dyDescent="0.25">
      <c r="A54" s="12">
        <v>47</v>
      </c>
      <c r="B54" s="5">
        <f t="shared" si="4"/>
        <v>939517</v>
      </c>
      <c r="C54" s="48">
        <f t="shared" si="1"/>
        <v>5263</v>
      </c>
      <c r="D54" s="10">
        <f t="shared" si="2"/>
        <v>0.99439867660003256</v>
      </c>
      <c r="E54" s="10">
        <v>5.6013233999674342E-3</v>
      </c>
      <c r="F54" s="23">
        <f>SUM(B55:$B$109)/B54+0.5</f>
        <v>27.054043194535065</v>
      </c>
      <c r="G54" s="11">
        <f t="shared" si="3"/>
        <v>415706.67845524423</v>
      </c>
      <c r="H54" s="11">
        <f t="shared" si="0"/>
        <v>8889935.5320121981</v>
      </c>
      <c r="K54" s="40"/>
    </row>
    <row r="55" spans="1:11" x14ac:dyDescent="0.25">
      <c r="A55" s="12">
        <v>48</v>
      </c>
      <c r="B55" s="5">
        <f t="shared" si="4"/>
        <v>934254</v>
      </c>
      <c r="C55" s="48">
        <f t="shared" si="1"/>
        <v>6009</v>
      </c>
      <c r="D55" s="10">
        <f t="shared" si="2"/>
        <v>0.99356825584838615</v>
      </c>
      <c r="E55" s="10">
        <v>6.4317441516138583E-3</v>
      </c>
      <c r="F55" s="23">
        <f>SUM(B56:$B$109)/B55+0.5</f>
        <v>26.203631988731114</v>
      </c>
      <c r="G55" s="11">
        <f t="shared" si="3"/>
        <v>406268.27197601425</v>
      </c>
      <c r="H55" s="11">
        <f t="shared" si="0"/>
        <v>8474228.8535569534</v>
      </c>
      <c r="K55" s="40"/>
    </row>
    <row r="56" spans="1:11" x14ac:dyDescent="0.25">
      <c r="A56" s="12">
        <v>49</v>
      </c>
      <c r="B56" s="5">
        <f t="shared" si="4"/>
        <v>928245</v>
      </c>
      <c r="C56" s="48">
        <f t="shared" si="1"/>
        <v>6773</v>
      </c>
      <c r="D56" s="10">
        <f t="shared" si="2"/>
        <v>0.9927036922887259</v>
      </c>
      <c r="E56" s="10">
        <v>7.2963077112741161E-3</v>
      </c>
      <c r="F56" s="23">
        <f>SUM(B57:$B$109)/B56+0.5</f>
        <v>25.370024616345901</v>
      </c>
      <c r="G56" s="11">
        <f t="shared" si="3"/>
        <v>396712.73453082779</v>
      </c>
      <c r="H56" s="11">
        <f t="shared" si="0"/>
        <v>8067960.5815809397</v>
      </c>
      <c r="K56" s="40"/>
    </row>
    <row r="57" spans="1:11" x14ac:dyDescent="0.25">
      <c r="A57" s="12">
        <v>50</v>
      </c>
      <c r="B57" s="5">
        <f t="shared" si="4"/>
        <v>921472</v>
      </c>
      <c r="C57" s="48">
        <f t="shared" si="1"/>
        <v>7125</v>
      </c>
      <c r="D57" s="10">
        <f t="shared" si="2"/>
        <v>0.99226739751342063</v>
      </c>
      <c r="E57" s="10">
        <v>7.7326024865793531E-3</v>
      </c>
      <c r="F57" s="23">
        <f>SUM(B58:$B$109)/B57+0.5</f>
        <v>24.552824176969022</v>
      </c>
      <c r="G57" s="11">
        <f t="shared" si="3"/>
        <v>387044.8100911795</v>
      </c>
      <c r="H57" s="11">
        <f t="shared" si="0"/>
        <v>7671247.8470501117</v>
      </c>
      <c r="K57" s="40"/>
    </row>
    <row r="58" spans="1:11" x14ac:dyDescent="0.25">
      <c r="A58" s="12">
        <v>51</v>
      </c>
      <c r="B58" s="5">
        <f t="shared" si="4"/>
        <v>914347</v>
      </c>
      <c r="C58" s="48">
        <f t="shared" si="1"/>
        <v>7597</v>
      </c>
      <c r="D58" s="10">
        <f t="shared" si="2"/>
        <v>0.99169101003121352</v>
      </c>
      <c r="E58" s="10">
        <v>8.3089899687864843E-3</v>
      </c>
      <c r="F58" s="23">
        <f>SUM(B59:$B$109)/B58+0.5</f>
        <v>23.740254520439176</v>
      </c>
      <c r="G58" s="11">
        <f t="shared" si="3"/>
        <v>377446.78589296085</v>
      </c>
      <c r="H58" s="11">
        <f t="shared" si="0"/>
        <v>7284203.0369589319</v>
      </c>
      <c r="K58" s="40"/>
    </row>
    <row r="59" spans="1:11" x14ac:dyDescent="0.25">
      <c r="A59" s="12">
        <v>52</v>
      </c>
      <c r="B59" s="5">
        <f t="shared" si="4"/>
        <v>906750</v>
      </c>
      <c r="C59" s="48">
        <f t="shared" si="1"/>
        <v>8106</v>
      </c>
      <c r="D59" s="10">
        <f t="shared" si="2"/>
        <v>0.99106011226904922</v>
      </c>
      <c r="E59" s="10">
        <v>8.939887730950816E-3</v>
      </c>
      <c r="F59" s="23">
        <f>SUM(B60:$B$109)/B59+0.5</f>
        <v>22.934967741935484</v>
      </c>
      <c r="G59" s="11">
        <f t="shared" si="3"/>
        <v>367872.9318896312</v>
      </c>
      <c r="H59" s="11">
        <f t="shared" si="0"/>
        <v>6906756.2510659713</v>
      </c>
      <c r="K59" s="40"/>
    </row>
    <row r="60" spans="1:11" x14ac:dyDescent="0.25">
      <c r="A60" s="12">
        <v>53</v>
      </c>
      <c r="B60" s="5">
        <f t="shared" si="4"/>
        <v>898644</v>
      </c>
      <c r="C60" s="48">
        <f t="shared" si="1"/>
        <v>8863</v>
      </c>
      <c r="D60" s="10">
        <f t="shared" si="2"/>
        <v>0.99013702150900362</v>
      </c>
      <c r="E60" s="10">
        <v>9.8629784909964168E-3</v>
      </c>
      <c r="F60" s="23">
        <f>SUM(B61:$B$109)/B60+0.5</f>
        <v>22.137336920960916</v>
      </c>
      <c r="G60" s="11">
        <f t="shared" si="3"/>
        <v>358313.7964095663</v>
      </c>
      <c r="H60" s="11">
        <f t="shared" si="0"/>
        <v>6538883.3191763405</v>
      </c>
      <c r="K60" s="40"/>
    </row>
    <row r="61" spans="1:11" x14ac:dyDescent="0.25">
      <c r="A61" s="12">
        <v>54</v>
      </c>
      <c r="B61" s="5">
        <f t="shared" si="4"/>
        <v>889781</v>
      </c>
      <c r="C61" s="48">
        <f t="shared" si="1"/>
        <v>10168</v>
      </c>
      <c r="D61" s="10">
        <f t="shared" si="2"/>
        <v>0.98857302056053942</v>
      </c>
      <c r="E61" s="10">
        <v>1.1426979439460635E-2</v>
      </c>
      <c r="F61" s="23">
        <f>SUM(B62:$B$109)/B61+0.5</f>
        <v>21.352863794574169</v>
      </c>
      <c r="G61" s="11">
        <f t="shared" si="3"/>
        <v>348678.01211767335</v>
      </c>
      <c r="H61" s="11">
        <f t="shared" si="0"/>
        <v>6180569.5227667745</v>
      </c>
      <c r="K61" s="40"/>
    </row>
    <row r="62" spans="1:11" x14ac:dyDescent="0.25">
      <c r="A62" s="12">
        <v>55</v>
      </c>
      <c r="B62" s="5">
        <f t="shared" si="4"/>
        <v>879613</v>
      </c>
      <c r="C62" s="48">
        <f t="shared" si="1"/>
        <v>11212</v>
      </c>
      <c r="D62" s="10">
        <f t="shared" si="2"/>
        <v>0.98725306813955727</v>
      </c>
      <c r="E62" s="10">
        <v>1.2746931860442692E-2</v>
      </c>
      <c r="F62" s="23">
        <f>SUM(B63:$B$109)/B62+0.5</f>
        <v>20.593915164964592</v>
      </c>
      <c r="G62" s="11">
        <f t="shared" si="3"/>
        <v>338765.09416195005</v>
      </c>
      <c r="H62" s="11">
        <f t="shared" si="0"/>
        <v>5831891.5106491009</v>
      </c>
      <c r="K62" s="40"/>
    </row>
    <row r="63" spans="1:11" x14ac:dyDescent="0.25">
      <c r="A63" s="12">
        <v>56</v>
      </c>
      <c r="B63" s="5">
        <f t="shared" si="4"/>
        <v>868401</v>
      </c>
      <c r="C63" s="48">
        <f t="shared" si="1"/>
        <v>12241</v>
      </c>
      <c r="D63" s="10">
        <f t="shared" si="2"/>
        <v>0.98590354031030347</v>
      </c>
      <c r="E63" s="10">
        <v>1.4096459689696498E-2</v>
      </c>
      <c r="F63" s="23">
        <f>SUM(B64:$B$109)/B63+0.5</f>
        <v>19.853349431886883</v>
      </c>
      <c r="G63" s="11">
        <f t="shared" si="3"/>
        <v>328694.85987496265</v>
      </c>
      <c r="H63" s="11">
        <f t="shared" si="0"/>
        <v>5493126.4164871508</v>
      </c>
      <c r="K63" s="40"/>
    </row>
    <row r="64" spans="1:11" x14ac:dyDescent="0.25">
      <c r="A64" s="12">
        <v>57</v>
      </c>
      <c r="B64" s="5">
        <f t="shared" si="4"/>
        <v>856160</v>
      </c>
      <c r="C64" s="48">
        <f t="shared" si="1"/>
        <v>13130</v>
      </c>
      <c r="D64" s="10">
        <f t="shared" si="2"/>
        <v>0.984664229619997</v>
      </c>
      <c r="E64" s="10">
        <v>1.5335770380003043E-2</v>
      </c>
      <c r="F64" s="23">
        <f>SUM(B65:$B$109)/B64+0.5</f>
        <v>19.130055129882265</v>
      </c>
      <c r="G64" s="11">
        <f t="shared" si="3"/>
        <v>318488.02923615434</v>
      </c>
      <c r="H64" s="11">
        <f t="shared" si="0"/>
        <v>5164431.556612188</v>
      </c>
      <c r="K64" s="40"/>
    </row>
    <row r="65" spans="1:11" x14ac:dyDescent="0.25">
      <c r="A65" s="9">
        <v>58</v>
      </c>
      <c r="B65" s="5">
        <f t="shared" si="4"/>
        <v>843030</v>
      </c>
      <c r="C65" s="48">
        <f t="shared" si="1"/>
        <v>13673</v>
      </c>
      <c r="D65" s="10">
        <f t="shared" si="2"/>
        <v>0.98378099474237091</v>
      </c>
      <c r="E65" s="10">
        <v>1.6219005257629118E-2</v>
      </c>
      <c r="F65" s="23">
        <f>SUM(B66:$B$109)/B65+0.5</f>
        <v>18.420213990012218</v>
      </c>
      <c r="G65" s="11">
        <f t="shared" si="3"/>
        <v>308210.04694862338</v>
      </c>
      <c r="H65" s="11">
        <f t="shared" si="0"/>
        <v>4845943.5273760334</v>
      </c>
      <c r="K65" s="40"/>
    </row>
    <row r="66" spans="1:11" x14ac:dyDescent="0.25">
      <c r="A66" s="12">
        <v>59</v>
      </c>
      <c r="B66" s="5">
        <f t="shared" si="4"/>
        <v>829357</v>
      </c>
      <c r="C66" s="48">
        <f t="shared" si="1"/>
        <v>14854</v>
      </c>
      <c r="D66" s="10">
        <f t="shared" si="2"/>
        <v>0.98208941164156838</v>
      </c>
      <c r="E66" s="10">
        <v>1.7910588358431567E-2</v>
      </c>
      <c r="F66" s="23">
        <f>SUM(B67:$B$109)/B66+0.5</f>
        <v>17.715651402230886</v>
      </c>
      <c r="G66" s="11">
        <f t="shared" si="3"/>
        <v>297996.29097016627</v>
      </c>
      <c r="H66" s="11">
        <f t="shared" si="0"/>
        <v>4537733.4804274095</v>
      </c>
      <c r="K66" s="40"/>
    </row>
    <row r="67" spans="1:11" x14ac:dyDescent="0.25">
      <c r="A67" s="12">
        <v>60</v>
      </c>
      <c r="B67" s="5">
        <f t="shared" si="4"/>
        <v>814503</v>
      </c>
      <c r="C67" s="48">
        <f t="shared" si="1"/>
        <v>16065</v>
      </c>
      <c r="D67" s="10">
        <f t="shared" si="2"/>
        <v>0.98027578773020652</v>
      </c>
      <c r="E67" s="10">
        <v>1.9724212269793488E-2</v>
      </c>
      <c r="F67" s="23">
        <f>SUM(B68:$B$109)/B67+0.5</f>
        <v>17.029611308982286</v>
      </c>
      <c r="G67" s="11">
        <f t="shared" si="3"/>
        <v>287625.65085131518</v>
      </c>
      <c r="H67" s="11">
        <f t="shared" si="0"/>
        <v>4239737.1894572433</v>
      </c>
      <c r="K67" s="40"/>
    </row>
    <row r="68" spans="1:11" x14ac:dyDescent="0.25">
      <c r="A68" s="12">
        <v>61</v>
      </c>
      <c r="B68" s="5">
        <f t="shared" si="4"/>
        <v>798438</v>
      </c>
      <c r="C68" s="48">
        <f t="shared" si="1"/>
        <v>17004</v>
      </c>
      <c r="D68" s="10">
        <f t="shared" si="2"/>
        <v>0.97870377034104994</v>
      </c>
      <c r="E68" s="10">
        <v>2.1296229658950061E-2</v>
      </c>
      <c r="F68" s="23">
        <f>SUM(B69:$B$109)/B68+0.5</f>
        <v>16.362195937568103</v>
      </c>
      <c r="G68" s="11">
        <f t="shared" si="3"/>
        <v>277103.30548318161</v>
      </c>
      <c r="H68" s="11">
        <f t="shared" si="0"/>
        <v>3952111.538605928</v>
      </c>
      <c r="K68" s="40"/>
    </row>
    <row r="69" spans="1:11" x14ac:dyDescent="0.25">
      <c r="A69" s="12">
        <v>62</v>
      </c>
      <c r="B69" s="5">
        <f t="shared" si="4"/>
        <v>781434</v>
      </c>
      <c r="C69" s="48">
        <f t="shared" si="1"/>
        <v>17941</v>
      </c>
      <c r="D69" s="10">
        <f t="shared" si="2"/>
        <v>0.97704153206089128</v>
      </c>
      <c r="E69" s="10">
        <v>2.2958467939108756E-2</v>
      </c>
      <c r="F69" s="23">
        <f>SUM(B70:$B$109)/B69+0.5</f>
        <v>15.707357243222077</v>
      </c>
      <c r="G69" s="11">
        <f t="shared" si="3"/>
        <v>266537.54529052688</v>
      </c>
      <c r="H69" s="11">
        <f t="shared" si="0"/>
        <v>3675008.2331227465</v>
      </c>
      <c r="K69" s="40"/>
    </row>
    <row r="70" spans="1:11" x14ac:dyDescent="0.25">
      <c r="A70" s="12">
        <v>63</v>
      </c>
      <c r="B70" s="5">
        <f t="shared" si="4"/>
        <v>763493</v>
      </c>
      <c r="C70" s="48">
        <f t="shared" si="1"/>
        <v>18907</v>
      </c>
      <c r="D70" s="10">
        <f t="shared" si="2"/>
        <v>0.97523558295857238</v>
      </c>
      <c r="E70" s="10">
        <v>2.4764417041427639E-2</v>
      </c>
      <c r="F70" s="23">
        <f>SUM(B71:$B$109)/B70+0.5</f>
        <v>15.064708517301403</v>
      </c>
      <c r="G70" s="11">
        <f t="shared" si="3"/>
        <v>255939.1552004574</v>
      </c>
      <c r="H70" s="11">
        <f t="shared" si="0"/>
        <v>3408470.6878322195</v>
      </c>
      <c r="K70" s="40"/>
    </row>
    <row r="71" spans="1:11" x14ac:dyDescent="0.25">
      <c r="A71" s="12">
        <v>64</v>
      </c>
      <c r="B71" s="5">
        <f t="shared" si="4"/>
        <v>744586</v>
      </c>
      <c r="C71" s="48">
        <f t="shared" si="1"/>
        <v>20411</v>
      </c>
      <c r="D71" s="10">
        <f t="shared" si="2"/>
        <v>0.97258762797495113</v>
      </c>
      <c r="E71" s="10">
        <v>2.7412372025048912E-2</v>
      </c>
      <c r="F71" s="23">
        <f>SUM(B72:$B$109)/B71+0.5</f>
        <v>14.434544834310611</v>
      </c>
      <c r="G71" s="11">
        <f t="shared" si="3"/>
        <v>245308.23106695505</v>
      </c>
      <c r="H71" s="11">
        <f t="shared" ref="H71:H107" si="5">H72+G71</f>
        <v>3152531.5326317623</v>
      </c>
      <c r="K71" s="40"/>
    </row>
    <row r="72" spans="1:11" x14ac:dyDescent="0.25">
      <c r="A72" s="12">
        <v>65</v>
      </c>
      <c r="B72" s="5">
        <f t="shared" si="4"/>
        <v>724175</v>
      </c>
      <c r="C72" s="48">
        <f t="shared" ref="C72:C108" si="6">ROUND(B72*E72,0)</f>
        <v>20162</v>
      </c>
      <c r="D72" s="10">
        <f t="shared" ref="D72:D108" si="7">1-E72</f>
        <v>0.97215928405973551</v>
      </c>
      <c r="E72" s="10">
        <v>2.7840715940264524E-2</v>
      </c>
      <c r="F72" s="23">
        <f>SUM(B73:$B$109)/B72+0.5</f>
        <v>13.827292436220526</v>
      </c>
      <c r="G72" s="11">
        <f t="shared" ref="G72:G107" si="8">$B72*1.0175^(-$A72)</f>
        <v>234480.3019477349</v>
      </c>
      <c r="H72" s="11">
        <f t="shared" si="5"/>
        <v>2907223.3015648071</v>
      </c>
      <c r="K72" s="40"/>
    </row>
    <row r="73" spans="1:11" x14ac:dyDescent="0.25">
      <c r="A73" s="12">
        <v>66</v>
      </c>
      <c r="B73" s="5">
        <f t="shared" ref="B73:B108" si="9">B72-C72</f>
        <v>704013</v>
      </c>
      <c r="C73" s="48">
        <f t="shared" si="6"/>
        <v>21750</v>
      </c>
      <c r="D73" s="10">
        <f t="shared" si="7"/>
        <v>0.96910579989130052</v>
      </c>
      <c r="E73" s="10">
        <v>3.0894200108699435E-2</v>
      </c>
      <c r="F73" s="23">
        <f>SUM(B74:$B$109)/B73+0.5</f>
        <v>13.208968442344105</v>
      </c>
      <c r="G73" s="11">
        <f t="shared" si="8"/>
        <v>224031.50556581764</v>
      </c>
      <c r="H73" s="11">
        <f t="shared" si="5"/>
        <v>2672742.9996170723</v>
      </c>
      <c r="K73" s="40"/>
    </row>
    <row r="74" spans="1:11" x14ac:dyDescent="0.25">
      <c r="A74" s="12">
        <v>67</v>
      </c>
      <c r="B74" s="5">
        <f t="shared" si="9"/>
        <v>682263</v>
      </c>
      <c r="C74" s="48">
        <f t="shared" si="6"/>
        <v>22762</v>
      </c>
      <c r="D74" s="10">
        <f t="shared" si="7"/>
        <v>0.96663762144026322</v>
      </c>
      <c r="E74" s="10">
        <v>3.3362378559736804E-2</v>
      </c>
      <c r="F74" s="23">
        <f>SUM(B75:$B$109)/B74+0.5</f>
        <v>12.614120214638637</v>
      </c>
      <c r="G74" s="11">
        <f t="shared" si="8"/>
        <v>213376.12330966658</v>
      </c>
      <c r="H74" s="11">
        <f t="shared" si="5"/>
        <v>2448711.4940512548</v>
      </c>
      <c r="K74" s="40"/>
    </row>
    <row r="75" spans="1:11" x14ac:dyDescent="0.25">
      <c r="A75" s="12">
        <v>68</v>
      </c>
      <c r="B75" s="5">
        <f t="shared" si="9"/>
        <v>659501</v>
      </c>
      <c r="C75" s="48">
        <f t="shared" si="6"/>
        <v>23452</v>
      </c>
      <c r="D75" s="10">
        <f t="shared" si="7"/>
        <v>0.96443905248717943</v>
      </c>
      <c r="E75" s="10">
        <v>3.556094751282058E-2</v>
      </c>
      <c r="F75" s="23">
        <f>SUM(B76:$B$109)/B75+0.5</f>
        <v>12.032226638018745</v>
      </c>
      <c r="G75" s="11">
        <f t="shared" si="8"/>
        <v>202709.93826884768</v>
      </c>
      <c r="H75" s="11">
        <f t="shared" si="5"/>
        <v>2235335.3707415881</v>
      </c>
      <c r="K75" s="40"/>
    </row>
    <row r="76" spans="1:11" x14ac:dyDescent="0.25">
      <c r="A76" s="12">
        <v>69</v>
      </c>
      <c r="B76" s="5">
        <f t="shared" si="9"/>
        <v>636049</v>
      </c>
      <c r="C76" s="48">
        <f t="shared" si="6"/>
        <v>24838</v>
      </c>
      <c r="D76" s="10">
        <f t="shared" si="7"/>
        <v>0.96094985340910666</v>
      </c>
      <c r="E76" s="10">
        <v>3.90501465908933E-2</v>
      </c>
      <c r="F76" s="23">
        <f>SUM(B77:$B$109)/B76+0.5</f>
        <v>11.457435669264475</v>
      </c>
      <c r="G76" s="11">
        <f t="shared" si="8"/>
        <v>192139.0943171285</v>
      </c>
      <c r="H76" s="11">
        <f t="shared" si="5"/>
        <v>2032625.4324727403</v>
      </c>
      <c r="K76" s="40"/>
    </row>
    <row r="77" spans="1:11" x14ac:dyDescent="0.25">
      <c r="A77" s="12">
        <v>70</v>
      </c>
      <c r="B77" s="5">
        <f t="shared" si="9"/>
        <v>611211</v>
      </c>
      <c r="C77" s="48">
        <f t="shared" si="6"/>
        <v>25944</v>
      </c>
      <c r="D77" s="10">
        <f t="shared" si="7"/>
        <v>0.95755245168958714</v>
      </c>
      <c r="E77" s="10">
        <v>4.2447548310412891E-2</v>
      </c>
      <c r="F77" s="23">
        <f>SUM(B78:$B$109)/B77+0.5</f>
        <v>10.902716901364668</v>
      </c>
      <c r="G77" s="11">
        <f t="shared" si="8"/>
        <v>181460.41879349813</v>
      </c>
      <c r="H77" s="11">
        <f t="shared" si="5"/>
        <v>1840486.3381556119</v>
      </c>
      <c r="K77" s="40"/>
    </row>
    <row r="78" spans="1:11" x14ac:dyDescent="0.25">
      <c r="A78" s="12">
        <v>71</v>
      </c>
      <c r="B78" s="5">
        <f t="shared" si="9"/>
        <v>585267</v>
      </c>
      <c r="C78" s="48">
        <f t="shared" si="6"/>
        <v>25604</v>
      </c>
      <c r="D78" s="10">
        <f t="shared" si="7"/>
        <v>0.95625216856772077</v>
      </c>
      <c r="E78" s="10">
        <v>4.3747831432279213E-2</v>
      </c>
      <c r="F78" s="23">
        <f>SUM(B79:$B$109)/B78+0.5</f>
        <v>10.363853591608617</v>
      </c>
      <c r="G78" s="11">
        <f t="shared" si="8"/>
        <v>170769.52350251886</v>
      </c>
      <c r="H78" s="11">
        <f t="shared" si="5"/>
        <v>1659025.9193621138</v>
      </c>
      <c r="K78" s="40"/>
    </row>
    <row r="79" spans="1:11" x14ac:dyDescent="0.25">
      <c r="A79" s="12">
        <v>72</v>
      </c>
      <c r="B79" s="5">
        <f t="shared" si="9"/>
        <v>559663</v>
      </c>
      <c r="C79" s="48">
        <f t="shared" si="6"/>
        <v>26353</v>
      </c>
      <c r="D79" s="10">
        <f t="shared" si="7"/>
        <v>0.95291245629789789</v>
      </c>
      <c r="E79" s="10">
        <v>4.708754370210206E-2</v>
      </c>
      <c r="F79" s="23">
        <f>SUM(B80:$B$109)/B79+0.5</f>
        <v>9.8151146314835884</v>
      </c>
      <c r="G79" s="11">
        <f t="shared" si="8"/>
        <v>160490.19602966768</v>
      </c>
      <c r="H79" s="11">
        <f t="shared" si="5"/>
        <v>1488256.3958595949</v>
      </c>
      <c r="K79" s="40"/>
    </row>
    <row r="80" spans="1:11" x14ac:dyDescent="0.25">
      <c r="A80" s="12">
        <v>73</v>
      </c>
      <c r="B80" s="5">
        <f t="shared" si="9"/>
        <v>533310</v>
      </c>
      <c r="C80" s="48">
        <f t="shared" si="6"/>
        <v>27692</v>
      </c>
      <c r="D80" s="10">
        <f t="shared" si="7"/>
        <v>0.94807563919263727</v>
      </c>
      <c r="E80" s="10">
        <v>5.1924360807362714E-2</v>
      </c>
      <c r="F80" s="23">
        <f>SUM(B81:$B$109)/B80+0.5</f>
        <v>9.2754120492771559</v>
      </c>
      <c r="G80" s="11">
        <f t="shared" si="8"/>
        <v>150302.85173163167</v>
      </c>
      <c r="H80" s="11">
        <f t="shared" si="5"/>
        <v>1327766.1998299272</v>
      </c>
      <c r="K80" s="40"/>
    </row>
    <row r="81" spans="1:11" x14ac:dyDescent="0.25">
      <c r="A81" s="12">
        <v>74</v>
      </c>
      <c r="B81" s="5">
        <f t="shared" si="9"/>
        <v>505618</v>
      </c>
      <c r="C81" s="48">
        <f t="shared" si="6"/>
        <v>28616</v>
      </c>
      <c r="D81" s="10">
        <f t="shared" si="7"/>
        <v>0.94340413800178236</v>
      </c>
      <c r="E81" s="10">
        <v>5.6595861998217589E-2</v>
      </c>
      <c r="F81" s="23">
        <f>SUM(B82:$B$109)/B81+0.5</f>
        <v>8.7560292552875882</v>
      </c>
      <c r="G81" s="11">
        <f t="shared" si="8"/>
        <v>140047.57785581399</v>
      </c>
      <c r="H81" s="11">
        <f t="shared" si="5"/>
        <v>1177463.3480982955</v>
      </c>
      <c r="K81" s="40"/>
    </row>
    <row r="82" spans="1:11" x14ac:dyDescent="0.25">
      <c r="A82" s="12">
        <v>75</v>
      </c>
      <c r="B82" s="5">
        <f t="shared" si="9"/>
        <v>477002</v>
      </c>
      <c r="C82" s="48">
        <f t="shared" si="6"/>
        <v>28792</v>
      </c>
      <c r="D82" s="10">
        <f t="shared" si="7"/>
        <v>0.939639594810734</v>
      </c>
      <c r="E82" s="10">
        <v>6.0360405189266032E-2</v>
      </c>
      <c r="F82" s="23">
        <f>SUM(B83:$B$109)/B82+0.5</f>
        <v>8.2513197009656132</v>
      </c>
      <c r="G82" s="11">
        <f t="shared" si="8"/>
        <v>129849.07424381902</v>
      </c>
      <c r="H82" s="11">
        <f t="shared" si="5"/>
        <v>1037415.7702424815</v>
      </c>
      <c r="K82" s="40"/>
    </row>
    <row r="83" spans="1:11" x14ac:dyDescent="0.25">
      <c r="A83" s="12">
        <v>76</v>
      </c>
      <c r="B83" s="5">
        <f t="shared" si="9"/>
        <v>448210</v>
      </c>
      <c r="C83" s="48">
        <f t="shared" si="6"/>
        <v>29557</v>
      </c>
      <c r="D83" s="10">
        <f t="shared" si="7"/>
        <v>0.9340549780366123</v>
      </c>
      <c r="E83" s="10">
        <v>6.5945021963387723E-2</v>
      </c>
      <c r="F83" s="23">
        <f>SUM(B84:$B$109)/B83+0.5</f>
        <v>7.7492470047522364</v>
      </c>
      <c r="G83" s="11">
        <f t="shared" si="8"/>
        <v>119912.86561513263</v>
      </c>
      <c r="H83" s="11">
        <f t="shared" si="5"/>
        <v>907566.6959986625</v>
      </c>
      <c r="K83" s="40"/>
    </row>
    <row r="84" spans="1:11" x14ac:dyDescent="0.25">
      <c r="A84" s="12">
        <v>77</v>
      </c>
      <c r="B84" s="5">
        <f t="shared" si="9"/>
        <v>418653</v>
      </c>
      <c r="C84" s="48">
        <f t="shared" si="6"/>
        <v>30260</v>
      </c>
      <c r="D84" s="10">
        <f t="shared" si="7"/>
        <v>0.92772119424865118</v>
      </c>
      <c r="E84" s="10">
        <v>7.2278805751348763E-2</v>
      </c>
      <c r="F84" s="23">
        <f>SUM(B85:$B$109)/B84+0.5</f>
        <v>7.2610455436841486</v>
      </c>
      <c r="G84" s="11">
        <f t="shared" si="8"/>
        <v>110078.88693885018</v>
      </c>
      <c r="H84" s="11">
        <f t="shared" si="5"/>
        <v>787653.83038352989</v>
      </c>
      <c r="K84" s="40"/>
    </row>
    <row r="85" spans="1:11" x14ac:dyDescent="0.25">
      <c r="A85" s="12">
        <v>78</v>
      </c>
      <c r="B85" s="5">
        <f t="shared" si="9"/>
        <v>388393</v>
      </c>
      <c r="C85" s="48">
        <f t="shared" si="6"/>
        <v>30776</v>
      </c>
      <c r="D85" s="10">
        <f t="shared" si="7"/>
        <v>0.92075960058305073</v>
      </c>
      <c r="E85" s="10">
        <v>7.9240399416949325E-2</v>
      </c>
      <c r="F85" s="23">
        <f>SUM(B86:$B$109)/B85+0.5</f>
        <v>6.7878038481641019</v>
      </c>
      <c r="G85" s="11">
        <f t="shared" si="8"/>
        <v>100366.04205455634</v>
      </c>
      <c r="H85" s="11">
        <f t="shared" si="5"/>
        <v>677574.94344467972</v>
      </c>
      <c r="K85" s="40"/>
    </row>
    <row r="86" spans="1:11" x14ac:dyDescent="0.25">
      <c r="A86" s="12">
        <v>79</v>
      </c>
      <c r="B86" s="5">
        <f t="shared" si="9"/>
        <v>357617</v>
      </c>
      <c r="C86" s="48">
        <f t="shared" si="6"/>
        <v>31524</v>
      </c>
      <c r="D86" s="10">
        <f t="shared" si="7"/>
        <v>0.91184896789833247</v>
      </c>
      <c r="E86" s="10">
        <v>8.8151032101667526E-2</v>
      </c>
      <c r="F86" s="23">
        <f>SUM(B87:$B$109)/B86+0.5</f>
        <v>6.3289231216636797</v>
      </c>
      <c r="G86" s="11">
        <f t="shared" si="8"/>
        <v>90823.689838625185</v>
      </c>
      <c r="H86" s="11">
        <f t="shared" si="5"/>
        <v>577208.90139012341</v>
      </c>
      <c r="K86" s="40"/>
    </row>
    <row r="87" spans="1:11" x14ac:dyDescent="0.25">
      <c r="A87" s="12">
        <v>80</v>
      </c>
      <c r="B87" s="5">
        <f t="shared" si="9"/>
        <v>326093</v>
      </c>
      <c r="C87" s="48">
        <f t="shared" si="6"/>
        <v>31726</v>
      </c>
      <c r="D87" s="10">
        <f t="shared" si="7"/>
        <v>0.90270822905462256</v>
      </c>
      <c r="E87" s="10">
        <v>9.7291770945377484E-2</v>
      </c>
      <c r="F87" s="23">
        <f>SUM(B88:$B$109)/B87+0.5</f>
        <v>5.8924156605630911</v>
      </c>
      <c r="G87" s="11">
        <f t="shared" si="8"/>
        <v>81393.185231395895</v>
      </c>
      <c r="H87" s="11">
        <f t="shared" si="5"/>
        <v>486385.21155149821</v>
      </c>
      <c r="K87" s="40"/>
    </row>
    <row r="88" spans="1:11" x14ac:dyDescent="0.25">
      <c r="A88" s="12">
        <v>81</v>
      </c>
      <c r="B88" s="5">
        <f t="shared" si="9"/>
        <v>294367</v>
      </c>
      <c r="C88" s="48">
        <f t="shared" si="6"/>
        <v>31402</v>
      </c>
      <c r="D88" s="10">
        <f t="shared" si="7"/>
        <v>0.89332426984201396</v>
      </c>
      <c r="E88" s="10">
        <v>0.10667573015798602</v>
      </c>
      <c r="F88" s="23">
        <f>SUM(B89:$B$109)/B88+0.5</f>
        <v>5.4735941868483895</v>
      </c>
      <c r="G88" s="11">
        <f t="shared" si="8"/>
        <v>72210.65297009809</v>
      </c>
      <c r="H88" s="11">
        <f t="shared" si="5"/>
        <v>404992.02632010233</v>
      </c>
      <c r="K88" s="40"/>
    </row>
    <row r="89" spans="1:11" x14ac:dyDescent="0.25">
      <c r="A89" s="12">
        <v>82</v>
      </c>
      <c r="B89" s="5">
        <f t="shared" si="9"/>
        <v>262965</v>
      </c>
      <c r="C89" s="48">
        <f t="shared" si="6"/>
        <v>31782</v>
      </c>
      <c r="D89" s="10">
        <f t="shared" si="7"/>
        <v>0.8791405311624183</v>
      </c>
      <c r="E89" s="10">
        <v>0.12085946883758174</v>
      </c>
      <c r="F89" s="23">
        <f>SUM(B90:$B$109)/B89+0.5</f>
        <v>5.0675165896602206</v>
      </c>
      <c r="G89" s="11">
        <f t="shared" si="8"/>
        <v>63398.018057743488</v>
      </c>
      <c r="H89" s="11">
        <f t="shared" si="5"/>
        <v>332781.37335000426</v>
      </c>
      <c r="K89" s="40"/>
    </row>
    <row r="90" spans="1:11" x14ac:dyDescent="0.25">
      <c r="A90" s="12">
        <v>83</v>
      </c>
      <c r="B90" s="5">
        <f t="shared" si="9"/>
        <v>231183</v>
      </c>
      <c r="C90" s="48">
        <f t="shared" si="6"/>
        <v>31496</v>
      </c>
      <c r="D90" s="10">
        <f t="shared" si="7"/>
        <v>0.86376236547450813</v>
      </c>
      <c r="E90" s="10">
        <v>0.1362376345254919</v>
      </c>
      <c r="F90" s="23">
        <f>SUM(B91:$B$109)/B90+0.5</f>
        <v>4.6954382458917827</v>
      </c>
      <c r="G90" s="11">
        <f t="shared" si="8"/>
        <v>54777.121883750711</v>
      </c>
      <c r="H90" s="11">
        <f t="shared" si="5"/>
        <v>269383.35529226076</v>
      </c>
      <c r="K90" s="40"/>
    </row>
    <row r="91" spans="1:11" x14ac:dyDescent="0.25">
      <c r="A91" s="12">
        <v>84</v>
      </c>
      <c r="B91" s="5">
        <f t="shared" si="9"/>
        <v>199687</v>
      </c>
      <c r="C91" s="48">
        <f t="shared" si="6"/>
        <v>29509</v>
      </c>
      <c r="D91" s="10">
        <f t="shared" si="7"/>
        <v>0.85222243602078118</v>
      </c>
      <c r="E91" s="10">
        <v>0.14777756397921879</v>
      </c>
      <c r="F91" s="23">
        <f>SUM(B92:$B$109)/B91+0.5</f>
        <v>4.3571714733558018</v>
      </c>
      <c r="G91" s="11">
        <f t="shared" si="8"/>
        <v>46500.614173988928</v>
      </c>
      <c r="H91" s="11">
        <f t="shared" si="5"/>
        <v>214606.23340851004</v>
      </c>
      <c r="K91" s="40"/>
    </row>
    <row r="92" spans="1:11" x14ac:dyDescent="0.25">
      <c r="A92" s="12">
        <v>85</v>
      </c>
      <c r="B92" s="5">
        <f t="shared" si="9"/>
        <v>170178</v>
      </c>
      <c r="C92" s="48">
        <f t="shared" si="6"/>
        <v>27963</v>
      </c>
      <c r="D92" s="10">
        <f t="shared" si="7"/>
        <v>0.83568176820776774</v>
      </c>
      <c r="E92" s="10">
        <v>0.16431823179223232</v>
      </c>
      <c r="F92" s="23">
        <f>SUM(B93:$B$109)/B92+0.5</f>
        <v>4.026008062146694</v>
      </c>
      <c r="G92" s="11">
        <f t="shared" si="8"/>
        <v>38947.348270318667</v>
      </c>
      <c r="H92" s="11">
        <f t="shared" si="5"/>
        <v>168105.61923452112</v>
      </c>
      <c r="K92" s="40"/>
    </row>
    <row r="93" spans="1:11" x14ac:dyDescent="0.25">
      <c r="A93" s="12">
        <v>86</v>
      </c>
      <c r="B93" s="5">
        <f t="shared" si="9"/>
        <v>142215</v>
      </c>
      <c r="C93" s="48">
        <f t="shared" si="6"/>
        <v>26404</v>
      </c>
      <c r="D93" s="10">
        <f t="shared" si="7"/>
        <v>0.81433417460446689</v>
      </c>
      <c r="E93" s="10">
        <v>0.18566582539553311</v>
      </c>
      <c r="F93" s="23">
        <f>SUM(B94:$B$109)/B93+0.5</f>
        <v>3.7193087930246458</v>
      </c>
      <c r="G93" s="11">
        <f t="shared" si="8"/>
        <v>31987.880614342543</v>
      </c>
      <c r="H93" s="11">
        <f t="shared" si="5"/>
        <v>129158.27096420246</v>
      </c>
      <c r="K93" s="40"/>
    </row>
    <row r="94" spans="1:11" x14ac:dyDescent="0.25">
      <c r="A94" s="12">
        <v>87</v>
      </c>
      <c r="B94" s="5">
        <f t="shared" si="9"/>
        <v>115811</v>
      </c>
      <c r="C94" s="48">
        <f t="shared" si="6"/>
        <v>22986</v>
      </c>
      <c r="D94" s="10">
        <f t="shared" si="7"/>
        <v>0.80151817818617654</v>
      </c>
      <c r="E94" s="10">
        <v>0.19848182181382343</v>
      </c>
      <c r="F94" s="23">
        <f>SUM(B95:$B$109)/B94+0.5</f>
        <v>3.453285957292485</v>
      </c>
      <c r="G94" s="11">
        <f t="shared" si="8"/>
        <v>25600.913050395804</v>
      </c>
      <c r="H94" s="11">
        <f t="shared" si="5"/>
        <v>97170.39034985991</v>
      </c>
      <c r="K94" s="40"/>
    </row>
    <row r="95" spans="1:11" x14ac:dyDescent="0.25">
      <c r="A95" s="12">
        <v>88</v>
      </c>
      <c r="B95" s="5">
        <f t="shared" si="9"/>
        <v>92825</v>
      </c>
      <c r="C95" s="48">
        <f t="shared" si="6"/>
        <v>20367</v>
      </c>
      <c r="D95" s="10">
        <f t="shared" si="7"/>
        <v>0.78059171597633137</v>
      </c>
      <c r="E95" s="10">
        <v>0.21940828402366866</v>
      </c>
      <c r="F95" s="23">
        <f>SUM(B96:$B$109)/B95+0.5</f>
        <v>3.1846000538647994</v>
      </c>
      <c r="G95" s="11">
        <f t="shared" si="8"/>
        <v>20166.762463572421</v>
      </c>
      <c r="H95" s="11">
        <f t="shared" si="5"/>
        <v>71569.47729946411</v>
      </c>
      <c r="K95" s="40"/>
    </row>
    <row r="96" spans="1:11" x14ac:dyDescent="0.25">
      <c r="A96" s="12">
        <v>89</v>
      </c>
      <c r="B96" s="5">
        <f t="shared" si="9"/>
        <v>72458</v>
      </c>
      <c r="C96" s="48">
        <f t="shared" si="6"/>
        <v>17176</v>
      </c>
      <c r="D96" s="10">
        <f t="shared" si="7"/>
        <v>0.76295327896981679</v>
      </c>
      <c r="E96" s="10">
        <v>0.23704672103018321</v>
      </c>
      <c r="F96" s="23">
        <f>SUM(B97:$B$109)/B96+0.5</f>
        <v>2.9392061608104005</v>
      </c>
      <c r="G96" s="11">
        <f t="shared" si="8"/>
        <v>15471.169688919857</v>
      </c>
      <c r="H96" s="11">
        <f t="shared" si="5"/>
        <v>51402.714835891697</v>
      </c>
      <c r="K96" s="40"/>
    </row>
    <row r="97" spans="1:11" x14ac:dyDescent="0.25">
      <c r="A97" s="12">
        <v>90</v>
      </c>
      <c r="B97" s="5">
        <f t="shared" si="9"/>
        <v>55282</v>
      </c>
      <c r="C97" s="48">
        <f t="shared" si="6"/>
        <v>14757</v>
      </c>
      <c r="D97" s="10">
        <f t="shared" si="7"/>
        <v>0.73306173352733328</v>
      </c>
      <c r="E97" s="10">
        <v>0.26693826647266677</v>
      </c>
      <c r="F97" s="23">
        <f>SUM(B98:$B$109)/B97+0.5</f>
        <v>2.6970623349372311</v>
      </c>
      <c r="G97" s="11">
        <f t="shared" si="8"/>
        <v>11600.751820681851</v>
      </c>
      <c r="H97" s="11">
        <f t="shared" si="5"/>
        <v>35931.545146971839</v>
      </c>
      <c r="K97" s="40"/>
    </row>
    <row r="98" spans="1:11" x14ac:dyDescent="0.25">
      <c r="A98" s="12">
        <v>91</v>
      </c>
      <c r="B98" s="5">
        <f t="shared" si="9"/>
        <v>40525</v>
      </c>
      <c r="C98" s="48">
        <f t="shared" si="6"/>
        <v>11632</v>
      </c>
      <c r="D98" s="10">
        <f t="shared" si="7"/>
        <v>0.71297394331719532</v>
      </c>
      <c r="E98" s="10">
        <v>0.28702605668280473</v>
      </c>
      <c r="F98" s="23">
        <f>SUM(B99:$B$109)/B98+0.5</f>
        <v>2.497112893275756</v>
      </c>
      <c r="G98" s="11">
        <f t="shared" si="8"/>
        <v>8357.781149857452</v>
      </c>
      <c r="H98" s="11">
        <f t="shared" si="5"/>
        <v>24330.79332628999</v>
      </c>
      <c r="K98" s="40"/>
    </row>
    <row r="99" spans="1:11" x14ac:dyDescent="0.25">
      <c r="A99" s="12">
        <v>92</v>
      </c>
      <c r="B99" s="5">
        <f t="shared" si="9"/>
        <v>28893</v>
      </c>
      <c r="C99" s="48">
        <f t="shared" si="6"/>
        <v>8996</v>
      </c>
      <c r="D99" s="10">
        <f t="shared" si="7"/>
        <v>0.6886401053671386</v>
      </c>
      <c r="E99" s="10">
        <v>0.3113598946328614</v>
      </c>
      <c r="F99" s="23">
        <f>SUM(B100:$B$109)/B99+0.5</f>
        <v>2.3011283009725538</v>
      </c>
      <c r="G99" s="11">
        <f t="shared" si="8"/>
        <v>5856.3387665352047</v>
      </c>
      <c r="H99" s="11">
        <f t="shared" si="5"/>
        <v>15973.012176432538</v>
      </c>
      <c r="K99" s="40"/>
    </row>
    <row r="100" spans="1:11" x14ac:dyDescent="0.25">
      <c r="A100" s="12">
        <v>93</v>
      </c>
      <c r="B100" s="5">
        <f t="shared" si="9"/>
        <v>19897</v>
      </c>
      <c r="C100" s="48">
        <f t="shared" si="6"/>
        <v>6977</v>
      </c>
      <c r="D100" s="10">
        <f t="shared" si="7"/>
        <v>0.64931945556445148</v>
      </c>
      <c r="E100" s="10">
        <v>0.35068054443554847</v>
      </c>
      <c r="F100" s="23">
        <f>SUM(B101:$B$109)/B100+0.5</f>
        <v>2.1154696687942907</v>
      </c>
      <c r="G100" s="11">
        <f t="shared" si="8"/>
        <v>3963.5718517046744</v>
      </c>
      <c r="H100" s="11">
        <f t="shared" si="5"/>
        <v>10116.673409897332</v>
      </c>
      <c r="K100" s="40"/>
    </row>
    <row r="101" spans="1:11" x14ac:dyDescent="0.25">
      <c r="A101" s="12">
        <v>94</v>
      </c>
      <c r="B101" s="5">
        <f t="shared" si="9"/>
        <v>12920</v>
      </c>
      <c r="C101" s="48">
        <f t="shared" si="6"/>
        <v>4756</v>
      </c>
      <c r="D101" s="10">
        <f t="shared" si="7"/>
        <v>0.63188528047237447</v>
      </c>
      <c r="E101" s="10">
        <v>0.36811471952762548</v>
      </c>
      <c r="F101" s="23">
        <f>SUM(B102:$B$109)/B101+0.5</f>
        <v>1.9878482972136222</v>
      </c>
      <c r="G101" s="11">
        <f t="shared" si="8"/>
        <v>2529.4565945343029</v>
      </c>
      <c r="H101" s="11">
        <f t="shared" si="5"/>
        <v>6153.1015581926567</v>
      </c>
      <c r="K101" s="40"/>
    </row>
    <row r="102" spans="1:11" x14ac:dyDescent="0.25">
      <c r="A102" s="12">
        <v>95</v>
      </c>
      <c r="B102" s="5">
        <f t="shared" si="9"/>
        <v>8164</v>
      </c>
      <c r="C102" s="48">
        <f t="shared" si="6"/>
        <v>3230</v>
      </c>
      <c r="D102" s="10">
        <f t="shared" si="7"/>
        <v>0.60440088017603522</v>
      </c>
      <c r="E102" s="10">
        <v>0.39559911982396478</v>
      </c>
      <c r="F102" s="23">
        <f>SUM(B103:$B$109)/B102+0.5</f>
        <v>1.8546055854973051</v>
      </c>
      <c r="G102" s="11">
        <f t="shared" si="8"/>
        <v>1570.8448618052541</v>
      </c>
      <c r="H102" s="11">
        <f t="shared" si="5"/>
        <v>3623.6449636583538</v>
      </c>
      <c r="K102" s="40"/>
    </row>
    <row r="103" spans="1:11" x14ac:dyDescent="0.25">
      <c r="A103" s="12">
        <v>96</v>
      </c>
      <c r="B103" s="5">
        <f t="shared" si="9"/>
        <v>4934</v>
      </c>
      <c r="C103" s="48">
        <f t="shared" si="6"/>
        <v>2076</v>
      </c>
      <c r="D103" s="10">
        <f t="shared" si="7"/>
        <v>0.5793018983466014</v>
      </c>
      <c r="E103" s="10">
        <v>0.42069810165339866</v>
      </c>
      <c r="F103" s="23">
        <f>SUM(B104:$B$109)/B103+0.5</f>
        <v>1.7413862991487636</v>
      </c>
      <c r="G103" s="11">
        <f t="shared" si="8"/>
        <v>933.0287518821317</v>
      </c>
      <c r="H103" s="11">
        <f t="shared" si="5"/>
        <v>2052.8001018530995</v>
      </c>
      <c r="K103" s="40"/>
    </row>
    <row r="104" spans="1:11" x14ac:dyDescent="0.25">
      <c r="A104" s="12">
        <v>97</v>
      </c>
      <c r="B104" s="5">
        <f t="shared" si="9"/>
        <v>2858</v>
      </c>
      <c r="C104" s="48">
        <f t="shared" si="6"/>
        <v>1213</v>
      </c>
      <c r="D104" s="10">
        <f t="shared" si="7"/>
        <v>0.5754256106587714</v>
      </c>
      <c r="E104" s="10">
        <v>0.42457438934122865</v>
      </c>
      <c r="F104" s="23">
        <f>SUM(B105:$B$109)/B104+0.5</f>
        <v>1.643107067879636</v>
      </c>
      <c r="G104" s="11">
        <f t="shared" si="8"/>
        <v>531.15795286561615</v>
      </c>
      <c r="H104" s="11">
        <f t="shared" si="5"/>
        <v>1119.7713499709678</v>
      </c>
      <c r="K104" s="40"/>
    </row>
    <row r="105" spans="1:11" x14ac:dyDescent="0.25">
      <c r="A105" s="12">
        <v>98</v>
      </c>
      <c r="B105" s="5">
        <f t="shared" si="9"/>
        <v>1645</v>
      </c>
      <c r="C105" s="48">
        <f t="shared" si="6"/>
        <v>760</v>
      </c>
      <c r="D105" s="10">
        <f t="shared" si="7"/>
        <v>0.53794749403341291</v>
      </c>
      <c r="E105" s="10">
        <v>0.46205250596658709</v>
      </c>
      <c r="F105" s="23">
        <f>SUM(B106:$B$109)/B105+0.5</f>
        <v>1.4860182370820669</v>
      </c>
      <c r="G105" s="11">
        <f t="shared" si="8"/>
        <v>300.46434852087714</v>
      </c>
      <c r="H105" s="11">
        <f t="shared" si="5"/>
        <v>588.61339710535162</v>
      </c>
      <c r="K105" s="40"/>
    </row>
    <row r="106" spans="1:11" x14ac:dyDescent="0.25">
      <c r="A106" s="12">
        <v>99</v>
      </c>
      <c r="B106" s="5">
        <f t="shared" si="9"/>
        <v>885</v>
      </c>
      <c r="C106" s="48">
        <f t="shared" si="6"/>
        <v>393</v>
      </c>
      <c r="D106" s="10">
        <f t="shared" si="7"/>
        <v>0.5560500695410292</v>
      </c>
      <c r="E106" s="10">
        <v>0.4439499304589708</v>
      </c>
      <c r="F106" s="23">
        <f>SUM(B107:$B$109)/B106+0.5</f>
        <v>1.332768361581921</v>
      </c>
      <c r="G106" s="11">
        <f t="shared" si="8"/>
        <v>158.86780636190454</v>
      </c>
      <c r="H106" s="11">
        <f t="shared" si="5"/>
        <v>288.14904858447449</v>
      </c>
      <c r="K106" s="40"/>
    </row>
    <row r="107" spans="1:11" x14ac:dyDescent="0.25">
      <c r="A107" s="12">
        <v>100</v>
      </c>
      <c r="B107" s="5">
        <f t="shared" si="9"/>
        <v>492</v>
      </c>
      <c r="C107" s="48">
        <f t="shared" si="6"/>
        <v>247</v>
      </c>
      <c r="D107" s="10">
        <f t="shared" si="7"/>
        <v>0.49739776951672865</v>
      </c>
      <c r="E107" s="10">
        <v>0.50260223048327135</v>
      </c>
      <c r="F107" s="23">
        <f>SUM(B108:$B$109)/B107+0.5</f>
        <v>0.99796747967479682</v>
      </c>
      <c r="G107" s="11">
        <f t="shared" si="8"/>
        <v>86.800717089417688</v>
      </c>
      <c r="H107" s="11">
        <f t="shared" si="5"/>
        <v>129.28124222256992</v>
      </c>
      <c r="K107" s="40"/>
    </row>
    <row r="108" spans="1:11" x14ac:dyDescent="0.25">
      <c r="A108" s="12" t="s">
        <v>37</v>
      </c>
      <c r="B108" s="5">
        <f t="shared" si="9"/>
        <v>245</v>
      </c>
      <c r="C108" s="48">
        <f t="shared" si="6"/>
        <v>245</v>
      </c>
      <c r="D108" s="10">
        <f t="shared" si="7"/>
        <v>0</v>
      </c>
      <c r="E108" s="10">
        <v>1</v>
      </c>
      <c r="F108" s="23">
        <f>SUM(B109:$B$109)/B108+0.5</f>
        <v>0.5</v>
      </c>
      <c r="G108" s="11">
        <f>$B108*1.0175^(-101)</f>
        <v>42.480525133152227</v>
      </c>
      <c r="H108" s="11">
        <f>G108</f>
        <v>42.480525133152227</v>
      </c>
      <c r="K108" s="40"/>
    </row>
  </sheetData>
  <mergeCells count="3">
    <mergeCell ref="G1:H1"/>
    <mergeCell ref="A2:H2"/>
    <mergeCell ref="A3:H3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88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2:J447"/>
  <sheetViews>
    <sheetView workbookViewId="0">
      <selection activeCell="I10" sqref="I10"/>
    </sheetView>
  </sheetViews>
  <sheetFormatPr defaultRowHeight="10.5" x14ac:dyDescent="0.15"/>
  <cols>
    <col min="1" max="16384" width="9.140625" style="41"/>
  </cols>
  <sheetData>
    <row r="2" spans="1:10" ht="30.75" customHeight="1" x14ac:dyDescent="0.2">
      <c r="A2" s="64" t="s">
        <v>38</v>
      </c>
      <c r="B2" s="65"/>
      <c r="C2" s="65"/>
      <c r="D2" s="65"/>
      <c r="E2" s="65"/>
      <c r="F2" s="65"/>
      <c r="G2" s="65"/>
      <c r="H2" s="65"/>
      <c r="I2" s="65"/>
      <c r="J2" s="65"/>
    </row>
    <row r="3" spans="1:10" ht="13.5" customHeight="1" thickBot="1" x14ac:dyDescent="0.2">
      <c r="A3" s="24"/>
      <c r="B3" s="24"/>
      <c r="C3" s="24"/>
      <c r="D3" s="24"/>
      <c r="E3" s="24"/>
      <c r="F3" s="24"/>
      <c r="G3" s="24"/>
      <c r="H3" s="24"/>
      <c r="I3" s="24"/>
      <c r="J3" s="24"/>
    </row>
    <row r="4" spans="1:10" ht="13.5" customHeight="1" x14ac:dyDescent="0.15">
      <c r="A4" s="46" t="s">
        <v>18</v>
      </c>
      <c r="B4" s="66" t="s">
        <v>19</v>
      </c>
      <c r="C4" s="66"/>
      <c r="D4" s="66"/>
      <c r="E4" s="66" t="s">
        <v>19</v>
      </c>
      <c r="F4" s="66"/>
      <c r="G4" s="66"/>
      <c r="H4" s="67" t="s">
        <v>20</v>
      </c>
      <c r="I4" s="68"/>
      <c r="J4" s="69"/>
    </row>
    <row r="5" spans="1:10" ht="13.5" customHeight="1" x14ac:dyDescent="0.15">
      <c r="A5" s="47" t="s">
        <v>21</v>
      </c>
      <c r="B5" s="70" t="s">
        <v>22</v>
      </c>
      <c r="C5" s="70"/>
      <c r="D5" s="70"/>
      <c r="E5" s="70" t="s">
        <v>23</v>
      </c>
      <c r="F5" s="70"/>
      <c r="G5" s="70"/>
      <c r="H5" s="71" t="s">
        <v>24</v>
      </c>
      <c r="I5" s="72"/>
      <c r="J5" s="73"/>
    </row>
    <row r="6" spans="1:10" ht="13.5" customHeight="1" thickBot="1" x14ac:dyDescent="0.2">
      <c r="A6" s="25" t="s">
        <v>25</v>
      </c>
      <c r="B6" s="58" t="s">
        <v>26</v>
      </c>
      <c r="C6" s="58"/>
      <c r="D6" s="58"/>
      <c r="E6" s="59" t="s">
        <v>27</v>
      </c>
      <c r="F6" s="59"/>
      <c r="G6" s="59"/>
      <c r="H6" s="26"/>
      <c r="I6" s="27"/>
      <c r="J6" s="28"/>
    </row>
    <row r="7" spans="1:10" ht="13.5" customHeight="1" thickBot="1" x14ac:dyDescent="0.2">
      <c r="A7" s="29" t="s">
        <v>0</v>
      </c>
      <c r="B7" s="60" t="s">
        <v>28</v>
      </c>
      <c r="C7" s="60"/>
      <c r="D7" s="60"/>
      <c r="E7" s="60" t="s">
        <v>29</v>
      </c>
      <c r="F7" s="60"/>
      <c r="G7" s="60"/>
      <c r="H7" s="60" t="s">
        <v>30</v>
      </c>
      <c r="I7" s="60"/>
      <c r="J7" s="60"/>
    </row>
    <row r="8" spans="1:10" ht="18.75" customHeight="1" thickBot="1" x14ac:dyDescent="0.2">
      <c r="A8" s="30"/>
      <c r="B8" s="31" t="s">
        <v>31</v>
      </c>
      <c r="C8" s="32" t="s">
        <v>10</v>
      </c>
      <c r="D8" s="32" t="s">
        <v>2</v>
      </c>
      <c r="E8" s="31" t="s">
        <v>31</v>
      </c>
      <c r="F8" s="32" t="s">
        <v>10</v>
      </c>
      <c r="G8" s="32" t="s">
        <v>2</v>
      </c>
      <c r="H8" s="31" t="s">
        <v>31</v>
      </c>
      <c r="I8" s="32" t="s">
        <v>10</v>
      </c>
      <c r="J8" s="32" t="s">
        <v>2</v>
      </c>
    </row>
    <row r="9" spans="1:10" ht="13.5" customHeight="1" thickBot="1" x14ac:dyDescent="0.2">
      <c r="A9" s="61" t="s">
        <v>32</v>
      </c>
      <c r="B9" s="62"/>
      <c r="C9" s="62"/>
      <c r="D9" s="62"/>
      <c r="E9" s="62"/>
      <c r="F9" s="62"/>
      <c r="G9" s="62"/>
      <c r="H9" s="62"/>
      <c r="I9" s="62"/>
      <c r="J9" s="63"/>
    </row>
    <row r="10" spans="1:10" ht="13.5" customHeight="1" thickBot="1" x14ac:dyDescent="0.2">
      <c r="A10" s="33">
        <v>0</v>
      </c>
      <c r="B10" s="34">
        <v>5.0158839609684494E-3</v>
      </c>
      <c r="C10" s="35">
        <v>4.9792136469854961E-3</v>
      </c>
      <c r="D10" s="35">
        <v>5.0537826732282888E-3</v>
      </c>
      <c r="E10" s="34">
        <v>0.99498411603903159</v>
      </c>
      <c r="F10" s="34">
        <v>0.9950207863530145</v>
      </c>
      <c r="G10" s="35">
        <v>0.99494621732677169</v>
      </c>
      <c r="H10" s="36">
        <v>73.599999999999994</v>
      </c>
      <c r="I10" s="37">
        <v>70.05</v>
      </c>
      <c r="J10" s="36">
        <v>77.400000000000006</v>
      </c>
    </row>
    <row r="11" spans="1:10" ht="13.5" customHeight="1" thickBot="1" x14ac:dyDescent="0.2">
      <c r="A11" s="33">
        <v>1</v>
      </c>
      <c r="B11" s="34">
        <v>3.3978413201850316E-4</v>
      </c>
      <c r="C11" s="35">
        <v>4.2998995258427506E-4</v>
      </c>
      <c r="D11" s="35">
        <v>2.444470506783978E-4</v>
      </c>
      <c r="E11" s="34">
        <v>0.99966021586798148</v>
      </c>
      <c r="F11" s="34">
        <v>0.99957001004741575</v>
      </c>
      <c r="G11" s="35">
        <v>0.99975555294932161</v>
      </c>
      <c r="H11" s="36">
        <v>72.97</v>
      </c>
      <c r="I11" s="37">
        <v>69.400000000000006</v>
      </c>
      <c r="J11" s="36">
        <v>76.790000000000006</v>
      </c>
    </row>
    <row r="12" spans="1:10" ht="13.5" customHeight="1" thickBot="1" x14ac:dyDescent="0.2">
      <c r="A12" s="33">
        <v>2</v>
      </c>
      <c r="B12" s="34">
        <v>3.0593516610441182E-4</v>
      </c>
      <c r="C12" s="35">
        <v>2.9763498924205629E-4</v>
      </c>
      <c r="D12" s="35">
        <v>3.1436489720872466E-4</v>
      </c>
      <c r="E12" s="34">
        <v>0.99969406483389556</v>
      </c>
      <c r="F12" s="34">
        <v>0.99970236501075793</v>
      </c>
      <c r="G12" s="35">
        <v>0.99968563510279129</v>
      </c>
      <c r="H12" s="36">
        <v>72</v>
      </c>
      <c r="I12" s="37">
        <v>68.430000000000007</v>
      </c>
      <c r="J12" s="36">
        <v>75.81</v>
      </c>
    </row>
    <row r="13" spans="1:10" ht="13.5" customHeight="1" thickBot="1" x14ac:dyDescent="0.2">
      <c r="A13" s="33">
        <v>3</v>
      </c>
      <c r="B13" s="34">
        <v>3.0593516610441182E-4</v>
      </c>
      <c r="C13" s="35">
        <v>3.3121476491141852E-4</v>
      </c>
      <c r="D13" s="35">
        <v>2.792732678546881E-4</v>
      </c>
      <c r="E13" s="34">
        <v>0.99969406483389556</v>
      </c>
      <c r="F13" s="34">
        <v>0.99966878523508862</v>
      </c>
      <c r="G13" s="35">
        <v>0.99972072673214529</v>
      </c>
      <c r="H13" s="36">
        <v>71.02</v>
      </c>
      <c r="I13" s="37">
        <v>67.45</v>
      </c>
      <c r="J13" s="36">
        <v>74.83</v>
      </c>
    </row>
    <row r="14" spans="1:10" ht="13.5" customHeight="1" thickBot="1" x14ac:dyDescent="0.2">
      <c r="A14" s="33">
        <v>4</v>
      </c>
      <c r="B14" s="34">
        <v>1.5279106402344366E-4</v>
      </c>
      <c r="C14" s="35">
        <v>9.9102544228728233E-5</v>
      </c>
      <c r="D14" s="35">
        <v>2.0935542132436124E-4</v>
      </c>
      <c r="E14" s="34">
        <v>0.99984720893597656</v>
      </c>
      <c r="F14" s="34">
        <v>0.99990089745577126</v>
      </c>
      <c r="G14" s="35">
        <v>0.99979064457867561</v>
      </c>
      <c r="H14" s="36">
        <v>70.040000000000006</v>
      </c>
      <c r="I14" s="37">
        <v>66.47</v>
      </c>
      <c r="J14" s="36">
        <v>73.849999999999994</v>
      </c>
    </row>
    <row r="15" spans="1:10" ht="13.5" customHeight="1" thickBot="1" x14ac:dyDescent="0.2">
      <c r="A15" s="33">
        <v>5</v>
      </c>
      <c r="B15" s="34">
        <v>1.3493607403492595E-4</v>
      </c>
      <c r="C15" s="35">
        <v>1.8934980191097646E-4</v>
      </c>
      <c r="D15" s="35">
        <v>7.7231408469196258E-5</v>
      </c>
      <c r="E15" s="34">
        <v>0.99986506392596508</v>
      </c>
      <c r="F15" s="34">
        <v>0.99981065019808901</v>
      </c>
      <c r="G15" s="35">
        <v>0.99992276859153084</v>
      </c>
      <c r="H15" s="36">
        <v>69.05</v>
      </c>
      <c r="I15" s="37">
        <v>65.48</v>
      </c>
      <c r="J15" s="36">
        <v>72.87</v>
      </c>
    </row>
    <row r="16" spans="1:10" ht="13.5" customHeight="1" thickBot="1" x14ac:dyDescent="0.2">
      <c r="A16" s="33">
        <v>6</v>
      </c>
      <c r="B16" s="34">
        <v>8.9463776489665068E-5</v>
      </c>
      <c r="C16" s="35">
        <v>1.306724549724499E-4</v>
      </c>
      <c r="D16" s="35">
        <v>4.5971375157068867E-5</v>
      </c>
      <c r="E16" s="34">
        <v>0.99991053622351034</v>
      </c>
      <c r="F16" s="34">
        <v>0.99986932754502755</v>
      </c>
      <c r="G16" s="35">
        <v>0.99995402862484295</v>
      </c>
      <c r="H16" s="36">
        <v>68.06</v>
      </c>
      <c r="I16" s="37">
        <v>64.489999999999995</v>
      </c>
      <c r="J16" s="36">
        <v>71.88</v>
      </c>
    </row>
    <row r="17" spans="1:10" ht="13.5" customHeight="1" thickBot="1" x14ac:dyDescent="0.2">
      <c r="A17" s="33">
        <v>7</v>
      </c>
      <c r="B17" s="34">
        <v>1.4947403822798528E-4</v>
      </c>
      <c r="C17" s="35">
        <v>1.31177169342438E-4</v>
      </c>
      <c r="D17" s="35">
        <v>1.6872977160124552E-4</v>
      </c>
      <c r="E17" s="34">
        <v>0.99985052596177204</v>
      </c>
      <c r="F17" s="34">
        <v>0.99986882283065759</v>
      </c>
      <c r="G17" s="35">
        <v>0.99983127022839879</v>
      </c>
      <c r="H17" s="36">
        <v>67.069999999999993</v>
      </c>
      <c r="I17" s="37">
        <v>63.5</v>
      </c>
      <c r="J17" s="36">
        <v>70.88</v>
      </c>
    </row>
    <row r="18" spans="1:10" ht="13.5" customHeight="1" thickBot="1" x14ac:dyDescent="0.2">
      <c r="A18" s="33">
        <v>8</v>
      </c>
      <c r="B18" s="34">
        <v>1.6988023443472353E-4</v>
      </c>
      <c r="C18" s="35">
        <v>2.0086515491725074E-4</v>
      </c>
      <c r="D18" s="35">
        <v>1.3700506918755994E-4</v>
      </c>
      <c r="E18" s="34">
        <v>0.99983011976556524</v>
      </c>
      <c r="F18" s="34">
        <v>0.99979913484508276</v>
      </c>
      <c r="G18" s="35">
        <v>0.99986299493081243</v>
      </c>
      <c r="H18" s="36">
        <v>66.08</v>
      </c>
      <c r="I18" s="37">
        <v>62.51</v>
      </c>
      <c r="J18" s="36">
        <v>69.89</v>
      </c>
    </row>
    <row r="19" spans="1:10" ht="13.5" customHeight="1" thickBot="1" x14ac:dyDescent="0.2">
      <c r="A19" s="33">
        <v>9</v>
      </c>
      <c r="B19" s="34">
        <v>1.4506997813070079E-4</v>
      </c>
      <c r="C19" s="35">
        <v>1.266268026732325E-4</v>
      </c>
      <c r="D19" s="35">
        <v>1.6469654661286579E-4</v>
      </c>
      <c r="E19" s="34">
        <v>0.99985493002186931</v>
      </c>
      <c r="F19" s="34">
        <v>0.99987337319732672</v>
      </c>
      <c r="G19" s="35">
        <v>0.99983530345338711</v>
      </c>
      <c r="H19" s="36">
        <v>65.09</v>
      </c>
      <c r="I19" s="37">
        <v>61.52</v>
      </c>
      <c r="J19" s="36">
        <v>68.900000000000006</v>
      </c>
    </row>
    <row r="20" spans="1:10" ht="13.5" customHeight="1" thickBot="1" x14ac:dyDescent="0.2">
      <c r="A20" s="33">
        <v>10</v>
      </c>
      <c r="B20" s="34">
        <v>6.4013428594798553E-5</v>
      </c>
      <c r="C20" s="35">
        <v>9.6988506861936863E-5</v>
      </c>
      <c r="D20" s="35">
        <v>2.9230364502645348E-5</v>
      </c>
      <c r="E20" s="34">
        <v>0.99993598657140526</v>
      </c>
      <c r="F20" s="34">
        <v>0.99990301149313809</v>
      </c>
      <c r="G20" s="35">
        <v>0.99997076963549736</v>
      </c>
      <c r="H20" s="36">
        <v>64.099999999999994</v>
      </c>
      <c r="I20" s="37">
        <v>60.53</v>
      </c>
      <c r="J20" s="36">
        <v>67.91</v>
      </c>
    </row>
    <row r="21" spans="1:10" ht="13.5" customHeight="1" thickBot="1" x14ac:dyDescent="0.2">
      <c r="A21" s="33">
        <v>11</v>
      </c>
      <c r="B21" s="34">
        <v>1.9597070237999418E-4</v>
      </c>
      <c r="C21" s="35">
        <v>2.0512539999453E-4</v>
      </c>
      <c r="D21" s="35">
        <v>1.8637324827067131E-4</v>
      </c>
      <c r="E21" s="34">
        <v>0.99980402929762002</v>
      </c>
      <c r="F21" s="34">
        <v>0.99979487460000549</v>
      </c>
      <c r="G21" s="35">
        <v>0.99981362675172936</v>
      </c>
      <c r="H21" s="36">
        <v>63.1</v>
      </c>
      <c r="I21" s="37">
        <v>59.54</v>
      </c>
      <c r="J21" s="36">
        <v>66.91</v>
      </c>
    </row>
    <row r="22" spans="1:10" ht="13.5" customHeight="1" thickBot="1" x14ac:dyDescent="0.2">
      <c r="A22" s="33">
        <v>12</v>
      </c>
      <c r="B22" s="34">
        <v>1.6361547517846535E-4</v>
      </c>
      <c r="C22" s="35">
        <v>1.6619232606934374E-4</v>
      </c>
      <c r="D22" s="35">
        <v>1.6089398549028785E-4</v>
      </c>
      <c r="E22" s="34">
        <v>0.99983638452482149</v>
      </c>
      <c r="F22" s="34">
        <v>0.99983380767393071</v>
      </c>
      <c r="G22" s="35">
        <v>0.99983910601450976</v>
      </c>
      <c r="H22" s="36">
        <v>62.12</v>
      </c>
      <c r="I22" s="37">
        <v>58.55</v>
      </c>
      <c r="J22" s="36">
        <v>65.930000000000007</v>
      </c>
    </row>
    <row r="23" spans="1:10" ht="13.5" customHeight="1" thickBot="1" x14ac:dyDescent="0.2">
      <c r="A23" s="33">
        <v>13</v>
      </c>
      <c r="B23" s="34">
        <v>1.8354685951323373E-4</v>
      </c>
      <c r="C23" s="35">
        <v>2.1357177435430135E-4</v>
      </c>
      <c r="D23" s="35">
        <v>1.5158175561989358E-4</v>
      </c>
      <c r="E23" s="34">
        <v>0.99981645314048673</v>
      </c>
      <c r="F23" s="34">
        <v>0.99978642822564567</v>
      </c>
      <c r="G23" s="35">
        <v>0.99984841824438009</v>
      </c>
      <c r="H23" s="36">
        <v>61.13</v>
      </c>
      <c r="I23" s="37">
        <v>57.56</v>
      </c>
      <c r="J23" s="36">
        <v>64.94</v>
      </c>
    </row>
    <row r="24" spans="1:10" ht="13.5" customHeight="1" thickBot="1" x14ac:dyDescent="0.2">
      <c r="A24" s="33">
        <v>14</v>
      </c>
      <c r="B24" s="34">
        <v>3.3800531795033576E-4</v>
      </c>
      <c r="C24" s="35">
        <v>3.0614253121560452E-4</v>
      </c>
      <c r="D24" s="35">
        <v>3.7187105371212531E-4</v>
      </c>
      <c r="E24" s="34">
        <v>0.99966199468204964</v>
      </c>
      <c r="F24" s="34">
        <v>0.99969385746878436</v>
      </c>
      <c r="G24" s="35">
        <v>0.99962812894628783</v>
      </c>
      <c r="H24" s="36">
        <v>60.14</v>
      </c>
      <c r="I24" s="37">
        <v>56.57</v>
      </c>
      <c r="J24" s="36">
        <v>63.95</v>
      </c>
    </row>
    <row r="25" spans="1:10" ht="13.5" customHeight="1" thickBot="1" x14ac:dyDescent="0.2">
      <c r="A25" s="33">
        <v>15</v>
      </c>
      <c r="B25" s="34">
        <v>2.3752241138881653E-4</v>
      </c>
      <c r="C25" s="35">
        <v>3.2778092315027265E-4</v>
      </c>
      <c r="D25" s="35">
        <v>1.4196479273140261E-4</v>
      </c>
      <c r="E25" s="34">
        <v>0.99976247758861114</v>
      </c>
      <c r="F25" s="34">
        <v>0.99967221907684978</v>
      </c>
      <c r="G25" s="35">
        <v>0.99985803520726857</v>
      </c>
      <c r="H25" s="36">
        <v>59.16</v>
      </c>
      <c r="I25" s="37">
        <v>55.59</v>
      </c>
      <c r="J25" s="36">
        <v>62.97</v>
      </c>
    </row>
    <row r="26" spans="1:10" ht="13.5" customHeight="1" thickBot="1" x14ac:dyDescent="0.2">
      <c r="A26" s="33">
        <v>16</v>
      </c>
      <c r="B26" s="34">
        <v>2.737540280949848E-4</v>
      </c>
      <c r="C26" s="35">
        <v>3.8047696592448296E-4</v>
      </c>
      <c r="D26" s="35">
        <v>1.6091399147155844E-4</v>
      </c>
      <c r="E26" s="34">
        <v>0.99972624597190507</v>
      </c>
      <c r="F26" s="34">
        <v>0.99961952303407553</v>
      </c>
      <c r="G26" s="35">
        <v>0.99983908600852844</v>
      </c>
      <c r="H26" s="36">
        <v>58.17</v>
      </c>
      <c r="I26" s="37">
        <v>54.6</v>
      </c>
      <c r="J26" s="36">
        <v>61.98</v>
      </c>
    </row>
    <row r="27" spans="1:10" ht="13.5" customHeight="1" thickBot="1" x14ac:dyDescent="0.2">
      <c r="A27" s="33">
        <v>17</v>
      </c>
      <c r="B27" s="34">
        <v>4.0061855504899564E-4</v>
      </c>
      <c r="C27" s="35">
        <v>4.817891473109172E-4</v>
      </c>
      <c r="D27" s="35">
        <v>3.142391690854813E-4</v>
      </c>
      <c r="E27" s="34">
        <v>0.99959938144495097</v>
      </c>
      <c r="F27" s="34">
        <v>0.9995182108526891</v>
      </c>
      <c r="G27" s="35">
        <v>0.99968576083091454</v>
      </c>
      <c r="H27" s="36">
        <v>57.19</v>
      </c>
      <c r="I27" s="37">
        <v>53.63</v>
      </c>
      <c r="J27" s="36">
        <v>60.99</v>
      </c>
    </row>
    <row r="28" spans="1:10" ht="13.5" customHeight="1" thickBot="1" x14ac:dyDescent="0.2">
      <c r="A28" s="33">
        <v>18</v>
      </c>
      <c r="B28" s="34">
        <v>5.6132472635419596E-4</v>
      </c>
      <c r="C28" s="35">
        <v>7.39383165661158E-4</v>
      </c>
      <c r="D28" s="35">
        <v>3.7063867783075291E-4</v>
      </c>
      <c r="E28" s="34">
        <v>0.99943867527364583</v>
      </c>
      <c r="F28" s="34">
        <v>0.99926061683433887</v>
      </c>
      <c r="G28" s="35">
        <v>0.99962936132216929</v>
      </c>
      <c r="H28" s="36">
        <v>56.21</v>
      </c>
      <c r="I28" s="37">
        <v>52.65</v>
      </c>
      <c r="J28" s="36">
        <v>60.01</v>
      </c>
    </row>
    <row r="29" spans="1:10" ht="13.5" customHeight="1" thickBot="1" x14ac:dyDescent="0.2">
      <c r="A29" s="33">
        <v>19</v>
      </c>
      <c r="B29" s="34">
        <v>6.113452813797098E-4</v>
      </c>
      <c r="C29" s="35">
        <v>9.0489266100848723E-4</v>
      </c>
      <c r="D29" s="35">
        <v>2.9890401859847227E-4</v>
      </c>
      <c r="E29" s="34">
        <v>0.99938865471862026</v>
      </c>
      <c r="F29" s="34">
        <v>0.99909510733899154</v>
      </c>
      <c r="G29" s="35">
        <v>0.99970109598140156</v>
      </c>
      <c r="H29" s="36">
        <v>55.24</v>
      </c>
      <c r="I29" s="37">
        <v>51.69</v>
      </c>
      <c r="J29" s="36">
        <v>59.03</v>
      </c>
    </row>
    <row r="30" spans="1:10" ht="13.5" customHeight="1" thickBot="1" x14ac:dyDescent="0.2">
      <c r="A30" s="33">
        <v>20</v>
      </c>
      <c r="B30" s="34">
        <v>6.8558518201117973E-4</v>
      </c>
      <c r="C30" s="35">
        <v>9.7311762559299355E-4</v>
      </c>
      <c r="D30" s="35">
        <v>3.8345089831361492E-4</v>
      </c>
      <c r="E30" s="34">
        <v>0.99931441481798877</v>
      </c>
      <c r="F30" s="34">
        <v>0.99902688237440695</v>
      </c>
      <c r="G30" s="35">
        <v>0.9996165491016864</v>
      </c>
      <c r="H30" s="36">
        <v>54.27</v>
      </c>
      <c r="I30" s="37">
        <v>50.74</v>
      </c>
      <c r="J30" s="36">
        <v>58.05</v>
      </c>
    </row>
    <row r="31" spans="1:10" ht="13.5" customHeight="1" thickBot="1" x14ac:dyDescent="0.2">
      <c r="A31" s="33">
        <v>21</v>
      </c>
      <c r="B31" s="34">
        <v>6.1474440819028699E-4</v>
      </c>
      <c r="C31" s="35">
        <v>8.1645228375568047E-4</v>
      </c>
      <c r="D31" s="35">
        <v>4.0344054093307727E-4</v>
      </c>
      <c r="E31" s="34">
        <v>0.99938525559180968</v>
      </c>
      <c r="F31" s="34">
        <v>0.99918354771624429</v>
      </c>
      <c r="G31" s="35">
        <v>0.99959655945906689</v>
      </c>
      <c r="H31" s="36">
        <v>53.31</v>
      </c>
      <c r="I31" s="37">
        <v>49.78</v>
      </c>
      <c r="J31" s="36">
        <v>57.07</v>
      </c>
    </row>
    <row r="32" spans="1:10" ht="13.5" customHeight="1" thickBot="1" x14ac:dyDescent="0.2">
      <c r="A32" s="33">
        <v>22</v>
      </c>
      <c r="B32" s="34">
        <v>5.2373932986708E-4</v>
      </c>
      <c r="C32" s="35">
        <v>8.0444579430813553E-4</v>
      </c>
      <c r="D32" s="35">
        <v>2.2621284888981694E-4</v>
      </c>
      <c r="E32" s="34">
        <v>0.99947626067013295</v>
      </c>
      <c r="F32" s="34">
        <v>0.99919555420569184</v>
      </c>
      <c r="G32" s="35">
        <v>0.9997737871511102</v>
      </c>
      <c r="H32" s="36">
        <v>52.34</v>
      </c>
      <c r="I32" s="37">
        <v>48.83</v>
      </c>
      <c r="J32" s="36">
        <v>56.09</v>
      </c>
    </row>
    <row r="33" spans="1:10" ht="13.5" customHeight="1" thickBot="1" x14ac:dyDescent="0.2">
      <c r="A33" s="33">
        <v>23</v>
      </c>
      <c r="B33" s="34">
        <v>7.879435970924015E-4</v>
      </c>
      <c r="C33" s="35">
        <v>1.1381610330485142E-3</v>
      </c>
      <c r="D33" s="35">
        <v>4.1259305767333393E-4</v>
      </c>
      <c r="E33" s="34">
        <v>0.99921205640290756</v>
      </c>
      <c r="F33" s="34">
        <v>0.99886183896695147</v>
      </c>
      <c r="G33" s="35">
        <v>0.99958740694232662</v>
      </c>
      <c r="H33" s="36">
        <v>51.37</v>
      </c>
      <c r="I33" s="37">
        <v>47.86</v>
      </c>
      <c r="J33" s="36">
        <v>55.1</v>
      </c>
    </row>
    <row r="34" spans="1:10" ht="13.5" customHeight="1" thickBot="1" x14ac:dyDescent="0.2">
      <c r="A34" s="33">
        <v>24</v>
      </c>
      <c r="B34" s="34">
        <v>8.8722315735358743E-4</v>
      </c>
      <c r="C34" s="35">
        <v>1.2856155688045381E-3</v>
      </c>
      <c r="D34" s="35">
        <v>4.6253469010175765E-4</v>
      </c>
      <c r="E34" s="34">
        <v>0.99911277684264643</v>
      </c>
      <c r="F34" s="34">
        <v>0.99871438443119542</v>
      </c>
      <c r="G34" s="35">
        <v>0.99953746530989829</v>
      </c>
      <c r="H34" s="36">
        <v>50.41</v>
      </c>
      <c r="I34" s="37">
        <v>46.92</v>
      </c>
      <c r="J34" s="36">
        <v>54.13</v>
      </c>
    </row>
    <row r="35" spans="1:10" ht="13.5" customHeight="1" thickBot="1" x14ac:dyDescent="0.2">
      <c r="A35" s="33">
        <v>25</v>
      </c>
      <c r="B35" s="34">
        <v>6.929925070185179E-4</v>
      </c>
      <c r="C35" s="35">
        <v>1.0734138393712861E-3</v>
      </c>
      <c r="D35" s="35">
        <v>2.9138944198921858E-4</v>
      </c>
      <c r="E35" s="34">
        <v>0.99930700749298151</v>
      </c>
      <c r="F35" s="34">
        <v>0.99892658616062868</v>
      </c>
      <c r="G35" s="35">
        <v>0.99970861055801075</v>
      </c>
      <c r="H35" s="36">
        <v>49.46</v>
      </c>
      <c r="I35" s="37">
        <v>45.98</v>
      </c>
      <c r="J35" s="36">
        <v>53.15</v>
      </c>
    </row>
    <row r="36" spans="1:10" ht="13.5" customHeight="1" thickBot="1" x14ac:dyDescent="0.2">
      <c r="A36" s="33">
        <v>26</v>
      </c>
      <c r="B36" s="34">
        <v>6.036602423475022E-4</v>
      </c>
      <c r="C36" s="35">
        <v>9.0431487382654381E-4</v>
      </c>
      <c r="D36" s="35">
        <v>2.8713050837212112E-4</v>
      </c>
      <c r="E36" s="34">
        <v>0.99939633975765252</v>
      </c>
      <c r="F36" s="34">
        <v>0.99909568512617342</v>
      </c>
      <c r="G36" s="35">
        <v>0.99971286949162785</v>
      </c>
      <c r="H36" s="36">
        <v>48.49</v>
      </c>
      <c r="I36" s="37">
        <v>45.03</v>
      </c>
      <c r="J36" s="36">
        <v>52.17</v>
      </c>
    </row>
    <row r="37" spans="1:10" ht="13.5" customHeight="1" thickBot="1" x14ac:dyDescent="0.2">
      <c r="A37" s="33">
        <v>27</v>
      </c>
      <c r="B37" s="34">
        <v>7.821183056847652E-4</v>
      </c>
      <c r="C37" s="35">
        <v>1.0400346678222608E-3</v>
      </c>
      <c r="D37" s="35">
        <v>5.0875841747867803E-4</v>
      </c>
      <c r="E37" s="34">
        <v>0.99921788169431525</v>
      </c>
      <c r="F37" s="34">
        <v>0.99895996533217779</v>
      </c>
      <c r="G37" s="35">
        <v>0.99949124158252134</v>
      </c>
      <c r="H37" s="36">
        <v>47.52</v>
      </c>
      <c r="I37" s="37">
        <v>44.07</v>
      </c>
      <c r="J37" s="36">
        <v>51.18</v>
      </c>
    </row>
    <row r="38" spans="1:10" ht="13.5" customHeight="1" thickBot="1" x14ac:dyDescent="0.2">
      <c r="A38" s="33">
        <v>28</v>
      </c>
      <c r="B38" s="34">
        <v>7.2120570138864296E-4</v>
      </c>
      <c r="C38" s="35">
        <v>9.5058817643416864E-4</v>
      </c>
      <c r="D38" s="35">
        <v>4.778021102926538E-4</v>
      </c>
      <c r="E38" s="34">
        <v>0.99927879429861133</v>
      </c>
      <c r="F38" s="34">
        <v>0.99904941182356588</v>
      </c>
      <c r="G38" s="35">
        <v>0.99952219788970731</v>
      </c>
      <c r="H38" s="36">
        <v>46.56</v>
      </c>
      <c r="I38" s="37">
        <v>43.11</v>
      </c>
      <c r="J38" s="36">
        <v>50.21</v>
      </c>
    </row>
    <row r="39" spans="1:10" ht="13.5" customHeight="1" thickBot="1" x14ac:dyDescent="0.2">
      <c r="A39" s="33">
        <v>29</v>
      </c>
      <c r="B39" s="34">
        <v>8.4318796812629876E-4</v>
      </c>
      <c r="C39" s="35">
        <v>1.1410806499502232E-3</v>
      </c>
      <c r="D39" s="35">
        <v>5.2865169230012661E-4</v>
      </c>
      <c r="E39" s="34">
        <v>0.99915681203187368</v>
      </c>
      <c r="F39" s="34">
        <v>0.99885891935004978</v>
      </c>
      <c r="G39" s="35">
        <v>0.9994713483076999</v>
      </c>
      <c r="H39" s="36">
        <v>45.59</v>
      </c>
      <c r="I39" s="37">
        <v>42.15</v>
      </c>
      <c r="J39" s="36">
        <v>49.23</v>
      </c>
    </row>
    <row r="40" spans="1:10" ht="13.5" customHeight="1" thickBot="1" x14ac:dyDescent="0.2">
      <c r="A40" s="33">
        <v>30</v>
      </c>
      <c r="B40" s="34">
        <v>7.5659797943833731E-4</v>
      </c>
      <c r="C40" s="35">
        <v>1.0636854530160368E-3</v>
      </c>
      <c r="D40" s="35">
        <v>4.3369341299596552E-4</v>
      </c>
      <c r="E40" s="34">
        <v>0.99924340202056161</v>
      </c>
      <c r="F40" s="34">
        <v>0.99893631454698395</v>
      </c>
      <c r="G40" s="35">
        <v>0.99956630658700407</v>
      </c>
      <c r="H40" s="36">
        <v>44.63</v>
      </c>
      <c r="I40" s="37">
        <v>41.2</v>
      </c>
      <c r="J40" s="36">
        <v>48.26</v>
      </c>
    </row>
    <row r="41" spans="1:10" ht="13.5" customHeight="1" thickBot="1" x14ac:dyDescent="0.2">
      <c r="A41" s="33">
        <v>31</v>
      </c>
      <c r="B41" s="34">
        <v>9.7020464425829711E-4</v>
      </c>
      <c r="C41" s="35">
        <v>1.292169966868762E-3</v>
      </c>
      <c r="D41" s="35">
        <v>6.3123411711569545E-4</v>
      </c>
      <c r="E41" s="34">
        <v>0.99902979535574166</v>
      </c>
      <c r="F41" s="34">
        <v>0.99870783003313124</v>
      </c>
      <c r="G41" s="35">
        <v>0.99936876588288426</v>
      </c>
      <c r="H41" s="36">
        <v>43.66</v>
      </c>
      <c r="I41" s="37">
        <v>40.24</v>
      </c>
      <c r="J41" s="36">
        <v>47.28</v>
      </c>
    </row>
    <row r="42" spans="1:10" ht="13.5" customHeight="1" thickBot="1" x14ac:dyDescent="0.2">
      <c r="A42" s="33">
        <v>32</v>
      </c>
      <c r="B42" s="34">
        <v>9.6369977366078283E-4</v>
      </c>
      <c r="C42" s="35">
        <v>1.3283915814451075E-3</v>
      </c>
      <c r="D42" s="35">
        <v>5.7844954098957722E-4</v>
      </c>
      <c r="E42" s="34">
        <v>0.99903630022633927</v>
      </c>
      <c r="F42" s="34">
        <v>0.99867160841855485</v>
      </c>
      <c r="G42" s="35">
        <v>0.99942155045901038</v>
      </c>
      <c r="H42" s="36">
        <v>42.7</v>
      </c>
      <c r="I42" s="37">
        <v>39.299999999999997</v>
      </c>
      <c r="J42" s="36">
        <v>46.31</v>
      </c>
    </row>
    <row r="43" spans="1:10" ht="13.5" customHeight="1" thickBot="1" x14ac:dyDescent="0.2">
      <c r="A43" s="33">
        <v>33</v>
      </c>
      <c r="B43" s="34">
        <v>1.1245109548711889E-3</v>
      </c>
      <c r="C43" s="35">
        <v>1.6130095816827038E-3</v>
      </c>
      <c r="D43" s="35">
        <v>6.095604748155277E-4</v>
      </c>
      <c r="E43" s="34">
        <v>0.99887548904512879</v>
      </c>
      <c r="F43" s="34">
        <v>0.99838699041831724</v>
      </c>
      <c r="G43" s="35">
        <v>0.99939043952518447</v>
      </c>
      <c r="H43" s="36">
        <v>41.74</v>
      </c>
      <c r="I43" s="37">
        <v>38.35</v>
      </c>
      <c r="J43" s="36">
        <v>45.33</v>
      </c>
    </row>
    <row r="44" spans="1:10" ht="13.5" customHeight="1" thickBot="1" x14ac:dyDescent="0.2">
      <c r="A44" s="33">
        <v>34</v>
      </c>
      <c r="B44" s="34">
        <v>1.1990001381456681E-3</v>
      </c>
      <c r="C44" s="35">
        <v>1.6646366220056841E-3</v>
      </c>
      <c r="D44" s="35">
        <v>7.0734621918087167E-4</v>
      </c>
      <c r="E44" s="34">
        <v>0.99880099986185433</v>
      </c>
      <c r="F44" s="34">
        <v>0.99833536337799433</v>
      </c>
      <c r="G44" s="35">
        <v>0.99929265378081911</v>
      </c>
      <c r="H44" s="36">
        <v>40.79</v>
      </c>
      <c r="I44" s="37">
        <v>37.409999999999997</v>
      </c>
      <c r="J44" s="36">
        <v>44.36</v>
      </c>
    </row>
    <row r="45" spans="1:10" ht="13.5" customHeight="1" thickBot="1" x14ac:dyDescent="0.2">
      <c r="A45" s="33">
        <v>35</v>
      </c>
      <c r="B45" s="34">
        <v>1.3240250361097737E-3</v>
      </c>
      <c r="C45" s="35">
        <v>1.7542080713851146E-3</v>
      </c>
      <c r="D45" s="35">
        <v>8.6520159197092921E-4</v>
      </c>
      <c r="E45" s="34">
        <v>0.99867597496389027</v>
      </c>
      <c r="F45" s="34">
        <v>0.99824579192861485</v>
      </c>
      <c r="G45" s="35">
        <v>0.9991347984080291</v>
      </c>
      <c r="H45" s="36">
        <v>39.840000000000003</v>
      </c>
      <c r="I45" s="37">
        <v>36.47</v>
      </c>
      <c r="J45" s="36">
        <v>43.39</v>
      </c>
    </row>
    <row r="46" spans="1:10" ht="13.5" customHeight="1" thickBot="1" x14ac:dyDescent="0.2">
      <c r="A46" s="33">
        <v>36</v>
      </c>
      <c r="B46" s="34">
        <v>1.4755513695942234E-3</v>
      </c>
      <c r="C46" s="35">
        <v>1.960229569153666E-3</v>
      </c>
      <c r="D46" s="35">
        <v>9.5499582189327917E-4</v>
      </c>
      <c r="E46" s="34">
        <v>0.99852444863040579</v>
      </c>
      <c r="F46" s="34">
        <v>0.99803977043084635</v>
      </c>
      <c r="G46" s="35">
        <v>0.99904500417810671</v>
      </c>
      <c r="H46" s="36">
        <v>38.89</v>
      </c>
      <c r="I46" s="37">
        <v>35.53</v>
      </c>
      <c r="J46" s="36">
        <v>42.43</v>
      </c>
    </row>
    <row r="47" spans="1:10" ht="13.5" customHeight="1" thickBot="1" x14ac:dyDescent="0.2">
      <c r="A47" s="33">
        <v>37</v>
      </c>
      <c r="B47" s="34">
        <v>1.8399264029438822E-3</v>
      </c>
      <c r="C47" s="35">
        <v>2.4120461013664896E-3</v>
      </c>
      <c r="D47" s="35">
        <v>1.225251013813892E-3</v>
      </c>
      <c r="E47" s="34">
        <v>0.99816007359705616</v>
      </c>
      <c r="F47" s="34">
        <v>0.99758795389863353</v>
      </c>
      <c r="G47" s="35">
        <v>0.99877474898618612</v>
      </c>
      <c r="H47" s="36">
        <v>37.950000000000003</v>
      </c>
      <c r="I47" s="37">
        <v>34.6</v>
      </c>
      <c r="J47" s="36">
        <v>41.47</v>
      </c>
    </row>
    <row r="48" spans="1:10" ht="13.5" customHeight="1" thickBot="1" x14ac:dyDescent="0.2">
      <c r="A48" s="33">
        <v>38</v>
      </c>
      <c r="B48" s="34">
        <v>1.957182075343681E-3</v>
      </c>
      <c r="C48" s="35">
        <v>2.8459801787034198E-3</v>
      </c>
      <c r="D48" s="35">
        <v>9.9822597883109901E-4</v>
      </c>
      <c r="E48" s="34">
        <v>0.99804281792465632</v>
      </c>
      <c r="F48" s="34">
        <v>0.99715401982129659</v>
      </c>
      <c r="G48" s="35">
        <v>0.99900177402116885</v>
      </c>
      <c r="H48" s="36">
        <v>37.020000000000003</v>
      </c>
      <c r="I48" s="37">
        <v>33.68</v>
      </c>
      <c r="J48" s="36">
        <v>40.520000000000003</v>
      </c>
    </row>
    <row r="49" spans="1:10" ht="13.5" customHeight="1" thickBot="1" x14ac:dyDescent="0.2">
      <c r="A49" s="33">
        <v>39</v>
      </c>
      <c r="B49" s="34">
        <v>2.0820525007878734E-3</v>
      </c>
      <c r="C49" s="35">
        <v>2.806752129946652E-3</v>
      </c>
      <c r="D49" s="35">
        <v>1.2998592714342496E-3</v>
      </c>
      <c r="E49" s="34">
        <v>0.99791794749921214</v>
      </c>
      <c r="F49" s="34">
        <v>0.99719324787005337</v>
      </c>
      <c r="G49" s="35">
        <v>0.99870014072856572</v>
      </c>
      <c r="H49" s="36">
        <v>36.090000000000003</v>
      </c>
      <c r="I49" s="37">
        <v>32.78</v>
      </c>
      <c r="J49" s="36">
        <v>39.56</v>
      </c>
    </row>
    <row r="50" spans="1:10" ht="13.5" customHeight="1" thickBot="1" x14ac:dyDescent="0.2">
      <c r="A50" s="33">
        <v>40</v>
      </c>
      <c r="B50" s="34">
        <v>2.3741654505999681E-3</v>
      </c>
      <c r="C50" s="35">
        <v>3.0452506737495499E-3</v>
      </c>
      <c r="D50" s="35">
        <v>1.6526764467456395E-3</v>
      </c>
      <c r="E50" s="34">
        <v>0.99762583454940001</v>
      </c>
      <c r="F50" s="34">
        <v>0.9969547493262505</v>
      </c>
      <c r="G50" s="35">
        <v>0.9983473235532544</v>
      </c>
      <c r="H50" s="36">
        <v>35.159999999999997</v>
      </c>
      <c r="I50" s="37">
        <v>31.87</v>
      </c>
      <c r="J50" s="36">
        <v>38.61</v>
      </c>
    </row>
    <row r="51" spans="1:10" ht="13.5" customHeight="1" thickBot="1" x14ac:dyDescent="0.2">
      <c r="A51" s="33">
        <v>41</v>
      </c>
      <c r="B51" s="34">
        <v>2.5160612648704108E-3</v>
      </c>
      <c r="C51" s="35">
        <v>3.3554509537042287E-3</v>
      </c>
      <c r="D51" s="35">
        <v>1.6180084338689616E-3</v>
      </c>
      <c r="E51" s="34">
        <v>0.99748393873512964</v>
      </c>
      <c r="F51" s="34">
        <v>0.99664454904629574</v>
      </c>
      <c r="G51" s="35">
        <v>0.99838199156613106</v>
      </c>
      <c r="H51" s="36">
        <v>34.24</v>
      </c>
      <c r="I51" s="37">
        <v>30.97</v>
      </c>
      <c r="J51" s="36">
        <v>37.67</v>
      </c>
    </row>
    <row r="52" spans="1:10" ht="13.5" customHeight="1" thickBot="1" x14ac:dyDescent="0.2">
      <c r="A52" s="33">
        <v>42</v>
      </c>
      <c r="B52" s="34">
        <v>2.9575479586229961E-3</v>
      </c>
      <c r="C52" s="35">
        <v>3.769485734446229E-3</v>
      </c>
      <c r="D52" s="35">
        <v>2.0967043351576959E-3</v>
      </c>
      <c r="E52" s="34">
        <v>0.99704245204137698</v>
      </c>
      <c r="F52" s="34">
        <v>0.99623051426555376</v>
      </c>
      <c r="G52" s="35">
        <v>0.99790329566484226</v>
      </c>
      <c r="H52" s="36">
        <v>33.33</v>
      </c>
      <c r="I52" s="37">
        <v>30.07</v>
      </c>
      <c r="J52" s="36">
        <v>36.729999999999997</v>
      </c>
    </row>
    <row r="53" spans="1:10" ht="13.5" customHeight="1" thickBot="1" x14ac:dyDescent="0.2">
      <c r="A53" s="33">
        <v>43</v>
      </c>
      <c r="B53" s="34">
        <v>2.845887482300823E-3</v>
      </c>
      <c r="C53" s="35">
        <v>3.8919351465386328E-3</v>
      </c>
      <c r="D53" s="35">
        <v>1.7400165349637576E-3</v>
      </c>
      <c r="E53" s="34">
        <v>0.99715411251769914</v>
      </c>
      <c r="F53" s="34">
        <v>0.99610806485346137</v>
      </c>
      <c r="G53" s="35">
        <v>0.99825998346503619</v>
      </c>
      <c r="H53" s="36">
        <v>32.43</v>
      </c>
      <c r="I53" s="37">
        <v>29.18</v>
      </c>
      <c r="J53" s="36">
        <v>35.81</v>
      </c>
    </row>
    <row r="54" spans="1:10" ht="13.5" customHeight="1" thickBot="1" x14ac:dyDescent="0.2">
      <c r="A54" s="33">
        <v>44</v>
      </c>
      <c r="B54" s="34">
        <v>3.3548203773256305E-3</v>
      </c>
      <c r="C54" s="35">
        <v>4.4390565667730376E-3</v>
      </c>
      <c r="D54" s="35">
        <v>2.2073909864868051E-3</v>
      </c>
      <c r="E54" s="34">
        <v>0.9966451796226744</v>
      </c>
      <c r="F54" s="34">
        <v>0.99556094343322699</v>
      </c>
      <c r="G54" s="35">
        <v>0.99779260901351319</v>
      </c>
      <c r="H54" s="36">
        <v>31.52</v>
      </c>
      <c r="I54" s="37">
        <v>28.29</v>
      </c>
      <c r="J54" s="36">
        <v>34.869999999999997</v>
      </c>
    </row>
    <row r="55" spans="1:10" ht="13.5" customHeight="1" thickBot="1" x14ac:dyDescent="0.2">
      <c r="A55" s="33">
        <v>45</v>
      </c>
      <c r="B55" s="34">
        <v>3.8386067078408853E-3</v>
      </c>
      <c r="C55" s="35">
        <v>5.201022603767441E-3</v>
      </c>
      <c r="D55" s="35">
        <v>2.3990515377641398E-3</v>
      </c>
      <c r="E55" s="34">
        <v>0.99616139329215914</v>
      </c>
      <c r="F55" s="34">
        <v>0.99479897739623258</v>
      </c>
      <c r="G55" s="35">
        <v>0.9976009484622359</v>
      </c>
      <c r="H55" s="36">
        <v>30.62</v>
      </c>
      <c r="I55" s="37">
        <v>27.42</v>
      </c>
      <c r="J55" s="36">
        <v>33.950000000000003</v>
      </c>
    </row>
    <row r="56" spans="1:10" ht="13.5" customHeight="1" thickBot="1" x14ac:dyDescent="0.2">
      <c r="A56" s="33">
        <v>46</v>
      </c>
      <c r="B56" s="34">
        <v>4.1973525436545039E-3</v>
      </c>
      <c r="C56" s="35">
        <v>5.6549673445547705E-3</v>
      </c>
      <c r="D56" s="35">
        <v>2.6702393480165592E-3</v>
      </c>
      <c r="E56" s="34">
        <v>0.9958026474563455</v>
      </c>
      <c r="F56" s="34">
        <v>0.99434503265544527</v>
      </c>
      <c r="G56" s="35">
        <v>0.99732976065198342</v>
      </c>
      <c r="H56" s="36">
        <v>29.74</v>
      </c>
      <c r="I56" s="37">
        <v>26.56</v>
      </c>
      <c r="J56" s="36">
        <v>33.03</v>
      </c>
    </row>
    <row r="57" spans="1:10" ht="13.5" customHeight="1" thickBot="1" x14ac:dyDescent="0.2">
      <c r="A57" s="33">
        <v>47</v>
      </c>
      <c r="B57" s="34">
        <v>4.6677694999728622E-3</v>
      </c>
      <c r="C57" s="35">
        <v>6.1259280134160592E-3</v>
      </c>
      <c r="D57" s="35">
        <v>3.1452001929570669E-3</v>
      </c>
      <c r="E57" s="34">
        <v>0.99533223050002717</v>
      </c>
      <c r="F57" s="34">
        <v>0.99387407198658395</v>
      </c>
      <c r="G57" s="35">
        <v>0.99685479980704295</v>
      </c>
      <c r="H57" s="36">
        <v>28.86</v>
      </c>
      <c r="I57" s="37">
        <v>25.7</v>
      </c>
      <c r="J57" s="36">
        <v>32.11</v>
      </c>
    </row>
    <row r="58" spans="1:10" ht="13.5" customHeight="1" thickBot="1" x14ac:dyDescent="0.2">
      <c r="A58" s="33">
        <v>48</v>
      </c>
      <c r="B58" s="34">
        <v>5.3597867930115489E-3</v>
      </c>
      <c r="C58" s="35">
        <v>7.4543493335387937E-3</v>
      </c>
      <c r="D58" s="35">
        <v>3.1582783334008178E-3</v>
      </c>
      <c r="E58" s="34">
        <v>0.99464021320698848</v>
      </c>
      <c r="F58" s="34">
        <v>0.99254565066646117</v>
      </c>
      <c r="G58" s="35">
        <v>0.99684172166659923</v>
      </c>
      <c r="H58" s="36">
        <v>27.99</v>
      </c>
      <c r="I58" s="37">
        <v>24.86</v>
      </c>
      <c r="J58" s="36">
        <v>31.21</v>
      </c>
    </row>
    <row r="59" spans="1:10" ht="13.5" customHeight="1" thickBot="1" x14ac:dyDescent="0.2">
      <c r="A59" s="33">
        <v>49</v>
      </c>
      <c r="B59" s="34">
        <v>6.080256426061764E-3</v>
      </c>
      <c r="C59" s="35">
        <v>8.4380481007183868E-3</v>
      </c>
      <c r="D59" s="35">
        <v>3.595482858155669E-3</v>
      </c>
      <c r="E59" s="34">
        <v>0.9939197435739382</v>
      </c>
      <c r="F59" s="34">
        <v>0.99156195189928165</v>
      </c>
      <c r="G59" s="35">
        <v>0.9964045171418443</v>
      </c>
      <c r="H59" s="36">
        <v>27.14</v>
      </c>
      <c r="I59" s="37">
        <v>24.04</v>
      </c>
      <c r="J59" s="36">
        <v>30.31</v>
      </c>
    </row>
    <row r="60" spans="1:10" ht="13.5" customHeight="1" thickBot="1" x14ac:dyDescent="0.2">
      <c r="A60" s="33">
        <v>50</v>
      </c>
      <c r="B60" s="34">
        <v>6.4438354054827942E-3</v>
      </c>
      <c r="C60" s="35">
        <v>8.7074267015214493E-3</v>
      </c>
      <c r="D60" s="35">
        <v>4.0709909856628179E-3</v>
      </c>
      <c r="E60" s="34">
        <v>0.99355616459451723</v>
      </c>
      <c r="F60" s="34">
        <v>0.99129257329847853</v>
      </c>
      <c r="G60" s="35">
        <v>0.99592900901433723</v>
      </c>
      <c r="H60" s="36">
        <v>26.3</v>
      </c>
      <c r="I60" s="37">
        <v>23.24</v>
      </c>
      <c r="J60" s="36">
        <v>29.42</v>
      </c>
    </row>
    <row r="61" spans="1:10" ht="13.5" customHeight="1" thickBot="1" x14ac:dyDescent="0.2">
      <c r="A61" s="33">
        <v>51</v>
      </c>
      <c r="B61" s="34">
        <v>6.9241583073220711E-3</v>
      </c>
      <c r="C61" s="35">
        <v>9.58372172544464E-3</v>
      </c>
      <c r="D61" s="35">
        <v>4.1706473717647175E-3</v>
      </c>
      <c r="E61" s="34">
        <v>0.99307584169267793</v>
      </c>
      <c r="F61" s="34">
        <v>0.99041627827455536</v>
      </c>
      <c r="G61" s="35">
        <v>0.99582935262823524</v>
      </c>
      <c r="H61" s="36">
        <v>25.47</v>
      </c>
      <c r="I61" s="37">
        <v>22.44</v>
      </c>
      <c r="J61" s="36">
        <v>28.54</v>
      </c>
    </row>
    <row r="62" spans="1:10" ht="13.5" customHeight="1" thickBot="1" x14ac:dyDescent="0.2">
      <c r="A62" s="33">
        <v>52</v>
      </c>
      <c r="B62" s="34">
        <v>7.4499064424590139E-3</v>
      </c>
      <c r="C62" s="35">
        <v>1.018031315741726E-2</v>
      </c>
      <c r="D62" s="35">
        <v>4.6599723408093322E-3</v>
      </c>
      <c r="E62" s="34">
        <v>0.99255009355754098</v>
      </c>
      <c r="F62" s="34">
        <v>0.9898196868425827</v>
      </c>
      <c r="G62" s="35">
        <v>0.99534002765919072</v>
      </c>
      <c r="H62" s="36">
        <v>24.65</v>
      </c>
      <c r="I62" s="37">
        <v>21.65</v>
      </c>
      <c r="J62" s="36">
        <v>27.66</v>
      </c>
    </row>
    <row r="63" spans="1:10" ht="13.5" customHeight="1" thickBot="1" x14ac:dyDescent="0.2">
      <c r="A63" s="33">
        <v>53</v>
      </c>
      <c r="B63" s="34">
        <v>8.2191487424970143E-3</v>
      </c>
      <c r="C63" s="35">
        <v>1.175332887004389E-2</v>
      </c>
      <c r="D63" s="35">
        <v>4.6299294178592243E-3</v>
      </c>
      <c r="E63" s="34">
        <v>0.99178085125750304</v>
      </c>
      <c r="F63" s="34">
        <v>0.98824667112995612</v>
      </c>
      <c r="G63" s="35">
        <v>0.99537007058214078</v>
      </c>
      <c r="H63" s="36">
        <v>23.83</v>
      </c>
      <c r="I63" s="37">
        <v>20.87</v>
      </c>
      <c r="J63" s="36">
        <v>26.78</v>
      </c>
    </row>
    <row r="64" spans="1:10" ht="13.5" customHeight="1" thickBot="1" x14ac:dyDescent="0.2">
      <c r="A64" s="33">
        <v>54</v>
      </c>
      <c r="B64" s="34">
        <v>9.5224828662171957E-3</v>
      </c>
      <c r="C64" s="35">
        <v>1.3410684177832994E-2</v>
      </c>
      <c r="D64" s="35">
        <v>5.5979757719608588E-3</v>
      </c>
      <c r="E64" s="34">
        <v>0.99047751713378285</v>
      </c>
      <c r="F64" s="34">
        <v>0.98658931582216702</v>
      </c>
      <c r="G64" s="35">
        <v>0.99440202422803914</v>
      </c>
      <c r="H64" s="36">
        <v>23.02</v>
      </c>
      <c r="I64" s="37">
        <v>20.11</v>
      </c>
      <c r="J64" s="36">
        <v>25.9</v>
      </c>
    </row>
    <row r="65" spans="1:10" ht="13.5" customHeight="1" thickBot="1" x14ac:dyDescent="0.2">
      <c r="A65" s="33">
        <v>55</v>
      </c>
      <c r="B65" s="34">
        <v>1.0622443217035578E-2</v>
      </c>
      <c r="C65" s="35">
        <v>1.4800507698250649E-2</v>
      </c>
      <c r="D65" s="35">
        <v>6.457823372479991E-3</v>
      </c>
      <c r="E65" s="34">
        <v>0.98937755678296446</v>
      </c>
      <c r="F65" s="34">
        <v>0.9851994923017493</v>
      </c>
      <c r="G65" s="35">
        <v>0.99354217662751998</v>
      </c>
      <c r="H65" s="36">
        <v>22.24</v>
      </c>
      <c r="I65" s="37">
        <v>19.38</v>
      </c>
      <c r="J65" s="36">
        <v>25.05</v>
      </c>
    </row>
    <row r="66" spans="1:10" ht="13.5" customHeight="1" thickBot="1" x14ac:dyDescent="0.2">
      <c r="A66" s="33">
        <v>56</v>
      </c>
      <c r="B66" s="34">
        <v>1.1747049741413749E-2</v>
      </c>
      <c r="C66" s="35">
        <v>1.6784159406032079E-2</v>
      </c>
      <c r="D66" s="35">
        <v>6.7777342849329467E-3</v>
      </c>
      <c r="E66" s="34">
        <v>0.98825295025858628</v>
      </c>
      <c r="F66" s="34">
        <v>0.98321584059396794</v>
      </c>
      <c r="G66" s="35">
        <v>0.993222265715067</v>
      </c>
      <c r="H66" s="36">
        <v>21.47</v>
      </c>
      <c r="I66" s="37">
        <v>18.66</v>
      </c>
      <c r="J66" s="36">
        <v>24.21</v>
      </c>
    </row>
    <row r="67" spans="1:10" ht="13.5" customHeight="1" thickBot="1" x14ac:dyDescent="0.2">
      <c r="A67" s="33">
        <v>57</v>
      </c>
      <c r="B67" s="34">
        <v>1.2779808650002536E-2</v>
      </c>
      <c r="C67" s="35">
        <v>1.7977868400272587E-2</v>
      </c>
      <c r="D67" s="35">
        <v>7.7108484570391819E-3</v>
      </c>
      <c r="E67" s="34">
        <v>0.9872201913499975</v>
      </c>
      <c r="F67" s="34">
        <v>0.9820221315997274</v>
      </c>
      <c r="G67" s="35">
        <v>0.99228915154296082</v>
      </c>
      <c r="H67" s="36">
        <v>20.72</v>
      </c>
      <c r="I67" s="37">
        <v>17.97</v>
      </c>
      <c r="J67" s="36">
        <v>23.37</v>
      </c>
    </row>
    <row r="68" spans="1:10" ht="13.5" customHeight="1" thickBot="1" x14ac:dyDescent="0.2">
      <c r="A68" s="33">
        <v>58</v>
      </c>
      <c r="B68" s="34">
        <v>1.3515837714690932E-2</v>
      </c>
      <c r="C68" s="35">
        <v>1.935142489984126E-2</v>
      </c>
      <c r="D68" s="35">
        <v>7.9078045464687288E-3</v>
      </c>
      <c r="E68" s="34">
        <v>0.98648416228530911</v>
      </c>
      <c r="F68" s="34">
        <v>0.98064857510015879</v>
      </c>
      <c r="G68" s="35">
        <v>0.99209219545353122</v>
      </c>
      <c r="H68" s="36">
        <v>19.98</v>
      </c>
      <c r="I68" s="37">
        <v>17.29</v>
      </c>
      <c r="J68" s="36">
        <v>22.55</v>
      </c>
    </row>
    <row r="69" spans="1:10" ht="13.5" customHeight="1" thickBot="1" x14ac:dyDescent="0.2">
      <c r="A69" s="33">
        <v>59</v>
      </c>
      <c r="B69" s="34">
        <v>1.4925490298692973E-2</v>
      </c>
      <c r="C69" s="35">
        <v>2.0833445081558325E-2</v>
      </c>
      <c r="D69" s="35">
        <v>9.2983334525427366E-3</v>
      </c>
      <c r="E69" s="34">
        <v>0.98507450970130706</v>
      </c>
      <c r="F69" s="34">
        <v>0.97916655491844162</v>
      </c>
      <c r="G69" s="35">
        <v>0.99070166654745728</v>
      </c>
      <c r="H69" s="36">
        <v>19.25</v>
      </c>
      <c r="I69" s="37">
        <v>16.63</v>
      </c>
      <c r="J69" s="36">
        <v>21.72</v>
      </c>
    </row>
    <row r="70" spans="1:10" ht="13.5" customHeight="1" thickBot="1" x14ac:dyDescent="0.2">
      <c r="A70" s="33">
        <v>60</v>
      </c>
      <c r="B70" s="34">
        <v>1.6436843558161239E-2</v>
      </c>
      <c r="C70" s="35">
        <v>2.3020302778817416E-2</v>
      </c>
      <c r="D70" s="35">
        <v>1.024458434945869E-2</v>
      </c>
      <c r="E70" s="34">
        <v>0.98356315644183878</v>
      </c>
      <c r="F70" s="34">
        <v>0.97697969722118261</v>
      </c>
      <c r="G70" s="35">
        <v>0.98975541565054126</v>
      </c>
      <c r="H70" s="36">
        <v>18.53</v>
      </c>
      <c r="I70" s="37">
        <v>15.97</v>
      </c>
      <c r="J70" s="36">
        <v>20.92</v>
      </c>
    </row>
    <row r="71" spans="1:10" ht="13.5" customHeight="1" thickBot="1" x14ac:dyDescent="0.2">
      <c r="A71" s="33">
        <v>61</v>
      </c>
      <c r="B71" s="34">
        <v>1.7746858049125052E-2</v>
      </c>
      <c r="C71" s="35">
        <v>2.4889848235346478E-2</v>
      </c>
      <c r="D71" s="35">
        <v>1.1176329108094138E-2</v>
      </c>
      <c r="E71" s="34">
        <v>0.98225314195087499</v>
      </c>
      <c r="F71" s="34">
        <v>0.97511015176465354</v>
      </c>
      <c r="G71" s="35">
        <v>0.98882367089190581</v>
      </c>
      <c r="H71" s="36">
        <v>17.829999999999998</v>
      </c>
      <c r="I71" s="37">
        <v>15.33</v>
      </c>
      <c r="J71" s="36">
        <v>20.13</v>
      </c>
    </row>
    <row r="72" spans="1:10" ht="13.5" customHeight="1" thickBot="1" x14ac:dyDescent="0.2">
      <c r="A72" s="33">
        <v>62</v>
      </c>
      <c r="B72" s="34">
        <v>1.9132056615923963E-2</v>
      </c>
      <c r="C72" s="35">
        <v>2.6583850931677019E-2</v>
      </c>
      <c r="D72" s="35">
        <v>1.243779832708569E-2</v>
      </c>
      <c r="E72" s="34">
        <v>0.98086794338407601</v>
      </c>
      <c r="F72" s="34">
        <v>0.97341614906832297</v>
      </c>
      <c r="G72" s="35">
        <v>0.98756220167291431</v>
      </c>
      <c r="H72" s="36">
        <v>17.149999999999999</v>
      </c>
      <c r="I72" s="37">
        <v>14.71</v>
      </c>
      <c r="J72" s="36">
        <v>19.350000000000001</v>
      </c>
    </row>
    <row r="73" spans="1:10" ht="13.5" customHeight="1" thickBot="1" x14ac:dyDescent="0.2">
      <c r="A73" s="33">
        <v>63</v>
      </c>
      <c r="B73" s="34">
        <v>2.0637014201189699E-2</v>
      </c>
      <c r="C73" s="35">
        <v>2.9657446315158438E-2</v>
      </c>
      <c r="D73" s="35">
        <v>1.2692087370177579E-2</v>
      </c>
      <c r="E73" s="34">
        <v>0.97936298579881031</v>
      </c>
      <c r="F73" s="34">
        <v>0.97034255368484157</v>
      </c>
      <c r="G73" s="35">
        <v>0.98730791262982243</v>
      </c>
      <c r="H73" s="36">
        <v>16.47</v>
      </c>
      <c r="I73" s="37">
        <v>14.1</v>
      </c>
      <c r="J73" s="36">
        <v>18.59</v>
      </c>
    </row>
    <row r="74" spans="1:10" ht="13.5" customHeight="1" thickBot="1" x14ac:dyDescent="0.2">
      <c r="A74" s="33">
        <v>64</v>
      </c>
      <c r="B74" s="34">
        <v>2.2843643354207428E-2</v>
      </c>
      <c r="C74" s="35">
        <v>3.2816029803930447E-2</v>
      </c>
      <c r="D74" s="35">
        <v>1.4259815197473586E-2</v>
      </c>
      <c r="E74" s="34">
        <v>0.97715635664579259</v>
      </c>
      <c r="F74" s="34">
        <v>0.96718397019606961</v>
      </c>
      <c r="G74" s="35">
        <v>0.98574018480252645</v>
      </c>
      <c r="H74" s="36">
        <v>15.81</v>
      </c>
      <c r="I74" s="37">
        <v>13.51</v>
      </c>
      <c r="J74" s="36">
        <v>17.82</v>
      </c>
    </row>
    <row r="75" spans="1:10" ht="13.5" customHeight="1" thickBot="1" x14ac:dyDescent="0.2">
      <c r="A75" s="33">
        <v>65</v>
      </c>
      <c r="B75" s="34">
        <v>2.3200596616887104E-2</v>
      </c>
      <c r="C75" s="35">
        <v>3.3536444629091076E-2</v>
      </c>
      <c r="D75" s="35">
        <v>1.4512366068613614E-2</v>
      </c>
      <c r="E75" s="34">
        <v>0.97679940338311289</v>
      </c>
      <c r="F75" s="34">
        <v>0.96646355537090889</v>
      </c>
      <c r="G75" s="35">
        <v>0.98548763393138639</v>
      </c>
      <c r="H75" s="36">
        <v>15.17</v>
      </c>
      <c r="I75" s="37">
        <v>12.96</v>
      </c>
      <c r="J75" s="36">
        <v>17.07</v>
      </c>
    </row>
    <row r="76" spans="1:10" ht="13.5" customHeight="1" thickBot="1" x14ac:dyDescent="0.2">
      <c r="A76" s="33">
        <v>66</v>
      </c>
      <c r="B76" s="34">
        <v>2.574516675724953E-2</v>
      </c>
      <c r="C76" s="35">
        <v>3.7399220997549339E-2</v>
      </c>
      <c r="D76" s="35">
        <v>1.6121384542437174E-2</v>
      </c>
      <c r="E76" s="34">
        <v>0.97425483324275042</v>
      </c>
      <c r="F76" s="34">
        <v>0.96260077900245067</v>
      </c>
      <c r="G76" s="35">
        <v>0.98387861545756283</v>
      </c>
      <c r="H76" s="36">
        <v>14.51</v>
      </c>
      <c r="I76" s="37">
        <v>12.39</v>
      </c>
      <c r="J76" s="36">
        <v>16.32</v>
      </c>
    </row>
    <row r="77" spans="1:10" ht="13.5" customHeight="1" thickBot="1" x14ac:dyDescent="0.2">
      <c r="A77" s="33">
        <v>67</v>
      </c>
      <c r="B77" s="34">
        <v>2.7801982133114002E-2</v>
      </c>
      <c r="C77" s="35">
        <v>3.9589300451478224E-2</v>
      </c>
      <c r="D77" s="35">
        <v>1.8261386352585229E-2</v>
      </c>
      <c r="E77" s="34">
        <v>0.97219801786688598</v>
      </c>
      <c r="F77" s="34">
        <v>0.96041069954852176</v>
      </c>
      <c r="G77" s="35">
        <v>0.98173861364741477</v>
      </c>
      <c r="H77" s="36">
        <v>13.88</v>
      </c>
      <c r="I77" s="37">
        <v>11.85</v>
      </c>
      <c r="J77" s="36">
        <v>15.58</v>
      </c>
    </row>
    <row r="78" spans="1:10" ht="13.5" customHeight="1" thickBot="1" x14ac:dyDescent="0.2">
      <c r="A78" s="33">
        <v>68</v>
      </c>
      <c r="B78" s="34">
        <v>2.9634122927350487E-2</v>
      </c>
      <c r="C78" s="35">
        <v>4.1953532479848267E-2</v>
      </c>
      <c r="D78" s="35">
        <v>1.9949504989861238E-2</v>
      </c>
      <c r="E78" s="34">
        <v>0.97036587707264954</v>
      </c>
      <c r="F78" s="34">
        <v>0.95804646752015177</v>
      </c>
      <c r="G78" s="35">
        <v>0.98005049501013874</v>
      </c>
      <c r="H78" s="36">
        <v>13.27</v>
      </c>
      <c r="I78" s="37">
        <v>11.32</v>
      </c>
      <c r="J78" s="36">
        <v>14.86</v>
      </c>
    </row>
    <row r="79" spans="1:10" ht="13.5" customHeight="1" thickBot="1" x14ac:dyDescent="0.2">
      <c r="A79" s="33">
        <v>69</v>
      </c>
      <c r="B79" s="34">
        <v>3.2541788825744419E-2</v>
      </c>
      <c r="C79" s="35">
        <v>4.6287317865697425E-2</v>
      </c>
      <c r="D79" s="35">
        <v>2.205543743447546E-2</v>
      </c>
      <c r="E79" s="34">
        <v>0.96745821117425557</v>
      </c>
      <c r="F79" s="34">
        <v>0.9537126821343026</v>
      </c>
      <c r="G79" s="35">
        <v>0.97794456256552453</v>
      </c>
      <c r="H79" s="36">
        <v>12.66</v>
      </c>
      <c r="I79" s="37">
        <v>10.79</v>
      </c>
      <c r="J79" s="36">
        <v>14.15</v>
      </c>
    </row>
    <row r="80" spans="1:10" ht="13.5" customHeight="1" thickBot="1" x14ac:dyDescent="0.2">
      <c r="A80" s="33">
        <v>70</v>
      </c>
      <c r="B80" s="34">
        <v>3.5372956925344076E-2</v>
      </c>
      <c r="C80" s="35">
        <v>5.1147673158809748E-2</v>
      </c>
      <c r="D80" s="35">
        <v>2.3621603866547793E-2</v>
      </c>
      <c r="E80" s="34">
        <v>0.96462704307465597</v>
      </c>
      <c r="F80" s="34">
        <v>0.94885232684119025</v>
      </c>
      <c r="G80" s="35">
        <v>0.97637839613345223</v>
      </c>
      <c r="H80" s="36">
        <v>12.06</v>
      </c>
      <c r="I80" s="37">
        <v>10.29</v>
      </c>
      <c r="J80" s="36">
        <v>13.46</v>
      </c>
    </row>
    <row r="81" spans="1:10" ht="13.5" customHeight="1" thickBot="1" x14ac:dyDescent="0.2">
      <c r="A81" s="33">
        <v>71</v>
      </c>
      <c r="B81" s="34">
        <v>3.6456526193566013E-2</v>
      </c>
      <c r="C81" s="35">
        <v>5.3054704140474827E-2</v>
      </c>
      <c r="D81" s="35">
        <v>2.440186197431532E-2</v>
      </c>
      <c r="E81" s="34">
        <v>0.96354347380643401</v>
      </c>
      <c r="F81" s="34">
        <v>0.94694529585952514</v>
      </c>
      <c r="G81" s="35">
        <v>0.97559813802568462</v>
      </c>
      <c r="H81" s="36">
        <v>11.49</v>
      </c>
      <c r="I81" s="37">
        <v>9.82</v>
      </c>
      <c r="J81" s="36">
        <v>12.77</v>
      </c>
    </row>
    <row r="82" spans="1:10" ht="13.5" customHeight="1" thickBot="1" x14ac:dyDescent="0.2">
      <c r="A82" s="33">
        <v>72</v>
      </c>
      <c r="B82" s="34">
        <v>3.923961975175172E-2</v>
      </c>
      <c r="C82" s="35">
        <v>5.5507884482831379E-2</v>
      </c>
      <c r="D82" s="35">
        <v>2.7784243708924142E-2</v>
      </c>
      <c r="E82" s="34">
        <v>0.96076038024824828</v>
      </c>
      <c r="F82" s="34">
        <v>0.94449211551716861</v>
      </c>
      <c r="G82" s="35">
        <v>0.97221575629107582</v>
      </c>
      <c r="H82" s="36">
        <v>10.9</v>
      </c>
      <c r="I82" s="37">
        <v>9.34</v>
      </c>
      <c r="J82" s="36">
        <v>12.08</v>
      </c>
    </row>
    <row r="83" spans="1:10" ht="13.5" customHeight="1" thickBot="1" x14ac:dyDescent="0.2">
      <c r="A83" s="33">
        <v>73</v>
      </c>
      <c r="B83" s="34">
        <v>4.3270300672802263E-2</v>
      </c>
      <c r="C83" s="35">
        <v>6.1762970597241201E-2</v>
      </c>
      <c r="D83" s="35">
        <v>3.051531947334803E-2</v>
      </c>
      <c r="E83" s="34">
        <v>0.95672969932719776</v>
      </c>
      <c r="F83" s="34">
        <v>0.93823702940275877</v>
      </c>
      <c r="G83" s="35">
        <v>0.96948468052665193</v>
      </c>
      <c r="H83" s="36">
        <v>10.33</v>
      </c>
      <c r="I83" s="37">
        <v>8.86</v>
      </c>
      <c r="J83" s="36">
        <v>11.41</v>
      </c>
    </row>
    <row r="84" spans="1:10" ht="13.5" customHeight="1" thickBot="1" x14ac:dyDescent="0.2">
      <c r="A84" s="33">
        <v>74</v>
      </c>
      <c r="B84" s="34">
        <v>4.7163218331847993E-2</v>
      </c>
      <c r="C84" s="35">
        <v>6.6213462395720568E-2</v>
      </c>
      <c r="D84" s="35">
        <v>3.4318408707880242E-2</v>
      </c>
      <c r="E84" s="34">
        <v>0.952836781668152</v>
      </c>
      <c r="F84" s="34">
        <v>0.93378653760427943</v>
      </c>
      <c r="G84" s="35">
        <v>0.96568159129211972</v>
      </c>
      <c r="H84" s="36">
        <v>9.77</v>
      </c>
      <c r="I84" s="37">
        <v>8.41</v>
      </c>
      <c r="J84" s="36">
        <v>10.75</v>
      </c>
    </row>
    <row r="85" spans="1:10" ht="13.5" customHeight="1" thickBot="1" x14ac:dyDescent="0.2">
      <c r="A85" s="33">
        <v>75</v>
      </c>
      <c r="B85" s="34">
        <v>5.0300337657721697E-2</v>
      </c>
      <c r="C85" s="35">
        <v>6.8809399759256928E-2</v>
      </c>
      <c r="D85" s="35">
        <v>3.8181946502928929E-2</v>
      </c>
      <c r="E85" s="34">
        <v>0.94969966234227832</v>
      </c>
      <c r="F85" s="34">
        <v>0.93119060024074307</v>
      </c>
      <c r="G85" s="35">
        <v>0.96181805349707106</v>
      </c>
      <c r="H85" s="36">
        <v>9.23</v>
      </c>
      <c r="I85" s="37">
        <v>7.97</v>
      </c>
      <c r="J85" s="36">
        <v>10.119999999999999</v>
      </c>
    </row>
    <row r="86" spans="1:10" ht="13.5" customHeight="1" thickBot="1" x14ac:dyDescent="0.2">
      <c r="A86" s="33">
        <v>76</v>
      </c>
      <c r="B86" s="34">
        <v>5.4954184969489776E-2</v>
      </c>
      <c r="C86" s="35">
        <v>7.5228273275721513E-2</v>
      </c>
      <c r="D86" s="35">
        <v>4.1987394656742297E-2</v>
      </c>
      <c r="E86" s="34">
        <v>0.94504581503051022</v>
      </c>
      <c r="F86" s="34">
        <v>0.92477172672427854</v>
      </c>
      <c r="G86" s="35">
        <v>0.95801260534325772</v>
      </c>
      <c r="H86" s="36">
        <v>8.69</v>
      </c>
      <c r="I86" s="37">
        <v>7.52</v>
      </c>
      <c r="J86" s="36">
        <v>9.5</v>
      </c>
    </row>
    <row r="87" spans="1:10" ht="13.5" customHeight="1" thickBot="1" x14ac:dyDescent="0.2">
      <c r="A87" s="33">
        <v>77</v>
      </c>
      <c r="B87" s="34">
        <v>6.0232338126123976E-2</v>
      </c>
      <c r="C87" s="35">
        <v>8.0820854132002212E-2</v>
      </c>
      <c r="D87" s="35">
        <v>4.7388379882082651E-2</v>
      </c>
      <c r="E87" s="34">
        <v>0.93976766187387606</v>
      </c>
      <c r="F87" s="34">
        <v>0.91917914586799776</v>
      </c>
      <c r="G87" s="35">
        <v>0.95261162011791733</v>
      </c>
      <c r="H87" s="36">
        <v>8.17</v>
      </c>
      <c r="I87" s="37">
        <v>7.09</v>
      </c>
      <c r="J87" s="36">
        <v>8.89</v>
      </c>
    </row>
    <row r="88" spans="1:10" ht="13.5" customHeight="1" thickBot="1" x14ac:dyDescent="0.2">
      <c r="A88" s="33">
        <v>78</v>
      </c>
      <c r="B88" s="34">
        <v>6.6033666180791109E-2</v>
      </c>
      <c r="C88" s="35">
        <v>8.9141160128370936E-2</v>
      </c>
      <c r="D88" s="35">
        <v>5.1918983564108755E-2</v>
      </c>
      <c r="E88" s="34">
        <v>0.9339663338192089</v>
      </c>
      <c r="F88" s="34">
        <v>0.91085883987162908</v>
      </c>
      <c r="G88" s="35">
        <v>0.94808101643589127</v>
      </c>
      <c r="H88" s="36">
        <v>7.66</v>
      </c>
      <c r="I88" s="37">
        <v>6.67</v>
      </c>
      <c r="J88" s="36">
        <v>8.31</v>
      </c>
    </row>
    <row r="89" spans="1:10" ht="13.5" customHeight="1" thickBot="1" x14ac:dyDescent="0.2">
      <c r="A89" s="33">
        <v>79</v>
      </c>
      <c r="B89" s="34">
        <v>7.3459193418056276E-2</v>
      </c>
      <c r="C89" s="35">
        <v>9.4852440111128589E-2</v>
      </c>
      <c r="D89" s="35">
        <v>6.0694206604267831E-2</v>
      </c>
      <c r="E89" s="34">
        <v>0.92654080658194371</v>
      </c>
      <c r="F89" s="34">
        <v>0.90514755988887141</v>
      </c>
      <c r="G89" s="35">
        <v>0.93930579339573217</v>
      </c>
      <c r="H89" s="36">
        <v>7.17</v>
      </c>
      <c r="I89" s="37">
        <v>6.28</v>
      </c>
      <c r="J89" s="36">
        <v>7.74</v>
      </c>
    </row>
    <row r="90" spans="1:10" ht="13.5" customHeight="1" thickBot="1" x14ac:dyDescent="0.2">
      <c r="A90" s="33">
        <v>80</v>
      </c>
      <c r="B90" s="34">
        <v>8.1076475787814573E-2</v>
      </c>
      <c r="C90" s="35">
        <v>0.10370970542276751</v>
      </c>
      <c r="D90" s="35">
        <v>6.7895721339377491E-2</v>
      </c>
      <c r="E90" s="34">
        <v>0.91892352421218537</v>
      </c>
      <c r="F90" s="34">
        <v>0.89629029457723253</v>
      </c>
      <c r="G90" s="35">
        <v>0.93210427866062251</v>
      </c>
      <c r="H90" s="36">
        <v>6.7</v>
      </c>
      <c r="I90" s="37">
        <v>5.88</v>
      </c>
      <c r="J90" s="36">
        <v>7.2</v>
      </c>
    </row>
    <row r="91" spans="1:10" ht="13.5" customHeight="1" thickBot="1" x14ac:dyDescent="0.2">
      <c r="A91" s="33">
        <v>81</v>
      </c>
      <c r="B91" s="34">
        <v>8.8896441798321693E-2</v>
      </c>
      <c r="C91" s="35">
        <v>0.11336203395337503</v>
      </c>
      <c r="D91" s="35">
        <v>7.5091894072030291E-2</v>
      </c>
      <c r="E91" s="34">
        <v>0.91110355820167832</v>
      </c>
      <c r="F91" s="34">
        <v>0.88663796604662493</v>
      </c>
      <c r="G91" s="35">
        <v>0.92490810592796968</v>
      </c>
      <c r="H91" s="36">
        <v>6.24</v>
      </c>
      <c r="I91" s="37">
        <v>5.51</v>
      </c>
      <c r="J91" s="36">
        <v>6.69</v>
      </c>
    </row>
    <row r="92" spans="1:10" ht="13.5" customHeight="1" thickBot="1" x14ac:dyDescent="0.2">
      <c r="A92" s="33">
        <v>82</v>
      </c>
      <c r="B92" s="34">
        <v>0.10071622403131812</v>
      </c>
      <c r="C92" s="35">
        <v>0.12404631541154294</v>
      </c>
      <c r="D92" s="35">
        <v>8.7930898787974179E-2</v>
      </c>
      <c r="E92" s="34">
        <v>0.89928377596868192</v>
      </c>
      <c r="F92" s="34">
        <v>0.87595368458845702</v>
      </c>
      <c r="G92" s="35">
        <v>0.91206910121202578</v>
      </c>
      <c r="H92" s="36">
        <v>5.8</v>
      </c>
      <c r="I92" s="37">
        <v>5.15</v>
      </c>
      <c r="J92" s="36">
        <v>6.19</v>
      </c>
    </row>
    <row r="93" spans="1:10" ht="13.5" customHeight="1" thickBot="1" x14ac:dyDescent="0.2">
      <c r="A93" s="33">
        <v>83</v>
      </c>
      <c r="B93" s="34">
        <v>0.11353136210457658</v>
      </c>
      <c r="C93" s="35">
        <v>0.13779144447471878</v>
      </c>
      <c r="D93" s="35">
        <v>0.10051982213314962</v>
      </c>
      <c r="E93" s="34">
        <v>0.88646863789542341</v>
      </c>
      <c r="F93" s="34">
        <v>0.8622085555252812</v>
      </c>
      <c r="G93" s="35">
        <v>0.89948017786685042</v>
      </c>
      <c r="H93" s="36">
        <v>5.4</v>
      </c>
      <c r="I93" s="37">
        <v>4.8099999999999996</v>
      </c>
      <c r="J93" s="36">
        <v>5.74</v>
      </c>
    </row>
    <row r="94" spans="1:10" ht="13.5" customHeight="1" thickBot="1" x14ac:dyDescent="0.2">
      <c r="A94" s="33">
        <v>84</v>
      </c>
      <c r="B94" s="34">
        <v>0.12314796998268232</v>
      </c>
      <c r="C94" s="35">
        <v>0.15006440532417348</v>
      </c>
      <c r="D94" s="35">
        <v>0.10898782498701182</v>
      </c>
      <c r="E94" s="34">
        <v>0.87685203001731771</v>
      </c>
      <c r="F94" s="34">
        <v>0.84993559467582647</v>
      </c>
      <c r="G94" s="35">
        <v>0.89101217501298824</v>
      </c>
      <c r="H94" s="36">
        <v>5.03</v>
      </c>
      <c r="I94" s="37">
        <v>4.49</v>
      </c>
      <c r="J94" s="36">
        <v>5.33</v>
      </c>
    </row>
    <row r="95" spans="1:10" ht="13.5" customHeight="1" thickBot="1" x14ac:dyDescent="0.2">
      <c r="A95" s="33">
        <v>85</v>
      </c>
      <c r="B95" s="34">
        <v>0.13693185982686026</v>
      </c>
      <c r="C95" s="35">
        <v>0.15630840001916718</v>
      </c>
      <c r="D95" s="35">
        <v>0.12695396839105277</v>
      </c>
      <c r="E95" s="34">
        <v>0.86306814017313971</v>
      </c>
      <c r="F95" s="34">
        <v>0.84369159998083276</v>
      </c>
      <c r="G95" s="35">
        <v>0.87304603160894723</v>
      </c>
      <c r="H95" s="36">
        <v>4.66</v>
      </c>
      <c r="I95" s="37">
        <v>4.2</v>
      </c>
      <c r="J95" s="36">
        <v>4.92</v>
      </c>
    </row>
    <row r="96" spans="1:10" ht="13.5" customHeight="1" thickBot="1" x14ac:dyDescent="0.2">
      <c r="A96" s="33">
        <v>86</v>
      </c>
      <c r="B96" s="34">
        <v>0.15472152116294427</v>
      </c>
      <c r="C96" s="35">
        <v>0.17902321857485989</v>
      </c>
      <c r="D96" s="35">
        <v>0.14226090288326013</v>
      </c>
      <c r="E96" s="34">
        <v>0.84527847883705576</v>
      </c>
      <c r="F96" s="34">
        <v>0.82097678142514008</v>
      </c>
      <c r="G96" s="35">
        <v>0.8577390971167399</v>
      </c>
      <c r="H96" s="36">
        <v>4.32</v>
      </c>
      <c r="I96" s="37">
        <v>3.89</v>
      </c>
      <c r="J96" s="36">
        <v>4.5599999999999996</v>
      </c>
    </row>
    <row r="97" spans="1:10" ht="13.5" customHeight="1" thickBot="1" x14ac:dyDescent="0.25">
      <c r="A97" s="33">
        <v>87</v>
      </c>
      <c r="B97" s="34">
        <v>0.16540151817818619</v>
      </c>
      <c r="C97" s="35">
        <v>0.19143813127364834</v>
      </c>
      <c r="D97" s="35">
        <v>0.15221351073097331</v>
      </c>
      <c r="E97" s="34">
        <v>0.83459848182181384</v>
      </c>
      <c r="F97" s="34">
        <v>0.80856186872635161</v>
      </c>
      <c r="G97" s="35">
        <v>0.84778648926902667</v>
      </c>
      <c r="H97" s="38">
        <v>4.0199999999999996</v>
      </c>
      <c r="I97" s="37">
        <v>3.63</v>
      </c>
      <c r="J97" s="36">
        <v>4.2300000000000004</v>
      </c>
    </row>
    <row r="98" spans="1:10" ht="13.5" customHeight="1" thickBot="1" x14ac:dyDescent="0.25">
      <c r="A98" s="33">
        <v>88</v>
      </c>
      <c r="B98" s="34">
        <v>0.18284023668639054</v>
      </c>
      <c r="C98" s="35">
        <v>0.20576513832462759</v>
      </c>
      <c r="D98" s="35">
        <v>0.17142306580595434</v>
      </c>
      <c r="E98" s="34">
        <v>0.8171597633136094</v>
      </c>
      <c r="F98" s="34">
        <v>0.79423486167537238</v>
      </c>
      <c r="G98" s="35">
        <v>0.82857693419404566</v>
      </c>
      <c r="H98" s="38">
        <v>3.72</v>
      </c>
      <c r="I98" s="37">
        <v>3.37</v>
      </c>
      <c r="J98" s="36">
        <v>3.91</v>
      </c>
    </row>
    <row r="99" spans="1:10" ht="13.5" customHeight="1" thickBot="1" x14ac:dyDescent="0.25">
      <c r="A99" s="33">
        <v>89</v>
      </c>
      <c r="B99" s="34">
        <v>0.19753893419181934</v>
      </c>
      <c r="C99" s="35">
        <v>0.22393288921786331</v>
      </c>
      <c r="D99" s="35">
        <v>0.18447028928850664</v>
      </c>
      <c r="E99" s="34">
        <v>0.80246106580818066</v>
      </c>
      <c r="F99" s="34">
        <v>0.77606711078213664</v>
      </c>
      <c r="G99" s="35">
        <v>0.81552971071149338</v>
      </c>
      <c r="H99" s="38">
        <v>3.44</v>
      </c>
      <c r="I99" s="37">
        <v>3.12</v>
      </c>
      <c r="J99" s="36">
        <v>3.61</v>
      </c>
    </row>
    <row r="100" spans="1:10" ht="13.5" customHeight="1" thickBot="1" x14ac:dyDescent="0.25">
      <c r="A100" s="39">
        <v>90</v>
      </c>
      <c r="B100" s="34">
        <v>0.222448555393889</v>
      </c>
      <c r="C100" s="35">
        <v>0.25831055742706416</v>
      </c>
      <c r="D100" s="35">
        <v>0.20502208357784849</v>
      </c>
      <c r="E100" s="34">
        <v>0.77755144460611103</v>
      </c>
      <c r="F100" s="34">
        <v>0.7416894425729359</v>
      </c>
      <c r="G100" s="35">
        <v>0.79497791642215154</v>
      </c>
      <c r="H100" s="38">
        <v>3.17</v>
      </c>
      <c r="I100" s="37">
        <v>2.88</v>
      </c>
      <c r="J100" s="36">
        <v>3.32</v>
      </c>
    </row>
    <row r="101" spans="1:10" ht="13.5" customHeight="1" thickBot="1" x14ac:dyDescent="0.2">
      <c r="A101" s="33">
        <v>91</v>
      </c>
      <c r="B101" s="34">
        <v>0.23918838056900396</v>
      </c>
      <c r="C101" s="35">
        <v>0.2646053980184489</v>
      </c>
      <c r="D101" s="35">
        <v>0.22731263468752494</v>
      </c>
      <c r="E101" s="34">
        <v>0.76081161943099607</v>
      </c>
      <c r="F101" s="34">
        <v>0.73539460198155115</v>
      </c>
      <c r="G101" s="35">
        <v>0.77268736531247506</v>
      </c>
      <c r="H101" s="36">
        <v>2.94</v>
      </c>
      <c r="I101" s="37">
        <v>2.71</v>
      </c>
      <c r="J101" s="36">
        <v>3.05</v>
      </c>
    </row>
    <row r="102" spans="1:10" ht="13.5" customHeight="1" thickBot="1" x14ac:dyDescent="0.2">
      <c r="A102" s="33">
        <v>92</v>
      </c>
      <c r="B102" s="34">
        <v>0.25946657886071783</v>
      </c>
      <c r="C102" s="35">
        <v>0.27960257159555818</v>
      </c>
      <c r="D102" s="35">
        <v>0.25029289594205983</v>
      </c>
      <c r="E102" s="34">
        <v>0.74053342113928222</v>
      </c>
      <c r="F102" s="34">
        <v>0.72039742840444188</v>
      </c>
      <c r="G102" s="35">
        <v>0.74970710405794017</v>
      </c>
      <c r="H102" s="36">
        <v>2.71</v>
      </c>
      <c r="I102" s="37">
        <v>2.52</v>
      </c>
      <c r="J102" s="36">
        <v>2.8</v>
      </c>
    </row>
    <row r="103" spans="1:10" ht="13.5" customHeight="1" thickBot="1" x14ac:dyDescent="0.2">
      <c r="A103" s="33">
        <v>93</v>
      </c>
      <c r="B103" s="34">
        <v>0.29223378702962372</v>
      </c>
      <c r="C103" s="35">
        <v>0.31976459048553213</v>
      </c>
      <c r="D103" s="35">
        <v>0.28008942092738154</v>
      </c>
      <c r="E103" s="34">
        <v>0.70776621297037634</v>
      </c>
      <c r="F103" s="34">
        <v>0.68023540951446781</v>
      </c>
      <c r="G103" s="35">
        <v>0.71991057907261846</v>
      </c>
      <c r="H103" s="36">
        <v>2.4900000000000002</v>
      </c>
      <c r="I103" s="37">
        <v>2.31</v>
      </c>
      <c r="J103" s="36">
        <v>2.57</v>
      </c>
    </row>
    <row r="104" spans="1:10" ht="13.5" customHeight="1" thickBot="1" x14ac:dyDescent="0.2">
      <c r="A104" s="33">
        <v>94</v>
      </c>
      <c r="B104" s="34">
        <v>0.30676226627302122</v>
      </c>
      <c r="C104" s="35">
        <v>0.32452653729249475</v>
      </c>
      <c r="D104" s="35">
        <v>0.29912554025530202</v>
      </c>
      <c r="E104" s="34">
        <v>0.69323773372697883</v>
      </c>
      <c r="F104" s="34">
        <v>0.67547346270750519</v>
      </c>
      <c r="G104" s="35">
        <v>0.70087445974469798</v>
      </c>
      <c r="H104" s="36">
        <v>2.3199999999999998</v>
      </c>
      <c r="I104" s="37">
        <v>2.17</v>
      </c>
      <c r="J104" s="36">
        <v>2.39</v>
      </c>
    </row>
    <row r="105" spans="1:10" ht="13.5" customHeight="1" thickBot="1" x14ac:dyDescent="0.2">
      <c r="A105" s="33">
        <v>95</v>
      </c>
      <c r="B105" s="34">
        <v>0.32966593318663734</v>
      </c>
      <c r="C105" s="35">
        <v>0.36013513513513512</v>
      </c>
      <c r="D105" s="35">
        <v>0.31685137823245241</v>
      </c>
      <c r="E105" s="34">
        <v>0.67033406681336261</v>
      </c>
      <c r="F105" s="34">
        <v>0.63986486486486482</v>
      </c>
      <c r="G105" s="35">
        <v>0.68314862176754754</v>
      </c>
      <c r="H105" s="36">
        <v>2.14</v>
      </c>
      <c r="I105" s="37">
        <v>1.98</v>
      </c>
      <c r="J105" s="36">
        <v>2.2000000000000002</v>
      </c>
    </row>
    <row r="106" spans="1:10" ht="13.5" customHeight="1" thickBot="1" x14ac:dyDescent="0.2">
      <c r="A106" s="33">
        <v>96</v>
      </c>
      <c r="B106" s="34">
        <v>0.35058175137783221</v>
      </c>
      <c r="C106" s="35">
        <v>0.37891440501043844</v>
      </c>
      <c r="D106" s="35">
        <v>0.33882149046793764</v>
      </c>
      <c r="E106" s="34">
        <v>0.64941824862216779</v>
      </c>
      <c r="F106" s="34">
        <v>0.62108559498956151</v>
      </c>
      <c r="G106" s="35">
        <v>0.66117850953206236</v>
      </c>
      <c r="H106" s="36">
        <v>1.96</v>
      </c>
      <c r="I106" s="37">
        <v>1.83</v>
      </c>
      <c r="J106" s="36">
        <v>2</v>
      </c>
    </row>
    <row r="107" spans="1:10" ht="13.5" customHeight="1" thickBot="1" x14ac:dyDescent="0.2">
      <c r="A107" s="33">
        <v>97</v>
      </c>
      <c r="B107" s="34">
        <v>0.35381199111769057</v>
      </c>
      <c r="C107" s="35">
        <v>0.38415159345391903</v>
      </c>
      <c r="D107" s="35">
        <v>0.34163208852005533</v>
      </c>
      <c r="E107" s="34">
        <v>0.64618800888230943</v>
      </c>
      <c r="F107" s="34">
        <v>0.61584840654608097</v>
      </c>
      <c r="G107" s="35">
        <v>0.65836791147994467</v>
      </c>
      <c r="H107" s="36">
        <v>1.76</v>
      </c>
      <c r="I107" s="37">
        <v>1.66</v>
      </c>
      <c r="J107" s="36">
        <v>1.79</v>
      </c>
    </row>
    <row r="108" spans="1:10" ht="13.5" customHeight="1" thickBot="1" x14ac:dyDescent="0.2">
      <c r="A108" s="33">
        <v>98</v>
      </c>
      <c r="B108" s="34">
        <v>0.38504375497215593</v>
      </c>
      <c r="C108" s="35">
        <v>0.40289855072463771</v>
      </c>
      <c r="D108" s="35">
        <v>0.37828947368421051</v>
      </c>
      <c r="E108" s="34">
        <v>0.61495624502784407</v>
      </c>
      <c r="F108" s="34">
        <v>0.59710144927536235</v>
      </c>
      <c r="G108" s="35">
        <v>0.62171052631578949</v>
      </c>
      <c r="H108" s="36">
        <v>1.47</v>
      </c>
      <c r="I108" s="37">
        <v>1.41</v>
      </c>
      <c r="J108" s="36">
        <v>1.47</v>
      </c>
    </row>
    <row r="109" spans="1:10" ht="13.5" customHeight="1" thickBot="1" x14ac:dyDescent="0.2">
      <c r="A109" s="33">
        <v>99</v>
      </c>
      <c r="B109" s="34">
        <v>0.36995827538247567</v>
      </c>
      <c r="C109" s="35">
        <v>0.41469816272965881</v>
      </c>
      <c r="D109" s="35">
        <v>0.38863322789069854</v>
      </c>
      <c r="E109" s="34">
        <v>0.63004172461752428</v>
      </c>
      <c r="F109" s="34">
        <v>0.58530183727034113</v>
      </c>
      <c r="G109" s="35">
        <v>0.61136677210930146</v>
      </c>
      <c r="H109" s="36">
        <v>1.1000000000000001</v>
      </c>
      <c r="I109" s="37">
        <v>1.05</v>
      </c>
      <c r="J109" s="36">
        <v>1.08</v>
      </c>
    </row>
    <row r="110" spans="1:10" ht="13.5" customHeight="1" thickBot="1" x14ac:dyDescent="0.2">
      <c r="A110" s="33" t="s">
        <v>33</v>
      </c>
      <c r="B110" s="34">
        <v>0.41883519206939279</v>
      </c>
      <c r="C110" s="35">
        <v>0.47165532879818595</v>
      </c>
      <c r="D110" s="35">
        <v>0.39897698209718668</v>
      </c>
      <c r="E110" s="34">
        <v>0.58116480793060721</v>
      </c>
      <c r="F110" s="34">
        <v>0.52834467120181405</v>
      </c>
      <c r="G110" s="35">
        <v>0.60102301790281332</v>
      </c>
      <c r="H110" s="36">
        <v>0.48</v>
      </c>
      <c r="I110" s="37">
        <v>0.47</v>
      </c>
      <c r="J110" s="36">
        <v>0.47</v>
      </c>
    </row>
    <row r="111" spans="1:10" ht="13.5" customHeight="1" thickBot="1" x14ac:dyDescent="0.2">
      <c r="A111" s="52" t="s">
        <v>34</v>
      </c>
      <c r="B111" s="53"/>
      <c r="C111" s="53"/>
      <c r="D111" s="53"/>
      <c r="E111" s="53"/>
      <c r="F111" s="53"/>
      <c r="G111" s="53"/>
      <c r="H111" s="53"/>
      <c r="I111" s="53"/>
      <c r="J111" s="54"/>
    </row>
    <row r="112" spans="1:10" ht="13.5" customHeight="1" thickBot="1" x14ac:dyDescent="0.2">
      <c r="A112" s="33">
        <v>0</v>
      </c>
      <c r="B112" s="42">
        <v>4.2914721298317141E-3</v>
      </c>
      <c r="C112" s="42">
        <v>4.4275390892047281E-3</v>
      </c>
      <c r="D112" s="42">
        <v>4.1463906408357324E-3</v>
      </c>
      <c r="E112" s="34">
        <v>0.99570852787016828</v>
      </c>
      <c r="F112" s="42">
        <v>0.99557246091079532</v>
      </c>
      <c r="G112" s="42">
        <v>0.99585360935916423</v>
      </c>
      <c r="H112" s="37">
        <v>74.319999999999993</v>
      </c>
      <c r="I112" s="43">
        <v>70.7</v>
      </c>
      <c r="J112" s="43">
        <v>77.867055409609648</v>
      </c>
    </row>
    <row r="113" spans="1:10" ht="13.5" customHeight="1" thickBot="1" x14ac:dyDescent="0.2">
      <c r="A113" s="33">
        <v>1</v>
      </c>
      <c r="B113" s="42">
        <v>2.7436365611113544E-4</v>
      </c>
      <c r="C113" s="42">
        <v>3.1063660240598554E-4</v>
      </c>
      <c r="D113" s="42">
        <v>2.0026725204582989E-3</v>
      </c>
      <c r="E113" s="34">
        <v>0.99972563634388889</v>
      </c>
      <c r="F113" s="42">
        <v>0.99968936339759407</v>
      </c>
      <c r="G113" s="42">
        <v>0.99799732747954173</v>
      </c>
      <c r="H113" s="37">
        <v>73.64</v>
      </c>
      <c r="I113" s="43">
        <v>70.010000000000005</v>
      </c>
      <c r="J113" s="43">
        <v>77.190531924642528</v>
      </c>
    </row>
    <row r="114" spans="1:10" ht="13.5" customHeight="1" thickBot="1" x14ac:dyDescent="0.2">
      <c r="A114" s="33">
        <v>2</v>
      </c>
      <c r="B114" s="42">
        <v>2.9710805855102983E-4</v>
      </c>
      <c r="C114" s="42">
        <v>2.6605941700947146E-4</v>
      </c>
      <c r="D114" s="42">
        <v>3.2956478174588522E-4</v>
      </c>
      <c r="E114" s="34">
        <v>0.99970289194144901</v>
      </c>
      <c r="F114" s="42">
        <v>0.99973394058299048</v>
      </c>
      <c r="G114" s="42">
        <v>0.99967043521825416</v>
      </c>
      <c r="H114" s="37">
        <v>72.66</v>
      </c>
      <c r="I114" s="43">
        <v>69.03</v>
      </c>
      <c r="J114" s="43">
        <v>76.34507603956439</v>
      </c>
    </row>
    <row r="115" spans="1:10" ht="13.5" customHeight="1" thickBot="1" x14ac:dyDescent="0.2">
      <c r="A115" s="33">
        <v>3</v>
      </c>
      <c r="B115" s="42">
        <v>2.7429211476951527E-4</v>
      </c>
      <c r="C115" s="42">
        <v>2.6676126469427791E-4</v>
      </c>
      <c r="D115" s="42">
        <v>2.8257250086956905E-4</v>
      </c>
      <c r="E115" s="34">
        <v>0.99972570788523052</v>
      </c>
      <c r="F115" s="42">
        <v>0.99973323873530573</v>
      </c>
      <c r="G115" s="42">
        <v>0.9997174274991304</v>
      </c>
      <c r="H115" s="37">
        <v>71.680000000000007</v>
      </c>
      <c r="I115" s="43">
        <v>68.05</v>
      </c>
      <c r="J115" s="43">
        <v>75.370186915204741</v>
      </c>
    </row>
    <row r="116" spans="1:10" ht="13.5" customHeight="1" thickBot="1" x14ac:dyDescent="0.2">
      <c r="A116" s="33">
        <v>4</v>
      </c>
      <c r="B116" s="42">
        <v>1.5992623049546209E-4</v>
      </c>
      <c r="C116" s="42">
        <v>4.4226261554110828E-5</v>
      </c>
      <c r="D116" s="42">
        <v>2.8257250086956905E-4</v>
      </c>
      <c r="E116" s="34">
        <v>0.99984007376950457</v>
      </c>
      <c r="F116" s="42">
        <v>0.99995577373844591</v>
      </c>
      <c r="G116" s="42">
        <v>0.9997174274991304</v>
      </c>
      <c r="H116" s="37">
        <v>70.7</v>
      </c>
      <c r="I116" s="43">
        <v>67.069999999999993</v>
      </c>
      <c r="J116" s="43">
        <v>74.391440691852438</v>
      </c>
    </row>
    <row r="117" spans="1:10" ht="13.5" customHeight="1" thickBot="1" x14ac:dyDescent="0.2">
      <c r="A117" s="33">
        <v>5</v>
      </c>
      <c r="B117" s="42">
        <v>1.3781562238519466E-4</v>
      </c>
      <c r="C117" s="42">
        <v>1.9154886411523579E-4</v>
      </c>
      <c r="D117" s="42">
        <v>8.1006095708702075E-5</v>
      </c>
      <c r="E117" s="42">
        <v>0.99986218437761476</v>
      </c>
      <c r="F117" s="42">
        <v>0.99980845113588479</v>
      </c>
      <c r="G117" s="42">
        <v>0.99991899390429129</v>
      </c>
      <c r="H117" s="43">
        <v>69.709999999999994</v>
      </c>
      <c r="I117" s="43">
        <v>66.069999999999993</v>
      </c>
      <c r="J117" s="43">
        <v>73.412417823559835</v>
      </c>
    </row>
    <row r="118" spans="1:10" ht="13.5" customHeight="1" thickBot="1" x14ac:dyDescent="0.2">
      <c r="A118" s="33">
        <v>6</v>
      </c>
      <c r="B118" s="42">
        <v>4.8865824219857113E-5</v>
      </c>
      <c r="C118" s="42">
        <v>7.6303114120845062E-5</v>
      </c>
      <c r="D118" s="42">
        <v>2.0040682585648866E-5</v>
      </c>
      <c r="E118" s="42">
        <v>0.99995113417578019</v>
      </c>
      <c r="F118" s="42">
        <v>0.99992369688587912</v>
      </c>
      <c r="G118" s="42">
        <v>0.99997995931741435</v>
      </c>
      <c r="H118" s="43">
        <v>68.72</v>
      </c>
      <c r="I118" s="43">
        <v>65.09</v>
      </c>
      <c r="J118" s="43">
        <v>72.4183355954533</v>
      </c>
    </row>
    <row r="119" spans="1:10" ht="13.5" customHeight="1" thickBot="1" x14ac:dyDescent="0.2">
      <c r="A119" s="33">
        <v>7</v>
      </c>
      <c r="B119" s="42">
        <v>1.0774912086512749E-4</v>
      </c>
      <c r="C119" s="42">
        <v>1.3392131166358966E-4</v>
      </c>
      <c r="D119" s="42">
        <v>8.0289846345306558E-5</v>
      </c>
      <c r="E119" s="42">
        <v>0.99989225087913491</v>
      </c>
      <c r="F119" s="42">
        <v>0.99986607868833643</v>
      </c>
      <c r="G119" s="42">
        <v>0.99991971015365466</v>
      </c>
      <c r="H119" s="43">
        <v>67.72</v>
      </c>
      <c r="I119" s="43">
        <v>64.09</v>
      </c>
      <c r="J119" s="43">
        <v>71.419776947058963</v>
      </c>
    </row>
    <row r="120" spans="1:10" ht="13.5" customHeight="1" thickBot="1" x14ac:dyDescent="0.2">
      <c r="A120" s="33">
        <v>8</v>
      </c>
      <c r="B120" s="42">
        <v>1.5488717437391701E-4</v>
      </c>
      <c r="C120" s="42">
        <v>1.6910776862299302E-4</v>
      </c>
      <c r="D120" s="42">
        <v>8.9314933400015407E-5</v>
      </c>
      <c r="E120" s="42">
        <v>0.99984511282562605</v>
      </c>
      <c r="F120" s="42">
        <v>0.999830892231377</v>
      </c>
      <c r="G120" s="42">
        <v>0.99991068506659997</v>
      </c>
      <c r="H120" s="43">
        <v>66.73</v>
      </c>
      <c r="I120" s="43">
        <v>63.1</v>
      </c>
      <c r="J120" s="43">
        <v>70.425468655927716</v>
      </c>
    </row>
    <row r="121" spans="1:10" ht="13.5" customHeight="1" thickBot="1" x14ac:dyDescent="0.2">
      <c r="A121" s="33">
        <v>9</v>
      </c>
      <c r="B121" s="42">
        <v>1.2370761230034305E-4</v>
      </c>
      <c r="C121" s="42">
        <v>1.4748582753376042E-4</v>
      </c>
      <c r="D121" s="42">
        <v>9.8340020454724256E-5</v>
      </c>
      <c r="E121" s="42">
        <v>0.99987629238769971</v>
      </c>
      <c r="F121" s="42">
        <v>0.99985251417246623</v>
      </c>
      <c r="G121" s="42">
        <v>0.99990165997954528</v>
      </c>
      <c r="H121" s="43">
        <v>65.739999999999995</v>
      </c>
      <c r="I121" s="43">
        <v>62.11</v>
      </c>
      <c r="J121" s="43">
        <v>69.431713850836857</v>
      </c>
    </row>
    <row r="122" spans="1:10" ht="13.5" customHeight="1" thickBot="1" x14ac:dyDescent="0.2">
      <c r="A122" s="33">
        <v>10</v>
      </c>
      <c r="B122" s="42">
        <v>6.5782363748279085E-5</v>
      </c>
      <c r="C122" s="42">
        <v>9.1495493846928036E-5</v>
      </c>
      <c r="D122" s="42">
        <v>3.8636890503052314E-5</v>
      </c>
      <c r="E122" s="42">
        <v>0.99993421763625168</v>
      </c>
      <c r="F122" s="42">
        <v>0.9999085045061531</v>
      </c>
      <c r="G122" s="42">
        <v>0.9999613631094969</v>
      </c>
      <c r="H122" s="43">
        <v>64.75</v>
      </c>
      <c r="I122" s="43">
        <v>61.12</v>
      </c>
      <c r="J122" s="43">
        <v>68.438495375958112</v>
      </c>
    </row>
    <row r="123" spans="1:10" ht="13.5" customHeight="1" thickBot="1" x14ac:dyDescent="0.2">
      <c r="A123" s="33">
        <v>11</v>
      </c>
      <c r="B123" s="42">
        <v>1.493387095268763E-4</v>
      </c>
      <c r="C123" s="42">
        <v>1.6402256221466908E-4</v>
      </c>
      <c r="D123" s="42">
        <v>1.3392387384371084E-4</v>
      </c>
      <c r="E123" s="42">
        <v>0.99985066129047317</v>
      </c>
      <c r="F123" s="42">
        <v>0.99983597743778529</v>
      </c>
      <c r="G123" s="42">
        <v>0.9998660761261563</v>
      </c>
      <c r="H123" s="43">
        <v>63.75</v>
      </c>
      <c r="I123" s="43">
        <v>60.13</v>
      </c>
      <c r="J123" s="43">
        <v>67.441118927488802</v>
      </c>
    </row>
    <row r="124" spans="1:10" ht="13.5" customHeight="1" thickBot="1" x14ac:dyDescent="0.2">
      <c r="A124" s="33">
        <v>12</v>
      </c>
      <c r="B124" s="42">
        <v>1.3356102307743678E-4</v>
      </c>
      <c r="C124" s="42">
        <v>1.4861187223094284E-4</v>
      </c>
      <c r="D124" s="42">
        <v>1.176712852646133E-4</v>
      </c>
      <c r="E124" s="42">
        <v>0.99986643897692251</v>
      </c>
      <c r="F124" s="42">
        <v>0.99985138812776908</v>
      </c>
      <c r="G124" s="42">
        <v>0.99988232871473537</v>
      </c>
      <c r="H124" s="43">
        <v>62.76</v>
      </c>
      <c r="I124" s="43">
        <v>59.14</v>
      </c>
      <c r="J124" s="43">
        <v>66.450081849423285</v>
      </c>
    </row>
    <row r="125" spans="1:10" ht="13.5" customHeight="1" thickBot="1" x14ac:dyDescent="0.2">
      <c r="A125" s="33">
        <v>13</v>
      </c>
      <c r="B125" s="42">
        <v>1.9752111006863859E-4</v>
      </c>
      <c r="C125" s="42">
        <v>2.4926658102122603E-4</v>
      </c>
      <c r="D125" s="42">
        <v>1.4256038450572277E-4</v>
      </c>
      <c r="E125" s="42">
        <v>0.99980247888993135</v>
      </c>
      <c r="F125" s="42">
        <v>0.9997507334189788</v>
      </c>
      <c r="G125" s="42">
        <v>0.99985743961549423</v>
      </c>
      <c r="H125" s="43">
        <v>61.77</v>
      </c>
      <c r="I125" s="43">
        <v>58.14</v>
      </c>
      <c r="J125" s="43">
        <v>65.45784283515475</v>
      </c>
    </row>
    <row r="126" spans="1:10" ht="13.5" customHeight="1" thickBot="1" x14ac:dyDescent="0.2">
      <c r="A126" s="33">
        <v>14</v>
      </c>
      <c r="B126" s="42">
        <v>3.2441364767664068E-4</v>
      </c>
      <c r="C126" s="42">
        <v>3.3535532869753909E-4</v>
      </c>
      <c r="D126" s="42">
        <v>3.1284543349948904E-4</v>
      </c>
      <c r="E126" s="42">
        <v>0.99967558635232334</v>
      </c>
      <c r="F126" s="42">
        <v>0.99966464467130245</v>
      </c>
      <c r="G126" s="42">
        <v>0.99968715456650048</v>
      </c>
      <c r="H126" s="43">
        <v>60.78</v>
      </c>
      <c r="I126" s="43">
        <v>57.16</v>
      </c>
      <c r="J126" s="43">
        <v>64.467096439582548</v>
      </c>
    </row>
    <row r="127" spans="1:10" ht="13.5" customHeight="1" thickBot="1" x14ac:dyDescent="0.2">
      <c r="A127" s="33">
        <v>15</v>
      </c>
      <c r="B127" s="42">
        <v>2.0870726718704347E-4</v>
      </c>
      <c r="C127" s="42">
        <v>3.2569311566176771E-4</v>
      </c>
      <c r="D127" s="42">
        <v>8.5649436854952677E-5</v>
      </c>
      <c r="E127" s="42">
        <v>0.99979129273281298</v>
      </c>
      <c r="F127" s="42">
        <v>0.99967430688433823</v>
      </c>
      <c r="G127" s="42">
        <v>0.99991435056314504</v>
      </c>
      <c r="H127" s="43">
        <v>59.8</v>
      </c>
      <c r="I127" s="43">
        <v>56.18</v>
      </c>
      <c r="J127" s="43">
        <v>63.487116890157317</v>
      </c>
    </row>
    <row r="128" spans="1:10" ht="13.5" customHeight="1" thickBot="1" x14ac:dyDescent="0.2">
      <c r="A128" s="33">
        <v>16</v>
      </c>
      <c r="B128" s="42">
        <v>2.2607506768795182E-4</v>
      </c>
      <c r="C128" s="42">
        <v>3.3549658737065034E-4</v>
      </c>
      <c r="D128" s="42">
        <v>1.1062191641407995E-4</v>
      </c>
      <c r="E128" s="42">
        <v>0.9997739249323121</v>
      </c>
      <c r="F128" s="42">
        <v>0.99966450341262936</v>
      </c>
      <c r="G128" s="42">
        <v>0.99988937808358591</v>
      </c>
      <c r="H128" s="43">
        <v>58.81</v>
      </c>
      <c r="I128" s="43">
        <v>55.2</v>
      </c>
      <c r="J128" s="43">
        <v>62.492520594526248</v>
      </c>
    </row>
    <row r="129" spans="1:10" ht="13.5" customHeight="1" thickBot="1" x14ac:dyDescent="0.2">
      <c r="A129" s="33">
        <v>17</v>
      </c>
      <c r="B129" s="42">
        <v>3.4294690960583228E-4</v>
      </c>
      <c r="C129" s="42">
        <v>4.0761161049492631E-4</v>
      </c>
      <c r="D129" s="42">
        <v>2.7409776153494746E-4</v>
      </c>
      <c r="E129" s="42">
        <v>0.99965705309039421</v>
      </c>
      <c r="F129" s="42">
        <v>0.99959238838950504</v>
      </c>
      <c r="G129" s="42">
        <v>0.99972590223846503</v>
      </c>
      <c r="H129" s="43">
        <v>57.83</v>
      </c>
      <c r="I129" s="43">
        <v>54.21</v>
      </c>
      <c r="J129" s="43">
        <v>61.499371233344085</v>
      </c>
    </row>
    <row r="130" spans="1:10" ht="13.5" customHeight="1" thickBot="1" x14ac:dyDescent="0.2">
      <c r="A130" s="33">
        <v>18</v>
      </c>
      <c r="B130" s="42">
        <v>5.3714707758418102E-4</v>
      </c>
      <c r="C130" s="42">
        <v>6.9342867977680261E-4</v>
      </c>
      <c r="D130" s="42">
        <v>3.7025466578731182E-4</v>
      </c>
      <c r="E130" s="42">
        <v>0.99946285292241577</v>
      </c>
      <c r="F130" s="42">
        <v>0.99930657132022316</v>
      </c>
      <c r="G130" s="42">
        <v>0.99962974533421267</v>
      </c>
      <c r="H130" s="43">
        <v>56.85</v>
      </c>
      <c r="I130" s="43">
        <v>53.24</v>
      </c>
      <c r="J130" s="43">
        <v>60.516084792310579</v>
      </c>
    </row>
    <row r="131" spans="1:10" ht="13.5" customHeight="1" thickBot="1" x14ac:dyDescent="0.2">
      <c r="A131" s="33">
        <v>19</v>
      </c>
      <c r="B131" s="42">
        <v>5.3327819164276891E-4</v>
      </c>
      <c r="C131" s="42">
        <v>8.0524681874529836E-4</v>
      </c>
      <c r="D131" s="42">
        <v>2.4611804716516758E-4</v>
      </c>
      <c r="E131" s="42">
        <v>0.99946672180835727</v>
      </c>
      <c r="F131" s="42">
        <v>0.99919475318125472</v>
      </c>
      <c r="G131" s="42">
        <v>0.99975388195283488</v>
      </c>
      <c r="H131" s="43">
        <v>55.88</v>
      </c>
      <c r="I131" s="43">
        <v>52.27</v>
      </c>
      <c r="J131" s="43">
        <v>59.538315431474729</v>
      </c>
    </row>
    <row r="132" spans="1:10" ht="13.5" customHeight="1" thickBot="1" x14ac:dyDescent="0.2">
      <c r="A132" s="33">
        <v>20</v>
      </c>
      <c r="B132" s="42">
        <v>5.1528503675349389E-4</v>
      </c>
      <c r="C132" s="42">
        <v>7.6322493476489576E-4</v>
      </c>
      <c r="D132" s="42">
        <v>2.5743062780894356E-4</v>
      </c>
      <c r="E132" s="42">
        <v>0.99948471496324653</v>
      </c>
      <c r="F132" s="42">
        <v>0.99923677506523512</v>
      </c>
      <c r="G132" s="42">
        <v>0.99974256937219108</v>
      </c>
      <c r="H132" s="43">
        <v>54.91</v>
      </c>
      <c r="I132" s="43">
        <v>51.31</v>
      </c>
      <c r="J132" s="43">
        <v>58.552854113964422</v>
      </c>
    </row>
    <row r="133" spans="1:10" ht="13.5" customHeight="1" thickBot="1" x14ac:dyDescent="0.2">
      <c r="A133" s="33">
        <v>21</v>
      </c>
      <c r="B133" s="42">
        <v>5.476768495942452E-4</v>
      </c>
      <c r="C133" s="42">
        <v>7.2565179080495517E-4</v>
      </c>
      <c r="D133" s="42">
        <v>3.6391659887828062E-4</v>
      </c>
      <c r="E133" s="42">
        <v>0.99945232315040577</v>
      </c>
      <c r="F133" s="42">
        <v>0.99927434820919503</v>
      </c>
      <c r="G133" s="42">
        <v>0.99963608340112176</v>
      </c>
      <c r="H133" s="43">
        <v>53.93</v>
      </c>
      <c r="I133" s="43">
        <v>50.35</v>
      </c>
      <c r="J133" s="43">
        <v>57.567797641721839</v>
      </c>
    </row>
    <row r="134" spans="1:10" ht="13.5" customHeight="1" thickBot="1" x14ac:dyDescent="0.2">
      <c r="A134" s="33">
        <v>22</v>
      </c>
      <c r="B134" s="42">
        <v>4.2499175180481697E-4</v>
      </c>
      <c r="C134" s="42">
        <v>6.7906508072112333E-4</v>
      </c>
      <c r="D134" s="42">
        <v>1.599542987717795E-4</v>
      </c>
      <c r="E134" s="42">
        <v>0.99957500824819523</v>
      </c>
      <c r="F134" s="42">
        <v>0.99932093491927887</v>
      </c>
      <c r="G134" s="42">
        <v>0.9998400457012282</v>
      </c>
      <c r="H134" s="43">
        <v>52.96</v>
      </c>
      <c r="I134" s="43">
        <v>49.39</v>
      </c>
      <c r="J134" s="43">
        <v>56.588577189268477</v>
      </c>
    </row>
    <row r="135" spans="1:10" ht="13.5" customHeight="1" thickBot="1" x14ac:dyDescent="0.2">
      <c r="A135" s="33">
        <v>23</v>
      </c>
      <c r="B135" s="42">
        <v>7.2443353322332673E-4</v>
      </c>
      <c r="C135" s="42">
        <v>1.0308585258723081E-3</v>
      </c>
      <c r="D135" s="42">
        <v>4.0149734893662244E-4</v>
      </c>
      <c r="E135" s="42">
        <v>0.99927556646677662</v>
      </c>
      <c r="F135" s="42">
        <v>0.99896914147412774</v>
      </c>
      <c r="G135" s="42">
        <v>0.99959850265106343</v>
      </c>
      <c r="H135" s="43">
        <v>51.99</v>
      </c>
      <c r="I135" s="43">
        <v>48.42</v>
      </c>
      <c r="J135" s="43">
        <v>55.597548675661137</v>
      </c>
    </row>
    <row r="136" spans="1:10" ht="13.5" customHeight="1" thickBot="1" x14ac:dyDescent="0.2">
      <c r="A136" s="33">
        <v>24</v>
      </c>
      <c r="B136" s="42">
        <v>7.9817307052745942E-4</v>
      </c>
      <c r="C136" s="42">
        <v>1.1698820368946131E-3</v>
      </c>
      <c r="D136" s="42">
        <v>4.0864975310744085E-4</v>
      </c>
      <c r="E136" s="42">
        <v>0.99920182692947257</v>
      </c>
      <c r="F136" s="42">
        <v>0.99883011796310539</v>
      </c>
      <c r="G136" s="42">
        <v>0.99959135024689261</v>
      </c>
      <c r="H136" s="43">
        <v>51.02</v>
      </c>
      <c r="I136" s="43">
        <v>47.47</v>
      </c>
      <c r="J136" s="43">
        <v>54.6196687221193</v>
      </c>
    </row>
    <row r="137" spans="1:10" ht="13.5" customHeight="1" thickBot="1" x14ac:dyDescent="0.2">
      <c r="A137" s="33">
        <v>25</v>
      </c>
      <c r="B137" s="42">
        <v>5.9002955415891813E-4</v>
      </c>
      <c r="C137" s="42">
        <v>9.1246552331971547E-4</v>
      </c>
      <c r="D137" s="42">
        <v>2.5701710234635194E-4</v>
      </c>
      <c r="E137" s="42">
        <v>0.99940997044584112</v>
      </c>
      <c r="F137" s="42">
        <v>0.99908753447668031</v>
      </c>
      <c r="G137" s="42">
        <v>0.99974298289765362</v>
      </c>
      <c r="H137" s="43">
        <v>50.06</v>
      </c>
      <c r="I137" s="43">
        <v>46.53</v>
      </c>
      <c r="J137" s="43">
        <v>53.64179978634067</v>
      </c>
    </row>
    <row r="138" spans="1:10" ht="13.5" customHeight="1" thickBot="1" x14ac:dyDescent="0.2">
      <c r="A138" s="33">
        <v>26</v>
      </c>
      <c r="B138" s="42">
        <v>5.1226480149738941E-4</v>
      </c>
      <c r="C138" s="42">
        <v>7.9780506314335194E-4</v>
      </c>
      <c r="D138" s="42">
        <v>2.1947764320916219E-4</v>
      </c>
      <c r="E138" s="42">
        <v>0.99948773519850265</v>
      </c>
      <c r="F138" s="42">
        <v>0.99920219493685669</v>
      </c>
      <c r="G138" s="42">
        <v>0.99978052235679082</v>
      </c>
      <c r="H138" s="43">
        <v>49.09</v>
      </c>
      <c r="I138" s="43">
        <v>45.57</v>
      </c>
      <c r="J138" s="43">
        <v>52.655469542578963</v>
      </c>
    </row>
    <row r="139" spans="1:10" ht="13.5" customHeight="1" thickBot="1" x14ac:dyDescent="0.2">
      <c r="A139" s="33">
        <v>27</v>
      </c>
      <c r="B139" s="42">
        <v>6.6942997579047764E-4</v>
      </c>
      <c r="C139" s="42">
        <v>9.3976469737769503E-4</v>
      </c>
      <c r="D139" s="42">
        <v>3.9095224797542586E-4</v>
      </c>
      <c r="E139" s="42">
        <v>0.99933057002420955</v>
      </c>
      <c r="F139" s="42">
        <v>0.99906023530262233</v>
      </c>
      <c r="G139" s="42">
        <v>0.99960904775202453</v>
      </c>
      <c r="H139" s="43">
        <v>48.12</v>
      </c>
      <c r="I139" s="43">
        <v>44.6</v>
      </c>
      <c r="J139" s="43">
        <v>51.66691343949141</v>
      </c>
    </row>
    <row r="140" spans="1:10" ht="13.5" customHeight="1" thickBot="1" x14ac:dyDescent="0.2">
      <c r="A140" s="33">
        <v>28</v>
      </c>
      <c r="B140" s="42">
        <v>6.3932078559738139E-4</v>
      </c>
      <c r="C140" s="42">
        <v>8.4148876191758462E-4</v>
      </c>
      <c r="D140" s="42">
        <v>4.3182740722188157E-4</v>
      </c>
      <c r="E140" s="42">
        <v>0.99936067921440264</v>
      </c>
      <c r="F140" s="42">
        <v>0.99915851123808241</v>
      </c>
      <c r="G140" s="42">
        <v>0.99956817259277808</v>
      </c>
      <c r="H140" s="43">
        <v>47.15</v>
      </c>
      <c r="I140" s="43">
        <v>43.65</v>
      </c>
      <c r="J140" s="43">
        <v>50.686916240597654</v>
      </c>
    </row>
    <row r="141" spans="1:10" ht="13.5" customHeight="1" thickBot="1" x14ac:dyDescent="0.2">
      <c r="A141" s="33">
        <v>29</v>
      </c>
      <c r="B141" s="42">
        <v>7.2483252861334864E-4</v>
      </c>
      <c r="C141" s="42">
        <v>9.5837262145827219E-4</v>
      </c>
      <c r="D141" s="42">
        <v>4.8732560424444879E-4</v>
      </c>
      <c r="E141" s="42">
        <v>0.99927516747138667</v>
      </c>
      <c r="F141" s="42">
        <v>0.99904162737854174</v>
      </c>
      <c r="G141" s="42">
        <v>0.99951267439575553</v>
      </c>
      <c r="H141" s="43">
        <v>46.18</v>
      </c>
      <c r="I141" s="43">
        <v>42.68</v>
      </c>
      <c r="J141" s="43">
        <v>49.708593687012595</v>
      </c>
    </row>
    <row r="142" spans="1:10" ht="13.5" customHeight="1" thickBot="1" x14ac:dyDescent="0.2">
      <c r="A142" s="33">
        <v>30</v>
      </c>
      <c r="B142" s="42">
        <v>6.8890292209656124E-4</v>
      </c>
      <c r="C142" s="42">
        <v>8.9666951323654994E-4</v>
      </c>
      <c r="D142" s="42">
        <v>4.7762403751519712E-4</v>
      </c>
      <c r="E142" s="42">
        <v>0.99931109707790344</v>
      </c>
      <c r="F142" s="42">
        <v>0.99910333048676347</v>
      </c>
      <c r="G142" s="42">
        <v>0.99952237596248483</v>
      </c>
      <c r="H142" s="43">
        <v>45.21</v>
      </c>
      <c r="I142" s="43">
        <v>41.72</v>
      </c>
      <c r="J142" s="43">
        <v>48.732584095083737</v>
      </c>
    </row>
    <row r="143" spans="1:10" ht="13.5" customHeight="1" thickBot="1" x14ac:dyDescent="0.2">
      <c r="A143" s="33">
        <v>31</v>
      </c>
      <c r="B143" s="42">
        <v>8.7254384021540922E-4</v>
      </c>
      <c r="C143" s="42">
        <v>1.2565360139434965E-3</v>
      </c>
      <c r="D143" s="42">
        <v>4.8153320171425822E-4</v>
      </c>
      <c r="E143" s="42">
        <v>0.9991274561597846</v>
      </c>
      <c r="F143" s="42">
        <v>0.99874346398605651</v>
      </c>
      <c r="G143" s="42">
        <v>0.99951846679828571</v>
      </c>
      <c r="H143" s="43">
        <v>44.24</v>
      </c>
      <c r="I143" s="43">
        <v>40.76</v>
      </c>
      <c r="J143" s="43">
        <v>47.755632405899469</v>
      </c>
    </row>
    <row r="144" spans="1:10" ht="13.5" customHeight="1" thickBot="1" x14ac:dyDescent="0.2">
      <c r="A144" s="33">
        <v>32</v>
      </c>
      <c r="B144" s="42">
        <v>8.5032590246694945E-4</v>
      </c>
      <c r="C144" s="42">
        <v>1.1926769634444511E-3</v>
      </c>
      <c r="D144" s="42">
        <v>5.0071724361923841E-4</v>
      </c>
      <c r="E144" s="42">
        <v>0.99914967409753308</v>
      </c>
      <c r="F144" s="42">
        <v>0.99880732303655551</v>
      </c>
      <c r="G144" s="42">
        <v>0.99949928275638078</v>
      </c>
      <c r="H144" s="43">
        <v>43.28</v>
      </c>
      <c r="I144" s="43">
        <v>39.81</v>
      </c>
      <c r="J144" s="43">
        <v>46.778397581397904</v>
      </c>
    </row>
    <row r="145" spans="1:10" ht="13.5" customHeight="1" thickBot="1" x14ac:dyDescent="0.2">
      <c r="A145" s="33">
        <v>33</v>
      </c>
      <c r="B145" s="42">
        <v>1.0751826474870109E-3</v>
      </c>
      <c r="C145" s="42">
        <v>1.5095838712881121E-3</v>
      </c>
      <c r="D145" s="42">
        <v>6.3321410046547968E-4</v>
      </c>
      <c r="E145" s="42">
        <v>0.99892481735251304</v>
      </c>
      <c r="F145" s="42">
        <v>0.99849041612871192</v>
      </c>
      <c r="G145" s="42">
        <v>0.99936678589953454</v>
      </c>
      <c r="H145" s="43">
        <v>42.32</v>
      </c>
      <c r="I145" s="43">
        <v>38.86</v>
      </c>
      <c r="J145" s="43">
        <v>45.801575281387549</v>
      </c>
    </row>
    <row r="146" spans="1:10" ht="13.5" customHeight="1" thickBot="1" x14ac:dyDescent="0.2">
      <c r="A146" s="33">
        <v>34</v>
      </c>
      <c r="B146" s="42">
        <v>1.0634882414318966E-3</v>
      </c>
      <c r="C146" s="42">
        <v>1.590299175032303E-3</v>
      </c>
      <c r="D146" s="42">
        <v>5.2666761196750865E-4</v>
      </c>
      <c r="E146" s="42">
        <v>0.99893651175856812</v>
      </c>
      <c r="F146" s="42">
        <v>0.99840970082496772</v>
      </c>
      <c r="G146" s="42">
        <v>0.99947333238803249</v>
      </c>
      <c r="H146" s="43">
        <v>41.36</v>
      </c>
      <c r="I146" s="43">
        <v>37.92</v>
      </c>
      <c r="J146" s="43">
        <v>44.830277995674436</v>
      </c>
    </row>
    <row r="147" spans="1:10" ht="13.5" customHeight="1" thickBot="1" x14ac:dyDescent="0.2">
      <c r="A147" s="33">
        <v>35</v>
      </c>
      <c r="B147" s="42">
        <v>1.2828000148534739E-3</v>
      </c>
      <c r="C147" s="42">
        <v>1.7171152463860714E-3</v>
      </c>
      <c r="D147" s="42">
        <v>8.3575954786778558E-4</v>
      </c>
      <c r="E147" s="42">
        <v>0.99871719998514652</v>
      </c>
      <c r="F147" s="42">
        <v>0.99828288475361393</v>
      </c>
      <c r="G147" s="42">
        <v>0.99916424045213226</v>
      </c>
      <c r="H147" s="43">
        <v>40.409999999999997</v>
      </c>
      <c r="I147" s="43">
        <v>36.97</v>
      </c>
      <c r="J147" s="43">
        <v>43.85362921131717</v>
      </c>
    </row>
    <row r="148" spans="1:10" ht="13.5" customHeight="1" thickBot="1" x14ac:dyDescent="0.2">
      <c r="A148" s="33">
        <v>36</v>
      </c>
      <c r="B148" s="42">
        <v>1.2944062673660526E-3</v>
      </c>
      <c r="C148" s="42">
        <v>1.8408959026726341E-3</v>
      </c>
      <c r="D148" s="42">
        <v>7.3008285751675406E-4</v>
      </c>
      <c r="E148" s="42">
        <v>0.9987055937326339</v>
      </c>
      <c r="F148" s="42">
        <v>0.99815910409732733</v>
      </c>
      <c r="G148" s="42">
        <v>0.99926991714248325</v>
      </c>
      <c r="H148" s="43">
        <v>39.46</v>
      </c>
      <c r="I148" s="43">
        <v>36.04</v>
      </c>
      <c r="J148" s="43">
        <v>42.889884282739565</v>
      </c>
    </row>
    <row r="149" spans="1:10" ht="13.5" customHeight="1" thickBot="1" x14ac:dyDescent="0.2">
      <c r="A149" s="33">
        <v>37</v>
      </c>
      <c r="B149" s="42">
        <v>1.7087873712476182E-3</v>
      </c>
      <c r="C149" s="42">
        <v>2.2785265528291704E-3</v>
      </c>
      <c r="D149" s="42">
        <v>1.1184060642462151E-3</v>
      </c>
      <c r="E149" s="42">
        <v>0.99829121262875242</v>
      </c>
      <c r="F149" s="42">
        <v>0.99772147344717088</v>
      </c>
      <c r="G149" s="42">
        <v>0.99888159393575382</v>
      </c>
      <c r="H149" s="43">
        <v>38.51</v>
      </c>
      <c r="I149" s="43">
        <v>35.1</v>
      </c>
      <c r="J149" s="43">
        <v>41.92084329944602</v>
      </c>
    </row>
    <row r="150" spans="1:10" ht="13.5" customHeight="1" thickBot="1" x14ac:dyDescent="0.2">
      <c r="A150" s="33">
        <v>38</v>
      </c>
      <c r="B150" s="42">
        <v>1.8590135015944093E-3</v>
      </c>
      <c r="C150" s="42">
        <v>2.7758593210434044E-3</v>
      </c>
      <c r="D150" s="42">
        <v>9.015506671474937E-4</v>
      </c>
      <c r="E150" s="42">
        <v>0.99814098649840555</v>
      </c>
      <c r="F150" s="42">
        <v>0.99722414067895659</v>
      </c>
      <c r="G150" s="42">
        <v>0.99909844933285252</v>
      </c>
      <c r="H150" s="43">
        <v>37.57</v>
      </c>
      <c r="I150" s="43">
        <v>34.18</v>
      </c>
      <c r="J150" s="43">
        <v>40.967213402128202</v>
      </c>
    </row>
    <row r="151" spans="1:10" ht="13.5" customHeight="1" thickBot="1" x14ac:dyDescent="0.2">
      <c r="A151" s="33">
        <v>39</v>
      </c>
      <c r="B151" s="42">
        <v>1.9733662675186598E-3</v>
      </c>
      <c r="C151" s="42">
        <v>2.7189618031839436E-3</v>
      </c>
      <c r="D151" s="42">
        <v>1.1942019436666119E-3</v>
      </c>
      <c r="E151" s="42">
        <v>0.99802663373248135</v>
      </c>
      <c r="F151" s="42">
        <v>0.99728103819681602</v>
      </c>
      <c r="G151" s="42">
        <v>0.9988057980563334</v>
      </c>
      <c r="H151" s="43">
        <v>36.64</v>
      </c>
      <c r="I151" s="43">
        <v>33.28</v>
      </c>
      <c r="J151" s="43">
        <v>40.003726502653087</v>
      </c>
    </row>
    <row r="152" spans="1:10" ht="13.5" customHeight="1" thickBot="1" x14ac:dyDescent="0.2">
      <c r="A152" s="33">
        <v>40</v>
      </c>
      <c r="B152" s="42">
        <v>2.2355378402475483E-3</v>
      </c>
      <c r="C152" s="42">
        <v>2.8420050924616138E-3</v>
      </c>
      <c r="D152" s="42">
        <v>1.6048359055286596E-3</v>
      </c>
      <c r="E152" s="42">
        <v>0.99776446215975245</v>
      </c>
      <c r="F152" s="42">
        <v>0.99715799490753843</v>
      </c>
      <c r="G152" s="42">
        <v>0.99839516409447138</v>
      </c>
      <c r="H152" s="43">
        <v>35.71</v>
      </c>
      <c r="I152" s="43">
        <v>32.369999999999997</v>
      </c>
      <c r="J152" s="43">
        <v>39.050929109268644</v>
      </c>
    </row>
    <row r="153" spans="1:10" ht="13.5" customHeight="1" thickBot="1" x14ac:dyDescent="0.2">
      <c r="A153" s="33">
        <v>41</v>
      </c>
      <c r="B153" s="42">
        <v>2.4484241052122814E-3</v>
      </c>
      <c r="C153" s="42">
        <v>3.4241225685917981E-3</v>
      </c>
      <c r="D153" s="42">
        <v>1.437386287852791E-3</v>
      </c>
      <c r="E153" s="42">
        <v>0.99755157589478771</v>
      </c>
      <c r="F153" s="42">
        <v>0.99657587743140819</v>
      </c>
      <c r="G153" s="42">
        <v>0.99856261371214716</v>
      </c>
      <c r="H153" s="43">
        <v>34.79</v>
      </c>
      <c r="I153" s="43">
        <v>31.46</v>
      </c>
      <c r="J153" s="43">
        <v>38.112886478832991</v>
      </c>
    </row>
    <row r="154" spans="1:10" ht="13.5" customHeight="1" thickBot="1" x14ac:dyDescent="0.2">
      <c r="A154" s="33">
        <v>42</v>
      </c>
      <c r="B154" s="42">
        <v>2.6673448752861191E-3</v>
      </c>
      <c r="C154" s="42">
        <v>3.500290670991035E-3</v>
      </c>
      <c r="D154" s="42">
        <v>1.8112865794985E-3</v>
      </c>
      <c r="E154" s="42">
        <v>0.99733265512471392</v>
      </c>
      <c r="F154" s="42">
        <v>0.996499709329009</v>
      </c>
      <c r="G154" s="42">
        <v>0.99818871342050153</v>
      </c>
      <c r="H154" s="43">
        <v>33.880000000000003</v>
      </c>
      <c r="I154" s="43">
        <v>30.56</v>
      </c>
      <c r="J154" s="43">
        <v>37.167020150955693</v>
      </c>
    </row>
    <row r="155" spans="1:10" ht="13.5" customHeight="1" thickBot="1" x14ac:dyDescent="0.2">
      <c r="A155" s="33">
        <v>43</v>
      </c>
      <c r="B155" s="42">
        <v>2.6272837041666415E-3</v>
      </c>
      <c r="C155" s="42">
        <v>3.6465049329774792E-3</v>
      </c>
      <c r="D155" s="42">
        <v>1.5839590380825502E-3</v>
      </c>
      <c r="E155" s="42">
        <v>0.99737271629583335</v>
      </c>
      <c r="F155" s="42">
        <v>0.99635349506702253</v>
      </c>
      <c r="G155" s="42">
        <v>0.99841604096191749</v>
      </c>
      <c r="H155" s="43">
        <v>32.97</v>
      </c>
      <c r="I155" s="43">
        <v>29.67</v>
      </c>
      <c r="J155" s="43">
        <v>36.233549234255499</v>
      </c>
    </row>
    <row r="156" spans="1:10" ht="13.5" customHeight="1" thickBot="1" x14ac:dyDescent="0.2">
      <c r="A156" s="33">
        <v>44</v>
      </c>
      <c r="B156" s="42">
        <v>2.9752499746596947E-3</v>
      </c>
      <c r="C156" s="42">
        <v>4.0282685512367487E-3</v>
      </c>
      <c r="D156" s="42">
        <v>1.8957460424792012E-3</v>
      </c>
      <c r="E156" s="42">
        <v>0.9970247500253403</v>
      </c>
      <c r="F156" s="42">
        <v>0.99597173144876328</v>
      </c>
      <c r="G156" s="42">
        <v>0.99810425395752078</v>
      </c>
      <c r="H156" s="43">
        <v>32.049999999999997</v>
      </c>
      <c r="I156" s="43">
        <v>28.77</v>
      </c>
      <c r="J156" s="43">
        <v>35.29023624534949</v>
      </c>
    </row>
    <row r="157" spans="1:10" ht="13.5" customHeight="1" thickBot="1" x14ac:dyDescent="0.2">
      <c r="A157" s="33">
        <v>45</v>
      </c>
      <c r="B157" s="42">
        <v>3.4090909090909089E-3</v>
      </c>
      <c r="C157" s="42">
        <v>4.7320354146925632E-3</v>
      </c>
      <c r="D157" s="42">
        <v>2.0517592045854434E-3</v>
      </c>
      <c r="E157" s="42">
        <v>0.99659090909090908</v>
      </c>
      <c r="F157" s="42">
        <v>0.99526796458530742</v>
      </c>
      <c r="G157" s="42">
        <v>0.99794824079541455</v>
      </c>
      <c r="H157" s="43">
        <v>31.15</v>
      </c>
      <c r="I157" s="43">
        <v>27.89</v>
      </c>
      <c r="J157" s="43">
        <v>34.356295705085991</v>
      </c>
    </row>
    <row r="158" spans="1:10" ht="13.5" customHeight="1" thickBot="1" x14ac:dyDescent="0.2">
      <c r="A158" s="33">
        <v>46</v>
      </c>
      <c r="B158" s="42">
        <v>3.8875686695151799E-3</v>
      </c>
      <c r="C158" s="42">
        <v>5.2861883645120558E-3</v>
      </c>
      <c r="D158" s="42">
        <v>2.4636580538297324E-3</v>
      </c>
      <c r="E158" s="42">
        <v>0.99611243133048477</v>
      </c>
      <c r="F158" s="42">
        <v>0.994713811635488</v>
      </c>
      <c r="G158" s="42">
        <v>0.99753634194617025</v>
      </c>
      <c r="H158" s="43">
        <v>30.25</v>
      </c>
      <c r="I158" s="43">
        <v>27.02</v>
      </c>
      <c r="J158" s="43">
        <v>33.425880139581906</v>
      </c>
    </row>
    <row r="159" spans="1:10" ht="13.5" customHeight="1" thickBot="1" x14ac:dyDescent="0.2">
      <c r="A159" s="33">
        <v>47</v>
      </c>
      <c r="B159" s="42">
        <v>4.3783465193080713E-3</v>
      </c>
      <c r="C159" s="42">
        <v>5.7293798132370998E-3</v>
      </c>
      <c r="D159" s="42">
        <v>3.0113868063615548E-3</v>
      </c>
      <c r="E159" s="42">
        <v>0.99562165348069198</v>
      </c>
      <c r="F159" s="42">
        <v>0.99427062018676293</v>
      </c>
      <c r="G159" s="42">
        <v>0.99698861319363841</v>
      </c>
      <c r="H159" s="43">
        <v>29.37</v>
      </c>
      <c r="I159" s="43">
        <v>26.16</v>
      </c>
      <c r="J159" s="43">
        <v>32.507158993077432</v>
      </c>
    </row>
    <row r="160" spans="1:10" ht="13.5" customHeight="1" thickBot="1" x14ac:dyDescent="0.2">
      <c r="A160" s="33">
        <v>48</v>
      </c>
      <c r="B160" s="42">
        <v>5.0566402970776171E-3</v>
      </c>
      <c r="C160" s="42">
        <v>7.0637635470557842E-3</v>
      </c>
      <c r="D160" s="42">
        <v>3.0225498124163163E-3</v>
      </c>
      <c r="E160" s="42">
        <v>0.99494335970292236</v>
      </c>
      <c r="F160" s="42">
        <v>0.99293623645294427</v>
      </c>
      <c r="G160" s="42">
        <v>0.99697745018758366</v>
      </c>
      <c r="H160" s="43">
        <v>28.49</v>
      </c>
      <c r="I160" s="43">
        <v>25.31</v>
      </c>
      <c r="J160" s="43">
        <v>31.60381333862048</v>
      </c>
    </row>
    <row r="161" spans="1:10" ht="13.5" customHeight="1" thickBot="1" x14ac:dyDescent="0.2">
      <c r="A161" s="33">
        <v>49</v>
      </c>
      <c r="B161" s="42">
        <v>5.7065973833163221E-3</v>
      </c>
      <c r="C161" s="42">
        <v>8.0359377675901407E-3</v>
      </c>
      <c r="D161" s="42">
        <v>3.348050527551388E-3</v>
      </c>
      <c r="E161" s="42">
        <v>0.99429340261668364</v>
      </c>
      <c r="F161" s="42">
        <v>0.99196406223240985</v>
      </c>
      <c r="G161" s="42">
        <v>0.99665194947244862</v>
      </c>
      <c r="H161" s="43">
        <v>27.64</v>
      </c>
      <c r="I161" s="43">
        <v>24.48</v>
      </c>
      <c r="J161" s="43">
        <v>30.698097916616504</v>
      </c>
    </row>
    <row r="162" spans="1:10" ht="13.5" customHeight="1" thickBot="1" x14ac:dyDescent="0.2">
      <c r="A162" s="33">
        <v>50</v>
      </c>
      <c r="B162" s="42">
        <v>5.9020660484789328E-3</v>
      </c>
      <c r="C162" s="42">
        <v>7.804498606339535E-3</v>
      </c>
      <c r="D162" s="42">
        <v>3.9848445257381765E-3</v>
      </c>
      <c r="E162" s="42">
        <v>0.99409793395152102</v>
      </c>
      <c r="F162" s="42">
        <v>0.99219550139366042</v>
      </c>
      <c r="G162" s="42">
        <v>0.99601515547426178</v>
      </c>
      <c r="H162" s="43">
        <v>26.79</v>
      </c>
      <c r="I162" s="43">
        <v>23.68</v>
      </c>
      <c r="J162" s="43">
        <v>29.799503025800423</v>
      </c>
    </row>
    <row r="163" spans="1:10" ht="13.5" customHeight="1" thickBot="1" x14ac:dyDescent="0.2">
      <c r="A163" s="33">
        <v>51</v>
      </c>
      <c r="B163" s="42">
        <v>6.4305763533705424E-3</v>
      </c>
      <c r="C163" s="42">
        <v>8.8250158746614477E-3</v>
      </c>
      <c r="D163" s="42">
        <v>4.03393172149009E-3</v>
      </c>
      <c r="E163" s="42">
        <v>0.99356942364662948</v>
      </c>
      <c r="F163" s="42">
        <v>0.99117498412533855</v>
      </c>
      <c r="G163" s="42">
        <v>0.99596606827850986</v>
      </c>
      <c r="H163" s="43">
        <v>25.95</v>
      </c>
      <c r="I163" s="43">
        <v>22.86</v>
      </c>
      <c r="J163" s="43">
        <v>28.916696548025744</v>
      </c>
    </row>
    <row r="164" spans="1:10" ht="13.5" customHeight="1" thickBot="1" x14ac:dyDescent="0.2">
      <c r="A164" s="33">
        <v>52</v>
      </c>
      <c r="B164" s="42">
        <v>6.9335848058155276E-3</v>
      </c>
      <c r="C164" s="42">
        <v>9.4292566602666161E-3</v>
      </c>
      <c r="D164" s="42">
        <v>4.473067284632589E-3</v>
      </c>
      <c r="E164" s="42">
        <v>0.99306641519418448</v>
      </c>
      <c r="F164" s="42">
        <v>0.99057074333973338</v>
      </c>
      <c r="G164" s="42">
        <v>0.99552693271536741</v>
      </c>
      <c r="H164" s="43">
        <v>25.11</v>
      </c>
      <c r="I164" s="43">
        <v>22.06</v>
      </c>
      <c r="J164" s="43">
        <v>28.031772845067625</v>
      </c>
    </row>
    <row r="165" spans="1:10" ht="13.5" customHeight="1" thickBot="1" x14ac:dyDescent="0.2">
      <c r="A165" s="33">
        <v>53</v>
      </c>
      <c r="B165" s="42">
        <v>7.5758133508065408E-3</v>
      </c>
      <c r="C165" s="42">
        <v>1.0892709057085864E-2</v>
      </c>
      <c r="D165" s="42">
        <v>4.3540416391515428E-3</v>
      </c>
      <c r="E165" s="42">
        <v>0.99242418664919341</v>
      </c>
      <c r="F165" s="42">
        <v>0.98910729094291416</v>
      </c>
      <c r="G165" s="42">
        <v>0.99564595836084846</v>
      </c>
      <c r="H165" s="43">
        <v>24.28</v>
      </c>
      <c r="I165" s="43">
        <v>21.27</v>
      </c>
      <c r="J165" s="43">
        <v>27.155465758548345</v>
      </c>
    </row>
    <row r="166" spans="1:10" ht="13.5" customHeight="1" thickBot="1" x14ac:dyDescent="0.2">
      <c r="A166" s="33">
        <v>54</v>
      </c>
      <c r="B166" s="42">
        <v>8.7993614486170501E-3</v>
      </c>
      <c r="C166" s="42">
        <v>1.2395589183747306E-2</v>
      </c>
      <c r="D166" s="42">
        <v>5.340595332652521E-3</v>
      </c>
      <c r="E166" s="42">
        <v>0.99120063855138296</v>
      </c>
      <c r="F166" s="42">
        <v>0.98760441081625272</v>
      </c>
      <c r="G166" s="42">
        <v>0.99465940466734748</v>
      </c>
      <c r="H166" s="43">
        <v>23.46</v>
      </c>
      <c r="I166" s="43">
        <v>20.49</v>
      </c>
      <c r="J166" s="43">
        <v>26.271997811087687</v>
      </c>
    </row>
    <row r="167" spans="1:10" ht="13.5" customHeight="1" thickBot="1" x14ac:dyDescent="0.2">
      <c r="A167" s="33">
        <v>55</v>
      </c>
      <c r="B167" s="42">
        <v>1.0121644037599065E-2</v>
      </c>
      <c r="C167" s="42">
        <v>1.4182385477237271E-2</v>
      </c>
      <c r="D167" s="42">
        <v>6.2615156462992646E-3</v>
      </c>
      <c r="E167" s="42">
        <v>0.98987835596240092</v>
      </c>
      <c r="F167" s="42">
        <v>0.98581761452276273</v>
      </c>
      <c r="G167" s="42">
        <v>0.99373848435370071</v>
      </c>
      <c r="H167" s="43">
        <v>22.67</v>
      </c>
      <c r="I167" s="43">
        <v>19.739999999999998</v>
      </c>
      <c r="J167" s="43">
        <v>25.410296930559177</v>
      </c>
    </row>
    <row r="168" spans="1:10" ht="13.5" customHeight="1" thickBot="1" x14ac:dyDescent="0.2">
      <c r="A168" s="33">
        <v>56</v>
      </c>
      <c r="B168" s="42">
        <v>1.1068285887935493E-2</v>
      </c>
      <c r="C168" s="42">
        <v>1.5924708228804711E-2</v>
      </c>
      <c r="D168" s="42">
        <v>6.5032552893875368E-3</v>
      </c>
      <c r="E168" s="42">
        <v>0.98893171411206449</v>
      </c>
      <c r="F168" s="42">
        <v>0.98407529177119524</v>
      </c>
      <c r="G168" s="42">
        <v>0.99349674471061244</v>
      </c>
      <c r="H168" s="43">
        <v>21.9</v>
      </c>
      <c r="I168" s="43">
        <v>19.02</v>
      </c>
      <c r="J168" s="43">
        <v>24.56721010615539</v>
      </c>
    </row>
    <row r="169" spans="1:10" ht="13.5" customHeight="1" thickBot="1" x14ac:dyDescent="0.2">
      <c r="A169" s="33">
        <v>57</v>
      </c>
      <c r="B169" s="42">
        <v>1.184404715201106E-2</v>
      </c>
      <c r="C169" s="42">
        <v>1.6542789906568187E-2</v>
      </c>
      <c r="D169" s="42">
        <v>7.4880479235067106E-3</v>
      </c>
      <c r="E169" s="42">
        <v>0.98815595284798896</v>
      </c>
      <c r="F169" s="42">
        <v>0.98345721009343179</v>
      </c>
      <c r="G169" s="42">
        <v>0.99251195207649334</v>
      </c>
      <c r="H169" s="43">
        <v>21.13</v>
      </c>
      <c r="I169" s="43">
        <v>18.32</v>
      </c>
      <c r="J169" s="43">
        <v>23.724702095610329</v>
      </c>
    </row>
    <row r="170" spans="1:10" ht="13.5" customHeight="1" thickBot="1" x14ac:dyDescent="0.2">
      <c r="A170" s="33">
        <v>58</v>
      </c>
      <c r="B170" s="42">
        <v>1.2744709166329946E-2</v>
      </c>
      <c r="C170" s="42">
        <v>1.8640257042609635E-2</v>
      </c>
      <c r="D170" s="42">
        <v>7.3785582778643248E-3</v>
      </c>
      <c r="E170" s="42">
        <v>0.98725529083367003</v>
      </c>
      <c r="F170" s="42">
        <v>0.98135974295739037</v>
      </c>
      <c r="G170" s="42">
        <v>0.99262144172213562</v>
      </c>
      <c r="H170" s="43">
        <v>20.38</v>
      </c>
      <c r="I170" s="43">
        <v>17.62</v>
      </c>
      <c r="J170" s="43">
        <v>22.899889192168409</v>
      </c>
    </row>
    <row r="171" spans="1:10" ht="13.5" customHeight="1" thickBot="1" x14ac:dyDescent="0.2">
      <c r="A171" s="33">
        <v>59</v>
      </c>
      <c r="B171" s="42">
        <v>1.3945977686435702E-2</v>
      </c>
      <c r="C171" s="42">
        <v>1.9397604372601466E-2</v>
      </c>
      <c r="D171" s="42">
        <v>9.0456113453430426E-3</v>
      </c>
      <c r="E171" s="42">
        <v>0.98605402231356432</v>
      </c>
      <c r="F171" s="42">
        <v>0.98060239562739848</v>
      </c>
      <c r="G171" s="42">
        <v>0.9909543886546569</v>
      </c>
      <c r="H171" s="43">
        <v>19.64</v>
      </c>
      <c r="I171" s="43">
        <v>16.95</v>
      </c>
      <c r="J171" s="43">
        <v>22.066336457254458</v>
      </c>
    </row>
    <row r="172" spans="1:10" ht="13.5" customHeight="1" thickBot="1" x14ac:dyDescent="0.2">
      <c r="A172" s="33">
        <v>60</v>
      </c>
      <c r="B172" s="42">
        <v>1.5602407860957833E-2</v>
      </c>
      <c r="C172" s="42">
        <v>2.2035586295590531E-2</v>
      </c>
      <c r="D172" s="42">
        <v>9.8891991837928555E-3</v>
      </c>
      <c r="E172" s="42">
        <v>0.98439759213904221</v>
      </c>
      <c r="F172" s="42">
        <v>0.97796441370440945</v>
      </c>
      <c r="G172" s="42">
        <v>0.99011080081620717</v>
      </c>
      <c r="H172" s="43">
        <v>18.91</v>
      </c>
      <c r="I172" s="43">
        <v>16.27</v>
      </c>
      <c r="J172" s="43">
        <v>21.263098389488171</v>
      </c>
    </row>
    <row r="173" spans="1:10" ht="13.5" customHeight="1" thickBot="1" x14ac:dyDescent="0.2">
      <c r="A173" s="33">
        <v>61</v>
      </c>
      <c r="B173" s="42">
        <v>1.6690315648387688E-2</v>
      </c>
      <c r="C173" s="42">
        <v>2.3934542408916664E-2</v>
      </c>
      <c r="D173" s="42">
        <v>1.0396770424476488E-2</v>
      </c>
      <c r="E173" s="42">
        <v>0.98330968435161226</v>
      </c>
      <c r="F173" s="42">
        <v>0.97606545759108332</v>
      </c>
      <c r="G173" s="42">
        <v>0.98960322957552349</v>
      </c>
      <c r="H173" s="43">
        <v>18.2</v>
      </c>
      <c r="I173" s="43">
        <v>15.63</v>
      </c>
      <c r="J173" s="43">
        <v>20.470430580579212</v>
      </c>
    </row>
    <row r="174" spans="1:10" ht="13.5" customHeight="1" thickBot="1" x14ac:dyDescent="0.2">
      <c r="A174" s="33">
        <v>62</v>
      </c>
      <c r="B174" s="42">
        <v>1.7944116893104333E-2</v>
      </c>
      <c r="C174" s="42">
        <v>2.5240315667844002E-2</v>
      </c>
      <c r="D174" s="42">
        <v>1.1728485559302155E-2</v>
      </c>
      <c r="E174" s="42">
        <v>0.98205588310689562</v>
      </c>
      <c r="F174" s="42">
        <v>0.97475968433215598</v>
      </c>
      <c r="G174" s="42">
        <v>0.98827151444069783</v>
      </c>
      <c r="H174" s="43">
        <v>17.5</v>
      </c>
      <c r="I174" s="43">
        <v>15</v>
      </c>
      <c r="J174" s="43">
        <v>19.680171752796333</v>
      </c>
    </row>
    <row r="175" spans="1:10" ht="13.5" customHeight="1" thickBot="1" x14ac:dyDescent="0.2">
      <c r="A175" s="33">
        <v>63</v>
      </c>
      <c r="B175" s="42">
        <v>1.9458754189818461E-2</v>
      </c>
      <c r="C175" s="42">
        <v>2.8142141664679227E-2</v>
      </c>
      <c r="D175" s="42">
        <v>1.2182936997402168E-2</v>
      </c>
      <c r="E175" s="42">
        <v>0.98054124581018154</v>
      </c>
      <c r="F175" s="42">
        <v>0.97185785833532079</v>
      </c>
      <c r="G175" s="42">
        <v>0.98781706300259786</v>
      </c>
      <c r="H175" s="43">
        <v>16.809999999999999</v>
      </c>
      <c r="I175" s="43">
        <v>14.37</v>
      </c>
      <c r="J175" s="43">
        <v>18.907731128293605</v>
      </c>
    </row>
    <row r="176" spans="1:10" ht="13.5" customHeight="1" thickBot="1" x14ac:dyDescent="0.2">
      <c r="A176" s="33">
        <v>64</v>
      </c>
      <c r="B176" s="42">
        <v>2.183760143402233E-2</v>
      </c>
      <c r="C176" s="42">
        <v>3.1316655367978966E-2</v>
      </c>
      <c r="D176" s="42">
        <v>1.40871728314947E-2</v>
      </c>
      <c r="E176" s="42">
        <v>0.97816239856597764</v>
      </c>
      <c r="F176" s="42">
        <v>0.96868334463202099</v>
      </c>
      <c r="G176" s="42">
        <v>0.98591282716850526</v>
      </c>
      <c r="H176" s="43">
        <v>16.14</v>
      </c>
      <c r="I176" s="43">
        <v>13.77</v>
      </c>
      <c r="J176" s="43">
        <v>18.134670820775721</v>
      </c>
    </row>
    <row r="177" spans="1:10" ht="13.5" customHeight="1" thickBot="1" x14ac:dyDescent="0.2">
      <c r="A177" s="33">
        <v>65</v>
      </c>
      <c r="B177" s="42">
        <v>2.212817684532787E-2</v>
      </c>
      <c r="C177" s="42">
        <v>3.234373678423412E-2</v>
      </c>
      <c r="D177" s="42">
        <v>1.3984410820724439E-2</v>
      </c>
      <c r="E177" s="42">
        <v>0.97787182315467214</v>
      </c>
      <c r="F177" s="42">
        <v>0.96765626321576592</v>
      </c>
      <c r="G177" s="42">
        <v>0.98601558917927556</v>
      </c>
      <c r="H177" s="43">
        <v>15.48</v>
      </c>
      <c r="I177" s="43">
        <v>13.2</v>
      </c>
      <c r="J177" s="43">
        <v>17.386581594625671</v>
      </c>
    </row>
    <row r="178" spans="1:10" ht="13.5" customHeight="1" thickBot="1" x14ac:dyDescent="0.2">
      <c r="A178" s="33">
        <v>66</v>
      </c>
      <c r="B178" s="42">
        <v>2.4525277105022517E-2</v>
      </c>
      <c r="C178" s="42">
        <v>3.5869517878141195E-2</v>
      </c>
      <c r="D178" s="42">
        <v>1.563885970059635E-2</v>
      </c>
      <c r="E178" s="42">
        <v>0.9754747228949775</v>
      </c>
      <c r="F178" s="42">
        <v>0.96413048212185881</v>
      </c>
      <c r="G178" s="42">
        <v>0.98436114029940369</v>
      </c>
      <c r="H178" s="43">
        <v>14.82</v>
      </c>
      <c r="I178" s="43">
        <v>12.63</v>
      </c>
      <c r="J178" s="43">
        <v>16.626031906253644</v>
      </c>
    </row>
    <row r="179" spans="1:10" ht="13.5" customHeight="1" thickBot="1" x14ac:dyDescent="0.2">
      <c r="A179" s="33">
        <v>67</v>
      </c>
      <c r="B179" s="42">
        <v>2.6623943618049709E-2</v>
      </c>
      <c r="C179" s="42">
        <v>3.8535094461027007E-2</v>
      </c>
      <c r="D179" s="42">
        <v>1.7408979659563877E-2</v>
      </c>
      <c r="E179" s="42">
        <v>0.97337605638195024</v>
      </c>
      <c r="F179" s="42">
        <v>0.96146490553897301</v>
      </c>
      <c r="G179" s="42">
        <v>0.98259102034043611</v>
      </c>
      <c r="H179" s="43">
        <v>14.18</v>
      </c>
      <c r="I179" s="43">
        <v>12.08</v>
      </c>
      <c r="J179" s="43">
        <v>15.882106285770771</v>
      </c>
    </row>
    <row r="180" spans="1:10" ht="13.5" customHeight="1" thickBot="1" x14ac:dyDescent="0.2">
      <c r="A180" s="33">
        <v>68</v>
      </c>
      <c r="B180" s="42">
        <v>2.8386219038853987E-2</v>
      </c>
      <c r="C180" s="42">
        <v>3.9918897300917057E-2</v>
      </c>
      <c r="D180" s="42">
        <v>1.9678071801786618E-2</v>
      </c>
      <c r="E180" s="42">
        <v>0.97161378096114603</v>
      </c>
      <c r="F180" s="42">
        <v>0.96008110269908298</v>
      </c>
      <c r="G180" s="42">
        <v>0.9803219281982134</v>
      </c>
      <c r="H180" s="43">
        <v>13.56</v>
      </c>
      <c r="I180" s="43">
        <v>11.54</v>
      </c>
      <c r="J180" s="43">
        <v>15.154491332908167</v>
      </c>
    </row>
    <row r="181" spans="1:10" ht="13.5" customHeight="1" thickBot="1" x14ac:dyDescent="0.2">
      <c r="A181" s="33">
        <v>69</v>
      </c>
      <c r="B181" s="42">
        <v>3.1124915943514041E-2</v>
      </c>
      <c r="C181" s="42">
        <v>4.4459560317055426E-2</v>
      </c>
      <c r="D181" s="42">
        <v>2.1321961620469083E-2</v>
      </c>
      <c r="E181" s="42">
        <v>0.96887508405648592</v>
      </c>
      <c r="F181" s="42">
        <v>0.95554043968294455</v>
      </c>
      <c r="G181" s="42">
        <v>0.97867803837953093</v>
      </c>
      <c r="H181" s="43">
        <v>12.94</v>
      </c>
      <c r="I181" s="43">
        <v>11</v>
      </c>
      <c r="J181" s="43">
        <v>14.448516609214836</v>
      </c>
    </row>
    <row r="182" spans="1:10" ht="13.5" customHeight="1" thickBot="1" x14ac:dyDescent="0.2">
      <c r="A182" s="33">
        <v>70</v>
      </c>
      <c r="B182" s="42">
        <v>3.3728225178366655E-2</v>
      </c>
      <c r="C182" s="42">
        <v>4.9362833681332569E-2</v>
      </c>
      <c r="D182" s="42">
        <v>2.2499865511861852E-2</v>
      </c>
      <c r="E182" s="42">
        <v>0.9662717748216334</v>
      </c>
      <c r="F182" s="42">
        <v>0.95063716631866746</v>
      </c>
      <c r="G182" s="42">
        <v>0.97750013448813811</v>
      </c>
      <c r="H182" s="43">
        <v>12.34</v>
      </c>
      <c r="I182" s="43">
        <v>10.49</v>
      </c>
      <c r="J182" s="43">
        <v>13.752322965270105</v>
      </c>
    </row>
    <row r="183" spans="1:10" ht="13.5" customHeight="1" thickBot="1" x14ac:dyDescent="0.2">
      <c r="A183" s="33">
        <v>71</v>
      </c>
      <c r="B183" s="42">
        <v>3.4578241107275337E-2</v>
      </c>
      <c r="C183" s="42">
        <v>5.1041321023559037E-2</v>
      </c>
      <c r="D183" s="42">
        <v>2.3052589146015674E-2</v>
      </c>
      <c r="E183" s="42">
        <v>0.96542175889272464</v>
      </c>
      <c r="F183" s="42">
        <v>0.94895867897644093</v>
      </c>
      <c r="G183" s="42">
        <v>0.97694741085398429</v>
      </c>
      <c r="H183" s="43">
        <v>11.75</v>
      </c>
      <c r="I183" s="43">
        <v>10.01</v>
      </c>
      <c r="J183" s="43">
        <v>13.057329922875754</v>
      </c>
    </row>
    <row r="184" spans="1:10" ht="13.5" customHeight="1" thickBot="1" x14ac:dyDescent="0.2">
      <c r="A184" s="33">
        <v>72</v>
      </c>
      <c r="B184" s="42">
        <v>3.7270336696285856E-2</v>
      </c>
      <c r="C184" s="42">
        <v>5.3364786891517101E-2</v>
      </c>
      <c r="D184" s="42">
        <v>2.6344454463480615E-2</v>
      </c>
      <c r="E184" s="42">
        <v>0.96272966330371412</v>
      </c>
      <c r="F184" s="42">
        <v>0.94663521310848286</v>
      </c>
      <c r="G184" s="42">
        <v>0.97365554553651934</v>
      </c>
      <c r="H184" s="43">
        <v>11.15</v>
      </c>
      <c r="I184" s="43">
        <v>9.52</v>
      </c>
      <c r="J184" s="43">
        <v>12.353523614143047</v>
      </c>
    </row>
    <row r="185" spans="1:10" ht="13.5" customHeight="1" thickBot="1" x14ac:dyDescent="0.2">
      <c r="A185" s="33">
        <v>73</v>
      </c>
      <c r="B185" s="42">
        <v>4.2127801819545202E-2</v>
      </c>
      <c r="C185" s="42">
        <v>6.075246362415198E-2</v>
      </c>
      <c r="D185" s="42">
        <v>2.9702150092254395E-2</v>
      </c>
      <c r="E185" s="42">
        <v>0.95787219818045477</v>
      </c>
      <c r="F185" s="42">
        <v>0.93924753637584801</v>
      </c>
      <c r="G185" s="42">
        <v>0.97029784990774559</v>
      </c>
      <c r="H185" s="43">
        <v>10.57</v>
      </c>
      <c r="I185" s="43">
        <v>9.0299999999999994</v>
      </c>
      <c r="J185" s="43">
        <v>11.674019726104234</v>
      </c>
    </row>
    <row r="186" spans="1:10" ht="13.5" customHeight="1" thickBot="1" x14ac:dyDescent="0.2">
      <c r="A186" s="33">
        <v>74</v>
      </c>
      <c r="B186" s="42">
        <v>4.5715713215088681E-2</v>
      </c>
      <c r="C186" s="42">
        <v>6.5062928923054542E-2</v>
      </c>
      <c r="D186" s="42">
        <v>3.3019843732594964E-2</v>
      </c>
      <c r="E186" s="42">
        <v>0.95428428678491128</v>
      </c>
      <c r="F186" s="42">
        <v>0.93493707107694546</v>
      </c>
      <c r="G186" s="42">
        <v>0.96698015626740508</v>
      </c>
      <c r="H186" s="43">
        <v>10.01</v>
      </c>
      <c r="I186" s="43">
        <v>8.58</v>
      </c>
      <c r="J186" s="43">
        <v>11.015857889750274</v>
      </c>
    </row>
    <row r="187" spans="1:10" ht="13.5" customHeight="1" thickBot="1" x14ac:dyDescent="0.2">
      <c r="A187" s="33">
        <v>75</v>
      </c>
      <c r="B187" s="42">
        <v>4.8163313878325967E-2</v>
      </c>
      <c r="C187" s="42">
        <v>6.7340720221606643E-2</v>
      </c>
      <c r="D187" s="42">
        <v>3.5874359861898804E-2</v>
      </c>
      <c r="E187" s="42">
        <v>0.95183668612167405</v>
      </c>
      <c r="F187" s="42">
        <v>0.93265927977839336</v>
      </c>
      <c r="G187" s="42">
        <v>0.9641256401381012</v>
      </c>
      <c r="H187" s="43">
        <v>9.4600000000000009</v>
      </c>
      <c r="I187" s="43">
        <v>8.14</v>
      </c>
      <c r="J187" s="43">
        <v>10.374771201260428</v>
      </c>
    </row>
    <row r="188" spans="1:10" ht="13.5" customHeight="1" thickBot="1" x14ac:dyDescent="0.2">
      <c r="A188" s="33">
        <v>76</v>
      </c>
      <c r="B188" s="42">
        <v>5.1987394034153374E-2</v>
      </c>
      <c r="C188" s="42">
        <v>7.1545896771748052E-2</v>
      </c>
      <c r="D188" s="42">
        <v>3.9655035054174635E-2</v>
      </c>
      <c r="E188" s="42">
        <v>0.94801260596584658</v>
      </c>
      <c r="F188" s="42">
        <v>0.92845410322825195</v>
      </c>
      <c r="G188" s="42">
        <v>0.96034496494582533</v>
      </c>
      <c r="H188" s="43">
        <v>8.92</v>
      </c>
      <c r="I188" s="43">
        <v>7.69</v>
      </c>
      <c r="J188" s="43">
        <v>9.7420271588124461</v>
      </c>
    </row>
    <row r="189" spans="1:10" ht="13.5" customHeight="1" thickBot="1" x14ac:dyDescent="0.2">
      <c r="A189" s="33">
        <v>77</v>
      </c>
      <c r="B189" s="42">
        <v>5.8070801353361685E-2</v>
      </c>
      <c r="C189" s="42">
        <v>7.8856511531556414E-2</v>
      </c>
      <c r="D189" s="42">
        <v>4.5260134056814554E-2</v>
      </c>
      <c r="E189" s="42">
        <v>0.94192919864663827</v>
      </c>
      <c r="F189" s="42">
        <v>0.92114348846844363</v>
      </c>
      <c r="G189" s="42">
        <v>0.9547398659431855</v>
      </c>
      <c r="H189" s="43">
        <v>8.3800000000000008</v>
      </c>
      <c r="I189" s="43">
        <v>7.25</v>
      </c>
      <c r="J189" s="43">
        <v>9.1233820390280425</v>
      </c>
    </row>
    <row r="190" spans="1:10" ht="13.5" customHeight="1" thickBot="1" x14ac:dyDescent="0.2">
      <c r="A190" s="33">
        <v>78</v>
      </c>
      <c r="B190" s="42">
        <v>6.3641595089409406E-2</v>
      </c>
      <c r="C190" s="42">
        <v>8.7158319225428466E-2</v>
      </c>
      <c r="D190" s="42">
        <v>4.9622389041344431E-2</v>
      </c>
      <c r="E190" s="42">
        <v>0.93635840491059064</v>
      </c>
      <c r="F190" s="42">
        <v>0.91284168077457151</v>
      </c>
      <c r="G190" s="42">
        <v>0.95037761095865558</v>
      </c>
      <c r="H190" s="43">
        <v>7.86</v>
      </c>
      <c r="I190" s="43">
        <v>6.83</v>
      </c>
      <c r="J190" s="43">
        <v>8.5319141866181738</v>
      </c>
    </row>
    <row r="191" spans="1:10" ht="13.5" customHeight="1" thickBot="1" x14ac:dyDescent="0.2">
      <c r="A191" s="33">
        <v>79</v>
      </c>
      <c r="B191" s="42">
        <v>7.0644665559367284E-2</v>
      </c>
      <c r="C191" s="42">
        <v>9.2554138237911601E-2</v>
      </c>
      <c r="D191" s="42">
        <v>5.7980599647266311E-2</v>
      </c>
      <c r="E191" s="42">
        <v>0.92935533444063267</v>
      </c>
      <c r="F191" s="42">
        <v>0.90744586176208841</v>
      </c>
      <c r="G191" s="42">
        <v>0.94201940035273368</v>
      </c>
      <c r="H191" s="43">
        <v>7.37</v>
      </c>
      <c r="I191" s="43">
        <v>6.43</v>
      </c>
      <c r="J191" s="43">
        <v>7.9509497644169631</v>
      </c>
    </row>
    <row r="192" spans="1:10" ht="13.5" customHeight="1" thickBot="1" x14ac:dyDescent="0.2">
      <c r="A192" s="33">
        <v>80</v>
      </c>
      <c r="B192" s="42">
        <v>7.8036171345063826E-2</v>
      </c>
      <c r="C192" s="42">
        <v>0.10181920085939142</v>
      </c>
      <c r="D192" s="42">
        <v>6.4557967178401274E-2</v>
      </c>
      <c r="E192" s="42">
        <v>0.9219638286549362</v>
      </c>
      <c r="F192" s="42">
        <v>0.89818079914060855</v>
      </c>
      <c r="G192" s="42">
        <v>0.93544203282159877</v>
      </c>
      <c r="H192" s="43">
        <v>6.89</v>
      </c>
      <c r="I192" s="43">
        <v>6.03</v>
      </c>
      <c r="J192" s="43">
        <v>7.4091697740521907</v>
      </c>
    </row>
    <row r="193" spans="1:10" ht="13.5" customHeight="1" thickBot="1" x14ac:dyDescent="0.2">
      <c r="A193" s="33">
        <v>81</v>
      </c>
      <c r="B193" s="42">
        <v>8.6339291475769506E-2</v>
      </c>
      <c r="C193" s="42">
        <v>0.1109571492065152</v>
      </c>
      <c r="D193" s="42">
        <v>7.2931795528976218E-2</v>
      </c>
      <c r="E193" s="42">
        <v>0.91366070852423054</v>
      </c>
      <c r="F193" s="42">
        <v>0.88904285079348477</v>
      </c>
      <c r="G193" s="42">
        <v>0.92706820447102378</v>
      </c>
      <c r="H193" s="43">
        <v>6.43</v>
      </c>
      <c r="I193" s="43">
        <v>5.66</v>
      </c>
      <c r="J193" s="43">
        <v>6.8856972851313962</v>
      </c>
    </row>
    <row r="194" spans="1:10" ht="13.5" customHeight="1" thickBot="1" x14ac:dyDescent="0.2">
      <c r="A194" s="33">
        <v>82</v>
      </c>
      <c r="B194" s="42">
        <v>9.6826980642586311E-2</v>
      </c>
      <c r="C194" s="42">
        <v>0.11893674254476036</v>
      </c>
      <c r="D194" s="42">
        <v>8.5182872027663101E-2</v>
      </c>
      <c r="E194" s="42">
        <v>0.90317301935741368</v>
      </c>
      <c r="F194" s="42">
        <v>0.88106325745523961</v>
      </c>
      <c r="G194" s="42">
        <v>0.91481712797233694</v>
      </c>
      <c r="H194" s="43">
        <v>5.99</v>
      </c>
      <c r="I194" s="43">
        <v>5.31</v>
      </c>
      <c r="J194" s="43">
        <v>6.3876080304895684</v>
      </c>
    </row>
    <row r="195" spans="1:10" ht="13.5" customHeight="1" thickBot="1" x14ac:dyDescent="0.2">
      <c r="A195" s="33">
        <v>83</v>
      </c>
      <c r="B195" s="42">
        <v>0.10853307766059445</v>
      </c>
      <c r="C195" s="42">
        <v>0.1328833052065754</v>
      </c>
      <c r="D195" s="42">
        <v>9.5940005171967935E-2</v>
      </c>
      <c r="E195" s="42">
        <v>0.89146692233940561</v>
      </c>
      <c r="F195" s="42">
        <v>0.86711669479342457</v>
      </c>
      <c r="G195" s="42">
        <v>0.90405999482803212</v>
      </c>
      <c r="H195" s="43">
        <v>5.58</v>
      </c>
      <c r="I195" s="43">
        <v>4.95</v>
      </c>
      <c r="J195" s="43">
        <v>5.935416167677384</v>
      </c>
    </row>
    <row r="196" spans="1:10" ht="13.5" customHeight="1" thickBot="1" x14ac:dyDescent="0.2">
      <c r="A196" s="33">
        <v>84</v>
      </c>
      <c r="B196" s="42">
        <v>0.1187773530872181</v>
      </c>
      <c r="C196" s="42">
        <v>0.14665792470409608</v>
      </c>
      <c r="D196" s="42">
        <v>0.10475529330093718</v>
      </c>
      <c r="E196" s="42">
        <v>0.88122264691278196</v>
      </c>
      <c r="F196" s="42">
        <v>0.85334207529590389</v>
      </c>
      <c r="G196" s="42">
        <v>0.89524470669906286</v>
      </c>
      <c r="H196" s="43">
        <v>5.19</v>
      </c>
      <c r="I196" s="43">
        <v>4.6399999999999997</v>
      </c>
      <c r="J196" s="43">
        <v>5.512156196561369</v>
      </c>
    </row>
    <row r="197" spans="1:10" ht="13.5" customHeight="1" thickBot="1" x14ac:dyDescent="0.2">
      <c r="A197" s="33">
        <v>85</v>
      </c>
      <c r="B197" s="42">
        <v>0.12892969783294334</v>
      </c>
      <c r="C197" s="42">
        <v>0.14907937490329567</v>
      </c>
      <c r="D197" s="42">
        <v>0.11906025009473285</v>
      </c>
      <c r="E197" s="42">
        <v>0.87107030216705672</v>
      </c>
      <c r="F197" s="42">
        <v>0.8509206250967043</v>
      </c>
      <c r="G197" s="42">
        <v>0.88093974990526713</v>
      </c>
      <c r="H197" s="43">
        <v>4.83</v>
      </c>
      <c r="I197" s="43">
        <v>4.3499999999999996</v>
      </c>
      <c r="J197" s="43">
        <v>5.0986220415551049</v>
      </c>
    </row>
    <row r="198" spans="1:10" ht="13.5" customHeight="1" thickBot="1" x14ac:dyDescent="0.2">
      <c r="A198" s="33">
        <v>86</v>
      </c>
      <c r="B198" s="42">
        <v>0.14655270010189064</v>
      </c>
      <c r="C198" s="42">
        <v>0.17294669213405106</v>
      </c>
      <c r="D198" s="42">
        <v>0.13378684807256236</v>
      </c>
      <c r="E198" s="42">
        <v>0.8534472998981093</v>
      </c>
      <c r="F198" s="42">
        <v>0.82705330786594899</v>
      </c>
      <c r="G198" s="42">
        <v>0.86621315192743764</v>
      </c>
      <c r="H198" s="43">
        <v>4.47</v>
      </c>
      <c r="I198" s="43">
        <v>4.03</v>
      </c>
      <c r="J198" s="43">
        <v>4.720092325837479</v>
      </c>
    </row>
    <row r="199" spans="1:10" ht="13.5" customHeight="1" thickBot="1" x14ac:dyDescent="0.2">
      <c r="A199" s="33">
        <v>87</v>
      </c>
      <c r="B199" s="42">
        <v>0.15802768847188506</v>
      </c>
      <c r="C199" s="42">
        <v>0.18680984702664372</v>
      </c>
      <c r="D199" s="42">
        <v>0.14424336519334335</v>
      </c>
      <c r="E199" s="42">
        <v>0.84197231152811491</v>
      </c>
      <c r="F199" s="42">
        <v>0.81319015297335628</v>
      </c>
      <c r="G199" s="42">
        <v>0.85575663480665665</v>
      </c>
      <c r="H199" s="43">
        <v>4.1500000000000004</v>
      </c>
      <c r="I199" s="43">
        <v>3.76</v>
      </c>
      <c r="J199" s="43">
        <v>4.3723776159855454</v>
      </c>
    </row>
    <row r="200" spans="1:10" ht="13.5" customHeight="1" thickBot="1" x14ac:dyDescent="0.2">
      <c r="A200" s="33">
        <v>88</v>
      </c>
      <c r="B200" s="42">
        <v>0.17793169333651779</v>
      </c>
      <c r="C200" s="42">
        <v>0.20157734583617959</v>
      </c>
      <c r="D200" s="42">
        <v>0.16677894613514543</v>
      </c>
      <c r="E200" s="42">
        <v>0.82206830666348218</v>
      </c>
      <c r="F200" s="42">
        <v>0.79842265416382041</v>
      </c>
      <c r="G200" s="42">
        <v>0.83322105386485457</v>
      </c>
      <c r="H200" s="43">
        <v>3.83</v>
      </c>
      <c r="I200" s="43">
        <v>3.52</v>
      </c>
      <c r="J200" s="43">
        <v>4.0256631712011277</v>
      </c>
    </row>
    <row r="201" spans="1:10" ht="13.5" customHeight="1" thickBot="1" x14ac:dyDescent="0.2">
      <c r="A201" s="33">
        <v>89</v>
      </c>
      <c r="B201" s="42">
        <v>0.19286249064137759</v>
      </c>
      <c r="C201" s="42">
        <v>0.21730351040695869</v>
      </c>
      <c r="D201" s="42">
        <v>0.18128999043906743</v>
      </c>
      <c r="E201" s="42">
        <v>0.80713750935862238</v>
      </c>
      <c r="F201" s="42">
        <v>0.78269648959304128</v>
      </c>
      <c r="G201" s="42">
        <v>0.81871000956093254</v>
      </c>
      <c r="H201" s="43">
        <v>3.56</v>
      </c>
      <c r="I201" s="43">
        <v>3.28</v>
      </c>
      <c r="J201" s="43">
        <v>3.7322411324228604</v>
      </c>
    </row>
    <row r="202" spans="1:10" ht="13.5" customHeight="1" thickBot="1" x14ac:dyDescent="0.2">
      <c r="A202" s="39">
        <v>90</v>
      </c>
      <c r="B202" s="42">
        <v>0.21356430380538444</v>
      </c>
      <c r="C202" s="42">
        <v>0.24601012066952122</v>
      </c>
      <c r="D202" s="42">
        <v>0.19820317899101589</v>
      </c>
      <c r="E202" s="42">
        <v>0.78643569619461551</v>
      </c>
      <c r="F202" s="42">
        <v>0.75398987933047878</v>
      </c>
      <c r="G202" s="42">
        <v>0.80179682100898408</v>
      </c>
      <c r="H202" s="43">
        <v>3.29</v>
      </c>
      <c r="I202" s="43">
        <v>3.06</v>
      </c>
      <c r="J202" s="43">
        <v>3.4498966386882577</v>
      </c>
    </row>
    <row r="203" spans="1:10" ht="13.5" customHeight="1" thickBot="1" x14ac:dyDescent="0.2">
      <c r="A203" s="33">
        <v>91</v>
      </c>
      <c r="B203" s="42">
        <v>0.23122362869198312</v>
      </c>
      <c r="C203" s="42">
        <v>0.25653387465110378</v>
      </c>
      <c r="D203" s="42">
        <v>0.21949067811562664</v>
      </c>
      <c r="E203" s="42">
        <v>0.7687763713080169</v>
      </c>
      <c r="F203" s="42">
        <v>0.74346612534889622</v>
      </c>
      <c r="G203" s="34">
        <v>0.78050932188437339</v>
      </c>
      <c r="H203" s="43">
        <v>3.05</v>
      </c>
      <c r="I203" s="43">
        <v>2.9</v>
      </c>
      <c r="J203" s="43">
        <v>3.1814691416071694</v>
      </c>
    </row>
    <row r="204" spans="1:10" ht="13.5" customHeight="1" thickBot="1" x14ac:dyDescent="0.2">
      <c r="A204" s="33">
        <v>92</v>
      </c>
      <c r="B204" s="42">
        <v>0.24640413726229596</v>
      </c>
      <c r="C204" s="42">
        <v>0.27006413589876926</v>
      </c>
      <c r="D204" s="42">
        <v>0.2357355010161013</v>
      </c>
      <c r="E204" s="42">
        <v>0.75359586273770407</v>
      </c>
      <c r="F204" s="42">
        <v>0.72993586410123079</v>
      </c>
      <c r="G204" s="34">
        <v>0.7642644989838987</v>
      </c>
      <c r="H204" s="43">
        <v>2.82</v>
      </c>
      <c r="I204" s="43">
        <v>2.73</v>
      </c>
      <c r="J204" s="43">
        <v>2.9389117568897158</v>
      </c>
    </row>
    <row r="205" spans="1:10" ht="13.5" customHeight="1" thickBot="1" x14ac:dyDescent="0.2">
      <c r="A205" s="33">
        <v>93</v>
      </c>
      <c r="B205" s="42">
        <v>0.28096743365434096</v>
      </c>
      <c r="C205" s="42">
        <v>0.26280000000000003</v>
      </c>
      <c r="D205" s="42">
        <v>0.26694825765575503</v>
      </c>
      <c r="E205" s="42">
        <v>0.71903256634565904</v>
      </c>
      <c r="F205" s="42">
        <v>0.73719999999999997</v>
      </c>
      <c r="G205" s="34">
        <v>0.73305174234424497</v>
      </c>
      <c r="H205" s="43">
        <v>2.59</v>
      </c>
      <c r="I205" s="43">
        <v>2.56</v>
      </c>
      <c r="J205" s="43">
        <v>2.6953966768871771</v>
      </c>
    </row>
    <row r="206" spans="1:10" ht="13.5" customHeight="1" thickBot="1" x14ac:dyDescent="0.2">
      <c r="A206" s="33">
        <v>94</v>
      </c>
      <c r="B206" s="42">
        <v>0.30163385002094678</v>
      </c>
      <c r="C206" s="42">
        <v>0.30834333393970526</v>
      </c>
      <c r="D206" s="42">
        <v>0.29007633587786258</v>
      </c>
      <c r="E206" s="42">
        <v>0.69836614997905322</v>
      </c>
      <c r="F206" s="42">
        <v>0.69165666606029474</v>
      </c>
      <c r="G206" s="34">
        <v>0.70992366412213737</v>
      </c>
      <c r="H206" s="43">
        <v>2.41</v>
      </c>
      <c r="I206" s="43">
        <v>2.31</v>
      </c>
      <c r="J206" s="43">
        <v>2.5003183818207173</v>
      </c>
    </row>
    <row r="207" spans="1:10" ht="13.5" customHeight="1" thickBot="1" x14ac:dyDescent="0.2">
      <c r="A207" s="33">
        <v>95</v>
      </c>
      <c r="B207" s="42">
        <v>0.31583683263347329</v>
      </c>
      <c r="C207" s="42">
        <v>0.33366876600922035</v>
      </c>
      <c r="D207" s="42">
        <v>0.29435743402703285</v>
      </c>
      <c r="E207" s="42">
        <v>0.68416316736652671</v>
      </c>
      <c r="F207" s="42">
        <v>0.66633123399077965</v>
      </c>
      <c r="G207" s="34">
        <v>0.70564256597296715</v>
      </c>
      <c r="H207" s="43">
        <v>2.25</v>
      </c>
      <c r="I207" s="43">
        <v>2.12</v>
      </c>
      <c r="J207" s="43">
        <v>2.3267610820941953</v>
      </c>
    </row>
    <row r="208" spans="1:10" ht="13.5" customHeight="1" thickBot="1" x14ac:dyDescent="0.2">
      <c r="A208" s="33">
        <v>96</v>
      </c>
      <c r="B208" s="42">
        <v>0.32630076925791318</v>
      </c>
      <c r="C208" s="42">
        <v>0.35107305520124521</v>
      </c>
      <c r="D208" s="42">
        <v>0.32626846499678869</v>
      </c>
      <c r="E208" s="42">
        <v>0.67369923074208682</v>
      </c>
      <c r="F208" s="42">
        <v>0.64892694479875479</v>
      </c>
      <c r="G208" s="34">
        <v>0.67373153500321137</v>
      </c>
      <c r="H208" s="43">
        <v>2.0699999999999998</v>
      </c>
      <c r="I208" s="43">
        <v>1.95</v>
      </c>
      <c r="J208" s="43">
        <v>2.0993234940922592</v>
      </c>
    </row>
    <row r="209" spans="1:10" ht="13.5" customHeight="1" thickBot="1" x14ac:dyDescent="0.2">
      <c r="A209" s="33">
        <v>97</v>
      </c>
      <c r="B209" s="42">
        <v>0.33676470588235297</v>
      </c>
      <c r="C209" s="42">
        <v>0.36425919697938025</v>
      </c>
      <c r="D209" s="42">
        <v>0.32926829268292684</v>
      </c>
      <c r="E209" s="42">
        <v>0.66323529411764703</v>
      </c>
      <c r="F209" s="42">
        <v>0.63574080302061975</v>
      </c>
      <c r="G209" s="34">
        <v>0.6707317073170731</v>
      </c>
      <c r="H209" s="43">
        <v>1.84</v>
      </c>
      <c r="I209" s="43">
        <v>1.74</v>
      </c>
      <c r="J209" s="43">
        <v>1.8859079056303407</v>
      </c>
    </row>
    <row r="210" spans="1:10" ht="13.5" customHeight="1" thickBot="1" x14ac:dyDescent="0.2">
      <c r="A210" s="33">
        <v>98</v>
      </c>
      <c r="B210" s="42">
        <v>0.34972950320024387</v>
      </c>
      <c r="C210" s="42">
        <v>0.37483391237940211</v>
      </c>
      <c r="D210" s="42">
        <v>0.33299408828631105</v>
      </c>
      <c r="E210" s="42">
        <v>0.65027049679975613</v>
      </c>
      <c r="F210" s="42">
        <v>0.62516608762059789</v>
      </c>
      <c r="G210" s="34">
        <v>0.66700591171368895</v>
      </c>
      <c r="H210" s="43">
        <v>1.54</v>
      </c>
      <c r="I210" s="43">
        <v>1.48</v>
      </c>
      <c r="J210" s="43">
        <v>1.58247142698138</v>
      </c>
    </row>
    <row r="211" spans="1:10" ht="13.5" customHeight="1" thickBot="1" x14ac:dyDescent="0.2">
      <c r="A211" s="33">
        <v>99</v>
      </c>
      <c r="B211" s="42">
        <v>0.36269430051813473</v>
      </c>
      <c r="C211" s="42">
        <v>0.38363735971216528</v>
      </c>
      <c r="D211" s="42">
        <v>0.3367198838896952</v>
      </c>
      <c r="E211" s="42">
        <v>0.63730569948186533</v>
      </c>
      <c r="F211" s="42">
        <v>0.61636264028783472</v>
      </c>
      <c r="G211" s="34">
        <v>0.6632801161103048</v>
      </c>
      <c r="H211" s="43">
        <v>1.1100000000000001</v>
      </c>
      <c r="I211" s="43">
        <v>1.0900000000000001</v>
      </c>
      <c r="J211" s="43">
        <v>1.1395175267815647</v>
      </c>
    </row>
    <row r="212" spans="1:10" ht="13.5" customHeight="1" thickBot="1" x14ac:dyDescent="0.2">
      <c r="A212" s="33" t="s">
        <v>33</v>
      </c>
      <c r="B212" s="42">
        <v>0.41826484018264842</v>
      </c>
      <c r="C212" s="42">
        <v>0.39116298540938732</v>
      </c>
      <c r="D212" s="42">
        <v>0.4005167958656331</v>
      </c>
      <c r="E212" s="42">
        <v>0.58173515981735158</v>
      </c>
      <c r="F212" s="42">
        <v>0.60883701459061268</v>
      </c>
      <c r="G212" s="42">
        <v>0.59948320413436695</v>
      </c>
      <c r="H212" s="43">
        <v>0.48</v>
      </c>
      <c r="I212" s="43">
        <v>0.47</v>
      </c>
      <c r="J212" s="43">
        <v>0.4788475565280817</v>
      </c>
    </row>
    <row r="213" spans="1:10" ht="13.5" customHeight="1" thickBot="1" x14ac:dyDescent="0.2">
      <c r="A213" s="55" t="s">
        <v>35</v>
      </c>
      <c r="B213" s="56"/>
      <c r="C213" s="56"/>
      <c r="D213" s="56"/>
      <c r="E213" s="56"/>
      <c r="F213" s="56"/>
      <c r="G213" s="56"/>
      <c r="H213" s="56"/>
      <c r="I213" s="56"/>
      <c r="J213" s="57"/>
    </row>
    <row r="214" spans="1:10" ht="13.5" customHeight="1" thickBot="1" x14ac:dyDescent="0.2">
      <c r="A214" s="33">
        <v>0</v>
      </c>
      <c r="B214" s="34">
        <v>7.1071642571540914E-3</v>
      </c>
      <c r="C214" s="42">
        <v>6.5912281439458615E-3</v>
      </c>
      <c r="D214" s="42">
        <v>7.6421399732929879E-3</v>
      </c>
      <c r="E214" s="42">
        <v>0.99289283574284593</v>
      </c>
      <c r="F214" s="42">
        <v>0.99340877185605414</v>
      </c>
      <c r="G214" s="42">
        <v>0.99235786002670701</v>
      </c>
      <c r="H214" s="43">
        <v>71.88</v>
      </c>
      <c r="I214" s="43">
        <v>68.53</v>
      </c>
      <c r="J214" s="43">
        <v>75.89</v>
      </c>
    </row>
    <row r="215" spans="1:10" ht="13.5" customHeight="1" thickBot="1" x14ac:dyDescent="0.2">
      <c r="A215" s="33">
        <v>1</v>
      </c>
      <c r="B215" s="34">
        <v>5.2790526538146405E-4</v>
      </c>
      <c r="C215" s="42">
        <v>7.7973292209611419E-4</v>
      </c>
      <c r="D215" s="42">
        <v>2.6680896478121667E-4</v>
      </c>
      <c r="E215" s="42">
        <v>0.99947209473461851</v>
      </c>
      <c r="F215" s="42">
        <v>0.9992202670779039</v>
      </c>
      <c r="G215" s="42">
        <v>0.99973319103521874</v>
      </c>
      <c r="H215" s="43">
        <v>71.39</v>
      </c>
      <c r="I215" s="43">
        <v>67.98</v>
      </c>
      <c r="J215" s="43">
        <v>75.47</v>
      </c>
    </row>
    <row r="216" spans="1:10" ht="13.5" customHeight="1" thickBot="1" x14ac:dyDescent="0.2">
      <c r="A216" s="33">
        <v>2</v>
      </c>
      <c r="B216" s="34">
        <v>3.3245947293482749E-4</v>
      </c>
      <c r="C216" s="42">
        <v>3.9097257298354528E-4</v>
      </c>
      <c r="D216" s="42">
        <v>2.7188689505165849E-4</v>
      </c>
      <c r="E216" s="42">
        <v>0.99966754052706519</v>
      </c>
      <c r="F216" s="42">
        <v>0.99960902742701641</v>
      </c>
      <c r="G216" s="42">
        <v>0.99972811310494836</v>
      </c>
      <c r="H216" s="43">
        <v>70.430000000000007</v>
      </c>
      <c r="I216" s="43">
        <v>67.040000000000006</v>
      </c>
      <c r="J216" s="43">
        <v>74.489999999999995</v>
      </c>
    </row>
    <row r="217" spans="1:10" ht="13.5" customHeight="1" thickBot="1" x14ac:dyDescent="0.2">
      <c r="A217" s="33">
        <v>3</v>
      </c>
      <c r="B217" s="34">
        <v>3.9800315780079063E-4</v>
      </c>
      <c r="C217" s="42">
        <v>5.198219480640762E-4</v>
      </c>
      <c r="D217" s="42">
        <v>2.7188689505165849E-4</v>
      </c>
      <c r="E217" s="42">
        <v>0.99960199684219919</v>
      </c>
      <c r="F217" s="42">
        <v>0.9994801780519359</v>
      </c>
      <c r="G217" s="42">
        <v>0.99972811310494836</v>
      </c>
      <c r="H217" s="43">
        <v>69.45</v>
      </c>
      <c r="I217" s="43">
        <v>66.06</v>
      </c>
      <c r="J217" s="43">
        <v>73.510000000000005</v>
      </c>
    </row>
    <row r="218" spans="1:10" ht="13.5" customHeight="1" thickBot="1" x14ac:dyDescent="0.2">
      <c r="A218" s="33">
        <v>4</v>
      </c>
      <c r="B218" s="34">
        <v>1.3227263188317925E-4</v>
      </c>
      <c r="C218" s="42">
        <v>2.599109740320381E-4</v>
      </c>
      <c r="D218" s="42">
        <v>1.684923522551851E-4</v>
      </c>
      <c r="E218" s="42">
        <v>0.9998677273681168</v>
      </c>
      <c r="F218" s="42">
        <v>0.999740089025968</v>
      </c>
      <c r="G218" s="42">
        <v>0.99983150764774487</v>
      </c>
      <c r="H218" s="43">
        <v>68.48</v>
      </c>
      <c r="I218" s="43">
        <v>65.099999999999994</v>
      </c>
      <c r="J218" s="43">
        <v>72.53</v>
      </c>
    </row>
    <row r="219" spans="1:10" ht="13.5" customHeight="1" thickBot="1" x14ac:dyDescent="0.2">
      <c r="A219" s="33">
        <v>5</v>
      </c>
      <c r="B219" s="42">
        <v>1.2574069125945021E-4</v>
      </c>
      <c r="C219" s="42">
        <v>1.82370820668693E-4</v>
      </c>
      <c r="D219" s="42">
        <v>6.5097809458711719E-5</v>
      </c>
      <c r="E219" s="42">
        <v>0.99987425930874052</v>
      </c>
      <c r="F219" s="42">
        <v>0.99981762917933126</v>
      </c>
      <c r="G219" s="42">
        <v>0.99993490219054126</v>
      </c>
      <c r="H219" s="43">
        <v>67.489999999999995</v>
      </c>
      <c r="I219" s="43">
        <v>64.11</v>
      </c>
      <c r="J219" s="43">
        <v>71.540000000000006</v>
      </c>
    </row>
    <row r="220" spans="1:10" ht="13.5" customHeight="1" thickBot="1" x14ac:dyDescent="0.2">
      <c r="A220" s="33">
        <v>6</v>
      </c>
      <c r="B220" s="42">
        <v>2.2004620970403785E-4</v>
      </c>
      <c r="C220" s="42">
        <v>3.039144176999757E-4</v>
      </c>
      <c r="D220" s="42">
        <v>1.302125720238289E-4</v>
      </c>
      <c r="E220" s="42">
        <v>0.99977995379029594</v>
      </c>
      <c r="F220" s="42">
        <v>0.99969608558230005</v>
      </c>
      <c r="G220" s="42">
        <v>0.99986978742797616</v>
      </c>
      <c r="H220" s="43">
        <v>66.5</v>
      </c>
      <c r="I220" s="43">
        <v>63.13</v>
      </c>
      <c r="J220" s="43">
        <v>70.55</v>
      </c>
    </row>
    <row r="221" spans="1:10" ht="13.5" customHeight="1" thickBot="1" x14ac:dyDescent="0.2">
      <c r="A221" s="33">
        <v>7</v>
      </c>
      <c r="B221" s="42">
        <v>2.8379081463729959E-4</v>
      </c>
      <c r="C221" s="42">
        <v>1.2239902080783354E-4</v>
      </c>
      <c r="D221" s="42">
        <v>4.5532897518457086E-4</v>
      </c>
      <c r="E221" s="42">
        <v>0.99971620918536275</v>
      </c>
      <c r="F221" s="42">
        <v>0.9998776009791922</v>
      </c>
      <c r="G221" s="42">
        <v>0.99954467102481548</v>
      </c>
      <c r="H221" s="43">
        <v>65.510000000000005</v>
      </c>
      <c r="I221" s="43">
        <v>62.14</v>
      </c>
      <c r="J221" s="43">
        <v>69.56</v>
      </c>
    </row>
    <row r="222" spans="1:10" ht="13.5" customHeight="1" thickBot="1" x14ac:dyDescent="0.2">
      <c r="A222" s="33">
        <v>8</v>
      </c>
      <c r="B222" s="42">
        <v>2.1814668806581798E-4</v>
      </c>
      <c r="C222" s="42">
        <v>3.0343488287413523E-4</v>
      </c>
      <c r="D222" s="42">
        <v>1.281188943339419E-4</v>
      </c>
      <c r="E222" s="42">
        <v>0.99978185331193414</v>
      </c>
      <c r="F222" s="42">
        <v>0.9996965651171259</v>
      </c>
      <c r="G222" s="42">
        <v>0.99987188110566605</v>
      </c>
      <c r="H222" s="43">
        <v>64.53</v>
      </c>
      <c r="I222" s="43">
        <v>61.15</v>
      </c>
      <c r="J222" s="43">
        <v>68.59</v>
      </c>
    </row>
    <row r="223" spans="1:10" ht="13.5" customHeight="1" thickBot="1" x14ac:dyDescent="0.2">
      <c r="A223" s="33">
        <v>9</v>
      </c>
      <c r="B223" s="42">
        <v>2.1355787418390383E-4</v>
      </c>
      <c r="C223" s="42">
        <v>5.9408881627803359E-5</v>
      </c>
      <c r="D223" s="42">
        <v>3.7628170957323384E-4</v>
      </c>
      <c r="E223" s="42">
        <v>0.99978644212581613</v>
      </c>
      <c r="F223" s="42">
        <v>0.99994059111837219</v>
      </c>
      <c r="G223" s="42">
        <v>0.99962371829042673</v>
      </c>
      <c r="H223" s="43">
        <v>63.54</v>
      </c>
      <c r="I223" s="43">
        <v>60.17</v>
      </c>
      <c r="J223" s="43">
        <v>67.599999999999994</v>
      </c>
    </row>
    <row r="224" spans="1:10" ht="13.5" customHeight="1" thickBot="1" x14ac:dyDescent="0.2">
      <c r="A224" s="33">
        <v>10</v>
      </c>
      <c r="B224" s="42">
        <v>5.8506903814650128E-5</v>
      </c>
      <c r="C224" s="42">
        <v>1.1411617026132602E-4</v>
      </c>
      <c r="D224" s="42">
        <v>0</v>
      </c>
      <c r="E224" s="42">
        <v>0.9999414930961853</v>
      </c>
      <c r="F224" s="42">
        <v>0.99988588382973864</v>
      </c>
      <c r="G224" s="42">
        <v>1</v>
      </c>
      <c r="H224" s="43">
        <v>62.56</v>
      </c>
      <c r="I224" s="43">
        <v>59.17</v>
      </c>
      <c r="J224" s="43">
        <v>66.62</v>
      </c>
    </row>
    <row r="225" spans="1:10" ht="13.5" customHeight="1" thickBot="1" x14ac:dyDescent="0.2">
      <c r="A225" s="33">
        <v>11</v>
      </c>
      <c r="B225" s="42">
        <v>3.3576295135634242E-4</v>
      </c>
      <c r="C225" s="42">
        <v>3.2866807263564403E-4</v>
      </c>
      <c r="D225" s="42">
        <v>3.4317089910775565E-4</v>
      </c>
      <c r="E225" s="42">
        <v>0.99966423704864371</v>
      </c>
      <c r="F225" s="42">
        <v>0.99967133192736435</v>
      </c>
      <c r="G225" s="42">
        <v>0.99965682910089226</v>
      </c>
      <c r="H225" s="43">
        <v>61.56</v>
      </c>
      <c r="I225" s="43">
        <v>58.18</v>
      </c>
      <c r="J225" s="43">
        <v>65.62</v>
      </c>
    </row>
    <row r="226" spans="1:10" ht="13.5" customHeight="1" thickBot="1" x14ac:dyDescent="0.2">
      <c r="A226" s="33">
        <v>12</v>
      </c>
      <c r="B226" s="42">
        <v>2.5173064820641913E-4</v>
      </c>
      <c r="C226" s="42">
        <v>2.1769892239033417E-4</v>
      </c>
      <c r="D226" s="42">
        <v>2.8771182783324223E-4</v>
      </c>
      <c r="E226" s="42">
        <v>0.99974826935179362</v>
      </c>
      <c r="F226" s="42">
        <v>0.99978230107760968</v>
      </c>
      <c r="G226" s="42">
        <v>0.99971228817216673</v>
      </c>
      <c r="H226" s="43">
        <v>60.58</v>
      </c>
      <c r="I226" s="43">
        <v>57.2</v>
      </c>
      <c r="J226" s="43">
        <v>64.64</v>
      </c>
    </row>
    <row r="227" spans="1:10" ht="13.5" customHeight="1" thickBot="1" x14ac:dyDescent="0.2">
      <c r="A227" s="33">
        <v>13</v>
      </c>
      <c r="B227" s="42">
        <v>1.430615164520744E-4</v>
      </c>
      <c r="C227" s="42">
        <v>1.106133510314695E-4</v>
      </c>
      <c r="D227" s="42">
        <v>1.7784101013693757E-4</v>
      </c>
      <c r="E227" s="42">
        <v>0.99985693848354795</v>
      </c>
      <c r="F227" s="42">
        <v>0.99988938664896854</v>
      </c>
      <c r="G227" s="42">
        <v>0.99982215898986304</v>
      </c>
      <c r="H227" s="43">
        <v>59.6</v>
      </c>
      <c r="I227" s="43">
        <v>56.21</v>
      </c>
      <c r="J227" s="43">
        <v>63.66</v>
      </c>
    </row>
    <row r="228" spans="1:10" ht="13.5" customHeight="1" thickBot="1" x14ac:dyDescent="0.2">
      <c r="A228" s="33">
        <v>14</v>
      </c>
      <c r="B228" s="42">
        <v>3.7687167519459623E-4</v>
      </c>
      <c r="C228" s="42">
        <v>2.2342624141205385E-4</v>
      </c>
      <c r="D228" s="42">
        <v>5.4244643341470032E-4</v>
      </c>
      <c r="E228" s="42">
        <v>0.99962312832480538</v>
      </c>
      <c r="F228" s="42">
        <v>0.99977657375858797</v>
      </c>
      <c r="G228" s="42">
        <v>0.99945755356658528</v>
      </c>
      <c r="H228" s="43">
        <v>58.6</v>
      </c>
      <c r="I228" s="43">
        <v>55.22</v>
      </c>
      <c r="J228" s="43">
        <v>62.67</v>
      </c>
    </row>
    <row r="229" spans="1:10" ht="13.5" customHeight="1" thickBot="1" x14ac:dyDescent="0.2">
      <c r="A229" s="33">
        <v>15</v>
      </c>
      <c r="B229" s="42">
        <v>3.1713083088277691E-4</v>
      </c>
      <c r="C229" s="42">
        <v>3.334815473543797E-4</v>
      </c>
      <c r="D229" s="42">
        <v>2.9950880555888341E-4</v>
      </c>
      <c r="E229" s="42">
        <v>0.99968286916911719</v>
      </c>
      <c r="F229" s="42">
        <v>0.99966651845264565</v>
      </c>
      <c r="G229" s="42">
        <v>0.99970049119444115</v>
      </c>
      <c r="H229" s="43">
        <v>57.63</v>
      </c>
      <c r="I229" s="43">
        <v>54.23</v>
      </c>
      <c r="J229" s="43">
        <v>61.71</v>
      </c>
    </row>
    <row r="230" spans="1:10" ht="13.5" customHeight="1" thickBot="1" x14ac:dyDescent="0.2">
      <c r="A230" s="33">
        <v>16</v>
      </c>
      <c r="B230" s="42">
        <v>4.0042903110475511E-4</v>
      </c>
      <c r="C230" s="42">
        <v>4.9954208642078097E-4</v>
      </c>
      <c r="D230" s="42">
        <v>2.9505488020771861E-4</v>
      </c>
      <c r="E230" s="42">
        <v>0.99959957096889529</v>
      </c>
      <c r="F230" s="42">
        <v>0.99950045791357922</v>
      </c>
      <c r="G230" s="42">
        <v>0.99970494511979224</v>
      </c>
      <c r="H230" s="43">
        <v>56.64</v>
      </c>
      <c r="I230" s="43">
        <v>53.25</v>
      </c>
      <c r="J230" s="43">
        <v>60.73</v>
      </c>
    </row>
    <row r="231" spans="1:10" ht="13.5" customHeight="1" thickBot="1" x14ac:dyDescent="0.2">
      <c r="A231" s="33">
        <v>17</v>
      </c>
      <c r="B231" s="42">
        <v>5.5210088917301097E-4</v>
      </c>
      <c r="C231" s="42">
        <v>6.7679986464002707E-4</v>
      </c>
      <c r="D231" s="42">
        <v>4.1957622800971019E-4</v>
      </c>
      <c r="E231" s="42">
        <v>0.99944789911082699</v>
      </c>
      <c r="F231" s="42">
        <v>0.99932320013536002</v>
      </c>
      <c r="G231" s="42">
        <v>0.9995804237719903</v>
      </c>
      <c r="H231" s="43">
        <v>55.67</v>
      </c>
      <c r="I231" s="43">
        <v>52.27</v>
      </c>
      <c r="J231" s="43">
        <v>59.74</v>
      </c>
    </row>
    <row r="232" spans="1:10" ht="13.5" customHeight="1" thickBot="1" x14ac:dyDescent="0.2">
      <c r="A232" s="33">
        <v>18</v>
      </c>
      <c r="B232" s="42">
        <v>6.2569832402234633E-4</v>
      </c>
      <c r="C232" s="42">
        <v>8.6112865262070158E-4</v>
      </c>
      <c r="D232" s="42">
        <v>3.7166661504630348E-4</v>
      </c>
      <c r="E232" s="42">
        <v>0.99937430167597763</v>
      </c>
      <c r="F232" s="42">
        <v>0.99913887134737933</v>
      </c>
      <c r="G232" s="42">
        <v>0.99962833338495372</v>
      </c>
      <c r="H232" s="43">
        <v>54.7</v>
      </c>
      <c r="I232" s="43">
        <v>51.31</v>
      </c>
      <c r="J232" s="43">
        <v>58.77</v>
      </c>
    </row>
    <row r="233" spans="1:10" ht="13.5" customHeight="1" thickBot="1" x14ac:dyDescent="0.2">
      <c r="A233" s="33">
        <v>19</v>
      </c>
      <c r="B233" s="42">
        <v>8.3252393506313309E-4</v>
      </c>
      <c r="C233" s="42">
        <v>1.1830469373872408E-3</v>
      </c>
      <c r="D233" s="42">
        <v>4.5085662759242559E-4</v>
      </c>
      <c r="E233" s="42">
        <v>0.99916747606493683</v>
      </c>
      <c r="F233" s="42">
        <v>0.99881695306261276</v>
      </c>
      <c r="G233" s="42">
        <v>0.99954914337240752</v>
      </c>
      <c r="H233" s="43">
        <v>53.73</v>
      </c>
      <c r="I233" s="43">
        <v>50.35</v>
      </c>
      <c r="J233" s="43">
        <v>57.79</v>
      </c>
    </row>
    <row r="234" spans="1:10" ht="13.5" customHeight="1" thickBot="1" x14ac:dyDescent="0.2">
      <c r="A234" s="33">
        <v>20</v>
      </c>
      <c r="B234" s="42">
        <v>1.1724210494671497E-3</v>
      </c>
      <c r="C234" s="42">
        <v>1.5616414586887995E-3</v>
      </c>
      <c r="D234" s="42">
        <v>7.511737089201878E-4</v>
      </c>
      <c r="E234" s="42">
        <v>0.99882757895053287</v>
      </c>
      <c r="F234" s="42">
        <v>0.99843835854131124</v>
      </c>
      <c r="G234" s="42">
        <v>0.99924882629107981</v>
      </c>
      <c r="H234" s="43">
        <v>52.78</v>
      </c>
      <c r="I234" s="43">
        <v>49.41</v>
      </c>
      <c r="J234" s="43">
        <v>56.82</v>
      </c>
    </row>
    <row r="235" spans="1:10" ht="13.5" customHeight="1" thickBot="1" x14ac:dyDescent="0.2">
      <c r="A235" s="33">
        <v>21</v>
      </c>
      <c r="B235" s="42">
        <v>8.1414100295908946E-4</v>
      </c>
      <c r="C235" s="42">
        <v>1.0789749737749139E-3</v>
      </c>
      <c r="D235" s="42">
        <v>5.2448698616665572E-4</v>
      </c>
      <c r="E235" s="42">
        <v>0.99918585899704093</v>
      </c>
      <c r="F235" s="42">
        <v>0.99892102502622504</v>
      </c>
      <c r="G235" s="42">
        <v>0.99947551301383331</v>
      </c>
      <c r="H235" s="43">
        <v>51.84</v>
      </c>
      <c r="I235" s="43">
        <v>48.49</v>
      </c>
      <c r="J235" s="43">
        <v>55.86</v>
      </c>
    </row>
    <row r="236" spans="1:10" ht="13.5" customHeight="1" thickBot="1" x14ac:dyDescent="0.2">
      <c r="A236" s="33">
        <v>22</v>
      </c>
      <c r="B236" s="42">
        <v>8.2855761927777397E-4</v>
      </c>
      <c r="C236" s="42">
        <v>1.1795157432587398E-3</v>
      </c>
      <c r="D236" s="42">
        <v>4.3778045310276898E-4</v>
      </c>
      <c r="E236" s="42">
        <v>0.9991714423807222</v>
      </c>
      <c r="F236" s="42">
        <v>0.9988204842567413</v>
      </c>
      <c r="G236" s="42">
        <v>0.99956221954689728</v>
      </c>
      <c r="H236" s="43">
        <v>50.88</v>
      </c>
      <c r="I236" s="43">
        <v>47.54</v>
      </c>
      <c r="J236" s="43">
        <v>54.89</v>
      </c>
    </row>
    <row r="237" spans="1:10" ht="13.5" customHeight="1" thickBot="1" x14ac:dyDescent="0.2">
      <c r="A237" s="33">
        <v>23</v>
      </c>
      <c r="B237" s="42">
        <v>9.8156068148355885E-4</v>
      </c>
      <c r="C237" s="42">
        <v>1.4547859150272771E-3</v>
      </c>
      <c r="D237" s="42">
        <v>4.4764427201850264E-4</v>
      </c>
      <c r="E237" s="42">
        <v>0.99901843931851642</v>
      </c>
      <c r="F237" s="42">
        <v>0.99854521408497277</v>
      </c>
      <c r="G237" s="42">
        <v>0.99955235572798151</v>
      </c>
      <c r="H237" s="43">
        <v>49.92</v>
      </c>
      <c r="I237" s="43">
        <v>46.6</v>
      </c>
      <c r="J237" s="43">
        <v>53.91</v>
      </c>
    </row>
    <row r="238" spans="1:10" ht="13.5" customHeight="1" thickBot="1" x14ac:dyDescent="0.2">
      <c r="A238" s="33">
        <v>24</v>
      </c>
      <c r="B238" s="42">
        <v>1.1515051817733179E-3</v>
      </c>
      <c r="C238" s="42">
        <v>1.6180726265675079E-3</v>
      </c>
      <c r="D238" s="42">
        <v>6.2820647052664648E-4</v>
      </c>
      <c r="E238" s="42">
        <v>0.99884849481822668</v>
      </c>
      <c r="F238" s="42">
        <v>0.99838192737343245</v>
      </c>
      <c r="G238" s="42">
        <v>0.99937179352947336</v>
      </c>
      <c r="H238" s="43">
        <v>48.97</v>
      </c>
      <c r="I238" s="43">
        <v>45.66</v>
      </c>
      <c r="J238" s="43">
        <v>52.93</v>
      </c>
    </row>
    <row r="239" spans="1:10" ht="13.5" customHeight="1" thickBot="1" x14ac:dyDescent="0.2">
      <c r="A239" s="33">
        <v>25</v>
      </c>
      <c r="B239" s="42">
        <v>9.9766173031956345E-4</v>
      </c>
      <c r="C239" s="42">
        <v>1.5301768531324486E-3</v>
      </c>
      <c r="D239" s="42">
        <v>3.9778565982696325E-4</v>
      </c>
      <c r="E239" s="42">
        <v>0.99900233826968043</v>
      </c>
      <c r="F239" s="42">
        <v>0.9984698231468675</v>
      </c>
      <c r="G239" s="42">
        <v>0.99960221434017305</v>
      </c>
      <c r="H239" s="43">
        <v>48.03</v>
      </c>
      <c r="I239" s="43">
        <v>44.74</v>
      </c>
      <c r="J239" s="43">
        <v>51.97</v>
      </c>
    </row>
    <row r="240" spans="1:10" ht="13.5" customHeight="1" thickBot="1" x14ac:dyDescent="0.2">
      <c r="A240" s="33">
        <v>26</v>
      </c>
      <c r="B240" s="42">
        <v>8.739221626660452E-4</v>
      </c>
      <c r="C240" s="42">
        <v>1.2038303693570451E-3</v>
      </c>
      <c r="D240" s="42">
        <v>4.9834921821466393E-4</v>
      </c>
      <c r="E240" s="42">
        <v>0.99912607783733398</v>
      </c>
      <c r="F240" s="42">
        <v>0.99879616963064299</v>
      </c>
      <c r="G240" s="42">
        <v>0.99950165078178532</v>
      </c>
      <c r="H240" s="43">
        <v>47.07</v>
      </c>
      <c r="I240" s="43">
        <v>43.8</v>
      </c>
      <c r="J240" s="43">
        <v>50.99</v>
      </c>
    </row>
    <row r="241" spans="1:10" ht="13.5" customHeight="1" thickBot="1" x14ac:dyDescent="0.2">
      <c r="A241" s="33">
        <v>27</v>
      </c>
      <c r="B241" s="42">
        <v>1.1168618904930537E-3</v>
      </c>
      <c r="C241" s="42">
        <v>1.3221795621551527E-3</v>
      </c>
      <c r="D241" s="42">
        <v>8.7999765333959107E-4</v>
      </c>
      <c r="E241" s="42">
        <v>0.99888313810950691</v>
      </c>
      <c r="F241" s="42">
        <v>0.99867782043784481</v>
      </c>
      <c r="G241" s="42">
        <v>0.99912000234666043</v>
      </c>
      <c r="H241" s="43">
        <v>46.11</v>
      </c>
      <c r="I241" s="43">
        <v>42.86</v>
      </c>
      <c r="J241" s="43">
        <v>50.01</v>
      </c>
    </row>
    <row r="242" spans="1:10" ht="13.5" customHeight="1" thickBot="1" x14ac:dyDescent="0.2">
      <c r="A242" s="33">
        <v>28</v>
      </c>
      <c r="B242" s="42">
        <v>9.7410717811681393E-4</v>
      </c>
      <c r="C242" s="42">
        <v>1.2663159945451004E-3</v>
      </c>
      <c r="D242" s="42">
        <v>6.3031831074692715E-4</v>
      </c>
      <c r="E242" s="42">
        <v>0.99902589282188314</v>
      </c>
      <c r="F242" s="42">
        <v>0.99873368400545492</v>
      </c>
      <c r="G242" s="42">
        <v>0.99936968168925311</v>
      </c>
      <c r="H242" s="43">
        <v>45.16</v>
      </c>
      <c r="I242" s="43">
        <v>41.91</v>
      </c>
      <c r="J242" s="43">
        <v>49.06</v>
      </c>
    </row>
    <row r="243" spans="1:10" ht="13.5" customHeight="1" thickBot="1" x14ac:dyDescent="0.2">
      <c r="A243" s="33">
        <v>29</v>
      </c>
      <c r="B243" s="42">
        <v>1.2333941465169462E-3</v>
      </c>
      <c r="C243" s="42">
        <v>1.6988744956466342E-3</v>
      </c>
      <c r="D243" s="42">
        <v>6.7695258511268441E-4</v>
      </c>
      <c r="E243" s="42">
        <v>0.99876660585348309</v>
      </c>
      <c r="F243" s="42">
        <v>0.99830112550435335</v>
      </c>
      <c r="G243" s="42">
        <v>0.99932304741488731</v>
      </c>
      <c r="H243" s="43">
        <v>44.21</v>
      </c>
      <c r="I243" s="43">
        <v>40.96</v>
      </c>
      <c r="J243" s="43">
        <v>48.09</v>
      </c>
    </row>
    <row r="244" spans="1:10" ht="13.5" customHeight="1" thickBot="1" x14ac:dyDescent="0.2">
      <c r="A244" s="33">
        <v>30</v>
      </c>
      <c r="B244" s="42">
        <v>9.9009900990099011E-4</v>
      </c>
      <c r="C244" s="42">
        <v>1.6001828780432049E-3</v>
      </c>
      <c r="D244" s="42">
        <v>2.6986911347996224E-4</v>
      </c>
      <c r="E244" s="42">
        <v>0.99900990099009901</v>
      </c>
      <c r="F244" s="42">
        <v>0.9983998171219568</v>
      </c>
      <c r="G244" s="42">
        <v>0.99973013088652007</v>
      </c>
      <c r="H244" s="43">
        <v>43.26</v>
      </c>
      <c r="I244" s="43">
        <v>40.03</v>
      </c>
      <c r="J244" s="43">
        <v>47.12</v>
      </c>
    </row>
    <row r="245" spans="1:10" ht="13.5" customHeight="1" thickBot="1" x14ac:dyDescent="0.2">
      <c r="A245" s="33">
        <v>31</v>
      </c>
      <c r="B245" s="42">
        <v>1.3119446597888963E-3</v>
      </c>
      <c r="C245" s="42">
        <v>1.4082337668052897E-3</v>
      </c>
      <c r="D245" s="42">
        <v>1.1979790614094483E-3</v>
      </c>
      <c r="E245" s="42">
        <v>0.9986880553402111</v>
      </c>
      <c r="F245" s="42">
        <v>0.99859176623319468</v>
      </c>
      <c r="G245" s="42">
        <v>0.99880202093859061</v>
      </c>
      <c r="H245" s="43">
        <v>42.3</v>
      </c>
      <c r="I245" s="43">
        <v>39.1</v>
      </c>
      <c r="J245" s="43">
        <v>46.13</v>
      </c>
    </row>
    <row r="246" spans="1:10" ht="13.5" customHeight="1" thickBot="1" x14ac:dyDescent="0.2">
      <c r="A246" s="33">
        <v>32</v>
      </c>
      <c r="B246" s="42">
        <v>1.3610550523302201E-3</v>
      </c>
      <c r="C246" s="42">
        <v>1.7706758799395379E-3</v>
      </c>
      <c r="D246" s="42">
        <v>8.7363173852715971E-4</v>
      </c>
      <c r="E246" s="42">
        <v>0.9986389449476698</v>
      </c>
      <c r="F246" s="42">
        <v>0.99822932412006049</v>
      </c>
      <c r="G246" s="42">
        <v>0.99912636826147283</v>
      </c>
      <c r="H246" s="43">
        <v>41.36</v>
      </c>
      <c r="I246" s="43">
        <v>38.15</v>
      </c>
      <c r="J246" s="43">
        <v>45.19</v>
      </c>
    </row>
    <row r="247" spans="1:10" ht="13.5" customHeight="1" thickBot="1" x14ac:dyDescent="0.2">
      <c r="A247" s="33">
        <v>33</v>
      </c>
      <c r="B247" s="42">
        <v>1.2989620112655433E-3</v>
      </c>
      <c r="C247" s="42">
        <v>1.9517696044413601E-3</v>
      </c>
      <c r="D247" s="42">
        <v>5.185242798994063E-4</v>
      </c>
      <c r="E247" s="42">
        <v>0.99870103798873444</v>
      </c>
      <c r="F247" s="42">
        <v>0.99804823039555868</v>
      </c>
      <c r="G247" s="42">
        <v>0.9994814757201006</v>
      </c>
      <c r="H247" s="43">
        <v>40.42</v>
      </c>
      <c r="I247" s="43">
        <v>37.22</v>
      </c>
      <c r="J247" s="43">
        <v>44.23</v>
      </c>
    </row>
    <row r="248" spans="1:10" ht="13.5" customHeight="1" thickBot="1" x14ac:dyDescent="0.2">
      <c r="A248" s="33">
        <v>34</v>
      </c>
      <c r="B248" s="42">
        <v>1.6777532284934485E-3</v>
      </c>
      <c r="C248" s="42">
        <v>1.9078590785907858E-3</v>
      </c>
      <c r="D248" s="42">
        <v>1.4021603656003323E-3</v>
      </c>
      <c r="E248" s="42">
        <v>0.99832224677150661</v>
      </c>
      <c r="F248" s="42">
        <v>0.99809214092140919</v>
      </c>
      <c r="G248" s="42">
        <v>0.99859783963439963</v>
      </c>
      <c r="H248" s="43">
        <v>39.47</v>
      </c>
      <c r="I248" s="43">
        <v>36.29</v>
      </c>
      <c r="J248" s="43">
        <v>43.25</v>
      </c>
    </row>
    <row r="249" spans="1:10" ht="13.5" customHeight="1" thickBot="1" x14ac:dyDescent="0.2">
      <c r="A249" s="33">
        <v>35</v>
      </c>
      <c r="B249" s="42">
        <v>1.4661221070269138E-3</v>
      </c>
      <c r="C249" s="42">
        <v>1.8728185919809313E-3</v>
      </c>
      <c r="D249" s="42">
        <v>9.7553461864297996E-4</v>
      </c>
      <c r="E249" s="42">
        <v>0.9985338778929731</v>
      </c>
      <c r="F249" s="42">
        <v>0.99812718140801904</v>
      </c>
      <c r="G249" s="42">
        <v>0.99902446538135703</v>
      </c>
      <c r="H249" s="43">
        <v>38.53</v>
      </c>
      <c r="I249" s="43">
        <v>35.36</v>
      </c>
      <c r="J249" s="43">
        <v>42.31</v>
      </c>
    </row>
    <row r="250" spans="1:10" ht="13.5" customHeight="1" thickBot="1" x14ac:dyDescent="0.2">
      <c r="A250" s="33">
        <v>36</v>
      </c>
      <c r="B250" s="42">
        <v>2.0892164290469959E-3</v>
      </c>
      <c r="C250" s="42">
        <v>2.3328959153492055E-3</v>
      </c>
      <c r="D250" s="42">
        <v>1.7900524229638153E-3</v>
      </c>
      <c r="E250" s="42">
        <v>0.99791078357095298</v>
      </c>
      <c r="F250" s="42">
        <v>0.99766710408465076</v>
      </c>
      <c r="G250" s="42">
        <v>0.99820994757703618</v>
      </c>
      <c r="H250" s="43">
        <v>37.590000000000003</v>
      </c>
      <c r="I250" s="43">
        <v>34.42</v>
      </c>
      <c r="J250" s="43">
        <v>41.35</v>
      </c>
    </row>
    <row r="251" spans="1:10" ht="13.5" customHeight="1" thickBot="1" x14ac:dyDescent="0.2">
      <c r="A251" s="33">
        <v>37</v>
      </c>
      <c r="B251" s="42">
        <v>2.2810739296060586E-3</v>
      </c>
      <c r="C251" s="42">
        <v>2.8289131565262609E-3</v>
      </c>
      <c r="D251" s="42">
        <v>1.616039188950332E-3</v>
      </c>
      <c r="E251" s="42">
        <v>0.99771892607039392</v>
      </c>
      <c r="F251" s="42">
        <v>0.99717108684347378</v>
      </c>
      <c r="G251" s="42">
        <v>0.99838396081104963</v>
      </c>
      <c r="H251" s="43">
        <v>36.67</v>
      </c>
      <c r="I251" s="43">
        <v>33.5</v>
      </c>
      <c r="J251" s="43">
        <v>40.42</v>
      </c>
    </row>
    <row r="252" spans="1:10" ht="13.5" customHeight="1" thickBot="1" x14ac:dyDescent="0.2">
      <c r="A252" s="33">
        <v>38</v>
      </c>
      <c r="B252" s="42">
        <v>2.2844476612684339E-3</v>
      </c>
      <c r="C252" s="42">
        <v>3.0646263433623919E-3</v>
      </c>
      <c r="D252" s="42">
        <v>1.3455931823278763E-3</v>
      </c>
      <c r="E252" s="42">
        <v>0.99771555233873155</v>
      </c>
      <c r="F252" s="42">
        <v>0.99693537365663765</v>
      </c>
      <c r="G252" s="42">
        <v>0.99865440681767215</v>
      </c>
      <c r="H252" s="43">
        <v>35.75</v>
      </c>
      <c r="I252" s="43">
        <v>32.6</v>
      </c>
      <c r="J252" s="43">
        <v>39.49</v>
      </c>
    </row>
    <row r="253" spans="1:10" ht="13.5" customHeight="1" thickBot="1" x14ac:dyDescent="0.2">
      <c r="A253" s="33">
        <v>39</v>
      </c>
      <c r="B253" s="42">
        <v>2.4453168816601233E-3</v>
      </c>
      <c r="C253" s="42">
        <v>3.0813475760065735E-3</v>
      </c>
      <c r="D253" s="42">
        <v>1.6802569804793674E-3</v>
      </c>
      <c r="E253" s="42">
        <v>0.99755468311833984</v>
      </c>
      <c r="F253" s="42">
        <v>0.99691865242399347</v>
      </c>
      <c r="G253" s="42">
        <v>0.99831974301952064</v>
      </c>
      <c r="H253" s="43">
        <v>34.83</v>
      </c>
      <c r="I253" s="43">
        <v>31.7</v>
      </c>
      <c r="J253" s="43">
        <v>38.54</v>
      </c>
    </row>
    <row r="254" spans="1:10" ht="13.5" customHeight="1" thickBot="1" x14ac:dyDescent="0.2">
      <c r="A254" s="33">
        <v>40</v>
      </c>
      <c r="B254" s="42">
        <v>2.8353635263198072E-3</v>
      </c>
      <c r="C254" s="42">
        <v>3.67691139442868E-3</v>
      </c>
      <c r="D254" s="42">
        <v>1.8244232661977578E-3</v>
      </c>
      <c r="E254" s="42">
        <v>0.99716463647368014</v>
      </c>
      <c r="F254" s="42">
        <v>0.99632308860557128</v>
      </c>
      <c r="G254" s="42">
        <v>0.99817557673380219</v>
      </c>
      <c r="H254" s="43">
        <v>33.909999999999997</v>
      </c>
      <c r="I254" s="43">
        <v>30.79</v>
      </c>
      <c r="J254" s="43">
        <v>37.6</v>
      </c>
    </row>
    <row r="255" spans="1:10" ht="13.5" customHeight="1" thickBot="1" x14ac:dyDescent="0.2">
      <c r="A255" s="33">
        <v>41</v>
      </c>
      <c r="B255" s="42">
        <v>2.7402457789675598E-3</v>
      </c>
      <c r="C255" s="42">
        <v>3.1422752400349142E-3</v>
      </c>
      <c r="D255" s="42">
        <v>2.2618690423985045E-3</v>
      </c>
      <c r="E255" s="42">
        <v>0.99725975422103241</v>
      </c>
      <c r="F255" s="42">
        <v>0.99685772475996504</v>
      </c>
      <c r="G255" s="42">
        <v>0.99773813095760144</v>
      </c>
      <c r="H255" s="43">
        <v>33.01</v>
      </c>
      <c r="I255" s="43">
        <v>29.9</v>
      </c>
      <c r="J255" s="43">
        <v>36.67</v>
      </c>
    </row>
    <row r="256" spans="1:10" ht="13.5" customHeight="1" thickBot="1" x14ac:dyDescent="0.2">
      <c r="A256" s="33">
        <v>42</v>
      </c>
      <c r="B256" s="42">
        <v>3.9304579295429019E-3</v>
      </c>
      <c r="C256" s="42">
        <v>4.6154733744879712E-3</v>
      </c>
      <c r="D256" s="42">
        <v>3.1240803205578069E-3</v>
      </c>
      <c r="E256" s="42">
        <v>0.99606954207045706</v>
      </c>
      <c r="F256" s="42">
        <v>0.99538452662551202</v>
      </c>
      <c r="G256" s="42">
        <v>0.99687591967944222</v>
      </c>
      <c r="H256" s="43">
        <v>32.1</v>
      </c>
      <c r="I256" s="43">
        <v>29</v>
      </c>
      <c r="J256" s="43">
        <v>35.75</v>
      </c>
    </row>
    <row r="257" spans="1:10" ht="13.5" customHeight="1" thickBot="1" x14ac:dyDescent="0.2">
      <c r="A257" s="33">
        <v>43</v>
      </c>
      <c r="B257" s="42">
        <v>3.5783994795055302E-3</v>
      </c>
      <c r="C257" s="42">
        <v>4.661040840490913E-3</v>
      </c>
      <c r="D257" s="42">
        <v>2.3028719470339454E-3</v>
      </c>
      <c r="E257" s="42">
        <v>0.99642160052049444</v>
      </c>
      <c r="F257" s="42">
        <v>0.9953389591595091</v>
      </c>
      <c r="G257" s="42">
        <v>0.99769712805296606</v>
      </c>
      <c r="H257" s="43">
        <v>31.22</v>
      </c>
      <c r="I257" s="43">
        <v>28.13</v>
      </c>
      <c r="J257" s="43">
        <v>34.86</v>
      </c>
    </row>
    <row r="258" spans="1:10" ht="13.5" customHeight="1" thickBot="1" x14ac:dyDescent="0.2">
      <c r="A258" s="33">
        <v>44</v>
      </c>
      <c r="B258" s="42">
        <v>4.6160094301308527E-3</v>
      </c>
      <c r="C258" s="42">
        <v>5.7172176207578975E-3</v>
      </c>
      <c r="D258" s="42">
        <v>3.3203251331364136E-3</v>
      </c>
      <c r="E258" s="42">
        <v>0.99538399056986915</v>
      </c>
      <c r="F258" s="42">
        <v>0.99428278237924206</v>
      </c>
      <c r="G258" s="42">
        <v>0.9966796748668636</v>
      </c>
      <c r="H258" s="43">
        <v>30.33</v>
      </c>
      <c r="I258" s="43">
        <v>27.26</v>
      </c>
      <c r="J258" s="43">
        <v>33.94</v>
      </c>
    </row>
    <row r="259" spans="1:10" ht="13.5" customHeight="1" thickBot="1" x14ac:dyDescent="0.2">
      <c r="A259" s="33">
        <v>45</v>
      </c>
      <c r="B259" s="42">
        <v>5.2596719523123076E-3</v>
      </c>
      <c r="C259" s="42">
        <v>6.6613568894359565E-3</v>
      </c>
      <c r="D259" s="42">
        <v>3.626855600539811E-3</v>
      </c>
      <c r="E259" s="42">
        <v>0.99474032804768764</v>
      </c>
      <c r="F259" s="42">
        <v>0.99333864311056408</v>
      </c>
      <c r="G259" s="42">
        <v>0.99637314439946023</v>
      </c>
      <c r="H259" s="43">
        <v>29.47</v>
      </c>
      <c r="I259" s="43">
        <v>26.41</v>
      </c>
      <c r="J259" s="43">
        <v>33.049999999999997</v>
      </c>
    </row>
    <row r="260" spans="1:10" ht="13.5" customHeight="1" thickBot="1" x14ac:dyDescent="0.2">
      <c r="A260" s="33">
        <v>46</v>
      </c>
      <c r="B260" s="42">
        <v>5.2004874257587244E-3</v>
      </c>
      <c r="C260" s="42">
        <v>6.7813638076101969E-3</v>
      </c>
      <c r="D260" s="42">
        <v>3.3828382838283827E-3</v>
      </c>
      <c r="E260" s="42">
        <v>0.99479951257424126</v>
      </c>
      <c r="F260" s="42">
        <v>0.99321863619238981</v>
      </c>
      <c r="G260" s="42">
        <v>0.99661716171617165</v>
      </c>
      <c r="H260" s="43">
        <v>28.62</v>
      </c>
      <c r="I260" s="43">
        <v>25.59</v>
      </c>
      <c r="J260" s="43">
        <v>32.17</v>
      </c>
    </row>
    <row r="261" spans="1:10" ht="13.5" customHeight="1" thickBot="1" x14ac:dyDescent="0.2">
      <c r="A261" s="33">
        <v>47</v>
      </c>
      <c r="B261" s="42">
        <v>5.5680583579078066E-3</v>
      </c>
      <c r="C261" s="42">
        <v>7.2848522189804827E-3</v>
      </c>
      <c r="D261" s="42">
        <v>3.5904394113349335E-3</v>
      </c>
      <c r="E261" s="42">
        <v>0.99443194164209214</v>
      </c>
      <c r="F261" s="42">
        <v>0.99271514778101955</v>
      </c>
      <c r="G261" s="42">
        <v>0.99640956058866503</v>
      </c>
      <c r="H261" s="43">
        <v>27.77</v>
      </c>
      <c r="I261" s="43">
        <v>24.76</v>
      </c>
      <c r="J261" s="43">
        <v>31.28</v>
      </c>
    </row>
    <row r="262" spans="1:10" ht="13.5" customHeight="1" thickBot="1" x14ac:dyDescent="0.2">
      <c r="A262" s="33">
        <v>48</v>
      </c>
      <c r="B262" s="42">
        <v>6.2671830194814789E-3</v>
      </c>
      <c r="C262" s="42">
        <v>8.5446677986525717E-3</v>
      </c>
      <c r="D262" s="42">
        <v>3.5966602440590878E-3</v>
      </c>
      <c r="E262" s="42">
        <v>0.99373281698051852</v>
      </c>
      <c r="F262" s="42">
        <v>0.99145533220134741</v>
      </c>
      <c r="G262" s="42">
        <v>0.99640333975594086</v>
      </c>
      <c r="H262" s="43">
        <v>26.92</v>
      </c>
      <c r="I262" s="43">
        <v>23.93</v>
      </c>
      <c r="J262" s="43">
        <v>30.39</v>
      </c>
    </row>
    <row r="263" spans="1:10" ht="13.5" customHeight="1" thickBot="1" x14ac:dyDescent="0.2">
      <c r="A263" s="33">
        <v>49</v>
      </c>
      <c r="B263" s="42">
        <v>7.1663183039713347E-3</v>
      </c>
      <c r="C263" s="42">
        <v>9.5226251177003562E-3</v>
      </c>
      <c r="D263" s="42">
        <v>4.375999326769334E-3</v>
      </c>
      <c r="E263" s="42">
        <v>0.9928336816960287</v>
      </c>
      <c r="F263" s="42">
        <v>0.9904773748822997</v>
      </c>
      <c r="G263" s="42">
        <v>0.99562400067323065</v>
      </c>
      <c r="H263" s="43">
        <v>26.09</v>
      </c>
      <c r="I263" s="43">
        <v>23.14</v>
      </c>
      <c r="J263" s="43">
        <v>29.5</v>
      </c>
    </row>
    <row r="264" spans="1:10" ht="13.5" customHeight="1" thickBot="1" x14ac:dyDescent="0.2">
      <c r="A264" s="33">
        <v>50</v>
      </c>
      <c r="B264" s="42">
        <v>7.9821878955294197E-3</v>
      </c>
      <c r="C264" s="42">
        <v>1.1091712026291466E-2</v>
      </c>
      <c r="D264" s="42">
        <v>4.3356952166843975E-3</v>
      </c>
      <c r="E264" s="42">
        <v>0.9920178121044706</v>
      </c>
      <c r="F264" s="42">
        <v>0.98890828797370856</v>
      </c>
      <c r="G264" s="42">
        <v>0.99566430478331558</v>
      </c>
      <c r="H264" s="43">
        <v>25.28</v>
      </c>
      <c r="I264" s="43">
        <v>22.35</v>
      </c>
      <c r="J264" s="43">
        <v>28.63</v>
      </c>
    </row>
    <row r="265" spans="1:10" ht="13.5" customHeight="1" thickBot="1" x14ac:dyDescent="0.2">
      <c r="A265" s="33">
        <v>51</v>
      </c>
      <c r="B265" s="42">
        <v>8.2940520312331338E-3</v>
      </c>
      <c r="C265" s="42">
        <v>1.1563234324548205E-2</v>
      </c>
      <c r="D265" s="42">
        <v>4.5759550864240255E-3</v>
      </c>
      <c r="E265" s="42">
        <v>0.99170594796876688</v>
      </c>
      <c r="F265" s="42">
        <v>0.9884367656754518</v>
      </c>
      <c r="G265" s="42">
        <v>0.99542404491357594</v>
      </c>
      <c r="H265" s="43">
        <v>24.47</v>
      </c>
      <c r="I265" s="43">
        <v>21.6</v>
      </c>
      <c r="J265" s="43">
        <v>27.75</v>
      </c>
    </row>
    <row r="266" spans="1:10" ht="13.5" customHeight="1" thickBot="1" x14ac:dyDescent="0.2">
      <c r="A266" s="33">
        <v>52</v>
      </c>
      <c r="B266" s="42">
        <v>8.8502088354891536E-3</v>
      </c>
      <c r="C266" s="42">
        <v>1.2089630015633143E-2</v>
      </c>
      <c r="D266" s="42">
        <v>5.2026286966046003E-3</v>
      </c>
      <c r="E266" s="42">
        <v>0.99114979116451085</v>
      </c>
      <c r="F266" s="42">
        <v>0.98791036998436688</v>
      </c>
      <c r="G266" s="42">
        <v>0.99479737130339541</v>
      </c>
      <c r="H266" s="43">
        <v>23.67</v>
      </c>
      <c r="I266" s="43">
        <v>20.85</v>
      </c>
      <c r="J266" s="43">
        <v>26.87</v>
      </c>
    </row>
    <row r="267" spans="1:10" ht="13.5" customHeight="1" thickBot="1" x14ac:dyDescent="0.2">
      <c r="A267" s="33">
        <v>53</v>
      </c>
      <c r="B267" s="42">
        <v>9.9348150475143324E-3</v>
      </c>
      <c r="C267" s="42">
        <v>1.3872789829073981E-2</v>
      </c>
      <c r="D267" s="42">
        <v>5.4300928167027975E-3</v>
      </c>
      <c r="E267" s="42">
        <v>0.99006518495248563</v>
      </c>
      <c r="F267" s="42">
        <v>0.98612721017092597</v>
      </c>
      <c r="G267" s="42">
        <v>0.99456990718329719</v>
      </c>
      <c r="H267" s="43">
        <v>22.88</v>
      </c>
      <c r="I267" s="43">
        <v>20.09</v>
      </c>
      <c r="J267" s="43">
        <v>26.01</v>
      </c>
    </row>
    <row r="268" spans="1:10" ht="13.5" customHeight="1" thickBot="1" x14ac:dyDescent="0.2">
      <c r="A268" s="33">
        <v>54</v>
      </c>
      <c r="B268" s="42">
        <v>1.140527895746112E-2</v>
      </c>
      <c r="C268" s="42">
        <v>1.5838380798314587E-2</v>
      </c>
      <c r="D268" s="42">
        <v>6.3306130358950063E-3</v>
      </c>
      <c r="E268" s="42">
        <v>0.98859472104253887</v>
      </c>
      <c r="F268" s="42">
        <v>0.98416161920168543</v>
      </c>
      <c r="G268" s="42">
        <v>0.99366938696410501</v>
      </c>
      <c r="H268" s="43">
        <v>22.11</v>
      </c>
      <c r="I268" s="43">
        <v>19.37</v>
      </c>
      <c r="J268" s="43">
        <v>25.15</v>
      </c>
    </row>
    <row r="269" spans="1:10" ht="13.5" customHeight="1" thickBot="1" x14ac:dyDescent="0.2">
      <c r="A269" s="33">
        <v>55</v>
      </c>
      <c r="B269" s="42">
        <v>1.1893968198258801E-2</v>
      </c>
      <c r="C269" s="42">
        <v>1.6245487364620937E-2</v>
      </c>
      <c r="D269" s="42">
        <v>7.0006834986847824E-3</v>
      </c>
      <c r="E269" s="42">
        <v>0.98810603180174117</v>
      </c>
      <c r="F269" s="42">
        <v>0.98375451263537905</v>
      </c>
      <c r="G269" s="42">
        <v>0.99299931650131523</v>
      </c>
      <c r="H269" s="43">
        <v>21.36</v>
      </c>
      <c r="I269" s="43">
        <v>18.670000000000002</v>
      </c>
      <c r="J269" s="43">
        <v>24.31</v>
      </c>
    </row>
    <row r="270" spans="1:10" ht="13.5" customHeight="1" thickBot="1" x14ac:dyDescent="0.2">
      <c r="A270" s="33">
        <v>56</v>
      </c>
      <c r="B270" s="42">
        <v>1.3450153919014919E-2</v>
      </c>
      <c r="C270" s="42">
        <v>1.8767189775117293E-2</v>
      </c>
      <c r="D270" s="42">
        <v>7.5281303808112758E-3</v>
      </c>
      <c r="E270" s="42">
        <v>0.98654984608098506</v>
      </c>
      <c r="F270" s="42">
        <v>0.98123281022488273</v>
      </c>
      <c r="G270" s="42">
        <v>0.99247186961918876</v>
      </c>
      <c r="H270" s="43">
        <v>20.61</v>
      </c>
      <c r="I270" s="43">
        <v>17.97</v>
      </c>
      <c r="J270" s="43">
        <v>23.48</v>
      </c>
    </row>
    <row r="271" spans="1:10" ht="13.5" customHeight="1" thickBot="1" x14ac:dyDescent="0.2">
      <c r="A271" s="33">
        <v>57</v>
      </c>
      <c r="B271" s="42">
        <v>1.5123722532100476E-2</v>
      </c>
      <c r="C271" s="42">
        <v>2.1269394516985233E-2</v>
      </c>
      <c r="D271" s="42">
        <v>8.3210095632455881E-3</v>
      </c>
      <c r="E271" s="42">
        <v>0.98487627746789952</v>
      </c>
      <c r="F271" s="42">
        <v>0.97873060548301472</v>
      </c>
      <c r="G271" s="42">
        <v>0.99167899043675445</v>
      </c>
      <c r="H271" s="43">
        <v>19.88</v>
      </c>
      <c r="I271" s="43">
        <v>17.309999999999999</v>
      </c>
      <c r="J271" s="43">
        <v>22.65</v>
      </c>
    </row>
    <row r="272" spans="1:10" ht="13.5" customHeight="1" thickBot="1" x14ac:dyDescent="0.2">
      <c r="A272" s="33">
        <v>58</v>
      </c>
      <c r="B272" s="42">
        <v>1.5438946823459804E-2</v>
      </c>
      <c r="C272" s="42">
        <v>2.096458256127905E-2</v>
      </c>
      <c r="D272" s="42">
        <v>9.3590415720083107E-3</v>
      </c>
      <c r="E272" s="42">
        <v>0.98456105317654019</v>
      </c>
      <c r="F272" s="42">
        <v>0.97903541743872091</v>
      </c>
      <c r="G272" s="42">
        <v>0.99064095842799171</v>
      </c>
      <c r="H272" s="43">
        <v>19.18</v>
      </c>
      <c r="I272" s="43">
        <v>16.670000000000002</v>
      </c>
      <c r="J272" s="43">
        <v>21.84</v>
      </c>
    </row>
    <row r="273" spans="1:10" ht="13.5" customHeight="1" thickBot="1" x14ac:dyDescent="0.2">
      <c r="A273" s="33">
        <v>59</v>
      </c>
      <c r="B273" s="42">
        <v>1.7358800200574374E-2</v>
      </c>
      <c r="C273" s="42">
        <v>2.4057375622323574E-2</v>
      </c>
      <c r="D273" s="42">
        <v>9.9925343134439782E-3</v>
      </c>
      <c r="E273" s="42">
        <v>0.98264119979942566</v>
      </c>
      <c r="F273" s="42">
        <v>0.97594262437767643</v>
      </c>
      <c r="G273" s="42">
        <v>0.99000746568655607</v>
      </c>
      <c r="H273" s="43">
        <v>18.47</v>
      </c>
      <c r="I273" s="43">
        <v>16.02</v>
      </c>
      <c r="J273" s="43">
        <v>21.04</v>
      </c>
    </row>
    <row r="274" spans="1:10" ht="13.5" customHeight="1" thickBot="1" x14ac:dyDescent="0.2">
      <c r="A274" s="33">
        <v>60</v>
      </c>
      <c r="B274" s="42">
        <v>1.8507500938189342E-2</v>
      </c>
      <c r="C274" s="42">
        <v>2.5229599915549458E-2</v>
      </c>
      <c r="D274" s="42">
        <v>1.1218162739673758E-2</v>
      </c>
      <c r="E274" s="42">
        <v>0.98149249906181069</v>
      </c>
      <c r="F274" s="42">
        <v>0.97477040008445059</v>
      </c>
      <c r="G274" s="42">
        <v>0.9887818372603262</v>
      </c>
      <c r="H274" s="43">
        <v>17.79</v>
      </c>
      <c r="I274" s="43">
        <v>15.4</v>
      </c>
      <c r="J274" s="43">
        <v>20.25</v>
      </c>
    </row>
    <row r="275" spans="1:10" ht="13.5" customHeight="1" thickBot="1" x14ac:dyDescent="0.2">
      <c r="A275" s="33">
        <v>61</v>
      </c>
      <c r="B275" s="42">
        <v>2.035830618892508E-2</v>
      </c>
      <c r="C275" s="42">
        <v>2.7024109391867578E-2</v>
      </c>
      <c r="D275" s="42">
        <v>1.3299291212560018E-2</v>
      </c>
      <c r="E275" s="42">
        <v>0.97964169381107491</v>
      </c>
      <c r="F275" s="42">
        <v>0.97297589060813239</v>
      </c>
      <c r="G275" s="42">
        <v>0.98670070878743998</v>
      </c>
      <c r="H275" s="43">
        <v>17.11</v>
      </c>
      <c r="I275" s="43">
        <v>14.79</v>
      </c>
      <c r="J275" s="43">
        <v>19.47</v>
      </c>
    </row>
    <row r="276" spans="1:10" ht="13.5" customHeight="1" thickBot="1" x14ac:dyDescent="0.2">
      <c r="A276" s="33">
        <v>62</v>
      </c>
      <c r="B276" s="42">
        <v>2.2023804061556532E-2</v>
      </c>
      <c r="C276" s="42">
        <v>2.9560764803079551E-2</v>
      </c>
      <c r="D276" s="42">
        <v>1.4322820037105751E-2</v>
      </c>
      <c r="E276" s="42">
        <v>0.97797619593844343</v>
      </c>
      <c r="F276" s="42">
        <v>0.97043923519692044</v>
      </c>
      <c r="G276" s="42">
        <v>0.98567717996289428</v>
      </c>
      <c r="H276" s="43">
        <v>16.46</v>
      </c>
      <c r="I276" s="43">
        <v>14.18</v>
      </c>
      <c r="J276" s="43">
        <v>18.72</v>
      </c>
    </row>
    <row r="277" spans="1:10" ht="13.5" customHeight="1" thickBot="1" x14ac:dyDescent="0.2">
      <c r="A277" s="33">
        <v>63</v>
      </c>
      <c r="B277" s="42">
        <v>2.3471891462798586E-2</v>
      </c>
      <c r="C277" s="42">
        <v>3.2994096555720547E-2</v>
      </c>
      <c r="D277" s="42">
        <v>1.4020203472696552E-2</v>
      </c>
      <c r="E277" s="42">
        <v>0.9765281085372014</v>
      </c>
      <c r="F277" s="42">
        <v>0.9670059034442795</v>
      </c>
      <c r="G277" s="42">
        <v>0.9859797965273035</v>
      </c>
      <c r="H277" s="43">
        <v>15.82</v>
      </c>
      <c r="I277" s="43">
        <v>13.6</v>
      </c>
      <c r="J277" s="43">
        <v>17.989999999999998</v>
      </c>
    </row>
    <row r="278" spans="1:10" ht="13.5" customHeight="1" thickBot="1" x14ac:dyDescent="0.2">
      <c r="A278" s="33">
        <v>64</v>
      </c>
      <c r="B278" s="42">
        <v>2.523933084777584E-2</v>
      </c>
      <c r="C278" s="42">
        <v>3.6074232434471734E-2</v>
      </c>
      <c r="D278" s="42">
        <v>1.4705882352941176E-2</v>
      </c>
      <c r="E278" s="42">
        <v>0.97476066915222415</v>
      </c>
      <c r="F278" s="42">
        <v>0.96392576756552828</v>
      </c>
      <c r="G278" s="42">
        <v>0.98529411764705888</v>
      </c>
      <c r="H278" s="43">
        <v>15.19</v>
      </c>
      <c r="I278" s="43">
        <v>13.05</v>
      </c>
      <c r="J278" s="43">
        <v>17.239999999999998</v>
      </c>
    </row>
    <row r="279" spans="1:10" ht="13.5" customHeight="1" thickBot="1" x14ac:dyDescent="0.2">
      <c r="A279" s="33">
        <v>65</v>
      </c>
      <c r="B279" s="42">
        <v>2.5731615531057687E-2</v>
      </c>
      <c r="C279" s="42">
        <v>3.6096887823655444E-2</v>
      </c>
      <c r="D279" s="42">
        <v>1.5865608959402706E-2</v>
      </c>
      <c r="E279" s="42">
        <v>0.97426838446894226</v>
      </c>
      <c r="F279" s="42">
        <v>0.96390311217634461</v>
      </c>
      <c r="G279" s="42">
        <v>0.9841343910405973</v>
      </c>
      <c r="H279" s="43">
        <v>14.57</v>
      </c>
      <c r="I279" s="43">
        <v>12.52</v>
      </c>
      <c r="J279" s="43">
        <v>16.489999999999998</v>
      </c>
    </row>
    <row r="280" spans="1:10" ht="13.5" customHeight="1" thickBot="1" x14ac:dyDescent="0.2">
      <c r="A280" s="33">
        <v>66</v>
      </c>
      <c r="B280" s="42">
        <v>2.8588243686688542E-2</v>
      </c>
      <c r="C280" s="42">
        <v>4.0643647582626688E-2</v>
      </c>
      <c r="D280" s="42">
        <v>1.7340343014737566E-2</v>
      </c>
      <c r="E280" s="42">
        <v>0.97141175631331145</v>
      </c>
      <c r="F280" s="42">
        <v>0.95935635241737327</v>
      </c>
      <c r="G280" s="42">
        <v>0.98265965698526248</v>
      </c>
      <c r="H280" s="43">
        <v>13.94</v>
      </c>
      <c r="I280" s="43">
        <v>11.97</v>
      </c>
      <c r="J280" s="43">
        <v>15.75</v>
      </c>
    </row>
    <row r="281" spans="1:10" ht="13.5" customHeight="1" thickBot="1" x14ac:dyDescent="0.2">
      <c r="A281" s="33">
        <v>67</v>
      </c>
      <c r="B281" s="42">
        <v>3.050377721156855E-2</v>
      </c>
      <c r="C281" s="42">
        <v>4.1819488032669112E-2</v>
      </c>
      <c r="D281" s="42">
        <v>2.0352436356235477E-2</v>
      </c>
      <c r="E281" s="42">
        <v>0.96949622278843139</v>
      </c>
      <c r="F281" s="42">
        <v>0.95818051196733089</v>
      </c>
      <c r="G281" s="42">
        <v>0.97964756364376449</v>
      </c>
      <c r="H281" s="43">
        <v>13.33</v>
      </c>
      <c r="I281" s="43">
        <v>11.45</v>
      </c>
      <c r="J281" s="43">
        <v>15.01</v>
      </c>
    </row>
    <row r="282" spans="1:10" ht="13.5" customHeight="1" thickBot="1" x14ac:dyDescent="0.2">
      <c r="A282" s="33">
        <v>68</v>
      </c>
      <c r="B282" s="42">
        <v>3.2482895325788096E-2</v>
      </c>
      <c r="C282" s="42">
        <v>4.6271986102611684E-2</v>
      </c>
      <c r="D282" s="42">
        <v>2.0606637649619151E-2</v>
      </c>
      <c r="E282" s="42">
        <v>0.96751710467421193</v>
      </c>
      <c r="F282" s="42">
        <v>0.95372801389738826</v>
      </c>
      <c r="G282" s="42">
        <v>0.97939336235038088</v>
      </c>
      <c r="H282" s="43">
        <v>12.74</v>
      </c>
      <c r="I282" s="43">
        <v>10.93</v>
      </c>
      <c r="J282" s="43">
        <v>14.32</v>
      </c>
    </row>
    <row r="283" spans="1:10" ht="13.5" customHeight="1" thickBot="1" x14ac:dyDescent="0.2">
      <c r="A283" s="33">
        <v>69</v>
      </c>
      <c r="B283" s="42">
        <v>3.575941025151573E-2</v>
      </c>
      <c r="C283" s="42">
        <v>5.0166419376829613E-2</v>
      </c>
      <c r="D283" s="42">
        <v>2.3811503350571177E-2</v>
      </c>
      <c r="E283" s="42">
        <v>0.96424058974848426</v>
      </c>
      <c r="F283" s="42">
        <v>0.94983358062317036</v>
      </c>
      <c r="G283" s="42">
        <v>0.97618849664942886</v>
      </c>
      <c r="H283" s="43">
        <v>12.15</v>
      </c>
      <c r="I283" s="43">
        <v>10.44</v>
      </c>
      <c r="J283" s="43">
        <v>13.61</v>
      </c>
    </row>
    <row r="284" spans="1:10" ht="13.5" customHeight="1" thickBot="1" x14ac:dyDescent="0.2">
      <c r="A284" s="33">
        <v>70</v>
      </c>
      <c r="B284" s="42">
        <v>3.8984813455604929E-2</v>
      </c>
      <c r="C284" s="42">
        <v>5.4816668270618804E-2</v>
      </c>
      <c r="D284" s="42">
        <v>2.6211994161309357E-2</v>
      </c>
      <c r="E284" s="42">
        <v>0.96101518654439511</v>
      </c>
      <c r="F284" s="42">
        <v>0.94518333172938118</v>
      </c>
      <c r="G284" s="42">
        <v>0.97378800583869063</v>
      </c>
      <c r="H284" s="43">
        <v>11.58</v>
      </c>
      <c r="I284" s="43">
        <v>9.9600000000000009</v>
      </c>
      <c r="J284" s="43">
        <v>12.93</v>
      </c>
    </row>
    <row r="285" spans="1:10" ht="13.5" customHeight="1" thickBot="1" x14ac:dyDescent="0.2">
      <c r="A285" s="33">
        <v>71</v>
      </c>
      <c r="B285" s="42">
        <v>4.0444376183893925E-2</v>
      </c>
      <c r="C285" s="42">
        <v>5.7058572371230055E-2</v>
      </c>
      <c r="D285" s="42">
        <v>2.740894140577415E-2</v>
      </c>
      <c r="E285" s="42">
        <v>0.95955562381610604</v>
      </c>
      <c r="F285" s="42">
        <v>0.94294142762876998</v>
      </c>
      <c r="G285" s="42">
        <v>0.9725910585942259</v>
      </c>
      <c r="H285" s="43">
        <v>11.03</v>
      </c>
      <c r="I285" s="43">
        <v>9.51</v>
      </c>
      <c r="J285" s="43">
        <v>12.26</v>
      </c>
    </row>
    <row r="286" spans="1:10" ht="13.5" customHeight="1" thickBot="1" x14ac:dyDescent="0.2">
      <c r="A286" s="33">
        <v>72</v>
      </c>
      <c r="B286" s="42">
        <v>4.3355274382851861E-2</v>
      </c>
      <c r="C286" s="42">
        <v>5.9703355453391858E-2</v>
      </c>
      <c r="D286" s="42">
        <v>3.093793452155227E-2</v>
      </c>
      <c r="E286" s="42">
        <v>0.95664472561714819</v>
      </c>
      <c r="F286" s="42">
        <v>0.94029664454660811</v>
      </c>
      <c r="G286" s="42">
        <v>0.96906206547844775</v>
      </c>
      <c r="H286" s="43">
        <v>10.47</v>
      </c>
      <c r="I286" s="43">
        <v>9.0500000000000007</v>
      </c>
      <c r="J286" s="43">
        <v>11.59</v>
      </c>
    </row>
    <row r="287" spans="1:10" ht="13.5" customHeight="1" thickBot="1" x14ac:dyDescent="0.2">
      <c r="A287" s="33">
        <v>73</v>
      </c>
      <c r="B287" s="42">
        <v>4.5641636273287267E-2</v>
      </c>
      <c r="C287" s="42">
        <v>6.3738689031118956E-2</v>
      </c>
      <c r="D287" s="42">
        <v>3.2275416890801503E-2</v>
      </c>
      <c r="E287" s="42">
        <v>0.95435836372671279</v>
      </c>
      <c r="F287" s="42">
        <v>0.9362613109688811</v>
      </c>
      <c r="G287" s="42">
        <v>0.96772458310919851</v>
      </c>
      <c r="H287" s="43">
        <v>9.92</v>
      </c>
      <c r="I287" s="43">
        <v>8.6</v>
      </c>
      <c r="J287" s="43">
        <v>10.95</v>
      </c>
    </row>
    <row r="288" spans="1:10" ht="13.5" customHeight="1" thickBot="1" x14ac:dyDescent="0.2">
      <c r="A288" s="33">
        <v>74</v>
      </c>
      <c r="B288" s="42">
        <v>5.0066485517719833E-2</v>
      </c>
      <c r="C288" s="42">
        <v>6.8412514484356896E-2</v>
      </c>
      <c r="D288" s="42">
        <v>3.7010159651669088E-2</v>
      </c>
      <c r="E288" s="42">
        <v>0.94993351448228014</v>
      </c>
      <c r="F288" s="42">
        <v>0.93158748551564308</v>
      </c>
      <c r="G288" s="42">
        <v>0.96298984034833091</v>
      </c>
      <c r="H288" s="43">
        <v>9.3800000000000008</v>
      </c>
      <c r="I288" s="43">
        <v>8.15</v>
      </c>
      <c r="J288" s="43">
        <v>10.29</v>
      </c>
    </row>
    <row r="289" spans="1:10" ht="13.5" customHeight="1" thickBot="1" x14ac:dyDescent="0.2">
      <c r="A289" s="33">
        <v>75</v>
      </c>
      <c r="B289" s="42">
        <v>5.4395256998932412E-2</v>
      </c>
      <c r="C289" s="42">
        <v>7.1519860947804298E-2</v>
      </c>
      <c r="D289" s="42">
        <v>4.2714925815506392E-2</v>
      </c>
      <c r="E289" s="42">
        <v>0.94560474300106756</v>
      </c>
      <c r="F289" s="42">
        <v>0.92848013905219573</v>
      </c>
      <c r="G289" s="42">
        <v>0.9572850741844936</v>
      </c>
      <c r="H289" s="43">
        <v>8.84</v>
      </c>
      <c r="I289" s="43">
        <v>7.71</v>
      </c>
      <c r="J289" s="43">
        <v>9.67</v>
      </c>
    </row>
    <row r="290" spans="1:10" ht="13.5" customHeight="1" thickBot="1" x14ac:dyDescent="0.2">
      <c r="A290" s="33">
        <v>76</v>
      </c>
      <c r="B290" s="42">
        <v>6.0485294285096157E-2</v>
      </c>
      <c r="C290" s="42">
        <v>8.1925772722049872E-2</v>
      </c>
      <c r="D290" s="42">
        <v>4.6405463017109655E-2</v>
      </c>
      <c r="E290" s="42">
        <v>0.93951470571490381</v>
      </c>
      <c r="F290" s="42">
        <v>0.91807422727795007</v>
      </c>
      <c r="G290" s="42">
        <v>0.95359453698289032</v>
      </c>
      <c r="H290" s="43">
        <v>8.32</v>
      </c>
      <c r="I290" s="43">
        <v>7.27</v>
      </c>
      <c r="J290" s="43">
        <v>9.08</v>
      </c>
    </row>
    <row r="291" spans="1:10" ht="13.5" customHeight="1" thickBot="1" x14ac:dyDescent="0.2">
      <c r="A291" s="33">
        <v>77</v>
      </c>
      <c r="B291" s="42">
        <v>6.4201111916847964E-2</v>
      </c>
      <c r="C291" s="42">
        <v>8.4352305877971573E-2</v>
      </c>
      <c r="D291" s="42">
        <v>5.1348034363989076E-2</v>
      </c>
      <c r="E291" s="42">
        <v>0.93579888808315204</v>
      </c>
      <c r="F291" s="42">
        <v>0.9156476941220284</v>
      </c>
      <c r="G291" s="42">
        <v>0.94865196563601095</v>
      </c>
      <c r="H291" s="43">
        <v>7.83</v>
      </c>
      <c r="I291" s="43">
        <v>6.87</v>
      </c>
      <c r="J291" s="43">
        <v>8.5</v>
      </c>
    </row>
    <row r="292" spans="1:10" ht="13.5" customHeight="1" thickBot="1" x14ac:dyDescent="0.2">
      <c r="A292" s="33">
        <v>78</v>
      </c>
      <c r="B292" s="42">
        <v>7.0270814456860967E-2</v>
      </c>
      <c r="C292" s="42">
        <v>9.25105860296732E-2</v>
      </c>
      <c r="D292" s="42">
        <v>5.6092484596204174E-2</v>
      </c>
      <c r="E292" s="42">
        <v>0.92972918554313899</v>
      </c>
      <c r="F292" s="42">
        <v>0.90748941397032679</v>
      </c>
      <c r="G292" s="42">
        <v>0.9439075154037958</v>
      </c>
      <c r="H292" s="43">
        <v>7.33</v>
      </c>
      <c r="I292" s="43">
        <v>6.46</v>
      </c>
      <c r="J292" s="43">
        <v>7.93</v>
      </c>
    </row>
    <row r="293" spans="1:10" ht="13.5" customHeight="1" thickBot="1" x14ac:dyDescent="0.2">
      <c r="A293" s="33">
        <v>79</v>
      </c>
      <c r="B293" s="42">
        <v>7.8271601661513146E-2</v>
      </c>
      <c r="C293" s="42">
        <v>9.8578003709555537E-2</v>
      </c>
      <c r="D293" s="42">
        <v>6.5485845282121147E-2</v>
      </c>
      <c r="E293" s="42">
        <v>0.92172839833848685</v>
      </c>
      <c r="F293" s="42">
        <v>0.9014219962904445</v>
      </c>
      <c r="G293" s="42">
        <v>0.9345141547178788</v>
      </c>
      <c r="H293" s="43">
        <v>6.84</v>
      </c>
      <c r="I293" s="43">
        <v>6.06</v>
      </c>
      <c r="J293" s="43">
        <v>7.37</v>
      </c>
    </row>
    <row r="294" spans="1:10" ht="13.5" customHeight="1" thickBot="1" x14ac:dyDescent="0.2">
      <c r="A294" s="33">
        <v>80</v>
      </c>
      <c r="B294" s="42">
        <v>8.6261290461990575E-2</v>
      </c>
      <c r="C294" s="42">
        <v>0.10678836280661723</v>
      </c>
      <c r="D294" s="42">
        <v>7.3744260470293588E-2</v>
      </c>
      <c r="E294" s="42">
        <v>0.9137387095380094</v>
      </c>
      <c r="F294" s="42">
        <v>0.89321163719338281</v>
      </c>
      <c r="G294" s="42">
        <v>0.92625573952970641</v>
      </c>
      <c r="H294" s="43">
        <v>6.38</v>
      </c>
      <c r="I294" s="43">
        <v>5.67</v>
      </c>
      <c r="J294" s="43">
        <v>6.85</v>
      </c>
    </row>
    <row r="295" spans="1:10" ht="13.5" customHeight="1" thickBot="1" x14ac:dyDescent="0.2">
      <c r="A295" s="33">
        <v>81</v>
      </c>
      <c r="B295" s="42">
        <v>9.3358426225289129E-2</v>
      </c>
      <c r="C295" s="42">
        <v>0.11730884750707972</v>
      </c>
      <c r="D295" s="42">
        <v>7.8995445539459128E-2</v>
      </c>
      <c r="E295" s="42">
        <v>0.90664157377471088</v>
      </c>
      <c r="F295" s="42">
        <v>0.88269115249292029</v>
      </c>
      <c r="G295" s="42">
        <v>0.92100455446054086</v>
      </c>
      <c r="H295" s="43">
        <v>5.94</v>
      </c>
      <c r="I295" s="43">
        <v>5.29</v>
      </c>
      <c r="J295" s="43">
        <v>6.36</v>
      </c>
    </row>
    <row r="296" spans="1:10" ht="13.5" customHeight="1" thickBot="1" x14ac:dyDescent="0.2">
      <c r="A296" s="33">
        <v>82</v>
      </c>
      <c r="B296" s="42">
        <v>0.10753855039994399</v>
      </c>
      <c r="C296" s="42">
        <v>0.13240583002082151</v>
      </c>
      <c r="D296" s="42">
        <v>9.2941862726035385E-2</v>
      </c>
      <c r="E296" s="42">
        <v>0.89246144960005602</v>
      </c>
      <c r="F296" s="42">
        <v>0.86759416997917849</v>
      </c>
      <c r="G296" s="42">
        <v>0.90705813727396456</v>
      </c>
      <c r="H296" s="43">
        <v>5.5</v>
      </c>
      <c r="I296" s="43">
        <v>4.93</v>
      </c>
      <c r="J296" s="43">
        <v>5.86</v>
      </c>
    </row>
    <row r="297" spans="1:10" ht="13.5" customHeight="1" thickBot="1" x14ac:dyDescent="0.2">
      <c r="A297" s="33">
        <v>83</v>
      </c>
      <c r="B297" s="42">
        <v>0.12233184529391905</v>
      </c>
      <c r="C297" s="42">
        <v>0.14589352042921996</v>
      </c>
      <c r="D297" s="42">
        <v>0.10887120542292957</v>
      </c>
      <c r="E297" s="42">
        <v>0.87766815470608095</v>
      </c>
      <c r="F297" s="42">
        <v>0.85410647957078001</v>
      </c>
      <c r="G297" s="42">
        <v>0.89112879457707039</v>
      </c>
      <c r="H297" s="43">
        <v>5.0999999999999996</v>
      </c>
      <c r="I297" s="43">
        <v>4.6100000000000003</v>
      </c>
      <c r="J297" s="43">
        <v>5.41</v>
      </c>
    </row>
    <row r="298" spans="1:10" ht="13.5" customHeight="1" thickBot="1" x14ac:dyDescent="0.2">
      <c r="A298" s="33">
        <v>84</v>
      </c>
      <c r="B298" s="42">
        <v>0.13094821012715618</v>
      </c>
      <c r="C298" s="42">
        <v>0.15567297312652689</v>
      </c>
      <c r="D298" s="42">
        <v>0.11687471702994631</v>
      </c>
      <c r="E298" s="42">
        <v>0.86905178987284382</v>
      </c>
      <c r="F298" s="42">
        <v>0.84432702687347305</v>
      </c>
      <c r="G298" s="42">
        <v>0.88312528297005366</v>
      </c>
      <c r="H298" s="43">
        <v>4.74</v>
      </c>
      <c r="I298" s="43">
        <v>4.3099999999999996</v>
      </c>
      <c r="J298" s="43">
        <v>5.01</v>
      </c>
    </row>
    <row r="299" spans="1:10" ht="13.5" customHeight="1" thickBot="1" x14ac:dyDescent="0.2">
      <c r="A299" s="33">
        <v>85</v>
      </c>
      <c r="B299" s="42">
        <v>0.15118095971376164</v>
      </c>
      <c r="C299" s="42">
        <v>0.16807251668135464</v>
      </c>
      <c r="D299" s="42">
        <v>0.14168995154387579</v>
      </c>
      <c r="E299" s="42">
        <v>0.84881904028623834</v>
      </c>
      <c r="F299" s="42">
        <v>0.83192748331864541</v>
      </c>
      <c r="G299" s="42">
        <v>0.85831004845612424</v>
      </c>
      <c r="H299" s="43">
        <v>4.38</v>
      </c>
      <c r="I299" s="43">
        <v>4.01</v>
      </c>
      <c r="J299" s="43">
        <v>4.5999999999999996</v>
      </c>
    </row>
    <row r="300" spans="1:10" ht="13.5" customHeight="1" thickBot="1" x14ac:dyDescent="0.2">
      <c r="A300" s="33">
        <v>86</v>
      </c>
      <c r="B300" s="42">
        <v>0.16919489506807411</v>
      </c>
      <c r="C300" s="42">
        <v>0.18872107523901899</v>
      </c>
      <c r="D300" s="42">
        <v>0.15812016189241226</v>
      </c>
      <c r="E300" s="42">
        <v>0.83080510493192583</v>
      </c>
      <c r="F300" s="42">
        <v>0.81127892476098107</v>
      </c>
      <c r="G300" s="42">
        <v>0.84187983810758771</v>
      </c>
      <c r="H300" s="43">
        <v>4.07</v>
      </c>
      <c r="I300" s="43">
        <v>3.72</v>
      </c>
      <c r="J300" s="43">
        <v>4.28</v>
      </c>
    </row>
    <row r="301" spans="1:10" ht="13.5" customHeight="1" thickBot="1" x14ac:dyDescent="0.2">
      <c r="A301" s="33">
        <v>87</v>
      </c>
      <c r="B301" s="42">
        <v>0.17856515373352855</v>
      </c>
      <c r="C301" s="42">
        <v>0.19890496036610281</v>
      </c>
      <c r="D301" s="42">
        <v>0.16720668096563684</v>
      </c>
      <c r="E301" s="42">
        <v>0.82143484626647145</v>
      </c>
      <c r="F301" s="42">
        <v>0.80109503963389717</v>
      </c>
      <c r="G301" s="42">
        <v>0.83279331903436316</v>
      </c>
      <c r="H301" s="43">
        <v>3.8</v>
      </c>
      <c r="I301" s="43">
        <v>3.47</v>
      </c>
      <c r="J301" s="43">
        <v>3.99</v>
      </c>
    </row>
    <row r="302" spans="1:10" ht="13.5" customHeight="1" thickBot="1" x14ac:dyDescent="0.2">
      <c r="A302" s="33">
        <v>88</v>
      </c>
      <c r="B302" s="42">
        <v>0.19180971777713121</v>
      </c>
      <c r="C302" s="42">
        <v>0.2126873331964689</v>
      </c>
      <c r="D302" s="42">
        <v>0.18035372310465247</v>
      </c>
      <c r="E302" s="42">
        <v>0.80819028222286882</v>
      </c>
      <c r="F302" s="42">
        <v>0.78731266680353107</v>
      </c>
      <c r="G302" s="42">
        <v>0.81964627689534753</v>
      </c>
      <c r="H302" s="43">
        <v>3.52</v>
      </c>
      <c r="I302" s="43">
        <v>3.22</v>
      </c>
      <c r="J302" s="43">
        <v>3.69</v>
      </c>
    </row>
    <row r="303" spans="1:10" ht="13.5" customHeight="1" thickBot="1" x14ac:dyDescent="0.2">
      <c r="A303" s="33">
        <v>89</v>
      </c>
      <c r="B303" s="42">
        <v>0.20641007432656347</v>
      </c>
      <c r="C303" s="42">
        <v>0.23548518067397484</v>
      </c>
      <c r="D303" s="42">
        <v>0.19076743847386049</v>
      </c>
      <c r="E303" s="42">
        <v>0.79358992567343656</v>
      </c>
      <c r="F303" s="42">
        <v>0.76451481932602516</v>
      </c>
      <c r="G303" s="42">
        <v>0.80923256152613954</v>
      </c>
      <c r="H303" s="43">
        <v>3.24</v>
      </c>
      <c r="I303" s="43">
        <v>2.95</v>
      </c>
      <c r="J303" s="43">
        <v>3.4</v>
      </c>
    </row>
    <row r="304" spans="1:10" ht="13.5" customHeight="1" thickBot="1" x14ac:dyDescent="0.2">
      <c r="A304" s="39">
        <v>90</v>
      </c>
      <c r="B304" s="42">
        <v>0.24006448012896026</v>
      </c>
      <c r="C304" s="42">
        <v>0.28147333699835075</v>
      </c>
      <c r="D304" s="42">
        <v>0.21889055472263869</v>
      </c>
      <c r="E304" s="42">
        <v>0.7599355198710398</v>
      </c>
      <c r="F304" s="42">
        <v>0.71852666300164925</v>
      </c>
      <c r="G304" s="42">
        <v>0.78110944527736126</v>
      </c>
      <c r="H304" s="43">
        <v>2.96</v>
      </c>
      <c r="I304" s="43">
        <v>2.71</v>
      </c>
      <c r="J304" s="43">
        <v>3.08</v>
      </c>
    </row>
    <row r="305" spans="1:10" ht="13.5" customHeight="1" thickBot="1" x14ac:dyDescent="0.2">
      <c r="A305" s="33">
        <v>91</v>
      </c>
      <c r="B305" s="42">
        <v>0.25587071795303423</v>
      </c>
      <c r="C305" s="42">
        <v>0.28123366440146369</v>
      </c>
      <c r="D305" s="42">
        <v>0.24382371198013655</v>
      </c>
      <c r="E305" s="42">
        <v>0.74412928204696582</v>
      </c>
      <c r="F305" s="42">
        <v>0.71876633559853631</v>
      </c>
      <c r="G305" s="42">
        <v>0.75617628801986347</v>
      </c>
      <c r="H305" s="43">
        <v>2.74</v>
      </c>
      <c r="I305" s="43">
        <v>2.58</v>
      </c>
      <c r="J305" s="43">
        <v>2.81</v>
      </c>
    </row>
    <row r="306" spans="1:10" ht="13.5" customHeight="1" thickBot="1" x14ac:dyDescent="0.2">
      <c r="A306" s="33">
        <v>92</v>
      </c>
      <c r="B306" s="42">
        <v>0.28711516533637399</v>
      </c>
      <c r="C306" s="42">
        <v>0.29935391241923903</v>
      </c>
      <c r="D306" s="42">
        <v>0.28141711229946526</v>
      </c>
      <c r="E306" s="42">
        <v>0.71288483466362607</v>
      </c>
      <c r="F306" s="42">
        <v>0.70064608758076097</v>
      </c>
      <c r="G306" s="42">
        <v>0.71858288770053469</v>
      </c>
      <c r="H306" s="43">
        <v>2.52</v>
      </c>
      <c r="I306" s="43">
        <v>2.41</v>
      </c>
      <c r="J306" s="43">
        <v>2.56</v>
      </c>
    </row>
    <row r="307" spans="1:10" ht="13.5" customHeight="1" thickBot="1" x14ac:dyDescent="0.2">
      <c r="A307" s="33">
        <v>93</v>
      </c>
      <c r="B307" s="42">
        <v>0.31625137125842345</v>
      </c>
      <c r="C307" s="42">
        <v>0.33366935483870969</v>
      </c>
      <c r="D307" s="42">
        <v>0.30839208551284969</v>
      </c>
      <c r="E307" s="42">
        <v>0.6837486287415766</v>
      </c>
      <c r="F307" s="42">
        <v>0.66633064516129026</v>
      </c>
      <c r="G307" s="42">
        <v>0.69160791448715031</v>
      </c>
      <c r="H307" s="43">
        <v>2.33</v>
      </c>
      <c r="I307" s="43">
        <v>2.23</v>
      </c>
      <c r="J307" s="43">
        <v>2.37</v>
      </c>
    </row>
    <row r="308" spans="1:10" ht="13.5" customHeight="1" thickBot="1" x14ac:dyDescent="0.2">
      <c r="A308" s="33">
        <v>94</v>
      </c>
      <c r="B308" s="42">
        <v>0.31722958529286022</v>
      </c>
      <c r="C308" s="42">
        <v>0.34102145601326883</v>
      </c>
      <c r="D308" s="42">
        <v>0.31762545899632805</v>
      </c>
      <c r="E308" s="42">
        <v>0.68277041470713984</v>
      </c>
      <c r="F308" s="42">
        <v>0.65897854398673117</v>
      </c>
      <c r="G308" s="42">
        <v>0.6823745410036719</v>
      </c>
      <c r="H308" s="43">
        <v>2.19</v>
      </c>
      <c r="I308" s="43">
        <v>2.11</v>
      </c>
      <c r="J308" s="43">
        <v>2.2200000000000002</v>
      </c>
    </row>
    <row r="309" spans="1:10" ht="13.5" customHeight="1" thickBot="1" x14ac:dyDescent="0.2">
      <c r="A309" s="33">
        <v>95</v>
      </c>
      <c r="B309" s="42">
        <v>0.35735735735735735</v>
      </c>
      <c r="C309" s="42">
        <v>0.34837355718782792</v>
      </c>
      <c r="D309" s="42">
        <v>0.36095919225915019</v>
      </c>
      <c r="E309" s="42">
        <v>0.64264264264264259</v>
      </c>
      <c r="F309" s="42">
        <v>0.65162644281217208</v>
      </c>
      <c r="G309" s="42">
        <v>0.63904080774084981</v>
      </c>
      <c r="H309" s="43">
        <v>2</v>
      </c>
      <c r="I309" s="43">
        <v>1.96</v>
      </c>
      <c r="J309" s="43">
        <v>2.0299999999999998</v>
      </c>
    </row>
    <row r="310" spans="1:10" ht="13.5" customHeight="1" thickBot="1" x14ac:dyDescent="0.2">
      <c r="A310" s="33">
        <v>96</v>
      </c>
      <c r="B310" s="42">
        <v>0.36551077788191189</v>
      </c>
      <c r="C310" s="42">
        <v>0.36708860759493672</v>
      </c>
      <c r="D310" s="42">
        <v>0.36484687083888151</v>
      </c>
      <c r="E310" s="42">
        <v>0.63448922211808811</v>
      </c>
      <c r="F310" s="42">
        <v>0.63291139240506333</v>
      </c>
      <c r="G310" s="42">
        <v>0.63515312916111855</v>
      </c>
      <c r="H310" s="43">
        <v>1.84</v>
      </c>
      <c r="I310" s="43">
        <v>1.76</v>
      </c>
      <c r="J310" s="43">
        <v>1.9</v>
      </c>
    </row>
    <row r="311" spans="1:10" ht="13.5" customHeight="1" thickBot="1" x14ac:dyDescent="0.2">
      <c r="A311" s="33">
        <v>97</v>
      </c>
      <c r="B311" s="42">
        <v>0.38859714928732181</v>
      </c>
      <c r="C311" s="42">
        <v>0.4352078239608802</v>
      </c>
      <c r="D311" s="42">
        <v>0.36796536796536794</v>
      </c>
      <c r="E311" s="42">
        <v>0.61140285071267819</v>
      </c>
      <c r="F311" s="42">
        <v>0.5647921760391198</v>
      </c>
      <c r="G311" s="42">
        <v>0.63203463203463206</v>
      </c>
      <c r="H311" s="43">
        <v>1.64</v>
      </c>
      <c r="I311" s="43">
        <v>1.51</v>
      </c>
      <c r="J311" s="43">
        <v>1.73</v>
      </c>
    </row>
    <row r="312" spans="1:10" ht="13.5" customHeight="1" thickBot="1" x14ac:dyDescent="0.2">
      <c r="A312" s="33">
        <v>98</v>
      </c>
      <c r="B312" s="42">
        <v>0.41983852364475199</v>
      </c>
      <c r="C312" s="42">
        <v>0.44166666666666665</v>
      </c>
      <c r="D312" s="42">
        <v>0.3769174665913797</v>
      </c>
      <c r="E312" s="42">
        <v>0.58016147635524806</v>
      </c>
      <c r="F312" s="42">
        <v>0.55833333333333335</v>
      </c>
      <c r="G312" s="42">
        <v>0.6230825334086203</v>
      </c>
      <c r="H312" s="43">
        <v>1.38</v>
      </c>
      <c r="I312" s="43">
        <v>1.31</v>
      </c>
      <c r="J312" s="43">
        <v>1.47</v>
      </c>
    </row>
    <row r="313" spans="1:10" ht="13.5" customHeight="1" thickBot="1" x14ac:dyDescent="0.2">
      <c r="A313" s="33">
        <v>99</v>
      </c>
      <c r="B313" s="42">
        <v>0.41993852964511202</v>
      </c>
      <c r="C313" s="42">
        <v>0.47083333333333333</v>
      </c>
      <c r="D313" s="42">
        <v>0.3858695652173913</v>
      </c>
      <c r="E313" s="42">
        <v>0.58006147035488798</v>
      </c>
      <c r="F313" s="42">
        <v>0.52916666666666667</v>
      </c>
      <c r="G313" s="42">
        <v>0.61413043478260865</v>
      </c>
      <c r="H313" s="43">
        <v>1.04</v>
      </c>
      <c r="I313" s="43">
        <v>0.99</v>
      </c>
      <c r="J313" s="43">
        <v>1.08</v>
      </c>
    </row>
    <row r="314" spans="1:10" ht="13.5" customHeight="1" thickBot="1" x14ac:dyDescent="0.2">
      <c r="A314" s="33" t="s">
        <v>33</v>
      </c>
      <c r="B314" s="42">
        <v>0.42003853564547206</v>
      </c>
      <c r="C314" s="42">
        <v>0.5</v>
      </c>
      <c r="D314" s="42">
        <v>0.39598997493734334</v>
      </c>
      <c r="E314" s="42">
        <v>0.57996146435452789</v>
      </c>
      <c r="F314" s="42">
        <v>0.5</v>
      </c>
      <c r="G314" s="42">
        <v>0.60401002506265666</v>
      </c>
      <c r="H314" s="43">
        <v>0.47</v>
      </c>
      <c r="I314" s="43">
        <v>0.46</v>
      </c>
      <c r="J314" s="43">
        <v>0.47</v>
      </c>
    </row>
    <row r="315" spans="1:10" ht="13.5" customHeight="1" x14ac:dyDescent="0.15">
      <c r="A315" s="44"/>
      <c r="B315" s="45"/>
      <c r="C315" s="45"/>
    </row>
    <row r="316" spans="1:10" ht="13.5" customHeight="1" x14ac:dyDescent="0.2">
      <c r="A316" s="44"/>
      <c r="B316"/>
    </row>
    <row r="317" spans="1:10" ht="13.5" customHeight="1" x14ac:dyDescent="0.15">
      <c r="A317" s="44"/>
      <c r="B317" s="45"/>
    </row>
    <row r="318" spans="1:10" ht="13.5" customHeight="1" x14ac:dyDescent="0.15">
      <c r="A318" s="44"/>
    </row>
    <row r="319" spans="1:10" ht="13.5" customHeight="1" x14ac:dyDescent="0.15">
      <c r="A319" s="44"/>
    </row>
    <row r="320" spans="1:10" ht="13.5" customHeight="1" x14ac:dyDescent="0.15">
      <c r="A320" s="44"/>
    </row>
    <row r="321" spans="1:1" ht="13.5" customHeight="1" x14ac:dyDescent="0.15">
      <c r="A321" s="44"/>
    </row>
    <row r="322" spans="1:1" ht="13.5" customHeight="1" x14ac:dyDescent="0.15">
      <c r="A322" s="44"/>
    </row>
    <row r="323" spans="1:1" ht="13.5" customHeight="1" x14ac:dyDescent="0.15">
      <c r="A323" s="44"/>
    </row>
    <row r="324" spans="1:1" ht="13.5" customHeight="1" x14ac:dyDescent="0.15">
      <c r="A324" s="44"/>
    </row>
    <row r="325" spans="1:1" ht="13.5" customHeight="1" x14ac:dyDescent="0.15">
      <c r="A325" s="44"/>
    </row>
    <row r="326" spans="1:1" ht="13.5" customHeight="1" x14ac:dyDescent="0.15">
      <c r="A326" s="44"/>
    </row>
    <row r="327" spans="1:1" ht="13.5" customHeight="1" x14ac:dyDescent="0.15">
      <c r="A327" s="44"/>
    </row>
    <row r="328" spans="1:1" ht="13.5" customHeight="1" x14ac:dyDescent="0.15">
      <c r="A328" s="44"/>
    </row>
    <row r="329" spans="1:1" ht="13.5" customHeight="1" x14ac:dyDescent="0.15">
      <c r="A329" s="44"/>
    </row>
    <row r="330" spans="1:1" ht="13.5" customHeight="1" x14ac:dyDescent="0.15">
      <c r="A330" s="44"/>
    </row>
    <row r="331" spans="1:1" ht="13.5" customHeight="1" x14ac:dyDescent="0.15">
      <c r="A331" s="44"/>
    </row>
    <row r="332" spans="1:1" ht="13.5" customHeight="1" x14ac:dyDescent="0.15">
      <c r="A332" s="44"/>
    </row>
    <row r="333" spans="1:1" ht="13.5" customHeight="1" x14ac:dyDescent="0.15">
      <c r="A333" s="44"/>
    </row>
    <row r="334" spans="1:1" ht="13.5" customHeight="1" x14ac:dyDescent="0.15">
      <c r="A334" s="44"/>
    </row>
    <row r="335" spans="1:1" ht="13.5" customHeight="1" x14ac:dyDescent="0.15">
      <c r="A335" s="44"/>
    </row>
    <row r="336" spans="1:1" ht="13.5" customHeight="1" x14ac:dyDescent="0.15">
      <c r="A336" s="44"/>
    </row>
    <row r="337" spans="1:1" ht="13.5" customHeight="1" x14ac:dyDescent="0.15">
      <c r="A337" s="44"/>
    </row>
    <row r="338" spans="1:1" ht="13.5" customHeight="1" x14ac:dyDescent="0.15">
      <c r="A338" s="44"/>
    </row>
    <row r="339" spans="1:1" ht="13.5" customHeight="1" x14ac:dyDescent="0.15">
      <c r="A339" s="44"/>
    </row>
    <row r="340" spans="1:1" ht="13.5" customHeight="1" x14ac:dyDescent="0.15">
      <c r="A340" s="44"/>
    </row>
    <row r="341" spans="1:1" ht="13.5" customHeight="1" x14ac:dyDescent="0.15">
      <c r="A341" s="44"/>
    </row>
    <row r="342" spans="1:1" ht="13.5" customHeight="1" x14ac:dyDescent="0.15">
      <c r="A342" s="44"/>
    </row>
    <row r="343" spans="1:1" ht="13.5" customHeight="1" x14ac:dyDescent="0.15">
      <c r="A343" s="44"/>
    </row>
    <row r="344" spans="1:1" ht="13.5" customHeight="1" x14ac:dyDescent="0.15">
      <c r="A344" s="44"/>
    </row>
    <row r="345" spans="1:1" ht="13.5" customHeight="1" x14ac:dyDescent="0.15">
      <c r="A345" s="44"/>
    </row>
    <row r="346" spans="1:1" ht="13.5" customHeight="1" x14ac:dyDescent="0.15">
      <c r="A346" s="44"/>
    </row>
    <row r="347" spans="1:1" ht="13.5" customHeight="1" x14ac:dyDescent="0.15">
      <c r="A347" s="44"/>
    </row>
    <row r="348" spans="1:1" ht="13.5" customHeight="1" x14ac:dyDescent="0.15">
      <c r="A348" s="44"/>
    </row>
    <row r="349" spans="1:1" ht="13.5" customHeight="1" x14ac:dyDescent="0.15">
      <c r="A349" s="44"/>
    </row>
    <row r="350" spans="1:1" ht="13.5" customHeight="1" x14ac:dyDescent="0.15">
      <c r="A350" s="44"/>
    </row>
    <row r="351" spans="1:1" ht="13.5" customHeight="1" x14ac:dyDescent="0.15">
      <c r="A351" s="44"/>
    </row>
    <row r="352" spans="1:1" ht="13.5" customHeight="1" x14ac:dyDescent="0.15">
      <c r="A352" s="44"/>
    </row>
    <row r="353" spans="1:1" ht="13.5" customHeight="1" x14ac:dyDescent="0.15">
      <c r="A353" s="44"/>
    </row>
    <row r="354" spans="1:1" ht="13.5" customHeight="1" x14ac:dyDescent="0.15">
      <c r="A354" s="44"/>
    </row>
    <row r="355" spans="1:1" ht="13.5" customHeight="1" x14ac:dyDescent="0.15">
      <c r="A355" s="44"/>
    </row>
    <row r="356" spans="1:1" ht="13.5" customHeight="1" x14ac:dyDescent="0.15">
      <c r="A356" s="44"/>
    </row>
    <row r="357" spans="1:1" ht="13.5" customHeight="1" x14ac:dyDescent="0.15">
      <c r="A357" s="44"/>
    </row>
    <row r="358" spans="1:1" ht="13.5" customHeight="1" x14ac:dyDescent="0.15">
      <c r="A358" s="44"/>
    </row>
    <row r="359" spans="1:1" ht="13.5" customHeight="1" x14ac:dyDescent="0.15">
      <c r="A359" s="44"/>
    </row>
    <row r="360" spans="1:1" ht="13.5" customHeight="1" x14ac:dyDescent="0.15">
      <c r="A360" s="44"/>
    </row>
    <row r="361" spans="1:1" ht="13.5" customHeight="1" x14ac:dyDescent="0.15">
      <c r="A361" s="44"/>
    </row>
    <row r="362" spans="1:1" ht="13.5" customHeight="1" x14ac:dyDescent="0.15">
      <c r="A362" s="44"/>
    </row>
    <row r="363" spans="1:1" ht="13.5" customHeight="1" x14ac:dyDescent="0.15">
      <c r="A363" s="44"/>
    </row>
    <row r="364" spans="1:1" ht="13.5" customHeight="1" x14ac:dyDescent="0.15">
      <c r="A364" s="44"/>
    </row>
    <row r="365" spans="1:1" ht="13.5" customHeight="1" x14ac:dyDescent="0.15">
      <c r="A365" s="44"/>
    </row>
    <row r="366" spans="1:1" ht="13.5" customHeight="1" x14ac:dyDescent="0.15">
      <c r="A366" s="44"/>
    </row>
    <row r="367" spans="1:1" ht="13.5" customHeight="1" x14ac:dyDescent="0.15">
      <c r="A367" s="44"/>
    </row>
    <row r="368" spans="1:1" ht="13.5" customHeight="1" x14ac:dyDescent="0.15">
      <c r="A368" s="44"/>
    </row>
    <row r="369" spans="1:1" ht="13.5" customHeight="1" x14ac:dyDescent="0.15">
      <c r="A369" s="44"/>
    </row>
    <row r="370" spans="1:1" ht="13.5" customHeight="1" x14ac:dyDescent="0.15">
      <c r="A370" s="44"/>
    </row>
    <row r="371" spans="1:1" ht="13.5" customHeight="1" x14ac:dyDescent="0.15">
      <c r="A371" s="44"/>
    </row>
    <row r="372" spans="1:1" ht="13.5" customHeight="1" x14ac:dyDescent="0.15">
      <c r="A372" s="44"/>
    </row>
    <row r="373" spans="1:1" ht="13.5" customHeight="1" x14ac:dyDescent="0.15">
      <c r="A373" s="44"/>
    </row>
    <row r="374" spans="1:1" ht="13.5" customHeight="1" x14ac:dyDescent="0.15">
      <c r="A374" s="44"/>
    </row>
    <row r="375" spans="1:1" ht="13.5" customHeight="1" x14ac:dyDescent="0.15">
      <c r="A375" s="44"/>
    </row>
    <row r="376" spans="1:1" ht="13.5" customHeight="1" x14ac:dyDescent="0.15">
      <c r="A376" s="44"/>
    </row>
    <row r="377" spans="1:1" ht="13.5" customHeight="1" x14ac:dyDescent="0.15">
      <c r="A377" s="44"/>
    </row>
    <row r="378" spans="1:1" ht="13.5" customHeight="1" x14ac:dyDescent="0.15">
      <c r="A378" s="44"/>
    </row>
    <row r="379" spans="1:1" ht="13.5" customHeight="1" x14ac:dyDescent="0.15">
      <c r="A379" s="44"/>
    </row>
    <row r="380" spans="1:1" ht="13.5" customHeight="1" x14ac:dyDescent="0.15">
      <c r="A380" s="44"/>
    </row>
    <row r="381" spans="1:1" ht="13.5" customHeight="1" x14ac:dyDescent="0.15">
      <c r="A381" s="44"/>
    </row>
    <row r="382" spans="1:1" ht="13.5" customHeight="1" x14ac:dyDescent="0.15">
      <c r="A382" s="44"/>
    </row>
    <row r="383" spans="1:1" ht="13.5" customHeight="1" x14ac:dyDescent="0.15">
      <c r="A383" s="44"/>
    </row>
    <row r="384" spans="1:1" ht="13.5" customHeight="1" x14ac:dyDescent="0.15">
      <c r="A384" s="44"/>
    </row>
    <row r="385" spans="1:1" ht="13.5" customHeight="1" x14ac:dyDescent="0.15">
      <c r="A385" s="44"/>
    </row>
    <row r="386" spans="1:1" ht="13.5" customHeight="1" x14ac:dyDescent="0.15">
      <c r="A386" s="44"/>
    </row>
    <row r="387" spans="1:1" ht="13.5" customHeight="1" x14ac:dyDescent="0.15">
      <c r="A387" s="44"/>
    </row>
    <row r="388" spans="1:1" ht="13.5" customHeight="1" x14ac:dyDescent="0.15">
      <c r="A388" s="44"/>
    </row>
    <row r="389" spans="1:1" ht="13.5" customHeight="1" x14ac:dyDescent="0.15">
      <c r="A389" s="44"/>
    </row>
    <row r="390" spans="1:1" ht="13.5" customHeight="1" x14ac:dyDescent="0.15">
      <c r="A390" s="44"/>
    </row>
    <row r="391" spans="1:1" ht="13.5" customHeight="1" x14ac:dyDescent="0.15">
      <c r="A391" s="44"/>
    </row>
    <row r="392" spans="1:1" ht="13.5" customHeight="1" x14ac:dyDescent="0.15">
      <c r="A392" s="44"/>
    </row>
    <row r="393" spans="1:1" ht="13.5" customHeight="1" x14ac:dyDescent="0.15">
      <c r="A393" s="44"/>
    </row>
    <row r="394" spans="1:1" ht="13.5" customHeight="1" x14ac:dyDescent="0.15">
      <c r="A394" s="44"/>
    </row>
    <row r="395" spans="1:1" ht="13.5" customHeight="1" x14ac:dyDescent="0.15">
      <c r="A395" s="44"/>
    </row>
    <row r="396" spans="1:1" ht="13.5" customHeight="1" x14ac:dyDescent="0.15">
      <c r="A396" s="44"/>
    </row>
    <row r="397" spans="1:1" ht="13.5" customHeight="1" x14ac:dyDescent="0.15">
      <c r="A397" s="44"/>
    </row>
    <row r="398" spans="1:1" ht="13.5" customHeight="1" x14ac:dyDescent="0.15">
      <c r="A398" s="44"/>
    </row>
    <row r="399" spans="1:1" ht="13.5" customHeight="1" x14ac:dyDescent="0.15">
      <c r="A399" s="44"/>
    </row>
    <row r="400" spans="1:1" ht="13.5" customHeight="1" x14ac:dyDescent="0.15">
      <c r="A400" s="44"/>
    </row>
    <row r="401" spans="1:1" ht="13.5" customHeight="1" x14ac:dyDescent="0.15">
      <c r="A401" s="44"/>
    </row>
    <row r="402" spans="1:1" ht="13.5" customHeight="1" x14ac:dyDescent="0.15">
      <c r="A402" s="44"/>
    </row>
    <row r="403" spans="1:1" ht="13.5" customHeight="1" x14ac:dyDescent="0.15">
      <c r="A403" s="44"/>
    </row>
    <row r="404" spans="1:1" ht="13.5" customHeight="1" x14ac:dyDescent="0.15">
      <c r="A404" s="44"/>
    </row>
    <row r="405" spans="1:1" ht="13.5" customHeight="1" x14ac:dyDescent="0.15">
      <c r="A405" s="44"/>
    </row>
    <row r="406" spans="1:1" ht="13.5" customHeight="1" x14ac:dyDescent="0.15">
      <c r="A406" s="44"/>
    </row>
    <row r="407" spans="1:1" ht="13.5" customHeight="1" x14ac:dyDescent="0.15">
      <c r="A407" s="44"/>
    </row>
    <row r="408" spans="1:1" ht="13.5" customHeight="1" x14ac:dyDescent="0.15">
      <c r="A408" s="44"/>
    </row>
    <row r="409" spans="1:1" ht="13.5" customHeight="1" x14ac:dyDescent="0.15">
      <c r="A409" s="44"/>
    </row>
    <row r="410" spans="1:1" ht="13.5" customHeight="1" x14ac:dyDescent="0.15">
      <c r="A410" s="44"/>
    </row>
    <row r="411" spans="1:1" ht="13.5" customHeight="1" x14ac:dyDescent="0.15">
      <c r="A411" s="44"/>
    </row>
    <row r="412" spans="1:1" ht="13.5" customHeight="1" x14ac:dyDescent="0.15">
      <c r="A412" s="44"/>
    </row>
    <row r="413" spans="1:1" ht="13.5" customHeight="1" x14ac:dyDescent="0.15">
      <c r="A413" s="44"/>
    </row>
    <row r="414" spans="1:1" ht="13.5" customHeight="1" x14ac:dyDescent="0.15">
      <c r="A414" s="44"/>
    </row>
    <row r="415" spans="1:1" ht="13.5" customHeight="1" x14ac:dyDescent="0.15">
      <c r="A415" s="44"/>
    </row>
    <row r="416" spans="1:1" ht="13.5" customHeight="1" x14ac:dyDescent="0.15">
      <c r="A416" s="44"/>
    </row>
    <row r="417" spans="1:1" ht="13.5" customHeight="1" x14ac:dyDescent="0.15">
      <c r="A417" s="44"/>
    </row>
    <row r="418" spans="1:1" ht="13.5" customHeight="1" x14ac:dyDescent="0.15">
      <c r="A418" s="44"/>
    </row>
    <row r="419" spans="1:1" ht="13.5" customHeight="1" x14ac:dyDescent="0.15">
      <c r="A419" s="44"/>
    </row>
    <row r="420" spans="1:1" ht="13.5" customHeight="1" x14ac:dyDescent="0.15">
      <c r="A420" s="44"/>
    </row>
    <row r="421" spans="1:1" ht="13.5" customHeight="1" x14ac:dyDescent="0.15">
      <c r="A421" s="44"/>
    </row>
    <row r="422" spans="1:1" ht="13.5" customHeight="1" x14ac:dyDescent="0.15">
      <c r="A422" s="44"/>
    </row>
    <row r="423" spans="1:1" ht="13.5" customHeight="1" x14ac:dyDescent="0.15">
      <c r="A423" s="44"/>
    </row>
    <row r="424" spans="1:1" ht="13.5" customHeight="1" x14ac:dyDescent="0.15">
      <c r="A424" s="44"/>
    </row>
    <row r="425" spans="1:1" ht="13.5" customHeight="1" x14ac:dyDescent="0.15">
      <c r="A425" s="44"/>
    </row>
    <row r="426" spans="1:1" ht="13.5" customHeight="1" x14ac:dyDescent="0.15">
      <c r="A426" s="44"/>
    </row>
    <row r="427" spans="1:1" ht="13.5" customHeight="1" x14ac:dyDescent="0.15">
      <c r="A427" s="44"/>
    </row>
    <row r="428" spans="1:1" ht="13.5" customHeight="1" x14ac:dyDescent="0.15">
      <c r="A428" s="44"/>
    </row>
    <row r="429" spans="1:1" ht="13.5" customHeight="1" x14ac:dyDescent="0.15">
      <c r="A429" s="44"/>
    </row>
    <row r="430" spans="1:1" ht="13.5" customHeight="1" x14ac:dyDescent="0.15">
      <c r="A430" s="44"/>
    </row>
    <row r="431" spans="1:1" ht="13.5" customHeight="1" x14ac:dyDescent="0.15">
      <c r="A431" s="44"/>
    </row>
    <row r="432" spans="1:1" ht="13.5" customHeight="1" x14ac:dyDescent="0.15">
      <c r="A432" s="44"/>
    </row>
    <row r="433" spans="1:1" ht="13.5" customHeight="1" x14ac:dyDescent="0.15">
      <c r="A433" s="44"/>
    </row>
    <row r="434" spans="1:1" ht="13.5" customHeight="1" x14ac:dyDescent="0.15">
      <c r="A434" s="44"/>
    </row>
    <row r="435" spans="1:1" ht="13.5" customHeight="1" x14ac:dyDescent="0.15">
      <c r="A435" s="44"/>
    </row>
    <row r="436" spans="1:1" ht="13.5" customHeight="1" x14ac:dyDescent="0.15">
      <c r="A436" s="44"/>
    </row>
    <row r="437" spans="1:1" ht="13.5" customHeight="1" x14ac:dyDescent="0.15">
      <c r="A437" s="44"/>
    </row>
    <row r="438" spans="1:1" ht="13.5" customHeight="1" x14ac:dyDescent="0.15">
      <c r="A438" s="44"/>
    </row>
    <row r="439" spans="1:1" ht="13.5" customHeight="1" x14ac:dyDescent="0.15">
      <c r="A439" s="44"/>
    </row>
    <row r="440" spans="1:1" ht="13.5" customHeight="1" x14ac:dyDescent="0.15">
      <c r="A440" s="44"/>
    </row>
    <row r="441" spans="1:1" ht="13.5" customHeight="1" x14ac:dyDescent="0.15">
      <c r="A441" s="44"/>
    </row>
    <row r="442" spans="1:1" ht="13.5" customHeight="1" x14ac:dyDescent="0.15">
      <c r="A442" s="44"/>
    </row>
    <row r="443" spans="1:1" ht="13.5" customHeight="1" x14ac:dyDescent="0.15">
      <c r="A443" s="44"/>
    </row>
    <row r="444" spans="1:1" ht="13.5" customHeight="1" x14ac:dyDescent="0.15">
      <c r="A444" s="44"/>
    </row>
    <row r="445" spans="1:1" ht="13.5" customHeight="1" x14ac:dyDescent="0.15">
      <c r="A445" s="44"/>
    </row>
    <row r="446" spans="1:1" ht="13.5" customHeight="1" x14ac:dyDescent="0.15">
      <c r="A446" s="44"/>
    </row>
    <row r="447" spans="1:1" ht="13.5" customHeight="1" x14ac:dyDescent="0.15">
      <c r="A447" s="44"/>
    </row>
  </sheetData>
  <mergeCells count="15">
    <mergeCell ref="A2:J2"/>
    <mergeCell ref="B4:D4"/>
    <mergeCell ref="E4:G4"/>
    <mergeCell ref="H4:J4"/>
    <mergeCell ref="B5:D5"/>
    <mergeCell ref="E5:G5"/>
    <mergeCell ref="H5:J5"/>
    <mergeCell ref="A111:J111"/>
    <mergeCell ref="A213:J213"/>
    <mergeCell ref="B6:D6"/>
    <mergeCell ref="E6:G6"/>
    <mergeCell ref="B7:D7"/>
    <mergeCell ref="E7:G7"/>
    <mergeCell ref="H7:J7"/>
    <mergeCell ref="A9:J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ДПФ - старост</vt:lpstr>
      <vt:lpstr>ДПФ - инвалидност</vt:lpstr>
      <vt:lpstr>'ДПФ - инвалидност'!Print_Titles</vt:lpstr>
      <vt:lpstr>'ДПФ - старост'!Print_Titles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Lilova</dc:creator>
  <cp:lastModifiedBy>Valentina Lilova</cp:lastModifiedBy>
  <cp:lastPrinted>2022-12-08T12:58:10Z</cp:lastPrinted>
  <dcterms:created xsi:type="dcterms:W3CDTF">2007-11-29T11:19:10Z</dcterms:created>
  <dcterms:modified xsi:type="dcterms:W3CDTF">2022-12-12T09:52:00Z</dcterms:modified>
</cp:coreProperties>
</file>