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.stoitsova\OneDrive - fsc.bg\Documents\Reports&amp;Data\Pension_Statsics_site\2022\Q3\"/>
    </mc:Choice>
  </mc:AlternateContent>
  <workbookProtection lockStructure="1"/>
  <bookViews>
    <workbookView xWindow="0" yWindow="0" windowWidth="28800" windowHeight="12300"/>
  </bookViews>
  <sheets>
    <sheet name="Осигурени лица" sheetId="1" r:id="rId1"/>
    <sheet name="Натрупани средства" sheetId="2" r:id="rId2"/>
    <sheet name="-" sheetId="3" state="veryHidden" r:id="rId3"/>
  </sheets>
  <calcPr calcId="162913"/>
</workbook>
</file>

<file path=xl/calcChain.xml><?xml version="1.0" encoding="utf-8"?>
<calcChain xmlns="http://schemas.openxmlformats.org/spreadsheetml/2006/main">
  <c r="E26" i="1" l="1"/>
  <c r="E28" i="1" s="1"/>
  <c r="E30" i="1" l="1"/>
  <c r="D30" i="2"/>
  <c r="E29" i="1"/>
  <c r="D29" i="2"/>
  <c r="D28" i="2"/>
  <c r="E27" i="1"/>
  <c r="D27" i="2"/>
</calcChain>
</file>

<file path=xl/sharedStrings.xml><?xml version="1.0" encoding="utf-8"?>
<sst xmlns="http://schemas.openxmlformats.org/spreadsheetml/2006/main" count="136" uniqueCount="42">
  <si>
    <t>Пол</t>
  </si>
  <si>
    <t>Общо</t>
  </si>
  <si>
    <t>над 64 г.</t>
  </si>
  <si>
    <t>Мъже</t>
  </si>
  <si>
    <t>Жени</t>
  </si>
  <si>
    <t>Всичко</t>
  </si>
  <si>
    <t>ДПФ</t>
  </si>
  <si>
    <t>Доброволни пенсионни фондове (ДПФ)</t>
  </si>
  <si>
    <t>Забележки:</t>
  </si>
  <si>
    <t xml:space="preserve"> </t>
  </si>
  <si>
    <t xml:space="preserve">Забележки: </t>
  </si>
  <si>
    <t>Доброволни пенсионни фондове по професионални схеми (ДПФПС)</t>
  </si>
  <si>
    <t>ДПФПС</t>
  </si>
  <si>
    <t>15-19 г.</t>
  </si>
  <si>
    <t>20-24 г.</t>
  </si>
  <si>
    <t>25-29 г.</t>
  </si>
  <si>
    <t>30-34 г.</t>
  </si>
  <si>
    <t>35-39 г.</t>
  </si>
  <si>
    <t>40-44 г.</t>
  </si>
  <si>
    <t>45-49 г.</t>
  </si>
  <si>
    <t>50-54 г.</t>
  </si>
  <si>
    <t>55-59 г.</t>
  </si>
  <si>
    <t>60-64 г.</t>
  </si>
  <si>
    <t>Професионални пенсионни фондове (ППФ)***</t>
  </si>
  <si>
    <t>Средна възраст*</t>
  </si>
  <si>
    <t>Универсални пенсионни фондове (УПФ)**</t>
  </si>
  <si>
    <t xml:space="preserve"> ** В УПФ се осигуряват лица, родени след 31.12.1959 г.</t>
  </si>
  <si>
    <t xml:space="preserve">  * Показателят средна възраст е изчислен като средно аритметична претеглена величина от разпределението на лицата по единични възрасти.</t>
  </si>
  <si>
    <t>*** В броя на осигурените лица не са включени лица по § 4б, ал.1 от ПЗР на КСО, по чиито партиди няма натрупани средства.</t>
  </si>
  <si>
    <t>УПФ***</t>
  </si>
  <si>
    <t>ППФ****</t>
  </si>
  <si>
    <t>**** При изчисляването на средния размер на натрупаните средства на едно осигурено лице, не са включени лица по § 4б, ал.1 от ПЗР на КСО, 
      по чиито партиди няма натрупани средства.</t>
  </si>
  <si>
    <t xml:space="preserve"> *** В УПФ се осигуряват лица, родени след 31.12.1959 г.</t>
  </si>
  <si>
    <t xml:space="preserve">  ** В изчисленията не са включени средствата по неперсонифицираните партиди и партидите на резерва за гарантиране на минималната доходност.</t>
  </si>
  <si>
    <t xml:space="preserve">    * Индивидуалният размер на натрупаните средства по партидите на осигурените лица варира в широки граници и зависи от множество фактори
      като: продължителността на осигурителния период; осигурителната вноска и осигурителния доход; редовното постъпване на вноските във фонда;
      удържаните такси; постигнатата доходност и др.</t>
  </si>
  <si>
    <t>-</t>
  </si>
  <si>
    <t>УПФ**</t>
  </si>
  <si>
    <t>ППФ***</t>
  </si>
  <si>
    <t>Осигурени лица в пенсионните фондовете по пол и възраст към 30.6.2022 г.</t>
  </si>
  <si>
    <t>Среден размер на натрупаните средства на едно осигурено лице* според пола и възрастта към 30.6.2022 г.</t>
  </si>
  <si>
    <t>Осигурени лица в пенсионните фондовете по пол и възраст към 30.09.2022 г.</t>
  </si>
  <si>
    <t>Среден размер на натрупаните средства на едно осигурено лице* според пола и възрастта към 30.09.2022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</si>
</sst>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0"/>
      <name val="Arial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7"/>
      <name val="Arial"/>
      <family val="2"/>
      <charset val="204"/>
    </font>
    <font>
      <sz val="10"/>
      <name val="Arial"/>
      <family val="2"/>
      <charset val="204"/>
    </font>
    <font>
      <sz val="10"/>
      <color theme="0"/>
      <name val="Arial"/>
      <family val="2"/>
      <charset val="204"/>
    </font>
    <font>
      <b/>
      <sz val="9"/>
      <color theme="0"/>
      <name val="Arial"/>
      <family val="2"/>
      <charset val="204"/>
    </font>
    <font>
      <sz val="10"/>
      <color theme="0" tint="-0.14999847407452621"/>
      <name val="Arial"/>
      <family val="2"/>
      <charset val="204"/>
    </font>
    <font>
      <sz val="10"/>
      <color theme="0" tint="-4.9989318521683403E-2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5" fillId="0" borderId="0" xfId="1"/>
    <xf numFmtId="0" fontId="2" fillId="0" borderId="0" xfId="1" applyFont="1"/>
    <xf numFmtId="4" fontId="2" fillId="0" borderId="0" xfId="1" applyNumberFormat="1" applyFont="1"/>
    <xf numFmtId="4" fontId="5" fillId="0" borderId="0" xfId="1" applyNumberFormat="1"/>
    <xf numFmtId="0" fontId="6" fillId="0" borderId="0" xfId="0" applyFont="1" applyFill="1" applyProtection="1">
      <protection hidden="1"/>
    </xf>
    <xf numFmtId="0" fontId="7" fillId="0" borderId="0" xfId="0" applyFont="1" applyFill="1" applyAlignment="1" applyProtection="1">
      <alignment horizontal="left" vertical="center" readingOrder="1"/>
      <protection hidden="1"/>
    </xf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1" fontId="2" fillId="0" borderId="0" xfId="0" applyNumberFormat="1" applyFont="1" applyBorder="1" applyProtection="1">
      <protection locked="0"/>
    </xf>
    <xf numFmtId="1" fontId="2" fillId="0" borderId="0" xfId="0" applyNumberFormat="1" applyFont="1" applyFill="1" applyBorder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left" vertical="justify" wrapText="1"/>
      <protection locked="0"/>
    </xf>
    <xf numFmtId="0" fontId="6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protection locked="0" hidden="1"/>
    </xf>
    <xf numFmtId="3" fontId="0" fillId="0" borderId="2" xfId="0" applyNumberFormat="1" applyBorder="1" applyProtection="1">
      <protection locked="0" hidden="1"/>
    </xf>
    <xf numFmtId="0" fontId="0" fillId="2" borderId="2" xfId="0" applyFill="1" applyBorder="1" applyAlignment="1" applyProtection="1">
      <alignment horizontal="center" vertical="center"/>
      <protection locked="0" hidden="1"/>
    </xf>
    <xf numFmtId="0" fontId="2" fillId="0" borderId="1" xfId="0" applyFont="1" applyBorder="1" applyAlignment="1" applyProtection="1">
      <protection locked="0" hidden="1"/>
    </xf>
    <xf numFmtId="0" fontId="2" fillId="2" borderId="2" xfId="0" applyFont="1" applyFill="1" applyBorder="1" applyAlignment="1" applyProtection="1">
      <alignment horizontal="center" vertical="center"/>
      <protection locked="0" hidden="1"/>
    </xf>
    <xf numFmtId="0" fontId="0" fillId="0" borderId="1" xfId="0" applyBorder="1" applyAlignment="1" applyProtection="1">
      <alignment horizontal="left"/>
      <protection locked="0" hidden="1"/>
    </xf>
    <xf numFmtId="0" fontId="2" fillId="0" borderId="1" xfId="0" applyFont="1" applyBorder="1" applyAlignment="1" applyProtection="1">
      <alignment horizontal="left"/>
      <protection locked="0" hidden="1"/>
    </xf>
    <xf numFmtId="4" fontId="0" fillId="0" borderId="2" xfId="0" applyNumberFormat="1" applyBorder="1" applyAlignment="1" applyProtection="1">
      <alignment horizontal="right" vertical="center"/>
      <protection locked="0" hidden="1"/>
    </xf>
    <xf numFmtId="4" fontId="0" fillId="2" borderId="2" xfId="0" applyNumberFormat="1" applyFill="1" applyBorder="1" applyAlignment="1" applyProtection="1">
      <alignment horizontal="center" vertical="center"/>
      <protection locked="0" hidden="1"/>
    </xf>
    <xf numFmtId="0" fontId="2" fillId="0" borderId="0" xfId="0" applyFont="1"/>
    <xf numFmtId="0" fontId="2" fillId="0" borderId="5" xfId="0" applyFont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 applyAlignment="1"/>
    <xf numFmtId="3" fontId="0" fillId="0" borderId="2" xfId="0" applyNumberFormat="1" applyBorder="1"/>
    <xf numFmtId="0" fontId="0" fillId="2" borderId="2" xfId="0" applyFill="1" applyBorder="1" applyAlignment="1">
      <alignment horizontal="center" vertical="center"/>
    </xf>
    <xf numFmtId="164" fontId="0" fillId="0" borderId="2" xfId="0" applyNumberFormat="1" applyBorder="1"/>
    <xf numFmtId="3" fontId="0" fillId="0" borderId="0" xfId="0" applyNumberFormat="1" applyBorder="1"/>
    <xf numFmtId="0" fontId="2" fillId="0" borderId="1" xfId="0" applyFont="1" applyBorder="1" applyAlignment="1"/>
    <xf numFmtId="3" fontId="2" fillId="0" borderId="2" xfId="0" applyNumberFormat="1" applyFont="1" applyBorder="1"/>
    <xf numFmtId="0" fontId="2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/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4" fontId="0" fillId="0" borderId="2" xfId="0" applyNumberFormat="1" applyBorder="1" applyAlignment="1">
      <alignment horizontal="right" vertical="center"/>
    </xf>
    <xf numFmtId="4" fontId="0" fillId="2" borderId="2" xfId="0" applyNumberFormat="1" applyFill="1" applyBorder="1" applyAlignment="1">
      <alignment horizontal="center" vertical="center"/>
    </xf>
    <xf numFmtId="0" fontId="0" fillId="0" borderId="0" xfId="0" applyBorder="1"/>
    <xf numFmtId="4" fontId="2" fillId="0" borderId="2" xfId="0" applyNumberFormat="1" applyFont="1" applyBorder="1" applyAlignment="1">
      <alignment horizontal="right" vertical="center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0" borderId="0" xfId="0" applyFont="1" applyAlignment="1">
      <alignment horizontal="centerContinuous"/>
    </xf>
    <xf numFmtId="0" fontId="2" fillId="0" borderId="1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wrapText="1"/>
    </xf>
    <xf numFmtId="0" fontId="2" fillId="0" borderId="1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0" xfId="0" applyFont="1" applyAlignment="1">
      <alignment horizontal="center"/>
    </xf>
    <xf numFmtId="3" fontId="2" fillId="0" borderId="2" xfId="0" applyNumberFormat="1" applyFont="1" applyBorder="1" applyProtection="1">
      <protection locked="0" hidden="1"/>
    </xf>
    <xf numFmtId="4" fontId="0" fillId="0" borderId="2" xfId="0" applyNumberFormat="1" applyBorder="1" applyProtection="1">
      <protection locked="0" hidden="1"/>
    </xf>
    <xf numFmtId="4" fontId="5" fillId="0" borderId="2" xfId="0" applyNumberFormat="1" applyFont="1" applyBorder="1" applyProtection="1">
      <protection locked="0" hidden="1"/>
    </xf>
    <xf numFmtId="4" fontId="2" fillId="0" borderId="2" xfId="0" applyNumberFormat="1" applyFont="1" applyBorder="1" applyAlignment="1" applyProtection="1">
      <alignment horizontal="right" vertical="center"/>
      <protection locked="0" hidden="1"/>
    </xf>
    <xf numFmtId="0" fontId="0" fillId="0" borderId="0" xfId="0" applyAlignment="1" applyProtection="1">
      <alignment horizontal="left" vertical="justify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 vertical="center"/>
      <protection locked="0" hidden="1"/>
    </xf>
    <xf numFmtId="0" fontId="2" fillId="0" borderId="3" xfId="0" applyFont="1" applyBorder="1" applyAlignment="1" applyProtection="1">
      <alignment horizontal="center" vertical="center"/>
      <protection locked="0" hidden="1"/>
    </xf>
    <xf numFmtId="0" fontId="2" fillId="0" borderId="4" xfId="0" applyFont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 hidden="1"/>
    </xf>
    <xf numFmtId="0" fontId="2" fillId="0" borderId="5" xfId="0" applyFont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 hidden="1"/>
    </xf>
    <xf numFmtId="0" fontId="2" fillId="0" borderId="3" xfId="0" applyFont="1" applyBorder="1" applyAlignment="1" applyProtection="1">
      <alignment horizontal="center"/>
      <protection locked="0" hidden="1"/>
    </xf>
    <xf numFmtId="0" fontId="2" fillId="0" borderId="4" xfId="0" applyFont="1" applyBorder="1" applyAlignment="1" applyProtection="1">
      <alignment horizontal="center"/>
      <protection locked="0" hidden="1"/>
    </xf>
    <xf numFmtId="0" fontId="2" fillId="0" borderId="0" xfId="0" applyFont="1" applyAlignment="1" applyProtection="1">
      <alignment horizontal="center" wrapText="1"/>
      <protection locked="0" hidden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33CC"/>
      <color rgb="FF996633"/>
      <color rgb="FFCE3E6B"/>
      <color rgb="FFD9A7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30.09.2022 г.</c:v>
            </c:pt>
          </c:strCache>
        </c:strRef>
      </c:tx>
      <c:layout>
        <c:manualLayout>
          <c:xMode val="edge"/>
          <c:yMode val="edge"/>
          <c:x val="0.19640564826700899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9.4993581514762518E-2"/>
          <c:y val="0.14285714285714426"/>
          <c:w val="0.8870346598202824"/>
          <c:h val="0.64111498257840194"/>
        </c:manualLayout>
      </c:layout>
      <c:lineChart>
        <c:grouping val="standard"/>
        <c:varyColors val="0"/>
        <c:ser>
          <c:idx val="1"/>
          <c:order val="0"/>
          <c:tx>
            <c:strRef>
              <c:f>'Осигурени лица'!$B$6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лица'!$D$6:$L$6</c:f>
              <c:numCache>
                <c:formatCode>#,##0</c:formatCode>
                <c:ptCount val="9"/>
                <c:pt idx="0">
                  <c:v>30659</c:v>
                </c:pt>
                <c:pt idx="1">
                  <c:v>118364</c:v>
                </c:pt>
                <c:pt idx="2">
                  <c:v>166906</c:v>
                </c:pt>
                <c:pt idx="3">
                  <c:v>234999</c:v>
                </c:pt>
                <c:pt idx="4">
                  <c:v>270599</c:v>
                </c:pt>
                <c:pt idx="5">
                  <c:v>288035</c:v>
                </c:pt>
                <c:pt idx="6">
                  <c:v>312959</c:v>
                </c:pt>
                <c:pt idx="7">
                  <c:v>283645</c:v>
                </c:pt>
                <c:pt idx="8">
                  <c:v>219755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1B-4882-A657-9FAE6EA72B84}"/>
            </c:ext>
          </c:extLst>
        </c:ser>
        <c:ser>
          <c:idx val="2"/>
          <c:order val="1"/>
          <c:tx>
            <c:strRef>
              <c:f>'Осигурени лица'!$B$7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лица'!$D$7:$M$7</c:f>
              <c:numCache>
                <c:formatCode>#,##0</c:formatCode>
                <c:ptCount val="10"/>
                <c:pt idx="0">
                  <c:v>25129</c:v>
                </c:pt>
                <c:pt idx="1">
                  <c:v>102131</c:v>
                </c:pt>
                <c:pt idx="2">
                  <c:v>148877</c:v>
                </c:pt>
                <c:pt idx="3">
                  <c:v>213509</c:v>
                </c:pt>
                <c:pt idx="4">
                  <c:v>247503</c:v>
                </c:pt>
                <c:pt idx="5">
                  <c:v>265102</c:v>
                </c:pt>
                <c:pt idx="6">
                  <c:v>297723</c:v>
                </c:pt>
                <c:pt idx="7">
                  <c:v>267894</c:v>
                </c:pt>
                <c:pt idx="8">
                  <c:v>222126</c:v>
                </c:pt>
                <c:pt idx="9">
                  <c:v>102447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1B-4882-A657-9FAE6EA72B84}"/>
            </c:ext>
          </c:extLst>
        </c:ser>
        <c:ser>
          <c:idx val="3"/>
          <c:order val="2"/>
          <c:tx>
            <c:strRef>
              <c:f>'Осигурени лица'!$B$8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лица'!$D$8:$M$8</c:f>
              <c:numCache>
                <c:formatCode>#,##0</c:formatCode>
                <c:ptCount val="10"/>
                <c:pt idx="0">
                  <c:v>55788</c:v>
                </c:pt>
                <c:pt idx="1">
                  <c:v>220495</c:v>
                </c:pt>
                <c:pt idx="2">
                  <c:v>315783</c:v>
                </c:pt>
                <c:pt idx="3">
                  <c:v>448508</c:v>
                </c:pt>
                <c:pt idx="4">
                  <c:v>518102</c:v>
                </c:pt>
                <c:pt idx="5">
                  <c:v>553137</c:v>
                </c:pt>
                <c:pt idx="6">
                  <c:v>610682</c:v>
                </c:pt>
                <c:pt idx="7">
                  <c:v>551539</c:v>
                </c:pt>
                <c:pt idx="8">
                  <c:v>441881</c:v>
                </c:pt>
                <c:pt idx="9">
                  <c:v>208901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1B-4882-A657-9FAE6EA72B84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91B-4882-A657-9FAE6EA72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048064"/>
        <c:axId val="141058048"/>
      </c:lineChart>
      <c:catAx>
        <c:axId val="14104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05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058048"/>
        <c:scaling>
          <c:orientation val="minMax"/>
          <c:max val="65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04806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829268292682928"/>
          <c:y val="0.89547038327525663"/>
          <c:w val="0.5224646983311938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средства'!$D$28</c:f>
          <c:strCache>
            <c:ptCount val="1"/>
            <c:pt idx="0">
              <c:v>Среден размер* на натрупаните средства на едно осигурено лице в ППФ**** към 30.09.2022 г.</c:v>
            </c:pt>
          </c:strCache>
        </c:strRef>
      </c:tx>
      <c:layout>
        <c:manualLayout>
          <c:xMode val="edge"/>
          <c:yMode val="edge"/>
          <c:x val="0.14320109627873578"/>
          <c:y val="3.437500000000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1829217703183424E-2"/>
          <c:y val="0.12812499999999988"/>
          <c:w val="0.84717307739766368"/>
          <c:h val="0.68437499999999996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'Натрупани средства'!$B$12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средства'!$C$12:$N$12</c:f>
              <c:numCache>
                <c:formatCode>#,##0.00</c:formatCode>
                <c:ptCount val="12"/>
                <c:pt idx="0">
                  <c:v>4179.7391531514095</c:v>
                </c:pt>
                <c:pt idx="1">
                  <c:v>899.0535830618893</c:v>
                </c:pt>
                <c:pt idx="2">
                  <c:v>1383.07464993395</c:v>
                </c:pt>
                <c:pt idx="3">
                  <c:v>2094.2684446163103</c:v>
                </c:pt>
                <c:pt idx="4">
                  <c:v>3134.243747560477</c:v>
                </c:pt>
                <c:pt idx="5">
                  <c:v>3905.002716700214</c:v>
                </c:pt>
                <c:pt idx="6">
                  <c:v>4306.5829756274179</c:v>
                </c:pt>
                <c:pt idx="7">
                  <c:v>5064.9693379857017</c:v>
                </c:pt>
                <c:pt idx="8">
                  <c:v>6017.205761933471</c:v>
                </c:pt>
                <c:pt idx="9">
                  <c:v>5012.487679818857</c:v>
                </c:pt>
                <c:pt idx="10">
                  <c:v>2215.5910890787068</c:v>
                </c:pt>
                <c:pt idx="11">
                  <c:v>800.12987978605088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707-AE90-5066C6DF3472}"/>
            </c:ext>
          </c:extLst>
        </c:ser>
        <c:ser>
          <c:idx val="6"/>
          <c:order val="1"/>
          <c:tx>
            <c:strRef>
              <c:f>'Натрупани средства'!$B$11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средства'!$C$11:$N$11</c:f>
              <c:numCache>
                <c:formatCode>#,##0.00</c:formatCode>
                <c:ptCount val="12"/>
                <c:pt idx="0">
                  <c:v>3213.6750274617948</c:v>
                </c:pt>
                <c:pt idx="1">
                  <c:v>942.14449627791566</c:v>
                </c:pt>
                <c:pt idx="2">
                  <c:v>1364.3734706814578</c:v>
                </c:pt>
                <c:pt idx="3">
                  <c:v>2379.5491012582388</c:v>
                </c:pt>
                <c:pt idx="4">
                  <c:v>2978.4645255224395</c:v>
                </c:pt>
                <c:pt idx="5">
                  <c:v>3261.1461377396572</c:v>
                </c:pt>
                <c:pt idx="6">
                  <c:v>3510.8099217221143</c:v>
                </c:pt>
                <c:pt idx="7">
                  <c:v>4044.5255732631899</c:v>
                </c:pt>
                <c:pt idx="8">
                  <c:v>5012.2819216954022</c:v>
                </c:pt>
                <c:pt idx="9">
                  <c:v>3025.6340435745938</c:v>
                </c:pt>
                <c:pt idx="10">
                  <c:v>2019.7207353827607</c:v>
                </c:pt>
                <c:pt idx="11">
                  <c:v>672.52209950792792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707-AE90-5066C6DF3472}"/>
            </c:ext>
          </c:extLst>
        </c:ser>
        <c:ser>
          <c:idx val="5"/>
          <c:order val="2"/>
          <c:tx>
            <c:strRef>
              <c:f>'Натрупани средства'!$B$10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средства'!$C$10:$N$10</c:f>
              <c:numCache>
                <c:formatCode>#,##0.00</c:formatCode>
                <c:ptCount val="12"/>
                <c:pt idx="0">
                  <c:v>4337.4783341400716</c:v>
                </c:pt>
                <c:pt idx="1">
                  <c:v>865.52918532818512</c:v>
                </c:pt>
                <c:pt idx="2">
                  <c:v>1386.816071655041</c:v>
                </c:pt>
                <c:pt idx="3">
                  <c:v>2046.5022512038524</c:v>
                </c:pt>
                <c:pt idx="4">
                  <c:v>3158.0336161975515</c:v>
                </c:pt>
                <c:pt idx="5">
                  <c:v>3998.3719312237058</c:v>
                </c:pt>
                <c:pt idx="6">
                  <c:v>4410.6388702372114</c:v>
                </c:pt>
                <c:pt idx="7">
                  <c:v>5207.5050641884591</c:v>
                </c:pt>
                <c:pt idx="8">
                  <c:v>6191.9023715760559</c:v>
                </c:pt>
                <c:pt idx="9">
                  <c:v>5310.5872779655392</c:v>
                </c:pt>
                <c:pt idx="10">
                  <c:v>2248.7018407377218</c:v>
                </c:pt>
                <c:pt idx="11">
                  <c:v>830.78927290640399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707-AE90-5066C6DF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26496"/>
        <c:axId val="142428032"/>
      </c:barChart>
      <c:catAx>
        <c:axId val="1424264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28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42803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26496"/>
        <c:crosses val="autoZero"/>
        <c:crossBetween val="between"/>
        <c:majorUnit val="200"/>
        <c:minorUnit val="4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501914411235831"/>
          <c:y val="0.44374999999999998"/>
          <c:w val="5.8965245831726514E-2"/>
          <c:h val="0.362500000000000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0.78740157480314954" l="0.74803149606299624" r="0.74803149606299624" t="0.78740157480314954" header="0.51181102362204722" footer="0.51181102362204722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средства'!$D$29</c:f>
          <c:strCache>
            <c:ptCount val="1"/>
            <c:pt idx="0">
              <c:v>Среден размер* на натрупаните средства на едно осигурено лице в ДПФ към 30.09.2022 г.</c:v>
            </c:pt>
          </c:strCache>
        </c:strRef>
      </c:tx>
      <c:layout>
        <c:manualLayout>
          <c:xMode val="edge"/>
          <c:yMode val="edge"/>
          <c:x val="0.14405763641880878"/>
          <c:y val="3.448275862068965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0432172869147653E-2"/>
          <c:y val="0.12225724042607659"/>
          <c:w val="0.84393757503001199"/>
          <c:h val="0.68025182493483194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средства'!$C$16:$N$16</c:f>
              <c:numCache>
                <c:formatCode>#,##0.00</c:formatCode>
                <c:ptCount val="12"/>
                <c:pt idx="0">
                  <c:v>1905.6544900716344</c:v>
                </c:pt>
                <c:pt idx="1">
                  <c:v>541.66503467543771</c:v>
                </c:pt>
                <c:pt idx="2">
                  <c:v>562.53071786690975</c:v>
                </c:pt>
                <c:pt idx="3">
                  <c:v>831.30042670493174</c:v>
                </c:pt>
                <c:pt idx="4">
                  <c:v>1156.0566177890632</c:v>
                </c:pt>
                <c:pt idx="5">
                  <c:v>1551.2685710752903</c:v>
                </c:pt>
                <c:pt idx="6">
                  <c:v>1964.3949308548995</c:v>
                </c:pt>
                <c:pt idx="7">
                  <c:v>2212.3491396230893</c:v>
                </c:pt>
                <c:pt idx="8">
                  <c:v>2343.9194274922306</c:v>
                </c:pt>
                <c:pt idx="9">
                  <c:v>2359.494441955796</c:v>
                </c:pt>
                <c:pt idx="10">
                  <c:v>2050.4629561262327</c:v>
                </c:pt>
                <c:pt idx="11">
                  <c:v>1383.9176769681437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3E-4624-AB88-D4B94FE6E49F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средства'!$C$15:$N$15</c:f>
              <c:numCache>
                <c:formatCode>#,##0.00</c:formatCode>
                <c:ptCount val="12"/>
                <c:pt idx="0">
                  <c:v>1721.8006488444246</c:v>
                </c:pt>
                <c:pt idx="1">
                  <c:v>706.36116795892212</c:v>
                </c:pt>
                <c:pt idx="2">
                  <c:v>516.9638968303293</c:v>
                </c:pt>
                <c:pt idx="3">
                  <c:v>1024.4380892822783</c:v>
                </c:pt>
                <c:pt idx="4">
                  <c:v>1078.6958673201468</c:v>
                </c:pt>
                <c:pt idx="5">
                  <c:v>1518.2393525105683</c:v>
                </c:pt>
                <c:pt idx="6">
                  <c:v>1837.8895831561038</c:v>
                </c:pt>
                <c:pt idx="7">
                  <c:v>1996.2961780449641</c:v>
                </c:pt>
                <c:pt idx="8">
                  <c:v>1943.5830528608642</c:v>
                </c:pt>
                <c:pt idx="9">
                  <c:v>2018.9266226283178</c:v>
                </c:pt>
                <c:pt idx="10">
                  <c:v>1814.8803743212418</c:v>
                </c:pt>
                <c:pt idx="11">
                  <c:v>1355.6988286248481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3E-4624-AB88-D4B94FE6E49F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средства'!$C$14:$N$14</c:f>
              <c:numCache>
                <c:formatCode>#,##0.00</c:formatCode>
                <c:ptCount val="12"/>
                <c:pt idx="0">
                  <c:v>2044.9942003485696</c:v>
                </c:pt>
                <c:pt idx="1">
                  <c:v>438.65284644194753</c:v>
                </c:pt>
                <c:pt idx="2">
                  <c:v>588.91323497661028</c:v>
                </c:pt>
                <c:pt idx="3">
                  <c:v>706.51966683242165</c:v>
                </c:pt>
                <c:pt idx="4">
                  <c:v>1209.5143701239795</c:v>
                </c:pt>
                <c:pt idx="5">
                  <c:v>1576.8117988278914</c:v>
                </c:pt>
                <c:pt idx="6">
                  <c:v>2068.7721094960957</c:v>
                </c:pt>
                <c:pt idx="7">
                  <c:v>2376.5216295029304</c:v>
                </c:pt>
                <c:pt idx="8">
                  <c:v>2640.8362943224024</c:v>
                </c:pt>
                <c:pt idx="9">
                  <c:v>2625.1633449306973</c:v>
                </c:pt>
                <c:pt idx="10">
                  <c:v>2232.2549995041159</c:v>
                </c:pt>
                <c:pt idx="11">
                  <c:v>1404.9414420262999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E-4624-AB88-D4B94FE6E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72704"/>
        <c:axId val="142474240"/>
      </c:barChart>
      <c:catAx>
        <c:axId val="142472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7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47424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72704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037217785201942"/>
          <c:y val="0.45454611277038626"/>
          <c:w val="6.1224492349660098E-2"/>
          <c:h val="0.338558651955343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portrait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средства'!$D$30</c:f>
          <c:strCache>
            <c:ptCount val="1"/>
            <c:pt idx="0">
              <c:v>Среден размер* на натрупаните средства на едно осигурено лице в ДПФПС към 30.09.2022 г.</c:v>
            </c:pt>
          </c:strCache>
        </c:strRef>
      </c:tx>
      <c:layout>
        <c:manualLayout>
          <c:xMode val="edge"/>
          <c:yMode val="edge"/>
          <c:x val="0.13309361329833772"/>
          <c:y val="3.60655737704918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0335825483159817E-2"/>
          <c:y val="0.13442622950819674"/>
          <c:w val="0.84042582177227854"/>
          <c:h val="0.66885245901639756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средства'!$C$20:$N$20</c:f>
              <c:numCache>
                <c:formatCode>#,##0.00</c:formatCode>
                <c:ptCount val="12"/>
                <c:pt idx="0">
                  <c:v>1537.3815617505998</c:v>
                </c:pt>
                <c:pt idx="1">
                  <c:v>263.77</c:v>
                </c:pt>
                <c:pt idx="2">
                  <c:v>320.78154362416103</c:v>
                </c:pt>
                <c:pt idx="3">
                  <c:v>574.31224299065423</c:v>
                </c:pt>
                <c:pt idx="4">
                  <c:v>984.4188603631809</c:v>
                </c:pt>
                <c:pt idx="5">
                  <c:v>1501.2657073877353</c:v>
                </c:pt>
                <c:pt idx="6">
                  <c:v>1805.3648897464168</c:v>
                </c:pt>
                <c:pt idx="7">
                  <c:v>2016.261687242798</c:v>
                </c:pt>
                <c:pt idx="8">
                  <c:v>2277.6372473532242</c:v>
                </c:pt>
                <c:pt idx="9">
                  <c:v>1610.6045499181669</c:v>
                </c:pt>
                <c:pt idx="10">
                  <c:v>1480.3768633540371</c:v>
                </c:pt>
                <c:pt idx="11">
                  <c:v>938.01573604060934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8-4737-82BF-F4ECB4D79145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средства'!$C$19:$N$19</c:f>
              <c:numCache>
                <c:formatCode>#,##0.00</c:formatCode>
                <c:ptCount val="12"/>
                <c:pt idx="0">
                  <c:v>1593.8588619538396</c:v>
                </c:pt>
                <c:pt idx="1">
                  <c:v>0</c:v>
                </c:pt>
                <c:pt idx="2">
                  <c:v>318.81</c:v>
                </c:pt>
                <c:pt idx="3">
                  <c:v>572.03</c:v>
                </c:pt>
                <c:pt idx="4">
                  <c:v>1006.5100000000001</c:v>
                </c:pt>
                <c:pt idx="5">
                  <c:v>1534.6799999999998</c:v>
                </c:pt>
                <c:pt idx="6">
                  <c:v>1848.19</c:v>
                </c:pt>
                <c:pt idx="7">
                  <c:v>2097.13744047619</c:v>
                </c:pt>
                <c:pt idx="8">
                  <c:v>2488.8200000000002</c:v>
                </c:pt>
                <c:pt idx="9">
                  <c:v>1629.54</c:v>
                </c:pt>
                <c:pt idx="10">
                  <c:v>1555.93</c:v>
                </c:pt>
                <c:pt idx="11">
                  <c:v>1144.94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8-4737-82BF-F4ECB4D79145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средства'!$C$18:$N$18</c:f>
              <c:numCache>
                <c:formatCode>#,##0.00</c:formatCode>
                <c:ptCount val="12"/>
                <c:pt idx="0">
                  <c:v>1412.6389772362936</c:v>
                </c:pt>
                <c:pt idx="1">
                  <c:v>263.77</c:v>
                </c:pt>
                <c:pt idx="2">
                  <c:v>324.93</c:v>
                </c:pt>
                <c:pt idx="3">
                  <c:v>579.73</c:v>
                </c:pt>
                <c:pt idx="4">
                  <c:v>930.64</c:v>
                </c:pt>
                <c:pt idx="5">
                  <c:v>1418.18</c:v>
                </c:pt>
                <c:pt idx="6">
                  <c:v>1714.94</c:v>
                </c:pt>
                <c:pt idx="7">
                  <c:v>1835.1</c:v>
                </c:pt>
                <c:pt idx="8">
                  <c:v>1819.86</c:v>
                </c:pt>
                <c:pt idx="9">
                  <c:v>1571.98</c:v>
                </c:pt>
                <c:pt idx="10">
                  <c:v>1367.34</c:v>
                </c:pt>
                <c:pt idx="11">
                  <c:v>728.98000000000013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8-4737-82BF-F4ECB4D7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596736"/>
        <c:axId val="142614912"/>
      </c:barChart>
      <c:catAx>
        <c:axId val="142596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614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61491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596736"/>
        <c:crosses val="autoZero"/>
        <c:crossBetween val="between"/>
        <c:majorUnit val="2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58730158730108"/>
          <c:y val="0.45573770491803273"/>
          <c:w val="5.4025496812898463E-2"/>
          <c:h val="0.35409836065573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30.09.2022 г.</c:v>
            </c:pt>
          </c:strCache>
        </c:strRef>
      </c:tx>
      <c:layout>
        <c:manualLayout>
          <c:xMode val="edge"/>
          <c:yMode val="edge"/>
          <c:x val="0.20486569140445154"/>
          <c:y val="5.12820512820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5787505618989096E-2"/>
          <c:y val="0.16117273771154417"/>
          <c:w val="0.89628737213869192"/>
          <c:h val="0.58608268258743457"/>
        </c:manualLayout>
      </c:layout>
      <c:lineChart>
        <c:grouping val="standard"/>
        <c:varyColors val="0"/>
        <c:ser>
          <c:idx val="5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2590</c:v>
                </c:pt>
                <c:pt idx="1">
                  <c:v>3154</c:v>
                </c:pt>
                <c:pt idx="2">
                  <c:v>9968</c:v>
                </c:pt>
                <c:pt idx="3">
                  <c:v>19114</c:v>
                </c:pt>
                <c:pt idx="4">
                  <c:v>27335</c:v>
                </c:pt>
                <c:pt idx="5">
                  <c:v>39079</c:v>
                </c:pt>
                <c:pt idx="6">
                  <c:v>46270</c:v>
                </c:pt>
                <c:pt idx="7">
                  <c:v>48044</c:v>
                </c:pt>
                <c:pt idx="8">
                  <c:v>36098</c:v>
                </c:pt>
                <c:pt idx="9">
                  <c:v>19628</c:v>
                </c:pt>
                <c:pt idx="10">
                  <c:v>15225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3C-425D-A860-5125A3DE58CF}"/>
            </c:ext>
          </c:extLst>
        </c:ser>
        <c:ser>
          <c:idx val="6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2015</c:v>
                </c:pt>
                <c:pt idx="1">
                  <c:v>631</c:v>
                </c:pt>
                <c:pt idx="2">
                  <c:v>1669</c:v>
                </c:pt>
                <c:pt idx="3">
                  <c:v>2919</c:v>
                </c:pt>
                <c:pt idx="4">
                  <c:v>3964</c:v>
                </c:pt>
                <c:pt idx="5">
                  <c:v>5110</c:v>
                </c:pt>
                <c:pt idx="6">
                  <c:v>6463</c:v>
                </c:pt>
                <c:pt idx="7">
                  <c:v>8352</c:v>
                </c:pt>
                <c:pt idx="8">
                  <c:v>5416</c:v>
                </c:pt>
                <c:pt idx="9">
                  <c:v>3318</c:v>
                </c:pt>
                <c:pt idx="10">
                  <c:v>3658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3C-425D-A860-5125A3DE58CF}"/>
            </c:ext>
          </c:extLst>
        </c:ser>
        <c:ser>
          <c:idx val="7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4605</c:v>
                </c:pt>
                <c:pt idx="1">
                  <c:v>3785</c:v>
                </c:pt>
                <c:pt idx="2">
                  <c:v>11637</c:v>
                </c:pt>
                <c:pt idx="3">
                  <c:v>22033</c:v>
                </c:pt>
                <c:pt idx="4">
                  <c:v>31299</c:v>
                </c:pt>
                <c:pt idx="5">
                  <c:v>44189</c:v>
                </c:pt>
                <c:pt idx="6">
                  <c:v>52733</c:v>
                </c:pt>
                <c:pt idx="7">
                  <c:v>56396</c:v>
                </c:pt>
                <c:pt idx="8">
                  <c:v>41514</c:v>
                </c:pt>
                <c:pt idx="9">
                  <c:v>22946</c:v>
                </c:pt>
                <c:pt idx="10">
                  <c:v>18883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3C-425D-A860-5125A3DE58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D3C-425D-A860-5125A3DE5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571200"/>
        <c:axId val="141572736"/>
      </c:lineChart>
      <c:catAx>
        <c:axId val="14157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572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572736"/>
        <c:scaling>
          <c:orientation val="minMax"/>
          <c:max val="6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571200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376453903569352"/>
          <c:y val="0.88278695932239237"/>
          <c:w val="0.54161371953985904"/>
          <c:h val="8.79124724794015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30.09.2022 г.</c:v>
            </c:pt>
          </c:strCache>
        </c:strRef>
      </c:tx>
      <c:layout>
        <c:manualLayout>
          <c:xMode val="edge"/>
          <c:yMode val="edge"/>
          <c:x val="0.20076726342711132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9.4629156010230267E-2"/>
          <c:y val="0.16376306620209091"/>
          <c:w val="0.88618925831202044"/>
          <c:h val="0.61672473867596234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267</c:v>
                </c:pt>
                <c:pt idx="1">
                  <c:v>2779</c:v>
                </c:pt>
                <c:pt idx="2">
                  <c:v>8044</c:v>
                </c:pt>
                <c:pt idx="3">
                  <c:v>16535</c:v>
                </c:pt>
                <c:pt idx="4">
                  <c:v>25083</c:v>
                </c:pt>
                <c:pt idx="5">
                  <c:v>34193</c:v>
                </c:pt>
                <c:pt idx="6">
                  <c:v>47941</c:v>
                </c:pt>
                <c:pt idx="7">
                  <c:v>60043</c:v>
                </c:pt>
                <c:pt idx="8">
                  <c:v>53173</c:v>
                </c:pt>
                <c:pt idx="9">
                  <c:v>40332</c:v>
                </c:pt>
                <c:pt idx="10">
                  <c:v>78251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01-424F-8BCD-427B6B9B44CF}"/>
            </c:ext>
          </c:extLst>
        </c:ser>
        <c:ser>
          <c:idx val="10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167</c:v>
                </c:pt>
                <c:pt idx="1">
                  <c:v>1609</c:v>
                </c:pt>
                <c:pt idx="2">
                  <c:v>5197</c:v>
                </c:pt>
                <c:pt idx="3">
                  <c:v>11426</c:v>
                </c:pt>
                <c:pt idx="4">
                  <c:v>19398</c:v>
                </c:pt>
                <c:pt idx="5">
                  <c:v>28212</c:v>
                </c:pt>
                <c:pt idx="6">
                  <c:v>36429</c:v>
                </c:pt>
                <c:pt idx="7">
                  <c:v>44532</c:v>
                </c:pt>
                <c:pt idx="8">
                  <c:v>41479</c:v>
                </c:pt>
                <c:pt idx="9">
                  <c:v>31123</c:v>
                </c:pt>
                <c:pt idx="10">
                  <c:v>58299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01-424F-8BCD-427B6B9B44CF}"/>
            </c:ext>
          </c:extLst>
        </c:ser>
        <c:ser>
          <c:idx val="11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434</c:v>
                </c:pt>
                <c:pt idx="1">
                  <c:v>4388</c:v>
                </c:pt>
                <c:pt idx="2">
                  <c:v>13241</c:v>
                </c:pt>
                <c:pt idx="3">
                  <c:v>27961</c:v>
                </c:pt>
                <c:pt idx="4">
                  <c:v>44481</c:v>
                </c:pt>
                <c:pt idx="5">
                  <c:v>62405</c:v>
                </c:pt>
                <c:pt idx="6">
                  <c:v>84370</c:v>
                </c:pt>
                <c:pt idx="7">
                  <c:v>104575</c:v>
                </c:pt>
                <c:pt idx="8">
                  <c:v>94652</c:v>
                </c:pt>
                <c:pt idx="9">
                  <c:v>71455</c:v>
                </c:pt>
                <c:pt idx="10">
                  <c:v>136550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01-424F-8BCD-427B6B9B44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01-424F-8BCD-427B6B9B4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05920"/>
        <c:axId val="141907456"/>
      </c:lineChart>
      <c:catAx>
        <c:axId val="14190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074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1907456"/>
        <c:scaling>
          <c:orientation val="minMax"/>
          <c:max val="13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05920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7237851662404461"/>
          <c:y val="0.89547038327525663"/>
          <c:w val="0.52046035805625923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30.09.2022 г.</c:v>
            </c:pt>
          </c:strCache>
        </c:strRef>
      </c:tx>
      <c:layout>
        <c:manualLayout>
          <c:xMode val="edge"/>
          <c:yMode val="edge"/>
          <c:x val="0.15074642535354721"/>
          <c:y val="3.79310344827588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184780473869334E-2"/>
          <c:y val="0.120689756437788"/>
          <c:w val="0.93081521952613067"/>
          <c:h val="0.7137931034482812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2590</c:v>
                </c:pt>
                <c:pt idx="1">
                  <c:v>3154</c:v>
                </c:pt>
                <c:pt idx="2">
                  <c:v>9968</c:v>
                </c:pt>
                <c:pt idx="3">
                  <c:v>19114</c:v>
                </c:pt>
                <c:pt idx="4">
                  <c:v>27335</c:v>
                </c:pt>
                <c:pt idx="5">
                  <c:v>39079</c:v>
                </c:pt>
                <c:pt idx="6">
                  <c:v>46270</c:v>
                </c:pt>
                <c:pt idx="7">
                  <c:v>48044</c:v>
                </c:pt>
                <c:pt idx="8">
                  <c:v>36098</c:v>
                </c:pt>
                <c:pt idx="9">
                  <c:v>19628</c:v>
                </c:pt>
                <c:pt idx="10">
                  <c:v>15225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7-4833-9D76-B856A328BA55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2015</c:v>
                </c:pt>
                <c:pt idx="1">
                  <c:v>631</c:v>
                </c:pt>
                <c:pt idx="2">
                  <c:v>1669</c:v>
                </c:pt>
                <c:pt idx="3">
                  <c:v>2919</c:v>
                </c:pt>
                <c:pt idx="4">
                  <c:v>3964</c:v>
                </c:pt>
                <c:pt idx="5">
                  <c:v>5110</c:v>
                </c:pt>
                <c:pt idx="6">
                  <c:v>6463</c:v>
                </c:pt>
                <c:pt idx="7">
                  <c:v>8352</c:v>
                </c:pt>
                <c:pt idx="8">
                  <c:v>5416</c:v>
                </c:pt>
                <c:pt idx="9">
                  <c:v>3318</c:v>
                </c:pt>
                <c:pt idx="10">
                  <c:v>3658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7-4833-9D76-B856A328BA55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4605</c:v>
                </c:pt>
                <c:pt idx="1">
                  <c:v>3785</c:v>
                </c:pt>
                <c:pt idx="2">
                  <c:v>11637</c:v>
                </c:pt>
                <c:pt idx="3">
                  <c:v>22033</c:v>
                </c:pt>
                <c:pt idx="4">
                  <c:v>31299</c:v>
                </c:pt>
                <c:pt idx="5">
                  <c:v>44189</c:v>
                </c:pt>
                <c:pt idx="6">
                  <c:v>52733</c:v>
                </c:pt>
                <c:pt idx="7">
                  <c:v>56396</c:v>
                </c:pt>
                <c:pt idx="8">
                  <c:v>41514</c:v>
                </c:pt>
                <c:pt idx="9">
                  <c:v>22946</c:v>
                </c:pt>
                <c:pt idx="10">
                  <c:v>18883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7-4833-9D76-B856A328B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141977088"/>
        <c:axId val="141978624"/>
        <c:axId val="0"/>
      </c:bar3DChart>
      <c:catAx>
        <c:axId val="14197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7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978624"/>
        <c:scaling>
          <c:orientation val="minMax"/>
          <c:max val="6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77088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4" r="0.750000000000004" t="1" header="0.5" footer="0.5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30.09.2022 г.</c:v>
            </c:pt>
          </c:strCache>
        </c:strRef>
      </c:tx>
      <c:layout>
        <c:manualLayout>
          <c:xMode val="edge"/>
          <c:yMode val="edge"/>
          <c:x val="0.15281899109792518"/>
          <c:y val="3.81944444444444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7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7922848664688728E-2"/>
          <c:y val="0.12152818986067022"/>
          <c:w val="0.87240356083086057"/>
          <c:h val="0.746530309144114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267</c:v>
                </c:pt>
                <c:pt idx="1">
                  <c:v>2779</c:v>
                </c:pt>
                <c:pt idx="2">
                  <c:v>8044</c:v>
                </c:pt>
                <c:pt idx="3">
                  <c:v>16535</c:v>
                </c:pt>
                <c:pt idx="4">
                  <c:v>25083</c:v>
                </c:pt>
                <c:pt idx="5">
                  <c:v>34193</c:v>
                </c:pt>
                <c:pt idx="6">
                  <c:v>47941</c:v>
                </c:pt>
                <c:pt idx="7">
                  <c:v>60043</c:v>
                </c:pt>
                <c:pt idx="8">
                  <c:v>53173</c:v>
                </c:pt>
                <c:pt idx="9">
                  <c:v>40332</c:v>
                </c:pt>
                <c:pt idx="10">
                  <c:v>78251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4-4403-92DC-137A93F757A8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167</c:v>
                </c:pt>
                <c:pt idx="1">
                  <c:v>1609</c:v>
                </c:pt>
                <c:pt idx="2">
                  <c:v>5197</c:v>
                </c:pt>
                <c:pt idx="3">
                  <c:v>11426</c:v>
                </c:pt>
                <c:pt idx="4">
                  <c:v>19398</c:v>
                </c:pt>
                <c:pt idx="5">
                  <c:v>28212</c:v>
                </c:pt>
                <c:pt idx="6">
                  <c:v>36429</c:v>
                </c:pt>
                <c:pt idx="7">
                  <c:v>44532</c:v>
                </c:pt>
                <c:pt idx="8">
                  <c:v>41479</c:v>
                </c:pt>
                <c:pt idx="9">
                  <c:v>31123</c:v>
                </c:pt>
                <c:pt idx="10">
                  <c:v>58299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A4-4403-92DC-137A93F757A8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434</c:v>
                </c:pt>
                <c:pt idx="1">
                  <c:v>4388</c:v>
                </c:pt>
                <c:pt idx="2">
                  <c:v>13241</c:v>
                </c:pt>
                <c:pt idx="3">
                  <c:v>27961</c:v>
                </c:pt>
                <c:pt idx="4">
                  <c:v>44481</c:v>
                </c:pt>
                <c:pt idx="5">
                  <c:v>62405</c:v>
                </c:pt>
                <c:pt idx="6">
                  <c:v>84370</c:v>
                </c:pt>
                <c:pt idx="7">
                  <c:v>104575</c:v>
                </c:pt>
                <c:pt idx="8">
                  <c:v>94652</c:v>
                </c:pt>
                <c:pt idx="9">
                  <c:v>71455</c:v>
                </c:pt>
                <c:pt idx="10">
                  <c:v>136550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A4-4403-92DC-137A93F75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42097408"/>
        <c:axId val="142111488"/>
        <c:axId val="0"/>
      </c:bar3DChart>
      <c:catAx>
        <c:axId val="14209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11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111488"/>
        <c:scaling>
          <c:orientation val="minMax"/>
          <c:max val="13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097408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87062250454576"/>
          <c:y val="0.36111184018664338"/>
          <c:w val="8.9020771513353095E-2"/>
          <c:h val="0.211806284631087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30.09.2022 г.</c:v>
            </c:pt>
          </c:strCache>
        </c:strRef>
      </c:tx>
      <c:layout>
        <c:manualLayout>
          <c:xMode val="edge"/>
          <c:yMode val="edge"/>
          <c:x val="0.18974385894070941"/>
          <c:y val="3.64963503649636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7.820522611832198E-2"/>
          <c:y val="0.15693458623436599"/>
          <c:w val="0.90384728546585225"/>
          <c:h val="0.60219085415512674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лица'!$B$18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1</c:v>
                </c:pt>
                <c:pt idx="1">
                  <c:v>48</c:v>
                </c:pt>
                <c:pt idx="2">
                  <c:v>222</c:v>
                </c:pt>
                <c:pt idx="3">
                  <c:v>465</c:v>
                </c:pt>
                <c:pt idx="4">
                  <c:v>594</c:v>
                </c:pt>
                <c:pt idx="5">
                  <c:v>583</c:v>
                </c:pt>
                <c:pt idx="6">
                  <c:v>450</c:v>
                </c:pt>
                <c:pt idx="7">
                  <c:v>328</c:v>
                </c:pt>
                <c:pt idx="8">
                  <c:v>201</c:v>
                </c:pt>
                <c:pt idx="9">
                  <c:v>129</c:v>
                </c:pt>
                <c:pt idx="10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14-46AA-824E-767F1812F368}"/>
            </c:ext>
          </c:extLst>
        </c:ser>
        <c:ser>
          <c:idx val="10"/>
          <c:order val="1"/>
          <c:tx>
            <c:strRef>
              <c:f>'Осигурени лица'!$B$19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0</c:v>
                </c:pt>
                <c:pt idx="1">
                  <c:v>101</c:v>
                </c:pt>
                <c:pt idx="2">
                  <c:v>527</c:v>
                </c:pt>
                <c:pt idx="3">
                  <c:v>1132</c:v>
                </c:pt>
                <c:pt idx="4">
                  <c:v>1477</c:v>
                </c:pt>
                <c:pt idx="5">
                  <c:v>1231</c:v>
                </c:pt>
                <c:pt idx="6">
                  <c:v>1008</c:v>
                </c:pt>
                <c:pt idx="7">
                  <c:v>711</c:v>
                </c:pt>
                <c:pt idx="8">
                  <c:v>410</c:v>
                </c:pt>
                <c:pt idx="9">
                  <c:v>193</c:v>
                </c:pt>
                <c:pt idx="10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14-46AA-824E-767F1812F368}"/>
            </c:ext>
          </c:extLst>
        </c:ser>
        <c:ser>
          <c:idx val="11"/>
          <c:order val="2"/>
          <c:tx>
            <c:strRef>
              <c:f>'Осигурени лица'!$B$20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1</c:v>
                </c:pt>
                <c:pt idx="1">
                  <c:v>149</c:v>
                </c:pt>
                <c:pt idx="2">
                  <c:v>749</c:v>
                </c:pt>
                <c:pt idx="3">
                  <c:v>1597</c:v>
                </c:pt>
                <c:pt idx="4">
                  <c:v>2071</c:v>
                </c:pt>
                <c:pt idx="5">
                  <c:v>1814</c:v>
                </c:pt>
                <c:pt idx="6">
                  <c:v>1458</c:v>
                </c:pt>
                <c:pt idx="7">
                  <c:v>1039</c:v>
                </c:pt>
                <c:pt idx="8">
                  <c:v>611</c:v>
                </c:pt>
                <c:pt idx="9">
                  <c:v>322</c:v>
                </c:pt>
                <c:pt idx="10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14-46AA-824E-767F1812F368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314-46AA-824E-767F1812F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239616"/>
        <c:axId val="142241152"/>
      </c:lineChart>
      <c:catAx>
        <c:axId val="14223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24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241152"/>
        <c:scaling>
          <c:orientation val="minMax"/>
          <c:max val="22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239616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410283329968653"/>
          <c:y val="0.8905124815602351"/>
          <c:w val="0.52179554478767076"/>
          <c:h val="8.394160583941602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30.09.2022 г.</c:v>
            </c:pt>
          </c:strCache>
        </c:strRef>
      </c:tx>
      <c:layout>
        <c:manualLayout>
          <c:xMode val="edge"/>
          <c:yMode val="edge"/>
          <c:x val="0.13967326149610199"/>
          <c:y val="2.1978021978021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4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836603417391438E-2"/>
          <c:y val="0.1135535197513155"/>
          <c:w val="0.92422058139610808"/>
          <c:h val="0.747255420298984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1</c:v>
                </c:pt>
                <c:pt idx="1">
                  <c:v>48</c:v>
                </c:pt>
                <c:pt idx="2">
                  <c:v>222</c:v>
                </c:pt>
                <c:pt idx="3">
                  <c:v>465</c:v>
                </c:pt>
                <c:pt idx="4">
                  <c:v>594</c:v>
                </c:pt>
                <c:pt idx="5">
                  <c:v>583</c:v>
                </c:pt>
                <c:pt idx="6">
                  <c:v>450</c:v>
                </c:pt>
                <c:pt idx="7">
                  <c:v>328</c:v>
                </c:pt>
                <c:pt idx="8">
                  <c:v>201</c:v>
                </c:pt>
                <c:pt idx="9">
                  <c:v>129</c:v>
                </c:pt>
                <c:pt idx="10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C-4E15-B8E9-B8DE28FB9639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0</c:v>
                </c:pt>
                <c:pt idx="1">
                  <c:v>101</c:v>
                </c:pt>
                <c:pt idx="2">
                  <c:v>527</c:v>
                </c:pt>
                <c:pt idx="3">
                  <c:v>1132</c:v>
                </c:pt>
                <c:pt idx="4">
                  <c:v>1477</c:v>
                </c:pt>
                <c:pt idx="5">
                  <c:v>1231</c:v>
                </c:pt>
                <c:pt idx="6">
                  <c:v>1008</c:v>
                </c:pt>
                <c:pt idx="7">
                  <c:v>711</c:v>
                </c:pt>
                <c:pt idx="8">
                  <c:v>410</c:v>
                </c:pt>
                <c:pt idx="9">
                  <c:v>193</c:v>
                </c:pt>
                <c:pt idx="10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4C-4E15-B8E9-B8DE28FB9639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1</c:v>
                </c:pt>
                <c:pt idx="1">
                  <c:v>149</c:v>
                </c:pt>
                <c:pt idx="2">
                  <c:v>749</c:v>
                </c:pt>
                <c:pt idx="3">
                  <c:v>1597</c:v>
                </c:pt>
                <c:pt idx="4">
                  <c:v>2071</c:v>
                </c:pt>
                <c:pt idx="5">
                  <c:v>1814</c:v>
                </c:pt>
                <c:pt idx="6">
                  <c:v>1458</c:v>
                </c:pt>
                <c:pt idx="7">
                  <c:v>1039</c:v>
                </c:pt>
                <c:pt idx="8">
                  <c:v>611</c:v>
                </c:pt>
                <c:pt idx="9">
                  <c:v>322</c:v>
                </c:pt>
                <c:pt idx="10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4C-4E15-B8E9-B8DE28FB9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42307328"/>
        <c:axId val="142308864"/>
        <c:axId val="0"/>
      </c:bar3DChart>
      <c:catAx>
        <c:axId val="14230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0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308864"/>
        <c:scaling>
          <c:orientation val="minMax"/>
          <c:max val="22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07328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450285281947484"/>
          <c:y val="0.26740003653389477"/>
          <c:w val="9.3610698365527767E-2"/>
          <c:h val="0.23443300356686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30.09.2022 г.</c:v>
            </c:pt>
          </c:strCache>
        </c:strRef>
      </c:tx>
      <c:layout>
        <c:manualLayout>
          <c:xMode val="edge"/>
          <c:yMode val="edge"/>
          <c:x val="0.15074642535354721"/>
          <c:y val="3.79310344827589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5356749105548801E-2"/>
          <c:y val="0.12068965517241387"/>
          <c:w val="0.8955230406971787"/>
          <c:h val="0.7137931034482817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лица'!$D$6:$M$6</c:f>
              <c:numCache>
                <c:formatCode>#,##0</c:formatCode>
                <c:ptCount val="10"/>
                <c:pt idx="0">
                  <c:v>30659</c:v>
                </c:pt>
                <c:pt idx="1">
                  <c:v>118364</c:v>
                </c:pt>
                <c:pt idx="2">
                  <c:v>166906</c:v>
                </c:pt>
                <c:pt idx="3">
                  <c:v>234999</c:v>
                </c:pt>
                <c:pt idx="4">
                  <c:v>270599</c:v>
                </c:pt>
                <c:pt idx="5">
                  <c:v>288035</c:v>
                </c:pt>
                <c:pt idx="6">
                  <c:v>312959</c:v>
                </c:pt>
                <c:pt idx="7">
                  <c:v>283645</c:v>
                </c:pt>
                <c:pt idx="8">
                  <c:v>219755</c:v>
                </c:pt>
                <c:pt idx="9">
                  <c:v>106454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C-4A36-A1C0-ABCB0319EEB4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лица'!$D$7:$M$7</c:f>
              <c:numCache>
                <c:formatCode>#,##0</c:formatCode>
                <c:ptCount val="10"/>
                <c:pt idx="0">
                  <c:v>25129</c:v>
                </c:pt>
                <c:pt idx="1">
                  <c:v>102131</c:v>
                </c:pt>
                <c:pt idx="2">
                  <c:v>148877</c:v>
                </c:pt>
                <c:pt idx="3">
                  <c:v>213509</c:v>
                </c:pt>
                <c:pt idx="4">
                  <c:v>247503</c:v>
                </c:pt>
                <c:pt idx="5">
                  <c:v>265102</c:v>
                </c:pt>
                <c:pt idx="6">
                  <c:v>297723</c:v>
                </c:pt>
                <c:pt idx="7">
                  <c:v>267894</c:v>
                </c:pt>
                <c:pt idx="8">
                  <c:v>222126</c:v>
                </c:pt>
                <c:pt idx="9">
                  <c:v>102447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CC-4A36-A1C0-ABCB0319EEB4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лица'!$D$8:$M$8</c:f>
              <c:numCache>
                <c:formatCode>#,##0</c:formatCode>
                <c:ptCount val="10"/>
                <c:pt idx="0">
                  <c:v>55788</c:v>
                </c:pt>
                <c:pt idx="1">
                  <c:v>220495</c:v>
                </c:pt>
                <c:pt idx="2">
                  <c:v>315783</c:v>
                </c:pt>
                <c:pt idx="3">
                  <c:v>448508</c:v>
                </c:pt>
                <c:pt idx="4">
                  <c:v>518102</c:v>
                </c:pt>
                <c:pt idx="5">
                  <c:v>553137</c:v>
                </c:pt>
                <c:pt idx="6">
                  <c:v>610682</c:v>
                </c:pt>
                <c:pt idx="7">
                  <c:v>551539</c:v>
                </c:pt>
                <c:pt idx="8">
                  <c:v>441881</c:v>
                </c:pt>
                <c:pt idx="9">
                  <c:v>208901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CC-4A36-A1C0-ABCB0319E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142394880"/>
        <c:axId val="142396416"/>
        <c:axId val="0"/>
      </c:bar3DChart>
      <c:catAx>
        <c:axId val="14239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9641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2396416"/>
        <c:scaling>
          <c:orientation val="minMax"/>
          <c:max val="6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9488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422" r="0.75000000000000422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средства'!$D$27</c:f>
          <c:strCache>
            <c:ptCount val="1"/>
            <c:pt idx="0">
              <c:v>Среден размер* на натрупаните средства на едно осигурено лице в УПФ към 30.09.2022 г.</c:v>
            </c:pt>
          </c:strCache>
        </c:strRef>
      </c:tx>
      <c:layout>
        <c:manualLayout>
          <c:xMode val="edge"/>
          <c:yMode val="edge"/>
          <c:x val="0.14216868226399929"/>
          <c:y val="3.583061889250815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7.7108433734939932E-2"/>
          <c:y val="0.13355070101075917"/>
          <c:w val="0.84337349397590367"/>
          <c:h val="0.65472416836982705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'Натрупани средства'!$B$8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средства'!$C$8:$M$8</c:f>
              <c:numCache>
                <c:formatCode>#,##0.00</c:formatCode>
                <c:ptCount val="11"/>
                <c:pt idx="0">
                  <c:v>3973.452727896034</c:v>
                </c:pt>
                <c:pt idx="1">
                  <c:v>527.4327373270238</c:v>
                </c:pt>
                <c:pt idx="2">
                  <c:v>744.62994557699722</c:v>
                </c:pt>
                <c:pt idx="3">
                  <c:v>1845.0813971936425</c:v>
                </c:pt>
                <c:pt idx="4">
                  <c:v>3022.0421147894795</c:v>
                </c:pt>
                <c:pt idx="5">
                  <c:v>3992.7345227966694</c:v>
                </c:pt>
                <c:pt idx="6">
                  <c:v>4629.5754999394367</c:v>
                </c:pt>
                <c:pt idx="7">
                  <c:v>4903.5123316390527</c:v>
                </c:pt>
                <c:pt idx="8">
                  <c:v>5010.7344664293923</c:v>
                </c:pt>
                <c:pt idx="9">
                  <c:v>4957.356975203732</c:v>
                </c:pt>
                <c:pt idx="10">
                  <c:v>4237.9239133848077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B4-4E24-8141-29FD30A23A32}"/>
            </c:ext>
          </c:extLst>
        </c:ser>
        <c:ser>
          <c:idx val="2"/>
          <c:order val="1"/>
          <c:tx>
            <c:strRef>
              <c:f>'Натрупани средства'!$B$7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средства'!$C$7:$M$7</c:f>
              <c:numCache>
                <c:formatCode>#,##0.00</c:formatCode>
                <c:ptCount val="11"/>
                <c:pt idx="0">
                  <c:v>3781.973184754504</c:v>
                </c:pt>
                <c:pt idx="1">
                  <c:v>474.56162640773613</c:v>
                </c:pt>
                <c:pt idx="2">
                  <c:v>660.9546505958034</c:v>
                </c:pt>
                <c:pt idx="3">
                  <c:v>1646.5270055146198</c:v>
                </c:pt>
                <c:pt idx="4">
                  <c:v>2642.7061818002985</c:v>
                </c:pt>
                <c:pt idx="5">
                  <c:v>3559.4690967382221</c:v>
                </c:pt>
                <c:pt idx="6">
                  <c:v>4295.7956452610697</c:v>
                </c:pt>
                <c:pt idx="7">
                  <c:v>4713.4096539736593</c:v>
                </c:pt>
                <c:pt idx="8">
                  <c:v>5051.3539968420355</c:v>
                </c:pt>
                <c:pt idx="9">
                  <c:v>4952.3070577059852</c:v>
                </c:pt>
                <c:pt idx="10">
                  <c:v>3826.3980154616534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4-4E24-8141-29FD30A23A32}"/>
            </c:ext>
          </c:extLst>
        </c:ser>
        <c:ser>
          <c:idx val="1"/>
          <c:order val="2"/>
          <c:tx>
            <c:strRef>
              <c:f>'Натрупани средства'!$B$6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средства'!$C$6:$M$6</c:f>
              <c:numCache>
                <c:formatCode>#,##0.00</c:formatCode>
                <c:ptCount val="11"/>
                <c:pt idx="0">
                  <c:v>4151.7484351854364</c:v>
                </c:pt>
                <c:pt idx="1">
                  <c:v>570.76742359502907</c:v>
                </c:pt>
                <c:pt idx="2">
                  <c:v>816.82961398736109</c:v>
                </c:pt>
                <c:pt idx="3">
                  <c:v>2022.1881648952103</c:v>
                </c:pt>
                <c:pt idx="4">
                  <c:v>3366.6888397397433</c:v>
                </c:pt>
                <c:pt idx="5">
                  <c:v>4389.0201437551514</c:v>
                </c:pt>
                <c:pt idx="6">
                  <c:v>4936.7802043501651</c:v>
                </c:pt>
                <c:pt idx="7">
                  <c:v>5084.3601088321466</c:v>
                </c:pt>
                <c:pt idx="8">
                  <c:v>4972.3705662007105</c:v>
                </c:pt>
                <c:pt idx="9">
                  <c:v>4962.461377716093</c:v>
                </c:pt>
                <c:pt idx="10">
                  <c:v>4633.9597003400531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4-4E24-8141-29FD30A23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90624"/>
        <c:axId val="142504704"/>
      </c:barChart>
      <c:catAx>
        <c:axId val="142490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504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50470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90624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32527094400364"/>
          <c:y val="0.38436550480050158"/>
          <c:w val="6.2650541888005701E-2"/>
          <c:h val="0.416938794702781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21</xdr:row>
      <xdr:rowOff>76200</xdr:rowOff>
    </xdr:from>
    <xdr:to>
      <xdr:col>14</xdr:col>
      <xdr:colOff>66675</xdr:colOff>
      <xdr:row>38</xdr:row>
      <xdr:rowOff>57150</xdr:rowOff>
    </xdr:to>
    <xdr:graphicFrame macro="">
      <xdr:nvGraphicFramePr>
        <xdr:cNvPr id="13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39</xdr:row>
      <xdr:rowOff>114300</xdr:rowOff>
    </xdr:from>
    <xdr:to>
      <xdr:col>14</xdr:col>
      <xdr:colOff>47625</xdr:colOff>
      <xdr:row>55</xdr:row>
      <xdr:rowOff>123825</xdr:rowOff>
    </xdr:to>
    <xdr:graphicFrame macro="">
      <xdr:nvGraphicFramePr>
        <xdr:cNvPr id="133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</xdr:colOff>
      <xdr:row>57</xdr:row>
      <xdr:rowOff>38100</xdr:rowOff>
    </xdr:from>
    <xdr:to>
      <xdr:col>14</xdr:col>
      <xdr:colOff>28575</xdr:colOff>
      <xdr:row>74</xdr:row>
      <xdr:rowOff>19050</xdr:rowOff>
    </xdr:to>
    <xdr:graphicFrame macro="">
      <xdr:nvGraphicFramePr>
        <xdr:cNvPr id="13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390525</xdr:colOff>
      <xdr:row>43</xdr:row>
      <xdr:rowOff>76199</xdr:rowOff>
    </xdr:from>
    <xdr:to>
      <xdr:col>9</xdr:col>
      <xdr:colOff>409575</xdr:colOff>
      <xdr:row>51</xdr:row>
      <xdr:rowOff>104775</xdr:rowOff>
    </xdr:to>
    <xdr:sp macro="" textlink="">
      <xdr:nvSpPr>
        <xdr:cNvPr id="1337" name="Line 4"/>
        <xdr:cNvSpPr>
          <a:spLocks noChangeShapeType="1"/>
        </xdr:cNvSpPr>
      </xdr:nvSpPr>
      <xdr:spPr bwMode="auto">
        <a:xfrm flipH="1" flipV="1">
          <a:off x="5438775" y="7067549"/>
          <a:ext cx="19050" cy="1323976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</xdr:col>
      <xdr:colOff>238123</xdr:colOff>
      <xdr:row>61</xdr:row>
      <xdr:rowOff>152399</xdr:rowOff>
    </xdr:from>
    <xdr:to>
      <xdr:col>10</xdr:col>
      <xdr:colOff>257175</xdr:colOff>
      <xdr:row>70</xdr:row>
      <xdr:rowOff>47621</xdr:rowOff>
    </xdr:to>
    <xdr:sp macro="" textlink="">
      <xdr:nvSpPr>
        <xdr:cNvPr id="1338" name="Line 5"/>
        <xdr:cNvSpPr>
          <a:spLocks noChangeShapeType="1"/>
        </xdr:cNvSpPr>
      </xdr:nvSpPr>
      <xdr:spPr bwMode="auto">
        <a:xfrm flipV="1">
          <a:off x="5905498" y="10058399"/>
          <a:ext cx="19052" cy="1352547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15</xdr:col>
      <xdr:colOff>590549</xdr:colOff>
      <xdr:row>21</xdr:row>
      <xdr:rowOff>0</xdr:rowOff>
    </xdr:from>
    <xdr:to>
      <xdr:col>27</xdr:col>
      <xdr:colOff>276224</xdr:colOff>
      <xdr:row>37</xdr:row>
      <xdr:rowOff>133350</xdr:rowOff>
    </xdr:to>
    <xdr:graphicFrame macro="">
      <xdr:nvGraphicFramePr>
        <xdr:cNvPr id="134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571499</xdr:colOff>
      <xdr:row>39</xdr:row>
      <xdr:rowOff>95250</xdr:rowOff>
    </xdr:from>
    <xdr:to>
      <xdr:col>27</xdr:col>
      <xdr:colOff>304800</xdr:colOff>
      <xdr:row>56</xdr:row>
      <xdr:rowOff>85725</xdr:rowOff>
    </xdr:to>
    <xdr:graphicFrame macro="">
      <xdr:nvGraphicFramePr>
        <xdr:cNvPr id="134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28575</xdr:colOff>
      <xdr:row>76</xdr:row>
      <xdr:rowOff>133350</xdr:rowOff>
    </xdr:from>
    <xdr:to>
      <xdr:col>14</xdr:col>
      <xdr:colOff>28575</xdr:colOff>
      <xdr:row>92</xdr:row>
      <xdr:rowOff>152400</xdr:rowOff>
    </xdr:to>
    <xdr:graphicFrame macro="">
      <xdr:nvGraphicFramePr>
        <xdr:cNvPr id="134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600075</xdr:colOff>
      <xdr:row>58</xdr:row>
      <xdr:rowOff>57150</xdr:rowOff>
    </xdr:from>
    <xdr:to>
      <xdr:col>27</xdr:col>
      <xdr:colOff>342900</xdr:colOff>
      <xdr:row>74</xdr:row>
      <xdr:rowOff>66675</xdr:rowOff>
    </xdr:to>
    <xdr:graphicFrame macro="">
      <xdr:nvGraphicFramePr>
        <xdr:cNvPr id="134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142085</xdr:colOff>
      <xdr:row>81</xdr:row>
      <xdr:rowOff>9525</xdr:rowOff>
    </xdr:from>
    <xdr:to>
      <xdr:col>8</xdr:col>
      <xdr:colOff>152400</xdr:colOff>
      <xdr:row>88</xdr:row>
      <xdr:rowOff>148433</xdr:rowOff>
    </xdr:to>
    <xdr:cxnSp macro="">
      <xdr:nvCxnSpPr>
        <xdr:cNvPr id="14" name="Straight Connector 13"/>
        <xdr:cNvCxnSpPr/>
      </xdr:nvCxnSpPr>
      <xdr:spPr>
        <a:xfrm flipH="1">
          <a:off x="4571210" y="13154025"/>
          <a:ext cx="10315" cy="1272383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590550</xdr:colOff>
      <xdr:row>2</xdr:row>
      <xdr:rowOff>114300</xdr:rowOff>
    </xdr:from>
    <xdr:to>
      <xdr:col>27</xdr:col>
      <xdr:colOff>247650</xdr:colOff>
      <xdr:row>18</xdr:row>
      <xdr:rowOff>133350</xdr:rowOff>
    </xdr:to>
    <xdr:graphicFrame macro="">
      <xdr:nvGraphicFramePr>
        <xdr:cNvPr id="1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0.58896</cdr:x>
      <cdr:y>0.223</cdr:y>
    </cdr:from>
    <cdr:to>
      <cdr:x>0.58922</cdr:x>
      <cdr:y>0.78073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370049" y="609600"/>
          <a:ext cx="1926" cy="15246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bg-BG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22</xdr:row>
      <xdr:rowOff>19050</xdr:rowOff>
    </xdr:from>
    <xdr:to>
      <xdr:col>13</xdr:col>
      <xdr:colOff>304800</xdr:colOff>
      <xdr:row>40</xdr:row>
      <xdr:rowOff>28575</xdr:rowOff>
    </xdr:to>
    <xdr:graphicFrame macro="">
      <xdr:nvGraphicFramePr>
        <xdr:cNvPr id="42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41</xdr:row>
      <xdr:rowOff>9525</xdr:rowOff>
    </xdr:from>
    <xdr:to>
      <xdr:col>13</xdr:col>
      <xdr:colOff>295275</xdr:colOff>
      <xdr:row>59</xdr:row>
      <xdr:rowOff>142875</xdr:rowOff>
    </xdr:to>
    <xdr:graphicFrame macro="">
      <xdr:nvGraphicFramePr>
        <xdr:cNvPr id="42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276225</xdr:colOff>
      <xdr:row>61</xdr:row>
      <xdr:rowOff>19050</xdr:rowOff>
    </xdr:from>
    <xdr:to>
      <xdr:col>13</xdr:col>
      <xdr:colOff>304800</xdr:colOff>
      <xdr:row>79</xdr:row>
      <xdr:rowOff>142875</xdr:rowOff>
    </xdr:to>
    <xdr:graphicFrame macro="">
      <xdr:nvGraphicFramePr>
        <xdr:cNvPr id="42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266700</xdr:colOff>
      <xdr:row>81</xdr:row>
      <xdr:rowOff>47625</xdr:rowOff>
    </xdr:from>
    <xdr:to>
      <xdr:col>13</xdr:col>
      <xdr:colOff>304800</xdr:colOff>
      <xdr:row>99</xdr:row>
      <xdr:rowOff>38100</xdr:rowOff>
    </xdr:to>
    <xdr:graphicFrame macro="">
      <xdr:nvGraphicFramePr>
        <xdr:cNvPr id="42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1"/>
  <sheetViews>
    <sheetView showGridLines="0" tabSelected="1" workbookViewId="0">
      <selection activeCell="O27" sqref="O27"/>
    </sheetView>
  </sheetViews>
  <sheetFormatPr defaultColWidth="9.140625" defaultRowHeight="12.75" x14ac:dyDescent="0.2"/>
  <cols>
    <col min="1" max="1" width="1.42578125" style="7" customWidth="1"/>
    <col min="2" max="14" width="9.28515625" style="7" customWidth="1"/>
    <col min="15" max="15" width="10.28515625" style="7" customWidth="1"/>
    <col min="16" max="16384" width="9.140625" style="7"/>
  </cols>
  <sheetData>
    <row r="1" spans="1:28" ht="8.25" customHeight="1" x14ac:dyDescent="0.2"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28" x14ac:dyDescent="0.2">
      <c r="B2" s="85" t="s">
        <v>40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</row>
    <row r="3" spans="1:28" ht="10.5" customHeight="1" x14ac:dyDescent="0.2">
      <c r="A3" s="9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</row>
    <row r="4" spans="1:28" ht="28.5" customHeight="1" x14ac:dyDescent="0.2">
      <c r="B4" s="26" t="s">
        <v>0</v>
      </c>
      <c r="C4" s="27" t="s">
        <v>1</v>
      </c>
      <c r="D4" s="27" t="s">
        <v>13</v>
      </c>
      <c r="E4" s="27" t="s">
        <v>14</v>
      </c>
      <c r="F4" s="27" t="s">
        <v>15</v>
      </c>
      <c r="G4" s="27" t="s">
        <v>16</v>
      </c>
      <c r="H4" s="27" t="s">
        <v>17</v>
      </c>
      <c r="I4" s="27" t="s">
        <v>18</v>
      </c>
      <c r="J4" s="27" t="s">
        <v>19</v>
      </c>
      <c r="K4" s="27" t="s">
        <v>20</v>
      </c>
      <c r="L4" s="27" t="s">
        <v>21</v>
      </c>
      <c r="M4" s="27" t="s">
        <v>22</v>
      </c>
      <c r="N4" s="27" t="s">
        <v>2</v>
      </c>
      <c r="O4" s="28" t="s">
        <v>24</v>
      </c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</row>
    <row r="5" spans="1:28" ht="13.5" customHeight="1" x14ac:dyDescent="0.2">
      <c r="B5" s="81" t="s">
        <v>25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3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</row>
    <row r="6" spans="1:28" ht="12" customHeight="1" x14ac:dyDescent="0.2">
      <c r="B6" s="29" t="s">
        <v>3</v>
      </c>
      <c r="C6" s="30">
        <v>2032375</v>
      </c>
      <c r="D6" s="30">
        <v>30659</v>
      </c>
      <c r="E6" s="30">
        <v>118364</v>
      </c>
      <c r="F6" s="30">
        <v>166906</v>
      </c>
      <c r="G6" s="30">
        <v>234999</v>
      </c>
      <c r="H6" s="30">
        <v>270599</v>
      </c>
      <c r="I6" s="30">
        <v>288035</v>
      </c>
      <c r="J6" s="30">
        <v>312959</v>
      </c>
      <c r="K6" s="30">
        <v>283645</v>
      </c>
      <c r="L6" s="30">
        <v>219755</v>
      </c>
      <c r="M6" s="30">
        <v>106454</v>
      </c>
      <c r="N6" s="31"/>
      <c r="O6" s="75">
        <v>42.496311644209356</v>
      </c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</row>
    <row r="7" spans="1:28" ht="12" customHeight="1" x14ac:dyDescent="0.2">
      <c r="B7" s="29" t="s">
        <v>4</v>
      </c>
      <c r="C7" s="30">
        <v>1892441</v>
      </c>
      <c r="D7" s="30">
        <v>25129</v>
      </c>
      <c r="E7" s="30">
        <v>102131</v>
      </c>
      <c r="F7" s="30">
        <v>148877</v>
      </c>
      <c r="G7" s="30">
        <v>213509</v>
      </c>
      <c r="H7" s="30">
        <v>247503</v>
      </c>
      <c r="I7" s="30">
        <v>265102</v>
      </c>
      <c r="J7" s="30">
        <v>297723</v>
      </c>
      <c r="K7" s="30">
        <v>267894</v>
      </c>
      <c r="L7" s="30">
        <v>222126</v>
      </c>
      <c r="M7" s="30">
        <v>102447</v>
      </c>
      <c r="N7" s="31"/>
      <c r="O7" s="75">
        <v>42.830713444593513</v>
      </c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</row>
    <row r="8" spans="1:28" s="10" customFormat="1" ht="12" customHeight="1" x14ac:dyDescent="0.2">
      <c r="B8" s="32" t="s">
        <v>5</v>
      </c>
      <c r="C8" s="74">
        <v>3924816</v>
      </c>
      <c r="D8" s="74">
        <v>55788</v>
      </c>
      <c r="E8" s="74">
        <v>220495</v>
      </c>
      <c r="F8" s="74">
        <v>315783</v>
      </c>
      <c r="G8" s="74">
        <v>448508</v>
      </c>
      <c r="H8" s="74">
        <v>518102</v>
      </c>
      <c r="I8" s="74">
        <v>553137</v>
      </c>
      <c r="J8" s="74">
        <v>610682</v>
      </c>
      <c r="K8" s="74">
        <v>551539</v>
      </c>
      <c r="L8" s="74">
        <v>441881</v>
      </c>
      <c r="M8" s="74">
        <v>208901</v>
      </c>
      <c r="N8" s="33"/>
      <c r="O8" s="76">
        <v>42.657551222706999</v>
      </c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</row>
    <row r="9" spans="1:28" ht="13.5" customHeight="1" x14ac:dyDescent="0.2">
      <c r="B9" s="81" t="s">
        <v>23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3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</row>
    <row r="10" spans="1:28" ht="12" customHeight="1" x14ac:dyDescent="0.2">
      <c r="B10" s="34" t="s">
        <v>3</v>
      </c>
      <c r="C10" s="30">
        <v>266505</v>
      </c>
      <c r="D10" s="30">
        <v>2590</v>
      </c>
      <c r="E10" s="30">
        <v>3154</v>
      </c>
      <c r="F10" s="30">
        <v>9968</v>
      </c>
      <c r="G10" s="30">
        <v>19114</v>
      </c>
      <c r="H10" s="30">
        <v>27335</v>
      </c>
      <c r="I10" s="30">
        <v>39079</v>
      </c>
      <c r="J10" s="30">
        <v>46270</v>
      </c>
      <c r="K10" s="30">
        <v>48044</v>
      </c>
      <c r="L10" s="30">
        <v>36098</v>
      </c>
      <c r="M10" s="30">
        <v>19628</v>
      </c>
      <c r="N10" s="30">
        <v>15225</v>
      </c>
      <c r="O10" s="75">
        <v>47.570299463349656</v>
      </c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</row>
    <row r="11" spans="1:28" ht="12" customHeight="1" x14ac:dyDescent="0.2">
      <c r="B11" s="34" t="s">
        <v>4</v>
      </c>
      <c r="C11" s="30">
        <v>43515</v>
      </c>
      <c r="D11" s="30">
        <v>2015</v>
      </c>
      <c r="E11" s="30">
        <v>631</v>
      </c>
      <c r="F11" s="30">
        <v>1669</v>
      </c>
      <c r="G11" s="30">
        <v>2919</v>
      </c>
      <c r="H11" s="30">
        <v>3964</v>
      </c>
      <c r="I11" s="30">
        <v>5110</v>
      </c>
      <c r="J11" s="30">
        <v>6463</v>
      </c>
      <c r="K11" s="30">
        <v>8352</v>
      </c>
      <c r="L11" s="30">
        <v>5416</v>
      </c>
      <c r="M11" s="30">
        <v>3318</v>
      </c>
      <c r="N11" s="30">
        <v>3658</v>
      </c>
      <c r="O11" s="75">
        <v>47.223158192347462</v>
      </c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</row>
    <row r="12" spans="1:28" s="10" customFormat="1" ht="12" customHeight="1" x14ac:dyDescent="0.2">
      <c r="B12" s="35" t="s">
        <v>5</v>
      </c>
      <c r="C12" s="74">
        <v>310020</v>
      </c>
      <c r="D12" s="74">
        <v>4605</v>
      </c>
      <c r="E12" s="74">
        <v>3785</v>
      </c>
      <c r="F12" s="74">
        <v>11637</v>
      </c>
      <c r="G12" s="74">
        <v>22033</v>
      </c>
      <c r="H12" s="74">
        <v>31299</v>
      </c>
      <c r="I12" s="74">
        <v>44189</v>
      </c>
      <c r="J12" s="74">
        <v>52733</v>
      </c>
      <c r="K12" s="74">
        <v>56396</v>
      </c>
      <c r="L12" s="74">
        <v>41514</v>
      </c>
      <c r="M12" s="74">
        <v>22946</v>
      </c>
      <c r="N12" s="74">
        <v>18883</v>
      </c>
      <c r="O12" s="76">
        <v>47.521574050770916</v>
      </c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</row>
    <row r="13" spans="1:28" ht="13.5" customHeight="1" x14ac:dyDescent="0.2">
      <c r="B13" s="81" t="s">
        <v>7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3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</row>
    <row r="14" spans="1:28" ht="12" customHeight="1" x14ac:dyDescent="0.2">
      <c r="B14" s="34" t="s">
        <v>3</v>
      </c>
      <c r="C14" s="30">
        <v>366641</v>
      </c>
      <c r="D14" s="30">
        <v>267</v>
      </c>
      <c r="E14" s="30">
        <v>2779</v>
      </c>
      <c r="F14" s="30">
        <v>8044</v>
      </c>
      <c r="G14" s="30">
        <v>16535</v>
      </c>
      <c r="H14" s="30">
        <v>25083</v>
      </c>
      <c r="I14" s="30">
        <v>34193</v>
      </c>
      <c r="J14" s="30">
        <v>47941</v>
      </c>
      <c r="K14" s="30">
        <v>60043</v>
      </c>
      <c r="L14" s="30">
        <v>53173</v>
      </c>
      <c r="M14" s="30">
        <v>40332</v>
      </c>
      <c r="N14" s="30">
        <v>78251</v>
      </c>
      <c r="O14" s="75">
        <v>53.747715503721622</v>
      </c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</row>
    <row r="15" spans="1:28" ht="12" customHeight="1" x14ac:dyDescent="0.2">
      <c r="B15" s="34" t="s">
        <v>4</v>
      </c>
      <c r="C15" s="30">
        <v>277871</v>
      </c>
      <c r="D15" s="30">
        <v>167</v>
      </c>
      <c r="E15" s="30">
        <v>1609</v>
      </c>
      <c r="F15" s="30">
        <v>5197</v>
      </c>
      <c r="G15" s="30">
        <v>11426</v>
      </c>
      <c r="H15" s="30">
        <v>19398</v>
      </c>
      <c r="I15" s="30">
        <v>28212</v>
      </c>
      <c r="J15" s="30">
        <v>36429</v>
      </c>
      <c r="K15" s="30">
        <v>44532</v>
      </c>
      <c r="L15" s="30">
        <v>41479</v>
      </c>
      <c r="M15" s="30">
        <v>31123</v>
      </c>
      <c r="N15" s="30">
        <v>58299</v>
      </c>
      <c r="O15" s="75">
        <v>53.75930435345898</v>
      </c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</row>
    <row r="16" spans="1:28" s="10" customFormat="1" ht="12" customHeight="1" x14ac:dyDescent="0.2">
      <c r="B16" s="35" t="s">
        <v>5</v>
      </c>
      <c r="C16" s="74">
        <v>644512</v>
      </c>
      <c r="D16" s="74">
        <v>434</v>
      </c>
      <c r="E16" s="74">
        <v>4388</v>
      </c>
      <c r="F16" s="74">
        <v>13241</v>
      </c>
      <c r="G16" s="74">
        <v>27961</v>
      </c>
      <c r="H16" s="74">
        <v>44481</v>
      </c>
      <c r="I16" s="74">
        <v>62405</v>
      </c>
      <c r="J16" s="74">
        <v>84370</v>
      </c>
      <c r="K16" s="74">
        <v>104575</v>
      </c>
      <c r="L16" s="74">
        <v>94652</v>
      </c>
      <c r="M16" s="74">
        <v>71455</v>
      </c>
      <c r="N16" s="74">
        <v>136550</v>
      </c>
      <c r="O16" s="76">
        <v>53.752711850206047</v>
      </c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</row>
    <row r="17" spans="2:28" s="10" customFormat="1" ht="13.5" customHeight="1" x14ac:dyDescent="0.2">
      <c r="B17" s="81" t="s">
        <v>11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</row>
    <row r="18" spans="2:28" s="10" customFormat="1" ht="12" customHeight="1" x14ac:dyDescent="0.2">
      <c r="B18" s="34" t="s">
        <v>3</v>
      </c>
      <c r="C18" s="30">
        <v>3119</v>
      </c>
      <c r="D18" s="30">
        <v>1</v>
      </c>
      <c r="E18" s="30">
        <v>48</v>
      </c>
      <c r="F18" s="30">
        <v>222</v>
      </c>
      <c r="G18" s="30">
        <v>465</v>
      </c>
      <c r="H18" s="30">
        <v>594</v>
      </c>
      <c r="I18" s="30">
        <v>583</v>
      </c>
      <c r="J18" s="30">
        <v>450</v>
      </c>
      <c r="K18" s="30">
        <v>328</v>
      </c>
      <c r="L18" s="30">
        <v>201</v>
      </c>
      <c r="M18" s="30">
        <v>129</v>
      </c>
      <c r="N18" s="30">
        <v>98</v>
      </c>
      <c r="O18" s="75">
        <v>42.68</v>
      </c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</row>
    <row r="19" spans="2:28" s="10" customFormat="1" ht="12" customHeight="1" x14ac:dyDescent="0.2">
      <c r="B19" s="34" t="s">
        <v>4</v>
      </c>
      <c r="C19" s="30">
        <v>6889</v>
      </c>
      <c r="D19" s="30">
        <v>0</v>
      </c>
      <c r="E19" s="30">
        <v>101</v>
      </c>
      <c r="F19" s="30">
        <v>527</v>
      </c>
      <c r="G19" s="30">
        <v>1132</v>
      </c>
      <c r="H19" s="30">
        <v>1477</v>
      </c>
      <c r="I19" s="30">
        <v>1231</v>
      </c>
      <c r="J19" s="30">
        <v>1008</v>
      </c>
      <c r="K19" s="30">
        <v>711</v>
      </c>
      <c r="L19" s="30">
        <v>410</v>
      </c>
      <c r="M19" s="30">
        <v>193</v>
      </c>
      <c r="N19" s="30">
        <v>99</v>
      </c>
      <c r="O19" s="75">
        <v>41.44</v>
      </c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</row>
    <row r="20" spans="2:28" s="10" customFormat="1" ht="12" customHeight="1" x14ac:dyDescent="0.2">
      <c r="B20" s="35" t="s">
        <v>5</v>
      </c>
      <c r="C20" s="74">
        <v>10008</v>
      </c>
      <c r="D20" s="74">
        <v>1</v>
      </c>
      <c r="E20" s="74">
        <v>149</v>
      </c>
      <c r="F20" s="74">
        <v>749</v>
      </c>
      <c r="G20" s="74">
        <v>1597</v>
      </c>
      <c r="H20" s="74">
        <v>2071</v>
      </c>
      <c r="I20" s="74">
        <v>1814</v>
      </c>
      <c r="J20" s="74">
        <v>1458</v>
      </c>
      <c r="K20" s="74">
        <v>1039</v>
      </c>
      <c r="L20" s="74">
        <v>611</v>
      </c>
      <c r="M20" s="74">
        <v>322</v>
      </c>
      <c r="N20" s="74">
        <v>197</v>
      </c>
      <c r="O20" s="76">
        <v>41.826485460177878</v>
      </c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</row>
    <row r="21" spans="2:28" s="10" customFormat="1" ht="12" customHeight="1" x14ac:dyDescent="0.2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</row>
    <row r="25" spans="2:28" x14ac:dyDescent="0.2">
      <c r="E25" s="25"/>
      <c r="F25" s="25"/>
      <c r="G25" s="25"/>
      <c r="H25" s="25"/>
    </row>
    <row r="26" spans="2:28" x14ac:dyDescent="0.2">
      <c r="E26" s="5" t="str">
        <f>RIGHT(B2,13)</f>
        <v>30.09.2022 г.</v>
      </c>
      <c r="F26" s="5">
        <v>0</v>
      </c>
      <c r="G26" s="25"/>
      <c r="H26" s="25"/>
    </row>
    <row r="27" spans="2:28" x14ac:dyDescent="0.2">
      <c r="D27" s="64"/>
      <c r="E27" s="6" t="str">
        <f>CONCATENATE("Разпределение на осигурените лица в УПФ** по пол и възраст към ",$E$26)</f>
        <v>Разпределение на осигурените лица в УПФ** по пол и възраст към 30.09.2022 г.</v>
      </c>
      <c r="F27" s="5">
        <v>0</v>
      </c>
      <c r="G27" s="64"/>
      <c r="H27" s="64"/>
      <c r="I27" s="64"/>
      <c r="J27" s="64"/>
    </row>
    <row r="28" spans="2:28" x14ac:dyDescent="0.2">
      <c r="D28" s="64"/>
      <c r="E28" s="6" t="str">
        <f>CONCATENATE("Разпределение на осигурените лица в ППФ*** по пол и възраст към ",$E$26)</f>
        <v>Разпределение на осигурените лица в ППФ*** по пол и възраст към 30.09.2022 г.</v>
      </c>
      <c r="F28" s="5">
        <v>0</v>
      </c>
      <c r="G28" s="64"/>
      <c r="H28" s="64"/>
      <c r="I28" s="64"/>
      <c r="J28" s="64"/>
    </row>
    <row r="29" spans="2:28" x14ac:dyDescent="0.2">
      <c r="D29" s="64"/>
      <c r="E29" s="6" t="str">
        <f>CONCATENATE("Разпределение на осигурените лица в ДПФ по пол и възраст към ",$E$26)</f>
        <v>Разпределение на осигурените лица в ДПФ по пол и възраст към 30.09.2022 г.</v>
      </c>
      <c r="F29" s="5">
        <v>0</v>
      </c>
      <c r="G29" s="64"/>
      <c r="H29" s="64"/>
      <c r="I29" s="64"/>
      <c r="J29" s="64"/>
    </row>
    <row r="30" spans="2:28" x14ac:dyDescent="0.2">
      <c r="D30" s="64"/>
      <c r="E30" s="6" t="str">
        <f>CONCATENATE("Разпределение на осигурените лица в ДПФПС по пол и възраст към ",$E$26)</f>
        <v>Разпределение на осигурените лица в ДПФПС по пол и възраст към 30.09.2022 г.</v>
      </c>
      <c r="F30" s="5">
        <v>0</v>
      </c>
      <c r="G30" s="64"/>
      <c r="H30" s="64"/>
      <c r="I30" s="64"/>
      <c r="J30" s="64"/>
    </row>
    <row r="31" spans="2:28" x14ac:dyDescent="0.2">
      <c r="D31" s="64"/>
      <c r="E31" s="64"/>
      <c r="F31" s="64"/>
      <c r="G31" s="64"/>
      <c r="H31" s="64"/>
      <c r="I31" s="64"/>
      <c r="J31" s="64"/>
    </row>
    <row r="32" spans="2:28" x14ac:dyDescent="0.2">
      <c r="D32" s="64"/>
      <c r="E32" s="64"/>
      <c r="F32" s="64"/>
      <c r="G32" s="64"/>
      <c r="H32" s="64"/>
      <c r="I32" s="64"/>
      <c r="J32" s="64"/>
    </row>
    <row r="33" spans="4:10" x14ac:dyDescent="0.2">
      <c r="D33" s="64"/>
      <c r="E33" s="64"/>
      <c r="F33" s="64"/>
      <c r="G33" s="64"/>
      <c r="H33" s="64"/>
      <c r="I33" s="64"/>
      <c r="J33" s="64"/>
    </row>
    <row r="34" spans="4:10" x14ac:dyDescent="0.2">
      <c r="D34" s="64"/>
      <c r="E34" s="64"/>
      <c r="F34" s="64"/>
      <c r="G34" s="64"/>
      <c r="H34" s="64"/>
      <c r="I34" s="64"/>
      <c r="J34" s="64"/>
    </row>
    <row r="93" ht="12.75" customHeight="1" x14ac:dyDescent="0.2"/>
    <row r="94" ht="12.75" customHeight="1" x14ac:dyDescent="0.2"/>
    <row r="97" spans="1:15" x14ac:dyDescent="0.2">
      <c r="A97" s="80" t="s">
        <v>10</v>
      </c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</row>
    <row r="98" spans="1:15" ht="12.75" customHeight="1" x14ac:dyDescent="0.2">
      <c r="A98" s="14"/>
      <c r="B98" s="78" t="s">
        <v>27</v>
      </c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</row>
    <row r="99" spans="1:15" ht="12.75" customHeight="1" x14ac:dyDescent="0.2">
      <c r="A99" s="14"/>
      <c r="B99" s="78" t="s">
        <v>26</v>
      </c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</row>
    <row r="100" spans="1:15" x14ac:dyDescent="0.2">
      <c r="A100" s="15"/>
      <c r="B100" s="79" t="s">
        <v>28</v>
      </c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</row>
    <row r="101" spans="1:15" x14ac:dyDescent="0.2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</sheetData>
  <sheetProtection sheet="1" objects="1" scenarios="1"/>
  <mergeCells count="11">
    <mergeCell ref="B1:O1"/>
    <mergeCell ref="B5:O5"/>
    <mergeCell ref="B9:O9"/>
    <mergeCell ref="B2:O2"/>
    <mergeCell ref="B3:O3"/>
    <mergeCell ref="B99:O99"/>
    <mergeCell ref="B100:O100"/>
    <mergeCell ref="A97:O97"/>
    <mergeCell ref="B13:O13"/>
    <mergeCell ref="B17:O17"/>
    <mergeCell ref="B98:O98"/>
  </mergeCells>
  <phoneticPr fontId="1" type="noConversion"/>
  <pageMargins left="0.74803149606299213" right="0.74803149606299213" top="0.88" bottom="0.82" header="0.51181102362204722" footer="0.51181102362204722"/>
  <pageSetup paperSize="9" orientation="landscape" r:id="rId1"/>
  <headerFooter alignWithMargins="0"/>
  <ignoredErrors>
    <ignoredError sqref="B9:O9 B6 N6 B7 N7 B8 N8 B13:O13 B10 B11 B12 B17:O17 B14 B15 B16 B20 B18 B1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07"/>
  <sheetViews>
    <sheetView showGridLines="0" workbookViewId="0">
      <selection activeCell="B3" sqref="B3:N3"/>
    </sheetView>
  </sheetViews>
  <sheetFormatPr defaultColWidth="9.140625" defaultRowHeight="12.75" x14ac:dyDescent="0.2"/>
  <cols>
    <col min="1" max="1" width="1.28515625" style="7" customWidth="1"/>
    <col min="2" max="2" width="12.5703125" style="7" customWidth="1"/>
    <col min="3" max="14" width="9.7109375" style="7" customWidth="1"/>
    <col min="15" max="16384" width="9.140625" style="7"/>
  </cols>
  <sheetData>
    <row r="1" spans="2:16" ht="9" customHeight="1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6" ht="12.75" customHeight="1" x14ac:dyDescent="0.2">
      <c r="B2" s="91" t="s">
        <v>41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"/>
    </row>
    <row r="3" spans="2:16" ht="9.75" customHeight="1" x14ac:dyDescent="0.2"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17"/>
    </row>
    <row r="4" spans="2:16" s="10" customFormat="1" ht="24" customHeight="1" x14ac:dyDescent="0.2">
      <c r="B4" s="26" t="s">
        <v>0</v>
      </c>
      <c r="C4" s="27" t="s">
        <v>1</v>
      </c>
      <c r="D4" s="27" t="s">
        <v>13</v>
      </c>
      <c r="E4" s="27" t="s">
        <v>14</v>
      </c>
      <c r="F4" s="27" t="s">
        <v>15</v>
      </c>
      <c r="G4" s="27" t="s">
        <v>16</v>
      </c>
      <c r="H4" s="27" t="s">
        <v>17</v>
      </c>
      <c r="I4" s="27" t="s">
        <v>18</v>
      </c>
      <c r="J4" s="27" t="s">
        <v>19</v>
      </c>
      <c r="K4" s="27" t="s">
        <v>20</v>
      </c>
      <c r="L4" s="27" t="s">
        <v>21</v>
      </c>
      <c r="M4" s="27" t="s">
        <v>22</v>
      </c>
      <c r="N4" s="27" t="s">
        <v>2</v>
      </c>
      <c r="O4" s="18"/>
    </row>
    <row r="5" spans="2:16" ht="15.75" customHeight="1" x14ac:dyDescent="0.2">
      <c r="B5" s="88" t="s">
        <v>29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90"/>
      <c r="O5" s="19"/>
    </row>
    <row r="6" spans="2:16" ht="12" customHeight="1" x14ac:dyDescent="0.2">
      <c r="B6" s="34" t="s">
        <v>3</v>
      </c>
      <c r="C6" s="36">
        <v>4151.7484351854364</v>
      </c>
      <c r="D6" s="36">
        <v>570.76742359502907</v>
      </c>
      <c r="E6" s="36">
        <v>816.82961398736109</v>
      </c>
      <c r="F6" s="36">
        <v>2022.1881648952103</v>
      </c>
      <c r="G6" s="36">
        <v>3366.6888397397433</v>
      </c>
      <c r="H6" s="36">
        <v>4389.0201437551514</v>
      </c>
      <c r="I6" s="36">
        <v>4936.7802043501651</v>
      </c>
      <c r="J6" s="36">
        <v>5084.3601088321466</v>
      </c>
      <c r="K6" s="36">
        <v>4972.3705662007105</v>
      </c>
      <c r="L6" s="36">
        <v>4962.461377716093</v>
      </c>
      <c r="M6" s="36">
        <v>4633.9597003400531</v>
      </c>
      <c r="N6" s="37"/>
      <c r="O6" s="20"/>
    </row>
    <row r="7" spans="2:16" ht="12" customHeight="1" x14ac:dyDescent="0.2">
      <c r="B7" s="34" t="s">
        <v>4</v>
      </c>
      <c r="C7" s="36">
        <v>3781.973184754504</v>
      </c>
      <c r="D7" s="36">
        <v>474.56162640773613</v>
      </c>
      <c r="E7" s="36">
        <v>660.9546505958034</v>
      </c>
      <c r="F7" s="36">
        <v>1646.5270055146198</v>
      </c>
      <c r="G7" s="36">
        <v>2642.7061818002985</v>
      </c>
      <c r="H7" s="36">
        <v>3559.4690967382221</v>
      </c>
      <c r="I7" s="36">
        <v>4295.7956452610697</v>
      </c>
      <c r="J7" s="36">
        <v>4713.4096539736593</v>
      </c>
      <c r="K7" s="36">
        <v>5051.3539968420355</v>
      </c>
      <c r="L7" s="36">
        <v>4952.3070577059852</v>
      </c>
      <c r="M7" s="36">
        <v>3826.3980154616534</v>
      </c>
      <c r="N7" s="37"/>
      <c r="O7" s="20"/>
    </row>
    <row r="8" spans="2:16" ht="12" customHeight="1" x14ac:dyDescent="0.2">
      <c r="B8" s="35" t="s">
        <v>1</v>
      </c>
      <c r="C8" s="77">
        <v>3973.452727896034</v>
      </c>
      <c r="D8" s="77">
        <v>527.4327373270238</v>
      </c>
      <c r="E8" s="77">
        <v>744.62994557699722</v>
      </c>
      <c r="F8" s="77">
        <v>1845.0813971936425</v>
      </c>
      <c r="G8" s="77">
        <v>3022.0421147894795</v>
      </c>
      <c r="H8" s="77">
        <v>3992.7345227966694</v>
      </c>
      <c r="I8" s="77">
        <v>4629.5754999394367</v>
      </c>
      <c r="J8" s="77">
        <v>4903.5123316390527</v>
      </c>
      <c r="K8" s="77">
        <v>5010.7344664293923</v>
      </c>
      <c r="L8" s="77">
        <v>4957.356975203732</v>
      </c>
      <c r="M8" s="77">
        <v>4237.9239133848077</v>
      </c>
      <c r="N8" s="37"/>
      <c r="O8" s="20"/>
    </row>
    <row r="9" spans="2:16" ht="15" customHeight="1" x14ac:dyDescent="0.2">
      <c r="B9" s="88" t="s">
        <v>30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90"/>
      <c r="O9" s="19"/>
      <c r="P9" s="20"/>
    </row>
    <row r="10" spans="2:16" ht="12" customHeight="1" x14ac:dyDescent="0.2">
      <c r="B10" s="34" t="s">
        <v>3</v>
      </c>
      <c r="C10" s="36">
        <v>4337.4783341400716</v>
      </c>
      <c r="D10" s="36">
        <v>865.52918532818512</v>
      </c>
      <c r="E10" s="36">
        <v>1386.816071655041</v>
      </c>
      <c r="F10" s="36">
        <v>2046.5022512038524</v>
      </c>
      <c r="G10" s="36">
        <v>3158.0336161975515</v>
      </c>
      <c r="H10" s="36">
        <v>3998.3719312237058</v>
      </c>
      <c r="I10" s="36">
        <v>4410.6388702372114</v>
      </c>
      <c r="J10" s="36">
        <v>5207.5050641884591</v>
      </c>
      <c r="K10" s="36">
        <v>6191.9023715760559</v>
      </c>
      <c r="L10" s="36">
        <v>5310.5872779655392</v>
      </c>
      <c r="M10" s="36">
        <v>2248.7018407377218</v>
      </c>
      <c r="N10" s="36">
        <v>830.78927290640399</v>
      </c>
      <c r="O10" s="20"/>
      <c r="P10" s="20"/>
    </row>
    <row r="11" spans="2:16" ht="12" customHeight="1" x14ac:dyDescent="0.2">
      <c r="B11" s="34" t="s">
        <v>4</v>
      </c>
      <c r="C11" s="36">
        <v>3213.6750274617948</v>
      </c>
      <c r="D11" s="36">
        <v>942.14449627791566</v>
      </c>
      <c r="E11" s="36">
        <v>1364.3734706814578</v>
      </c>
      <c r="F11" s="36">
        <v>2379.5491012582388</v>
      </c>
      <c r="G11" s="36">
        <v>2978.4645255224395</v>
      </c>
      <c r="H11" s="36">
        <v>3261.1461377396572</v>
      </c>
      <c r="I11" s="36">
        <v>3510.8099217221143</v>
      </c>
      <c r="J11" s="36">
        <v>4044.5255732631899</v>
      </c>
      <c r="K11" s="36">
        <v>5012.2819216954022</v>
      </c>
      <c r="L11" s="36">
        <v>3025.6340435745938</v>
      </c>
      <c r="M11" s="36">
        <v>2019.7207353827607</v>
      </c>
      <c r="N11" s="36">
        <v>672.52209950792792</v>
      </c>
      <c r="O11" s="20"/>
      <c r="P11" s="20"/>
    </row>
    <row r="12" spans="2:16" ht="12" customHeight="1" x14ac:dyDescent="0.2">
      <c r="B12" s="35" t="s">
        <v>1</v>
      </c>
      <c r="C12" s="77">
        <v>4179.7391531514095</v>
      </c>
      <c r="D12" s="77">
        <v>899.0535830618893</v>
      </c>
      <c r="E12" s="77">
        <v>1383.07464993395</v>
      </c>
      <c r="F12" s="77">
        <v>2094.2684446163103</v>
      </c>
      <c r="G12" s="77">
        <v>3134.243747560477</v>
      </c>
      <c r="H12" s="77">
        <v>3905.002716700214</v>
      </c>
      <c r="I12" s="77">
        <v>4306.5829756274179</v>
      </c>
      <c r="J12" s="77">
        <v>5064.9693379857017</v>
      </c>
      <c r="K12" s="77">
        <v>6017.205761933471</v>
      </c>
      <c r="L12" s="77">
        <v>5012.487679818857</v>
      </c>
      <c r="M12" s="77">
        <v>2215.5910890787068</v>
      </c>
      <c r="N12" s="77">
        <v>800.12987978605088</v>
      </c>
      <c r="O12" s="20"/>
      <c r="P12" s="20"/>
    </row>
    <row r="13" spans="2:16" ht="15" customHeight="1" x14ac:dyDescent="0.2">
      <c r="B13" s="88" t="s">
        <v>6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90"/>
      <c r="O13" s="19"/>
      <c r="P13" s="20"/>
    </row>
    <row r="14" spans="2:16" ht="12" customHeight="1" x14ac:dyDescent="0.2">
      <c r="B14" s="34" t="s">
        <v>3</v>
      </c>
      <c r="C14" s="36">
        <v>2044.9942003485696</v>
      </c>
      <c r="D14" s="36">
        <v>438.65284644194753</v>
      </c>
      <c r="E14" s="36">
        <v>588.91323497661028</v>
      </c>
      <c r="F14" s="36">
        <v>706.51966683242165</v>
      </c>
      <c r="G14" s="36">
        <v>1209.5143701239795</v>
      </c>
      <c r="H14" s="36">
        <v>1576.8117988278914</v>
      </c>
      <c r="I14" s="36">
        <v>2068.7721094960957</v>
      </c>
      <c r="J14" s="36">
        <v>2376.5216295029304</v>
      </c>
      <c r="K14" s="36">
        <v>2640.8362943224024</v>
      </c>
      <c r="L14" s="36">
        <v>2625.1633449306973</v>
      </c>
      <c r="M14" s="36">
        <v>2232.2549995041159</v>
      </c>
      <c r="N14" s="36">
        <v>1404.9414420262999</v>
      </c>
      <c r="O14" s="20"/>
      <c r="P14" s="20"/>
    </row>
    <row r="15" spans="2:16" ht="12" customHeight="1" x14ac:dyDescent="0.2">
      <c r="B15" s="34" t="s">
        <v>4</v>
      </c>
      <c r="C15" s="36">
        <v>1721.8006488444246</v>
      </c>
      <c r="D15" s="36">
        <v>706.36116795892212</v>
      </c>
      <c r="E15" s="36">
        <v>516.9638968303293</v>
      </c>
      <c r="F15" s="36">
        <v>1024.4380892822783</v>
      </c>
      <c r="G15" s="36">
        <v>1078.6958673201468</v>
      </c>
      <c r="H15" s="36">
        <v>1518.2393525105683</v>
      </c>
      <c r="I15" s="36">
        <v>1837.8895831561038</v>
      </c>
      <c r="J15" s="36">
        <v>1996.2961780449641</v>
      </c>
      <c r="K15" s="36">
        <v>1943.5830528608642</v>
      </c>
      <c r="L15" s="36">
        <v>2018.9266226283178</v>
      </c>
      <c r="M15" s="36">
        <v>1814.8803743212418</v>
      </c>
      <c r="N15" s="36">
        <v>1355.6988286248481</v>
      </c>
      <c r="O15" s="20"/>
      <c r="P15" s="20"/>
    </row>
    <row r="16" spans="2:16" ht="12" customHeight="1" x14ac:dyDescent="0.2">
      <c r="B16" s="35" t="s">
        <v>1</v>
      </c>
      <c r="C16" s="77">
        <v>1905.6544900716344</v>
      </c>
      <c r="D16" s="77">
        <v>541.66503467543771</v>
      </c>
      <c r="E16" s="77">
        <v>562.53071786690975</v>
      </c>
      <c r="F16" s="77">
        <v>831.30042670493174</v>
      </c>
      <c r="G16" s="77">
        <v>1156.0566177890632</v>
      </c>
      <c r="H16" s="77">
        <v>1551.2685710752903</v>
      </c>
      <c r="I16" s="77">
        <v>1964.3949308548995</v>
      </c>
      <c r="J16" s="77">
        <v>2212.3491396230893</v>
      </c>
      <c r="K16" s="77">
        <v>2343.9194274922306</v>
      </c>
      <c r="L16" s="77">
        <v>2359.494441955796</v>
      </c>
      <c r="M16" s="77">
        <v>2050.4629561262327</v>
      </c>
      <c r="N16" s="77">
        <v>1383.9176769681437</v>
      </c>
      <c r="O16" s="20"/>
      <c r="P16" s="20"/>
    </row>
    <row r="17" spans="2:16" ht="13.5" customHeight="1" x14ac:dyDescent="0.2">
      <c r="B17" s="88" t="s">
        <v>12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90"/>
      <c r="O17" s="20"/>
      <c r="P17" s="20"/>
    </row>
    <row r="18" spans="2:16" ht="12" customHeight="1" x14ac:dyDescent="0.2">
      <c r="B18" s="34" t="s">
        <v>3</v>
      </c>
      <c r="C18" s="36">
        <v>1412.6389772362936</v>
      </c>
      <c r="D18" s="36">
        <v>263.77</v>
      </c>
      <c r="E18" s="36">
        <v>324.93</v>
      </c>
      <c r="F18" s="36">
        <v>579.73</v>
      </c>
      <c r="G18" s="36">
        <v>930.64</v>
      </c>
      <c r="H18" s="36">
        <v>1418.18</v>
      </c>
      <c r="I18" s="36">
        <v>1714.94</v>
      </c>
      <c r="J18" s="36">
        <v>1835.1</v>
      </c>
      <c r="K18" s="36">
        <v>1819.86</v>
      </c>
      <c r="L18" s="36">
        <v>1571.98</v>
      </c>
      <c r="M18" s="36">
        <v>1367.34</v>
      </c>
      <c r="N18" s="36">
        <v>728.98000000000013</v>
      </c>
      <c r="O18" s="20"/>
      <c r="P18" s="20"/>
    </row>
    <row r="19" spans="2:16" ht="12" customHeight="1" x14ac:dyDescent="0.2">
      <c r="B19" s="34" t="s">
        <v>4</v>
      </c>
      <c r="C19" s="36">
        <v>1593.8588619538396</v>
      </c>
      <c r="D19" s="36">
        <v>0</v>
      </c>
      <c r="E19" s="36">
        <v>318.81</v>
      </c>
      <c r="F19" s="36">
        <v>572.03</v>
      </c>
      <c r="G19" s="36">
        <v>1006.5100000000001</v>
      </c>
      <c r="H19" s="36">
        <v>1534.6799999999998</v>
      </c>
      <c r="I19" s="36">
        <v>1848.19</v>
      </c>
      <c r="J19" s="36">
        <v>2097.13744047619</v>
      </c>
      <c r="K19" s="36">
        <v>2488.8200000000002</v>
      </c>
      <c r="L19" s="36">
        <v>1629.54</v>
      </c>
      <c r="M19" s="36">
        <v>1555.93</v>
      </c>
      <c r="N19" s="36">
        <v>1144.94</v>
      </c>
      <c r="O19" s="20"/>
      <c r="P19" s="20"/>
    </row>
    <row r="20" spans="2:16" ht="12" customHeight="1" x14ac:dyDescent="0.2">
      <c r="B20" s="35" t="s">
        <v>1</v>
      </c>
      <c r="C20" s="77">
        <v>1537.3815617505998</v>
      </c>
      <c r="D20" s="77">
        <v>263.77</v>
      </c>
      <c r="E20" s="77">
        <v>320.78154362416103</v>
      </c>
      <c r="F20" s="77">
        <v>574.31224299065423</v>
      </c>
      <c r="G20" s="77">
        <v>984.4188603631809</v>
      </c>
      <c r="H20" s="77">
        <v>1501.2657073877353</v>
      </c>
      <c r="I20" s="77">
        <v>1805.3648897464168</v>
      </c>
      <c r="J20" s="77">
        <v>2016.261687242798</v>
      </c>
      <c r="K20" s="77">
        <v>2277.6372473532242</v>
      </c>
      <c r="L20" s="77">
        <v>1610.6045499181669</v>
      </c>
      <c r="M20" s="77">
        <v>1480.3768633540371</v>
      </c>
      <c r="N20" s="77">
        <v>938.01573604060934</v>
      </c>
      <c r="O20" s="20"/>
      <c r="P20" s="20"/>
    </row>
    <row r="25" spans="2:16" x14ac:dyDescent="0.2">
      <c r="C25" s="24"/>
      <c r="D25" s="24"/>
      <c r="E25" s="24"/>
      <c r="F25" s="24"/>
      <c r="G25" s="24"/>
      <c r="H25" s="24"/>
    </row>
    <row r="26" spans="2:16" x14ac:dyDescent="0.2">
      <c r="C26" s="24"/>
      <c r="D26" s="24"/>
      <c r="E26" s="24"/>
      <c r="F26" s="24"/>
      <c r="G26" s="24"/>
      <c r="H26" s="24"/>
    </row>
    <row r="27" spans="2:16" x14ac:dyDescent="0.2">
      <c r="C27" s="24"/>
      <c r="D27" s="22" t="str">
        <f>CONCATENATE("Среден размер* на натрупаните средства на едно осигурено лице в УПФ към ",'Осигурени лица'!$E$26)</f>
        <v>Среден размер* на натрупаните средства на едно осигурено лице в УПФ към 30.09.2022 г.</v>
      </c>
      <c r="E27" s="23" t="s">
        <v>35</v>
      </c>
      <c r="F27" s="24"/>
      <c r="G27" s="24"/>
      <c r="H27" s="24"/>
    </row>
    <row r="28" spans="2:16" x14ac:dyDescent="0.2">
      <c r="C28" s="24"/>
      <c r="D28" s="22" t="str">
        <f>CONCATENATE("Среден размер* на натрупаните средства на едно осигурено лице в ППФ**** към ",'Осигурени лица'!$E$26)</f>
        <v>Среден размер* на натрупаните средства на едно осигурено лице в ППФ**** към 30.09.2022 г.</v>
      </c>
      <c r="E28" s="23" t="s">
        <v>35</v>
      </c>
      <c r="F28" s="24"/>
      <c r="G28" s="24"/>
      <c r="H28" s="24"/>
    </row>
    <row r="29" spans="2:16" x14ac:dyDescent="0.2">
      <c r="C29" s="24"/>
      <c r="D29" s="22" t="str">
        <f>CONCATENATE("Среден размер* на натрупаните средства на едно осигурено лице в ДПФ към ",'Осигурени лица'!$E$26)</f>
        <v>Среден размер* на натрупаните средства на едно осигурено лице в ДПФ към 30.09.2022 г.</v>
      </c>
      <c r="E29" s="23" t="s">
        <v>35</v>
      </c>
      <c r="F29" s="24"/>
      <c r="G29" s="24"/>
      <c r="H29" s="24"/>
    </row>
    <row r="30" spans="2:16" x14ac:dyDescent="0.2">
      <c r="C30" s="24"/>
      <c r="D30" s="22" t="str">
        <f>CONCATENATE("Среден размер* на натрупаните средства на едно осигурено лице в ДПФПС към ",'Осигурени лица'!$E$26)</f>
        <v>Среден размер* на натрупаните средства на едно осигурено лице в ДПФПС към 30.09.2022 г.</v>
      </c>
      <c r="E30" s="23" t="s">
        <v>35</v>
      </c>
      <c r="F30" s="24"/>
      <c r="G30" s="24"/>
      <c r="H30" s="24"/>
    </row>
    <row r="31" spans="2:16" x14ac:dyDescent="0.2">
      <c r="C31" s="24"/>
      <c r="D31" s="24"/>
      <c r="E31" s="24"/>
      <c r="F31" s="24"/>
      <c r="G31" s="24"/>
      <c r="H31" s="24"/>
    </row>
    <row r="32" spans="2:16" x14ac:dyDescent="0.2">
      <c r="C32" s="24"/>
      <c r="D32" s="24"/>
      <c r="E32" s="24"/>
      <c r="F32" s="24"/>
      <c r="G32" s="24"/>
      <c r="H32" s="24"/>
    </row>
    <row r="33" spans="3:8" x14ac:dyDescent="0.2">
      <c r="C33" s="24"/>
      <c r="D33" s="24"/>
      <c r="E33" s="24"/>
      <c r="F33" s="24"/>
      <c r="G33" s="24"/>
      <c r="H33" s="24"/>
    </row>
    <row r="34" spans="3:8" x14ac:dyDescent="0.2">
      <c r="C34" s="24"/>
      <c r="D34" s="24"/>
      <c r="E34" s="24"/>
      <c r="F34" s="24"/>
      <c r="G34" s="24"/>
      <c r="H34" s="24"/>
    </row>
    <row r="35" spans="3:8" x14ac:dyDescent="0.2">
      <c r="C35" s="24"/>
      <c r="D35" s="24"/>
      <c r="E35" s="24"/>
      <c r="F35" s="24"/>
      <c r="G35" s="24"/>
      <c r="H35" s="24"/>
    </row>
    <row r="79" spans="15:15" x14ac:dyDescent="0.2">
      <c r="O79" s="21"/>
    </row>
    <row r="80" spans="15:15" x14ac:dyDescent="0.2">
      <c r="O80" s="21"/>
    </row>
    <row r="81" spans="2:15" x14ac:dyDescent="0.2">
      <c r="O81" s="15"/>
    </row>
    <row r="85" spans="2:15" x14ac:dyDescent="0.2">
      <c r="B85" s="7" t="s">
        <v>9</v>
      </c>
    </row>
    <row r="96" spans="2:15" ht="12.75" customHeight="1" x14ac:dyDescent="0.2"/>
    <row r="103" spans="1:14" x14ac:dyDescent="0.2">
      <c r="A103" s="7" t="s">
        <v>8</v>
      </c>
    </row>
    <row r="104" spans="1:14" ht="38.25" customHeight="1" x14ac:dyDescent="0.2">
      <c r="A104" s="79" t="s">
        <v>34</v>
      </c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A105" s="79" t="s">
        <v>33</v>
      </c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</row>
    <row r="106" spans="1:14" ht="12.75" customHeight="1" x14ac:dyDescent="0.2">
      <c r="A106" s="78" t="s">
        <v>32</v>
      </c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</row>
    <row r="107" spans="1:14" ht="25.5" customHeight="1" x14ac:dyDescent="0.2">
      <c r="A107" s="79" t="s">
        <v>31</v>
      </c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</sheetData>
  <sheetProtection sheet="1" objects="1" scenarios="1"/>
  <mergeCells count="11">
    <mergeCell ref="A107:N107"/>
    <mergeCell ref="A106:N106"/>
    <mergeCell ref="A104:N104"/>
    <mergeCell ref="A105:N105"/>
    <mergeCell ref="B2:N2"/>
    <mergeCell ref="B3:N3"/>
    <mergeCell ref="B1:N1"/>
    <mergeCell ref="B13:N13"/>
    <mergeCell ref="B9:N9"/>
    <mergeCell ref="B5:N5"/>
    <mergeCell ref="B17:N17"/>
  </mergeCells>
  <phoneticPr fontId="1" type="noConversion"/>
  <pageMargins left="0.74803149606299213" right="0.74803149606299213" top="0.78740157480314965" bottom="0.51" header="0.51181102362204722" footer="0.51181102362204722"/>
  <pageSetup paperSize="9" fitToHeight="2" orientation="landscape" r:id="rId1"/>
  <headerFooter alignWithMargins="0"/>
  <ignoredErrors>
    <ignoredError sqref="B9:N9 B6 N6 B7 N7 B8 N8 B13:N13 B10 B11 B12 B17:N17 B14 B15 B16 B20 B18 B19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40"/>
  <sheetViews>
    <sheetView workbookViewId="0"/>
  </sheetViews>
  <sheetFormatPr defaultColWidth="9.140625" defaultRowHeight="12.75" x14ac:dyDescent="0.2"/>
  <cols>
    <col min="1" max="1" width="1.85546875" style="1" customWidth="1"/>
    <col min="2" max="2" width="13.5703125" style="1" customWidth="1"/>
    <col min="3" max="3" width="9.140625" style="1"/>
    <col min="4" max="5" width="8.28515625" style="1" customWidth="1"/>
    <col min="6" max="6" width="8.5703125" style="1" customWidth="1"/>
    <col min="7" max="7" width="8.5703125" style="1" bestFit="1" customWidth="1"/>
    <col min="8" max="8" width="8.42578125" style="1" customWidth="1"/>
    <col min="9" max="9" width="8.28515625" style="1" customWidth="1"/>
    <col min="10" max="10" width="8.5703125" style="1" bestFit="1" customWidth="1"/>
    <col min="11" max="13" width="8.140625" style="1" bestFit="1" customWidth="1"/>
    <col min="14" max="14" width="8.85546875" style="1" bestFit="1" customWidth="1"/>
    <col min="15" max="15" width="10.5703125" style="1" bestFit="1" customWidth="1"/>
    <col min="16" max="16" width="9.140625" style="1"/>
    <col min="17" max="17" width="10" style="1" customWidth="1"/>
    <col min="18" max="19" width="10.140625" style="1" bestFit="1" customWidth="1"/>
    <col min="20" max="16384" width="9.140625" style="1"/>
  </cols>
  <sheetData>
    <row r="1" spans="1:16" ht="12.6" customHeight="1" x14ac:dyDescent="0.2">
      <c r="A1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6" s="2" customFormat="1" ht="12.6" customHeight="1" x14ac:dyDescent="0.2">
      <c r="A2"/>
      <c r="B2" s="65" t="s">
        <v>38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38"/>
    </row>
    <row r="3" spans="1:16" ht="12.6" customHeight="1" x14ac:dyDescent="0.2">
      <c r="A3" s="73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/>
    </row>
    <row r="4" spans="1:16" s="2" customFormat="1" ht="28.5" customHeight="1" x14ac:dyDescent="0.2">
      <c r="A4" s="38"/>
      <c r="B4" s="40" t="s">
        <v>0</v>
      </c>
      <c r="C4" s="41" t="s">
        <v>1</v>
      </c>
      <c r="D4" s="41" t="s">
        <v>13</v>
      </c>
      <c r="E4" s="41" t="s">
        <v>14</v>
      </c>
      <c r="F4" s="41" t="s">
        <v>15</v>
      </c>
      <c r="G4" s="41" t="s">
        <v>16</v>
      </c>
      <c r="H4" s="41" t="s">
        <v>17</v>
      </c>
      <c r="I4" s="41" t="s">
        <v>18</v>
      </c>
      <c r="J4" s="41" t="s">
        <v>19</v>
      </c>
      <c r="K4" s="41" t="s">
        <v>20</v>
      </c>
      <c r="L4" s="41" t="s">
        <v>21</v>
      </c>
      <c r="M4" s="41" t="s">
        <v>22</v>
      </c>
      <c r="N4" s="41" t="s">
        <v>2</v>
      </c>
      <c r="O4" s="42" t="s">
        <v>24</v>
      </c>
      <c r="P4" s="38"/>
    </row>
    <row r="5" spans="1:16" ht="12.6" customHeight="1" x14ac:dyDescent="0.2">
      <c r="A5"/>
      <c r="B5" s="66" t="s">
        <v>25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8"/>
      <c r="P5"/>
    </row>
    <row r="6" spans="1:16" ht="12.6" customHeight="1" x14ac:dyDescent="0.2">
      <c r="A6"/>
      <c r="B6" s="43" t="s">
        <v>3</v>
      </c>
      <c r="C6" s="44">
        <v>2024676</v>
      </c>
      <c r="D6" s="44">
        <v>20911</v>
      </c>
      <c r="E6" s="44">
        <v>121516</v>
      </c>
      <c r="F6" s="44">
        <v>175284</v>
      </c>
      <c r="G6" s="44">
        <v>243800</v>
      </c>
      <c r="H6" s="44">
        <v>272330</v>
      </c>
      <c r="I6" s="44">
        <v>292156</v>
      </c>
      <c r="J6" s="44">
        <v>310672</v>
      </c>
      <c r="K6" s="44">
        <v>280094</v>
      </c>
      <c r="L6" s="44">
        <v>218914</v>
      </c>
      <c r="M6" s="44">
        <v>88999</v>
      </c>
      <c r="N6" s="45"/>
      <c r="O6" s="46">
        <v>42.999313963246465</v>
      </c>
      <c r="P6" s="47"/>
    </row>
    <row r="7" spans="1:16" ht="12.6" customHeight="1" x14ac:dyDescent="0.2">
      <c r="A7"/>
      <c r="B7" s="43" t="s">
        <v>4</v>
      </c>
      <c r="C7" s="44">
        <v>1887574</v>
      </c>
      <c r="D7" s="44">
        <v>18176</v>
      </c>
      <c r="E7" s="44">
        <v>105184</v>
      </c>
      <c r="F7" s="44">
        <v>156191</v>
      </c>
      <c r="G7" s="44">
        <v>221851</v>
      </c>
      <c r="H7" s="44">
        <v>248984</v>
      </c>
      <c r="I7" s="44">
        <v>269259</v>
      </c>
      <c r="J7" s="44">
        <v>295837</v>
      </c>
      <c r="K7" s="44">
        <v>265751</v>
      </c>
      <c r="L7" s="44">
        <v>220534</v>
      </c>
      <c r="M7" s="44">
        <v>85807</v>
      </c>
      <c r="N7" s="45"/>
      <c r="O7" s="46">
        <v>43.410022614949128</v>
      </c>
      <c r="P7"/>
    </row>
    <row r="8" spans="1:16" s="2" customFormat="1" ht="12.6" customHeight="1" x14ac:dyDescent="0.2">
      <c r="A8" s="38"/>
      <c r="B8" s="48" t="s">
        <v>5</v>
      </c>
      <c r="C8" s="49">
        <v>3912250</v>
      </c>
      <c r="D8" s="49">
        <v>39087</v>
      </c>
      <c r="E8" s="49">
        <v>226700</v>
      </c>
      <c r="F8" s="49">
        <v>331475</v>
      </c>
      <c r="G8" s="49">
        <v>465651</v>
      </c>
      <c r="H8" s="49">
        <v>521314</v>
      </c>
      <c r="I8" s="49">
        <v>561415</v>
      </c>
      <c r="J8" s="49">
        <v>606509</v>
      </c>
      <c r="K8" s="49">
        <v>545845</v>
      </c>
      <c r="L8" s="49">
        <v>439448</v>
      </c>
      <c r="M8" s="49">
        <v>174806</v>
      </c>
      <c r="N8" s="50"/>
      <c r="O8" s="46">
        <v>43.197471793786185</v>
      </c>
      <c r="P8" s="38"/>
    </row>
    <row r="9" spans="1:16" ht="12.6" customHeight="1" x14ac:dyDescent="0.2">
      <c r="A9"/>
      <c r="B9" s="66" t="s">
        <v>23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8"/>
      <c r="P9"/>
    </row>
    <row r="10" spans="1:16" x14ac:dyDescent="0.2">
      <c r="A10"/>
      <c r="B10" s="51" t="s">
        <v>3</v>
      </c>
      <c r="C10" s="44">
        <v>265445</v>
      </c>
      <c r="D10" s="44">
        <v>153</v>
      </c>
      <c r="E10" s="44">
        <v>3182</v>
      </c>
      <c r="F10" s="44">
        <v>10232</v>
      </c>
      <c r="G10" s="44">
        <v>19647</v>
      </c>
      <c r="H10" s="44">
        <v>27899</v>
      </c>
      <c r="I10" s="44">
        <v>39791</v>
      </c>
      <c r="J10" s="44">
        <v>46158</v>
      </c>
      <c r="K10" s="44">
        <v>47873</v>
      </c>
      <c r="L10" s="44">
        <v>35512</v>
      </c>
      <c r="M10" s="44">
        <v>18231</v>
      </c>
      <c r="N10" s="44">
        <v>16767</v>
      </c>
      <c r="O10" s="46">
        <v>47.641501513759913</v>
      </c>
      <c r="P10" s="47"/>
    </row>
    <row r="11" spans="1:16" x14ac:dyDescent="0.2">
      <c r="A11"/>
      <c r="B11" s="51" t="s">
        <v>4</v>
      </c>
      <c r="C11" s="44">
        <v>43338</v>
      </c>
      <c r="D11" s="44">
        <v>15</v>
      </c>
      <c r="E11" s="44">
        <v>655</v>
      </c>
      <c r="F11" s="44">
        <v>1737</v>
      </c>
      <c r="G11" s="44">
        <v>2960</v>
      </c>
      <c r="H11" s="44">
        <v>4010</v>
      </c>
      <c r="I11" s="44">
        <v>5183</v>
      </c>
      <c r="J11" s="44">
        <v>6511</v>
      </c>
      <c r="K11" s="44">
        <v>8247</v>
      </c>
      <c r="L11" s="44">
        <v>5336</v>
      </c>
      <c r="M11" s="44">
        <v>3170</v>
      </c>
      <c r="N11" s="44">
        <v>5514</v>
      </c>
      <c r="O11" s="46">
        <v>48.157826184872391</v>
      </c>
      <c r="P11"/>
    </row>
    <row r="12" spans="1:16" x14ac:dyDescent="0.2">
      <c r="A12"/>
      <c r="B12" s="52" t="s">
        <v>5</v>
      </c>
      <c r="C12" s="49">
        <v>308783</v>
      </c>
      <c r="D12" s="49">
        <v>168</v>
      </c>
      <c r="E12" s="49">
        <v>3837</v>
      </c>
      <c r="F12" s="49">
        <v>11969</v>
      </c>
      <c r="G12" s="49">
        <v>22607</v>
      </c>
      <c r="H12" s="49">
        <v>31909</v>
      </c>
      <c r="I12" s="49">
        <v>44974</v>
      </c>
      <c r="J12" s="49">
        <v>52669</v>
      </c>
      <c r="K12" s="49">
        <v>56120</v>
      </c>
      <c r="L12" s="49">
        <v>40848</v>
      </c>
      <c r="M12" s="49">
        <v>21401</v>
      </c>
      <c r="N12" s="49">
        <v>22281</v>
      </c>
      <c r="O12" s="46">
        <v>47.713968192938076</v>
      </c>
      <c r="P12"/>
    </row>
    <row r="13" spans="1:16" x14ac:dyDescent="0.2">
      <c r="A13"/>
      <c r="B13" s="66" t="s">
        <v>7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8"/>
      <c r="P13"/>
    </row>
    <row r="14" spans="1:16" ht="12" customHeight="1" x14ac:dyDescent="0.2">
      <c r="A14"/>
      <c r="B14" s="51" t="s">
        <v>3</v>
      </c>
      <c r="C14" s="44">
        <v>367554</v>
      </c>
      <c r="D14" s="44">
        <v>161</v>
      </c>
      <c r="E14" s="44">
        <v>2929</v>
      </c>
      <c r="F14" s="44">
        <v>8509</v>
      </c>
      <c r="G14" s="44">
        <v>17576</v>
      </c>
      <c r="H14" s="44">
        <v>25921</v>
      </c>
      <c r="I14" s="44">
        <v>35860</v>
      </c>
      <c r="J14" s="44">
        <v>49414</v>
      </c>
      <c r="K14" s="44">
        <v>60510</v>
      </c>
      <c r="L14" s="44">
        <v>52505</v>
      </c>
      <c r="M14" s="44">
        <v>39255</v>
      </c>
      <c r="N14" s="44">
        <v>74914</v>
      </c>
      <c r="O14" s="46">
        <v>53.272556223031181</v>
      </c>
      <c r="P14" s="47"/>
    </row>
    <row r="15" spans="1:16" ht="12" customHeight="1" x14ac:dyDescent="0.2">
      <c r="A15"/>
      <c r="B15" s="51" t="s">
        <v>4</v>
      </c>
      <c r="C15" s="44">
        <v>278350</v>
      </c>
      <c r="D15" s="44">
        <v>88</v>
      </c>
      <c r="E15" s="44">
        <v>1704</v>
      </c>
      <c r="F15" s="44">
        <v>5461</v>
      </c>
      <c r="G15" s="44">
        <v>12022</v>
      </c>
      <c r="H15" s="44">
        <v>20079</v>
      </c>
      <c r="I15" s="44">
        <v>29308</v>
      </c>
      <c r="J15" s="44">
        <v>37113</v>
      </c>
      <c r="K15" s="44">
        <v>44932</v>
      </c>
      <c r="L15" s="44">
        <v>41520</v>
      </c>
      <c r="M15" s="44">
        <v>30441</v>
      </c>
      <c r="N15" s="44">
        <v>55682</v>
      </c>
      <c r="O15" s="46">
        <v>53.350657158253995</v>
      </c>
      <c r="P15"/>
    </row>
    <row r="16" spans="1:16" ht="12" customHeight="1" x14ac:dyDescent="0.2">
      <c r="A16"/>
      <c r="B16" s="52" t="s">
        <v>5</v>
      </c>
      <c r="C16" s="49">
        <v>645904</v>
      </c>
      <c r="D16" s="49">
        <v>249</v>
      </c>
      <c r="E16" s="49">
        <v>4633</v>
      </c>
      <c r="F16" s="49">
        <v>13970</v>
      </c>
      <c r="G16" s="49">
        <v>29598</v>
      </c>
      <c r="H16" s="49">
        <v>46000</v>
      </c>
      <c r="I16" s="49">
        <v>65168</v>
      </c>
      <c r="J16" s="49">
        <v>86527</v>
      </c>
      <c r="K16" s="49">
        <v>105442</v>
      </c>
      <c r="L16" s="49">
        <v>94025</v>
      </c>
      <c r="M16" s="49">
        <v>69696</v>
      </c>
      <c r="N16" s="49">
        <v>130596</v>
      </c>
      <c r="O16" s="46">
        <v>53.306213539473369</v>
      </c>
      <c r="P16"/>
    </row>
    <row r="17" spans="1:19" s="2" customFormat="1" ht="12" customHeight="1" x14ac:dyDescent="0.2">
      <c r="A17" s="38"/>
      <c r="B17" s="66" t="s">
        <v>11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8"/>
      <c r="P17" s="38"/>
    </row>
    <row r="18" spans="1:19" ht="12" customHeight="1" x14ac:dyDescent="0.2">
      <c r="A18"/>
      <c r="B18" s="51" t="s">
        <v>3</v>
      </c>
      <c r="C18" s="44">
        <v>3113</v>
      </c>
      <c r="D18" s="44">
        <v>3</v>
      </c>
      <c r="E18" s="44">
        <v>47</v>
      </c>
      <c r="F18" s="44">
        <v>231</v>
      </c>
      <c r="G18" s="44">
        <v>474</v>
      </c>
      <c r="H18" s="44">
        <v>605</v>
      </c>
      <c r="I18" s="44">
        <v>567</v>
      </c>
      <c r="J18" s="44">
        <v>430</v>
      </c>
      <c r="K18" s="44">
        <v>333</v>
      </c>
      <c r="L18" s="44">
        <v>200</v>
      </c>
      <c r="M18" s="44">
        <v>127</v>
      </c>
      <c r="N18" s="44">
        <v>96</v>
      </c>
      <c r="O18" s="46">
        <v>42.51</v>
      </c>
      <c r="P18" s="47"/>
    </row>
    <row r="19" spans="1:19" ht="12" customHeight="1" x14ac:dyDescent="0.2">
      <c r="A19"/>
      <c r="B19" s="51" t="s">
        <v>4</v>
      </c>
      <c r="C19" s="44">
        <v>6900</v>
      </c>
      <c r="D19" s="44">
        <v>0</v>
      </c>
      <c r="E19" s="44">
        <v>109</v>
      </c>
      <c r="F19" s="44">
        <v>562</v>
      </c>
      <c r="G19" s="44">
        <v>1156</v>
      </c>
      <c r="H19" s="44">
        <v>1465</v>
      </c>
      <c r="I19" s="44">
        <v>1219</v>
      </c>
      <c r="J19" s="44">
        <v>974</v>
      </c>
      <c r="K19" s="44">
        <v>722</v>
      </c>
      <c r="L19" s="44">
        <v>411</v>
      </c>
      <c r="M19" s="44">
        <v>189</v>
      </c>
      <c r="N19" s="44">
        <v>93</v>
      </c>
      <c r="O19" s="46">
        <v>41.26</v>
      </c>
      <c r="P19"/>
    </row>
    <row r="20" spans="1:19" ht="12" customHeight="1" x14ac:dyDescent="0.2">
      <c r="A20"/>
      <c r="B20" s="52" t="s">
        <v>5</v>
      </c>
      <c r="C20" s="49">
        <v>10013</v>
      </c>
      <c r="D20" s="49">
        <v>3</v>
      </c>
      <c r="E20" s="49">
        <v>156</v>
      </c>
      <c r="F20" s="49">
        <v>793</v>
      </c>
      <c r="G20" s="49">
        <v>1630</v>
      </c>
      <c r="H20" s="49">
        <v>2070</v>
      </c>
      <c r="I20" s="49">
        <v>1786</v>
      </c>
      <c r="J20" s="49">
        <v>1404</v>
      </c>
      <c r="K20" s="49">
        <v>1055</v>
      </c>
      <c r="L20" s="49">
        <v>611</v>
      </c>
      <c r="M20" s="49">
        <v>316</v>
      </c>
      <c r="N20" s="49">
        <v>189</v>
      </c>
      <c r="O20" s="46">
        <v>41.648619794267454</v>
      </c>
      <c r="P20"/>
    </row>
    <row r="21" spans="1:19" s="2" customFormat="1" ht="12" customHeight="1" x14ac:dyDescent="0.2">
      <c r="A21" s="38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/>
      <c r="P21" s="38"/>
      <c r="R21" s="3"/>
      <c r="S21" s="3"/>
    </row>
    <row r="22" spans="1:19" ht="12" customHeight="1" x14ac:dyDescent="0.2">
      <c r="A22" s="54"/>
      <c r="B22" s="69" t="s">
        <v>39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54"/>
      <c r="P22"/>
      <c r="R22" s="4"/>
      <c r="S22" s="4"/>
    </row>
    <row r="23" spans="1:19" ht="12" customHeight="1" x14ac:dyDescent="0.2">
      <c r="A23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55"/>
      <c r="P23"/>
      <c r="R23" s="4"/>
      <c r="S23" s="4"/>
    </row>
    <row r="24" spans="1:19" x14ac:dyDescent="0.2">
      <c r="A24"/>
      <c r="B24" s="40" t="s">
        <v>0</v>
      </c>
      <c r="C24" s="41" t="s">
        <v>1</v>
      </c>
      <c r="D24" s="41" t="s">
        <v>13</v>
      </c>
      <c r="E24" s="41" t="s">
        <v>14</v>
      </c>
      <c r="F24" s="41" t="s">
        <v>15</v>
      </c>
      <c r="G24" s="41" t="s">
        <v>16</v>
      </c>
      <c r="H24" s="41" t="s">
        <v>17</v>
      </c>
      <c r="I24" s="41" t="s">
        <v>18</v>
      </c>
      <c r="J24" s="41" t="s">
        <v>19</v>
      </c>
      <c r="K24" s="41" t="s">
        <v>20</v>
      </c>
      <c r="L24" s="41" t="s">
        <v>21</v>
      </c>
      <c r="M24" s="41" t="s">
        <v>22</v>
      </c>
      <c r="N24" s="41" t="s">
        <v>2</v>
      </c>
      <c r="O24" s="56"/>
      <c r="P24"/>
      <c r="R24" s="4"/>
      <c r="S24" s="4"/>
    </row>
    <row r="25" spans="1:19" x14ac:dyDescent="0.2">
      <c r="A25"/>
      <c r="B25" s="70" t="s">
        <v>36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2"/>
      <c r="O25" s="57"/>
      <c r="P25"/>
      <c r="R25" s="4"/>
      <c r="S25" s="4"/>
    </row>
    <row r="26" spans="1:19" x14ac:dyDescent="0.2">
      <c r="A26"/>
      <c r="B26" s="51" t="s">
        <v>3</v>
      </c>
      <c r="C26" s="58">
        <v>4220.1169805144127</v>
      </c>
      <c r="D26" s="58">
        <v>204.62625460284059</v>
      </c>
      <c r="E26" s="58">
        <v>840.6609999506237</v>
      </c>
      <c r="F26" s="58">
        <v>2069.6829865817763</v>
      </c>
      <c r="G26" s="58">
        <v>3451.1433716570968</v>
      </c>
      <c r="H26" s="58">
        <v>4477.1210811882647</v>
      </c>
      <c r="I26" s="58">
        <v>5043.1565835717911</v>
      </c>
      <c r="J26" s="58">
        <v>5178.6937457189579</v>
      </c>
      <c r="K26" s="58">
        <v>5064.7833333809358</v>
      </c>
      <c r="L26" s="58">
        <v>5024.1731595055589</v>
      </c>
      <c r="M26" s="58">
        <v>4649.1595531410467</v>
      </c>
      <c r="N26" s="59"/>
      <c r="O26" s="60"/>
      <c r="P26" s="47"/>
      <c r="R26" s="4"/>
      <c r="S26" s="4"/>
    </row>
    <row r="27" spans="1:19" ht="11.25" customHeight="1" x14ac:dyDescent="0.2">
      <c r="A27"/>
      <c r="B27" s="51" t="s">
        <v>4</v>
      </c>
      <c r="C27" s="58">
        <v>3848.1547880983744</v>
      </c>
      <c r="D27" s="58">
        <v>173.14510288292252</v>
      </c>
      <c r="E27" s="58">
        <v>677.10090812290844</v>
      </c>
      <c r="F27" s="58">
        <v>1682.2109628595756</v>
      </c>
      <c r="G27" s="58">
        <v>2712.8630434390652</v>
      </c>
      <c r="H27" s="58">
        <v>3635.2268615252392</v>
      </c>
      <c r="I27" s="58">
        <v>4417.0689044005949</v>
      </c>
      <c r="J27" s="58">
        <v>4812.2835754486432</v>
      </c>
      <c r="K27" s="58">
        <v>5138.4855739018858</v>
      </c>
      <c r="L27" s="58">
        <v>4985.907120353324</v>
      </c>
      <c r="M27" s="58">
        <v>3979.7677272250494</v>
      </c>
      <c r="N27" s="59"/>
      <c r="O27" s="60"/>
      <c r="P27"/>
      <c r="R27" s="4"/>
      <c r="S27" s="4"/>
    </row>
    <row r="28" spans="1:19" x14ac:dyDescent="0.2">
      <c r="A28"/>
      <c r="B28" s="52" t="s">
        <v>1</v>
      </c>
      <c r="C28" s="61">
        <v>4040.6534586567836</v>
      </c>
      <c r="D28" s="61">
        <v>189.98708010335915</v>
      </c>
      <c r="E28" s="61">
        <v>764.77258045875612</v>
      </c>
      <c r="F28" s="61">
        <v>1887.1061923825325</v>
      </c>
      <c r="G28" s="61">
        <v>3099.4030573541136</v>
      </c>
      <c r="H28" s="61">
        <v>4075.0252418504015</v>
      </c>
      <c r="I28" s="61">
        <v>4742.880063696196</v>
      </c>
      <c r="J28" s="61">
        <v>4999.969793490287</v>
      </c>
      <c r="K28" s="61">
        <v>5100.6661281682518</v>
      </c>
      <c r="L28" s="61">
        <v>5004.9696071435073</v>
      </c>
      <c r="M28" s="61">
        <v>4320.575268812282</v>
      </c>
      <c r="N28" s="59"/>
      <c r="O28" s="60"/>
      <c r="P28" s="38"/>
      <c r="R28" s="4"/>
      <c r="S28" s="4"/>
    </row>
    <row r="29" spans="1:19" ht="12" customHeight="1" x14ac:dyDescent="0.2">
      <c r="A29"/>
      <c r="B29" s="70" t="s">
        <v>37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2"/>
      <c r="O29" s="57"/>
      <c r="P29"/>
      <c r="R29" s="4"/>
      <c r="S29" s="4"/>
    </row>
    <row r="30" spans="1:19" ht="12" customHeight="1" x14ac:dyDescent="0.2">
      <c r="A30"/>
      <c r="B30" s="51" t="s">
        <v>3</v>
      </c>
      <c r="C30" s="58">
        <v>4461.9465036824949</v>
      </c>
      <c r="D30" s="58">
        <v>493.47986928104575</v>
      </c>
      <c r="E30" s="58">
        <v>1414.7076115650534</v>
      </c>
      <c r="F30" s="58">
        <v>2152.1524257232209</v>
      </c>
      <c r="G30" s="58">
        <v>3233.2490232605483</v>
      </c>
      <c r="H30" s="58">
        <v>4091.4970332269968</v>
      </c>
      <c r="I30" s="58">
        <v>4550.7452393757385</v>
      </c>
      <c r="J30" s="58">
        <v>5400.8677743836379</v>
      </c>
      <c r="K30" s="58">
        <v>6375.9838756710469</v>
      </c>
      <c r="L30" s="58">
        <v>5315.517976177066</v>
      </c>
      <c r="M30" s="58">
        <v>2278.9711277494375</v>
      </c>
      <c r="N30" s="58">
        <v>847.44516550366791</v>
      </c>
      <c r="O30" s="60"/>
      <c r="P30" s="47"/>
    </row>
    <row r="31" spans="1:19" ht="12" customHeight="1" x14ac:dyDescent="0.2">
      <c r="A31"/>
      <c r="B31" s="51" t="s">
        <v>4</v>
      </c>
      <c r="C31" s="58">
        <v>3298.7120993123813</v>
      </c>
      <c r="D31" s="58">
        <v>340.01666666666665</v>
      </c>
      <c r="E31" s="58">
        <v>1406.1501984732824</v>
      </c>
      <c r="F31" s="58">
        <v>2421.4000345423146</v>
      </c>
      <c r="G31" s="58">
        <v>2997.4447770270272</v>
      </c>
      <c r="H31" s="58">
        <v>3333.5524014962593</v>
      </c>
      <c r="I31" s="58">
        <v>3559.2152768666792</v>
      </c>
      <c r="J31" s="58">
        <v>4250.975114421748</v>
      </c>
      <c r="K31" s="58">
        <v>5174.905438341214</v>
      </c>
      <c r="L31" s="58">
        <v>3065.9318815592205</v>
      </c>
      <c r="M31" s="58">
        <v>1937.9141987381699</v>
      </c>
      <c r="N31" s="58">
        <v>776.48628400435257</v>
      </c>
      <c r="O31" s="60"/>
      <c r="P31"/>
    </row>
    <row r="32" spans="1:19" s="2" customFormat="1" ht="12" customHeight="1" x14ac:dyDescent="0.2">
      <c r="A32" s="38"/>
      <c r="B32" s="52" t="s">
        <v>1</v>
      </c>
      <c r="C32" s="61">
        <v>4298.6854024671047</v>
      </c>
      <c r="D32" s="61">
        <v>479.77779761904759</v>
      </c>
      <c r="E32" s="61">
        <v>1413.2468074016158</v>
      </c>
      <c r="F32" s="61">
        <v>2191.2269596457513</v>
      </c>
      <c r="G32" s="61">
        <v>3202.3744902021494</v>
      </c>
      <c r="H32" s="61">
        <v>3996.2462270832675</v>
      </c>
      <c r="I32" s="61">
        <v>4436.4770000444705</v>
      </c>
      <c r="J32" s="61">
        <v>5258.7167726746284</v>
      </c>
      <c r="K32" s="61">
        <v>6199.4818465787603</v>
      </c>
      <c r="L32" s="61">
        <v>5021.65312597924</v>
      </c>
      <c r="M32" s="61">
        <v>2228.45243867109</v>
      </c>
      <c r="N32" s="61">
        <v>829.88458597010913</v>
      </c>
      <c r="O32" s="60"/>
      <c r="P32"/>
    </row>
    <row r="33" spans="1:16" ht="12" customHeight="1" x14ac:dyDescent="0.2">
      <c r="A33"/>
      <c r="B33" s="70" t="s">
        <v>6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2"/>
      <c r="O33" s="57"/>
      <c r="P33"/>
    </row>
    <row r="34" spans="1:16" ht="12" customHeight="1" x14ac:dyDescent="0.2">
      <c r="A34"/>
      <c r="B34" s="51" t="s">
        <v>3</v>
      </c>
      <c r="C34" s="58">
        <v>2111.97027508883</v>
      </c>
      <c r="D34" s="58">
        <v>1161.7746583850931</v>
      </c>
      <c r="E34" s="58">
        <v>605.57590303857978</v>
      </c>
      <c r="F34" s="58">
        <v>782.92943589140918</v>
      </c>
      <c r="G34" s="58">
        <v>1292.7808278334094</v>
      </c>
      <c r="H34" s="58">
        <v>1635.3152081324024</v>
      </c>
      <c r="I34" s="58">
        <v>2210.2708036809818</v>
      </c>
      <c r="J34" s="58">
        <v>2489.1009780628974</v>
      </c>
      <c r="K34" s="58">
        <v>2754.5262027764002</v>
      </c>
      <c r="L34" s="58">
        <v>2644.3459638129698</v>
      </c>
      <c r="M34" s="58">
        <v>2354.0410052222646</v>
      </c>
      <c r="N34" s="58">
        <v>1366.1943731478759</v>
      </c>
      <c r="O34" s="60"/>
      <c r="P34" s="47"/>
    </row>
    <row r="35" spans="1:16" ht="12" customHeight="1" x14ac:dyDescent="0.2">
      <c r="A35"/>
      <c r="B35" s="51" t="s">
        <v>4</v>
      </c>
      <c r="C35" s="58">
        <v>1782.6487258846776</v>
      </c>
      <c r="D35" s="58">
        <v>1230.3406818181818</v>
      </c>
      <c r="E35" s="58">
        <v>2501.392705399061</v>
      </c>
      <c r="F35" s="58">
        <v>811.49368980040299</v>
      </c>
      <c r="G35" s="58">
        <v>1161.697843120945</v>
      </c>
      <c r="H35" s="58">
        <v>1595.6783206334978</v>
      </c>
      <c r="I35" s="58">
        <v>1911.462177903644</v>
      </c>
      <c r="J35" s="58">
        <v>2049.154476329049</v>
      </c>
      <c r="K35" s="58">
        <v>2090.0382802902168</v>
      </c>
      <c r="L35" s="58">
        <v>1998.1301389691716</v>
      </c>
      <c r="M35" s="58">
        <v>1857.5842492033769</v>
      </c>
      <c r="N35" s="58">
        <v>1363.1409987069433</v>
      </c>
      <c r="O35" s="60"/>
      <c r="P35"/>
    </row>
    <row r="36" spans="1:16" s="2" customFormat="1" ht="12" customHeight="1" x14ac:dyDescent="0.2">
      <c r="A36" s="38"/>
      <c r="B36" s="52" t="s">
        <v>1</v>
      </c>
      <c r="C36" s="61">
        <v>1970.0503408246423</v>
      </c>
      <c r="D36" s="61">
        <v>1186.0068273092368</v>
      </c>
      <c r="E36" s="61">
        <v>1302.8502028922944</v>
      </c>
      <c r="F36" s="61">
        <v>794.09546241947044</v>
      </c>
      <c r="G36" s="61">
        <v>1239.5380532468412</v>
      </c>
      <c r="H36" s="61">
        <v>1618.0137067391306</v>
      </c>
      <c r="I36" s="61">
        <v>2075.8876216854896</v>
      </c>
      <c r="J36" s="61">
        <v>2300.3999423301398</v>
      </c>
      <c r="K36" s="61">
        <v>2471.3679609643214</v>
      </c>
      <c r="L36" s="61">
        <v>2358.9869524062747</v>
      </c>
      <c r="M36" s="61">
        <v>2137.2044563533059</v>
      </c>
      <c r="N36" s="61">
        <v>1364.8925109497995</v>
      </c>
      <c r="O36" s="60"/>
      <c r="P36"/>
    </row>
    <row r="37" spans="1:16" ht="12" customHeight="1" x14ac:dyDescent="0.2">
      <c r="A37"/>
      <c r="B37" s="70" t="s">
        <v>12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2"/>
      <c r="O37" s="60"/>
      <c r="P37" s="38"/>
    </row>
    <row r="38" spans="1:16" ht="12" customHeight="1" x14ac:dyDescent="0.2">
      <c r="A38"/>
      <c r="B38" s="51" t="s">
        <v>3</v>
      </c>
      <c r="C38" s="58">
        <v>1463.5228364921297</v>
      </c>
      <c r="D38" s="58">
        <v>158.04</v>
      </c>
      <c r="E38" s="58">
        <v>331.79</v>
      </c>
      <c r="F38" s="58">
        <v>612.09</v>
      </c>
      <c r="G38" s="58">
        <v>972.69</v>
      </c>
      <c r="H38" s="58">
        <v>1485.68</v>
      </c>
      <c r="I38" s="58">
        <v>1770.69</v>
      </c>
      <c r="J38" s="58">
        <v>1904.3</v>
      </c>
      <c r="K38" s="58">
        <v>1878.57</v>
      </c>
      <c r="L38" s="58">
        <v>1715.29</v>
      </c>
      <c r="M38" s="58">
        <v>1332.19</v>
      </c>
      <c r="N38" s="58">
        <v>812.02</v>
      </c>
      <c r="O38" s="60"/>
      <c r="P38" s="47"/>
    </row>
    <row r="39" spans="1:16" ht="12" customHeight="1" x14ac:dyDescent="0.2">
      <c r="A39"/>
      <c r="B39" s="51" t="s">
        <v>4</v>
      </c>
      <c r="C39" s="58">
        <v>1660.8545681159421</v>
      </c>
      <c r="D39" s="58">
        <v>0</v>
      </c>
      <c r="E39" s="58">
        <v>340.81</v>
      </c>
      <c r="F39" s="58">
        <v>605.23</v>
      </c>
      <c r="G39" s="58">
        <v>1079.25</v>
      </c>
      <c r="H39" s="58">
        <v>1638.18</v>
      </c>
      <c r="I39" s="58">
        <v>1916.65</v>
      </c>
      <c r="J39" s="58">
        <v>2177.17</v>
      </c>
      <c r="K39" s="58">
        <v>2622.93</v>
      </c>
      <c r="L39" s="58">
        <v>1613.8</v>
      </c>
      <c r="M39" s="58">
        <v>1616.93</v>
      </c>
      <c r="N39" s="58">
        <v>1241.67</v>
      </c>
      <c r="O39" s="60"/>
      <c r="P39"/>
    </row>
    <row r="40" spans="1:16" s="2" customFormat="1" ht="12" customHeight="1" x14ac:dyDescent="0.2">
      <c r="A40" s="38"/>
      <c r="B40" s="52" t="s">
        <v>1</v>
      </c>
      <c r="C40" s="61">
        <v>1599.5049545590734</v>
      </c>
      <c r="D40" s="61">
        <v>158.04</v>
      </c>
      <c r="E40" s="61">
        <v>338.09243589743591</v>
      </c>
      <c r="F40" s="61">
        <v>607.22831021437582</v>
      </c>
      <c r="G40" s="61">
        <v>1048.2626134969325</v>
      </c>
      <c r="H40" s="61">
        <v>1593.6087439613527</v>
      </c>
      <c r="I40" s="61">
        <v>1870.3121948488242</v>
      </c>
      <c r="J40" s="61">
        <v>2093.5987037037039</v>
      </c>
      <c r="K40" s="61">
        <v>2387.9803507109004</v>
      </c>
      <c r="L40" s="61">
        <v>1647.0209492635024</v>
      </c>
      <c r="M40" s="61">
        <v>1502.4933544303799</v>
      </c>
      <c r="N40" s="61">
        <v>1023.4350793650794</v>
      </c>
      <c r="O40" s="60"/>
      <c r="P40" s="38"/>
    </row>
  </sheetData>
  <mergeCells count="1">
    <mergeCell ref="B1:O1"/>
  </mergeCells>
  <pageMargins left="0.35433070866141736" right="0.35433070866141736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Осигурени лица</vt:lpstr>
      <vt:lpstr>Натрупани средства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кфн</dc:creator>
  <cp:lastModifiedBy>ON</cp:lastModifiedBy>
  <cp:lastPrinted>2020-08-11T12:28:39Z</cp:lastPrinted>
  <dcterms:created xsi:type="dcterms:W3CDTF">2007-02-26T17:24:26Z</dcterms:created>
  <dcterms:modified xsi:type="dcterms:W3CDTF">2022-11-16T14:34:21Z</dcterms:modified>
</cp:coreProperties>
</file>