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M08_2022\"/>
    </mc:Choice>
  </mc:AlternateContent>
  <bookViews>
    <workbookView xWindow="0" yWindow="0" windowWidth="21600" windowHeight="9630" tabRatio="731"/>
  </bookViews>
  <sheets>
    <sheet name="Premiums" sheetId="4" r:id="rId1"/>
    <sheet name="Payments" sheetId="8" r:id="rId2"/>
    <sheet name="Prem-Pay-Total" sheetId="6" r:id="rId3"/>
    <sheet name="Prem-Pay-Exp" sheetId="1" r:id="rId4"/>
    <sheet name="Balance sheet" sheetId="2" r:id="rId5"/>
    <sheet name="Income Statement" sheetId="3" r:id="rId6"/>
  </sheets>
  <externalReferences>
    <externalReference r:id="rId7"/>
    <externalReference r:id="rId8"/>
  </externalReferences>
  <definedNames>
    <definedName name="_xlnm.Print_Area" localSheetId="4">'Balance sheet'!$A$1:$C$134</definedName>
    <definedName name="_xlnm.Print_Area" localSheetId="5">'Income Statement'!$A$1:$C$122</definedName>
    <definedName name="_xlnm.Print_Area" localSheetId="1">Payments!$A$1:$Z$35</definedName>
    <definedName name="_xlnm.Print_Area" localSheetId="0">Premiums!$A$1:$Z$35</definedName>
    <definedName name="_xlnm.Print_Area" localSheetId="3">'Prem-Pay-Exp'!$A$1:$W$37</definedName>
    <definedName name="_xlnm.Print_Area" localSheetId="2">'Prem-Pay-Total'!$A$1:$H$36</definedName>
    <definedName name="_xlnm.Print_Titles" localSheetId="4">'Balance sheet'!$1:$1</definedName>
    <definedName name="_xlnm.Print_Titles" localSheetId="5">'Income Statement'!$1:$1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4" i="4" l="1"/>
  <c r="Z34" i="8"/>
  <c r="Z33" i="8"/>
  <c r="Z32" i="8"/>
  <c r="Z31" i="8"/>
  <c r="Z30" i="8"/>
  <c r="Z29" i="8"/>
  <c r="Z28" i="8"/>
  <c r="Z27" i="8"/>
  <c r="Z26" i="8"/>
  <c r="Z25" i="8"/>
  <c r="Z24" i="8"/>
  <c r="Z23" i="8"/>
  <c r="Z22" i="8"/>
  <c r="Z21" i="8"/>
  <c r="Z20" i="8"/>
  <c r="Z19" i="8"/>
  <c r="Z18" i="8"/>
  <c r="Z17" i="8"/>
  <c r="Z16" i="8"/>
  <c r="Z15" i="8"/>
  <c r="Z14" i="8"/>
  <c r="Z13" i="8"/>
  <c r="Z12" i="8"/>
  <c r="Z11" i="8"/>
  <c r="Z10" i="8"/>
  <c r="Z9" i="8"/>
  <c r="Z8" i="8"/>
  <c r="Z7" i="8"/>
  <c r="Z6" i="8"/>
  <c r="Z5" i="8"/>
  <c r="Z4" i="8"/>
  <c r="Z33" i="4"/>
  <c r="Z32" i="4"/>
  <c r="Z31" i="4"/>
  <c r="Z30" i="4"/>
  <c r="Z29" i="4"/>
  <c r="Z28" i="4"/>
  <c r="Z27" i="4"/>
  <c r="Z26" i="4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Z6" i="4"/>
  <c r="Z5" i="4"/>
  <c r="Z4" i="4"/>
  <c r="C121" i="3" l="1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6" i="3"/>
  <c r="C105" i="3"/>
  <c r="C104" i="3"/>
  <c r="C103" i="3"/>
  <c r="C102" i="3"/>
  <c r="C101" i="3"/>
  <c r="C100" i="3"/>
  <c r="C99" i="3"/>
  <c r="C98" i="3"/>
  <c r="C97" i="3"/>
  <c r="C96" i="3"/>
  <c r="C94" i="3"/>
  <c r="C93" i="3"/>
  <c r="C91" i="3"/>
  <c r="C90" i="3"/>
  <c r="C89" i="3"/>
  <c r="C88" i="3"/>
  <c r="C87" i="3"/>
  <c r="C86" i="3"/>
  <c r="C85" i="3"/>
  <c r="C84" i="3"/>
  <c r="C83" i="3"/>
  <c r="C81" i="3"/>
  <c r="C80" i="3"/>
  <c r="C79" i="3"/>
  <c r="C78" i="3"/>
  <c r="C77" i="3"/>
  <c r="C75" i="3"/>
  <c r="C74" i="3"/>
  <c r="C73" i="3"/>
  <c r="C72" i="3"/>
  <c r="C71" i="3"/>
  <c r="C70" i="3"/>
  <c r="C67" i="3"/>
  <c r="C66" i="3"/>
  <c r="C65" i="3"/>
  <c r="C64" i="3"/>
  <c r="C62" i="3"/>
  <c r="C61" i="3"/>
  <c r="C60" i="3"/>
  <c r="C57" i="3"/>
  <c r="C56" i="3"/>
  <c r="C55" i="3"/>
  <c r="C54" i="3"/>
  <c r="C53" i="3"/>
  <c r="C52" i="3"/>
  <c r="C51" i="3"/>
  <c r="C50" i="3"/>
  <c r="C48" i="3"/>
  <c r="C47" i="3"/>
  <c r="C45" i="3"/>
  <c r="C44" i="3"/>
  <c r="C43" i="3"/>
  <c r="C42" i="3"/>
  <c r="C41" i="3"/>
  <c r="C40" i="3"/>
  <c r="C37" i="3"/>
  <c r="C36" i="3"/>
  <c r="C35" i="3"/>
  <c r="C34" i="3"/>
  <c r="C33" i="3"/>
  <c r="C32" i="3"/>
  <c r="C31" i="3"/>
  <c r="C30" i="3"/>
  <c r="C29" i="3"/>
  <c r="C27" i="3"/>
  <c r="C26" i="3"/>
  <c r="C25" i="3"/>
  <c r="C24" i="3"/>
  <c r="C22" i="3"/>
  <c r="C21" i="3"/>
  <c r="C20" i="3"/>
  <c r="C19" i="3"/>
  <c r="C18" i="3"/>
  <c r="C17" i="3"/>
  <c r="C14" i="3"/>
  <c r="C13" i="3"/>
  <c r="C12" i="3"/>
  <c r="C11" i="3"/>
  <c r="C10" i="3"/>
  <c r="C9" i="3"/>
  <c r="C8" i="3"/>
  <c r="C7" i="3"/>
  <c r="C6" i="3"/>
  <c r="C132" i="2"/>
  <c r="C131" i="2"/>
  <c r="C130" i="2"/>
  <c r="C129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7" i="2"/>
  <c r="C86" i="2"/>
  <c r="C85" i="2"/>
  <c r="C84" i="2"/>
  <c r="C83" i="2"/>
  <c r="C82" i="2"/>
  <c r="C81" i="2"/>
  <c r="C80" i="2"/>
  <c r="C79" i="2"/>
  <c r="C78" i="2"/>
  <c r="C77" i="2"/>
  <c r="C76" i="2"/>
  <c r="C73" i="2"/>
  <c r="C72" i="2"/>
  <c r="C71" i="2"/>
  <c r="C70" i="2"/>
  <c r="C69" i="2"/>
  <c r="C68" i="2"/>
  <c r="C66" i="2"/>
  <c r="C65" i="2"/>
  <c r="C64" i="2"/>
  <c r="C63" i="2"/>
  <c r="C62" i="2"/>
  <c r="C61" i="2"/>
  <c r="C59" i="2"/>
  <c r="C58" i="2"/>
  <c r="C57" i="2"/>
  <c r="C55" i="2"/>
  <c r="C54" i="2"/>
  <c r="C53" i="2"/>
  <c r="C52" i="2"/>
  <c r="C51" i="2"/>
  <c r="C50" i="2"/>
  <c r="C49" i="2"/>
  <c r="C48" i="2"/>
  <c r="C47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0" i="2"/>
  <c r="C9" i="2"/>
  <c r="C8" i="2"/>
  <c r="C7" i="2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G33" i="6"/>
  <c r="D33" i="6"/>
  <c r="G32" i="6"/>
  <c r="D32" i="6"/>
  <c r="G31" i="6"/>
  <c r="D31" i="6"/>
  <c r="G30" i="6"/>
  <c r="D30" i="6"/>
  <c r="G29" i="6"/>
  <c r="D29" i="6"/>
  <c r="G28" i="6"/>
  <c r="D28" i="6"/>
  <c r="G27" i="6"/>
  <c r="D27" i="6"/>
  <c r="G26" i="6"/>
  <c r="D26" i="6"/>
  <c r="G25" i="6"/>
  <c r="D25" i="6"/>
  <c r="G24" i="6"/>
  <c r="D24" i="6"/>
  <c r="G23" i="6"/>
  <c r="D23" i="6"/>
  <c r="G22" i="6"/>
  <c r="D22" i="6"/>
  <c r="G21" i="6"/>
  <c r="D21" i="6"/>
  <c r="G20" i="6"/>
  <c r="D20" i="6"/>
  <c r="G19" i="6"/>
  <c r="D19" i="6"/>
  <c r="G18" i="6"/>
  <c r="D18" i="6"/>
  <c r="G17" i="6"/>
  <c r="D17" i="6"/>
  <c r="G16" i="6"/>
  <c r="D16" i="6"/>
  <c r="G15" i="6"/>
  <c r="D15" i="6"/>
  <c r="G14" i="6"/>
  <c r="D14" i="6"/>
  <c r="G13" i="6"/>
  <c r="D13" i="6"/>
  <c r="G12" i="6"/>
  <c r="D12" i="6"/>
  <c r="G11" i="6"/>
  <c r="D11" i="6"/>
  <c r="G10" i="6"/>
  <c r="D10" i="6"/>
  <c r="G9" i="6"/>
  <c r="D9" i="6"/>
  <c r="G8" i="6"/>
  <c r="D8" i="6"/>
  <c r="G7" i="6"/>
  <c r="D7" i="6"/>
  <c r="G6" i="6"/>
  <c r="D6" i="6"/>
  <c r="G5" i="6"/>
  <c r="D5" i="6"/>
  <c r="G4" i="6"/>
  <c r="D4" i="6"/>
  <c r="A1" i="3"/>
  <c r="A1" i="2"/>
  <c r="A1" i="1"/>
  <c r="A1" i="6"/>
  <c r="A1" i="8"/>
  <c r="A1" i="4"/>
  <c r="C133" i="2" l="1"/>
  <c r="X33" i="8" l="1"/>
  <c r="T33" i="8"/>
  <c r="P33" i="8"/>
  <c r="L33" i="8"/>
  <c r="H33" i="8"/>
  <c r="D33" i="8"/>
  <c r="X32" i="8"/>
  <c r="T32" i="8"/>
  <c r="P32" i="8"/>
  <c r="L32" i="8"/>
  <c r="H32" i="8"/>
  <c r="D32" i="8"/>
  <c r="X31" i="8"/>
  <c r="T31" i="8"/>
  <c r="P31" i="8"/>
  <c r="L31" i="8"/>
  <c r="H31" i="8"/>
  <c r="D31" i="8"/>
  <c r="X30" i="8"/>
  <c r="T30" i="8"/>
  <c r="P30" i="8"/>
  <c r="L30" i="8"/>
  <c r="H30" i="8"/>
  <c r="D30" i="8"/>
  <c r="X29" i="8"/>
  <c r="T29" i="8"/>
  <c r="P29" i="8"/>
  <c r="L29" i="8"/>
  <c r="H29" i="8"/>
  <c r="D29" i="8"/>
  <c r="X28" i="8"/>
  <c r="T28" i="8"/>
  <c r="P28" i="8"/>
  <c r="L28" i="8"/>
  <c r="H28" i="8"/>
  <c r="D28" i="8"/>
  <c r="X27" i="8"/>
  <c r="T27" i="8"/>
  <c r="P27" i="8"/>
  <c r="L27" i="8"/>
  <c r="H27" i="8"/>
  <c r="D27" i="8"/>
  <c r="X26" i="8"/>
  <c r="T26" i="8"/>
  <c r="P26" i="8"/>
  <c r="L26" i="8"/>
  <c r="H26" i="8"/>
  <c r="D26" i="8"/>
  <c r="X25" i="8"/>
  <c r="T25" i="8"/>
  <c r="P25" i="8"/>
  <c r="L25" i="8"/>
  <c r="H25" i="8"/>
  <c r="D25" i="8"/>
  <c r="X24" i="8"/>
  <c r="T24" i="8"/>
  <c r="P24" i="8"/>
  <c r="L24" i="8"/>
  <c r="H24" i="8"/>
  <c r="W33" i="8"/>
  <c r="S33" i="8"/>
  <c r="O33" i="8"/>
  <c r="K33" i="8"/>
  <c r="G33" i="8"/>
  <c r="C33" i="8"/>
  <c r="W32" i="8"/>
  <c r="S32" i="8"/>
  <c r="O32" i="8"/>
  <c r="K32" i="8"/>
  <c r="G32" i="8"/>
  <c r="C32" i="8"/>
  <c r="W31" i="8"/>
  <c r="S31" i="8"/>
  <c r="O31" i="8"/>
  <c r="K31" i="8"/>
  <c r="G31" i="8"/>
  <c r="C31" i="8"/>
  <c r="W30" i="8"/>
  <c r="S30" i="8"/>
  <c r="O30" i="8"/>
  <c r="K30" i="8"/>
  <c r="G30" i="8"/>
  <c r="C30" i="8"/>
  <c r="W29" i="8"/>
  <c r="S29" i="8"/>
  <c r="O29" i="8"/>
  <c r="K29" i="8"/>
  <c r="G29" i="8"/>
  <c r="C29" i="8"/>
  <c r="W28" i="8"/>
  <c r="S28" i="8"/>
  <c r="O28" i="8"/>
  <c r="K28" i="8"/>
  <c r="G28" i="8"/>
  <c r="C28" i="8"/>
  <c r="W27" i="8"/>
  <c r="S27" i="8"/>
  <c r="O27" i="8"/>
  <c r="K27" i="8"/>
  <c r="G27" i="8"/>
  <c r="C27" i="8"/>
  <c r="W26" i="8"/>
  <c r="S26" i="8"/>
  <c r="O26" i="8"/>
  <c r="K26" i="8"/>
  <c r="G26" i="8"/>
  <c r="C26" i="8"/>
  <c r="W25" i="8"/>
  <c r="S25" i="8"/>
  <c r="O25" i="8"/>
  <c r="K25" i="8"/>
  <c r="G25" i="8"/>
  <c r="C25" i="8"/>
  <c r="W24" i="8"/>
  <c r="S24" i="8"/>
  <c r="O24" i="8"/>
  <c r="K24" i="8"/>
  <c r="G24" i="8"/>
  <c r="V33" i="8"/>
  <c r="R33" i="8"/>
  <c r="N33" i="8"/>
  <c r="J33" i="8"/>
  <c r="F33" i="8"/>
  <c r="V32" i="8"/>
  <c r="R32" i="8"/>
  <c r="N32" i="8"/>
  <c r="J32" i="8"/>
  <c r="F32" i="8"/>
  <c r="V31" i="8"/>
  <c r="R31" i="8"/>
  <c r="N31" i="8"/>
  <c r="J31" i="8"/>
  <c r="F31" i="8"/>
  <c r="V30" i="8"/>
  <c r="R30" i="8"/>
  <c r="N30" i="8"/>
  <c r="J30" i="8"/>
  <c r="F30" i="8"/>
  <c r="V29" i="8"/>
  <c r="R29" i="8"/>
  <c r="N29" i="8"/>
  <c r="J29" i="8"/>
  <c r="F29" i="8"/>
  <c r="V28" i="8"/>
  <c r="R28" i="8"/>
  <c r="N28" i="8"/>
  <c r="J28" i="8"/>
  <c r="F28" i="8"/>
  <c r="V27" i="8"/>
  <c r="R27" i="8"/>
  <c r="N27" i="8"/>
  <c r="J27" i="8"/>
  <c r="F27" i="8"/>
  <c r="V26" i="8"/>
  <c r="R26" i="8"/>
  <c r="N26" i="8"/>
  <c r="J26" i="8"/>
  <c r="Q33" i="8"/>
  <c r="Y32" i="8"/>
  <c r="I32" i="8"/>
  <c r="Q31" i="8"/>
  <c r="Y30" i="8"/>
  <c r="I30" i="8"/>
  <c r="Q29" i="8"/>
  <c r="Y28" i="8"/>
  <c r="I28" i="8"/>
  <c r="Q27" i="8"/>
  <c r="Y26" i="8"/>
  <c r="I26" i="8"/>
  <c r="Y25" i="8"/>
  <c r="Q25" i="8"/>
  <c r="I25" i="8"/>
  <c r="Y24" i="8"/>
  <c r="Q24" i="8"/>
  <c r="I24" i="8"/>
  <c r="C24" i="8"/>
  <c r="W23" i="8"/>
  <c r="S23" i="8"/>
  <c r="O23" i="8"/>
  <c r="K23" i="8"/>
  <c r="G23" i="8"/>
  <c r="C23" i="8"/>
  <c r="W22" i="8"/>
  <c r="S22" i="8"/>
  <c r="O22" i="8"/>
  <c r="K22" i="8"/>
  <c r="G22" i="8"/>
  <c r="C22" i="8"/>
  <c r="W21" i="8"/>
  <c r="S21" i="8"/>
  <c r="O21" i="8"/>
  <c r="K21" i="8"/>
  <c r="G21" i="8"/>
  <c r="C21" i="8"/>
  <c r="W20" i="8"/>
  <c r="S20" i="8"/>
  <c r="O20" i="8"/>
  <c r="K20" i="8"/>
  <c r="G20" i="8"/>
  <c r="C20" i="8"/>
  <c r="W19" i="8"/>
  <c r="S19" i="8"/>
  <c r="O19" i="8"/>
  <c r="K19" i="8"/>
  <c r="G19" i="8"/>
  <c r="C19" i="8"/>
  <c r="W18" i="8"/>
  <c r="S18" i="8"/>
  <c r="O18" i="8"/>
  <c r="G18" i="8"/>
  <c r="C18" i="8"/>
  <c r="W17" i="8"/>
  <c r="S17" i="8"/>
  <c r="O17" i="8"/>
  <c r="K17" i="8"/>
  <c r="G17" i="8"/>
  <c r="C17" i="8"/>
  <c r="W16" i="8"/>
  <c r="S16" i="8"/>
  <c r="O16" i="8"/>
  <c r="K16" i="8"/>
  <c r="G16" i="8"/>
  <c r="C16" i="8"/>
  <c r="W15" i="8"/>
  <c r="S15" i="8"/>
  <c r="O15" i="8"/>
  <c r="K15" i="8"/>
  <c r="G15" i="8"/>
  <c r="C15" i="8"/>
  <c r="W14" i="8"/>
  <c r="S14" i="8"/>
  <c r="O14" i="8"/>
  <c r="K14" i="8"/>
  <c r="G14" i="8"/>
  <c r="C14" i="8"/>
  <c r="W13" i="8"/>
  <c r="O13" i="8"/>
  <c r="K13" i="8"/>
  <c r="G13" i="8"/>
  <c r="C13" i="8"/>
  <c r="W12" i="8"/>
  <c r="S12" i="8"/>
  <c r="O12" i="8"/>
  <c r="K12" i="8"/>
  <c r="G12" i="8"/>
  <c r="C12" i="8"/>
  <c r="W11" i="8"/>
  <c r="S11" i="8"/>
  <c r="O11" i="8"/>
  <c r="K11" i="8"/>
  <c r="G11" i="8"/>
  <c r="C11" i="8"/>
  <c r="W10" i="8"/>
  <c r="S10" i="8"/>
  <c r="O10" i="8"/>
  <c r="K10" i="8"/>
  <c r="G10" i="8"/>
  <c r="C10" i="8"/>
  <c r="W9" i="8"/>
  <c r="S9" i="8"/>
  <c r="O9" i="8"/>
  <c r="K9" i="8"/>
  <c r="G9" i="8"/>
  <c r="C9" i="8"/>
  <c r="W8" i="8"/>
  <c r="S8" i="8"/>
  <c r="O8" i="8"/>
  <c r="K8" i="8"/>
  <c r="G8" i="8"/>
  <c r="M33" i="8"/>
  <c r="U32" i="8"/>
  <c r="E32" i="8"/>
  <c r="M31" i="8"/>
  <c r="U30" i="8"/>
  <c r="E30" i="8"/>
  <c r="M29" i="8"/>
  <c r="U28" i="8"/>
  <c r="E28" i="8"/>
  <c r="M27" i="8"/>
  <c r="U26" i="8"/>
  <c r="F26" i="8"/>
  <c r="V25" i="8"/>
  <c r="N25" i="8"/>
  <c r="F25" i="8"/>
  <c r="V24" i="8"/>
  <c r="N24" i="8"/>
  <c r="F24" i="8"/>
  <c r="V23" i="8"/>
  <c r="R23" i="8"/>
  <c r="N23" i="8"/>
  <c r="J23" i="8"/>
  <c r="F23" i="8"/>
  <c r="V22" i="8"/>
  <c r="R22" i="8"/>
  <c r="N22" i="8"/>
  <c r="J22" i="8"/>
  <c r="F22" i="8"/>
  <c r="V21" i="8"/>
  <c r="R21" i="8"/>
  <c r="J21" i="8"/>
  <c r="F21" i="8"/>
  <c r="V20" i="8"/>
  <c r="R20" i="8"/>
  <c r="N20" i="8"/>
  <c r="J20" i="8"/>
  <c r="F20" i="8"/>
  <c r="V19" i="8"/>
  <c r="R19" i="8"/>
  <c r="N19" i="8"/>
  <c r="J19" i="8"/>
  <c r="F19" i="8"/>
  <c r="N18" i="8"/>
  <c r="J18" i="8"/>
  <c r="V17" i="8"/>
  <c r="R17" i="8"/>
  <c r="N17" i="8"/>
  <c r="J17" i="8"/>
  <c r="F17" i="8"/>
  <c r="V16" i="8"/>
  <c r="R16" i="8"/>
  <c r="N16" i="8"/>
  <c r="J16" i="8"/>
  <c r="F16" i="8"/>
  <c r="V15" i="8"/>
  <c r="R15" i="8"/>
  <c r="N15" i="8"/>
  <c r="J15" i="8"/>
  <c r="F15" i="8"/>
  <c r="V14" i="8"/>
  <c r="R14" i="8"/>
  <c r="N14" i="8"/>
  <c r="J14" i="8"/>
  <c r="F14" i="8"/>
  <c r="V13" i="8"/>
  <c r="R13" i="8"/>
  <c r="F13" i="8"/>
  <c r="V12" i="8"/>
  <c r="R12" i="8"/>
  <c r="N12" i="8"/>
  <c r="J12" i="8"/>
  <c r="F12" i="8"/>
  <c r="V11" i="8"/>
  <c r="R11" i="8"/>
  <c r="N11" i="8"/>
  <c r="J11" i="8"/>
  <c r="F11" i="8"/>
  <c r="V10" i="8"/>
  <c r="R10" i="8"/>
  <c r="N10" i="8"/>
  <c r="J10" i="8"/>
  <c r="F10" i="8"/>
  <c r="V9" i="8"/>
  <c r="R9" i="8"/>
  <c r="N9" i="8"/>
  <c r="J9" i="8"/>
  <c r="F9" i="8"/>
  <c r="V8" i="8"/>
  <c r="R8" i="8"/>
  <c r="N8" i="8"/>
  <c r="J8" i="8"/>
  <c r="F8" i="8"/>
  <c r="V7" i="8"/>
  <c r="R7" i="8"/>
  <c r="N7" i="8"/>
  <c r="J7" i="8"/>
  <c r="F7" i="8"/>
  <c r="V6" i="8"/>
  <c r="R6" i="8"/>
  <c r="N6" i="8"/>
  <c r="J6" i="8"/>
  <c r="F6" i="8"/>
  <c r="V5" i="8"/>
  <c r="R5" i="8"/>
  <c r="N5" i="8"/>
  <c r="J5" i="8"/>
  <c r="F5" i="8"/>
  <c r="R4" i="8"/>
  <c r="N4" i="8"/>
  <c r="J4" i="8"/>
  <c r="V3" i="8"/>
  <c r="R3" i="8"/>
  <c r="N3" i="8"/>
  <c r="Y33" i="8"/>
  <c r="I33" i="8"/>
  <c r="Q32" i="8"/>
  <c r="Y31" i="8"/>
  <c r="I31" i="8"/>
  <c r="Q30" i="8"/>
  <c r="Y29" i="8"/>
  <c r="I29" i="8"/>
  <c r="Q28" i="8"/>
  <c r="Y27" i="8"/>
  <c r="I27" i="8"/>
  <c r="Q26" i="8"/>
  <c r="E26" i="8"/>
  <c r="U25" i="8"/>
  <c r="M25" i="8"/>
  <c r="E25" i="8"/>
  <c r="U24" i="8"/>
  <c r="M24" i="8"/>
  <c r="E24" i="8"/>
  <c r="Y23" i="8"/>
  <c r="U23" i="8"/>
  <c r="Q23" i="8"/>
  <c r="M23" i="8"/>
  <c r="I23" i="8"/>
  <c r="E23" i="8"/>
  <c r="Y22" i="8"/>
  <c r="U22" i="8"/>
  <c r="Q22" i="8"/>
  <c r="M22" i="8"/>
  <c r="I22" i="8"/>
  <c r="E22" i="8"/>
  <c r="Q21" i="8"/>
  <c r="M21" i="8"/>
  <c r="Y20" i="8"/>
  <c r="U20" i="8"/>
  <c r="Q20" i="8"/>
  <c r="M20" i="8"/>
  <c r="I20" i="8"/>
  <c r="E20" i="8"/>
  <c r="Y19" i="8"/>
  <c r="U19" i="8"/>
  <c r="Q19" i="8"/>
  <c r="M19" i="8"/>
  <c r="I19" i="8"/>
  <c r="E19" i="8"/>
  <c r="Y18" i="8"/>
  <c r="U18" i="8"/>
  <c r="I18" i="8"/>
  <c r="E18" i="8"/>
  <c r="Y17" i="8"/>
  <c r="U17" i="8"/>
  <c r="Q17" i="8"/>
  <c r="M17" i="8"/>
  <c r="I17" i="8"/>
  <c r="E17" i="8"/>
  <c r="Y16" i="8"/>
  <c r="U16" i="8"/>
  <c r="Q16" i="8"/>
  <c r="M16" i="8"/>
  <c r="I16" i="8"/>
  <c r="E16" i="8"/>
  <c r="Y15" i="8"/>
  <c r="U15" i="8"/>
  <c r="Q15" i="8"/>
  <c r="M15" i="8"/>
  <c r="I15" i="8"/>
  <c r="E15" i="8"/>
  <c r="Y14" i="8"/>
  <c r="U14" i="8"/>
  <c r="Q14" i="8"/>
  <c r="M14" i="8"/>
  <c r="I14" i="8"/>
  <c r="E14" i="8"/>
  <c r="Q13" i="8"/>
  <c r="M13" i="8"/>
  <c r="Y12" i="8"/>
  <c r="U12" i="8"/>
  <c r="Q12" i="8"/>
  <c r="M12" i="8"/>
  <c r="I12" i="8"/>
  <c r="E12" i="8"/>
  <c r="Y11" i="8"/>
  <c r="U11" i="8"/>
  <c r="Q11" i="8"/>
  <c r="M11" i="8"/>
  <c r="I11" i="8"/>
  <c r="E11" i="8"/>
  <c r="Y10" i="8"/>
  <c r="U10" i="8"/>
  <c r="Q10" i="8"/>
  <c r="M10" i="8"/>
  <c r="I10" i="8"/>
  <c r="E10" i="8"/>
  <c r="Y9" i="8"/>
  <c r="U9" i="8"/>
  <c r="Q9" i="8"/>
  <c r="M9" i="8"/>
  <c r="I9" i="8"/>
  <c r="E9" i="8"/>
  <c r="Y8" i="8"/>
  <c r="U8" i="8"/>
  <c r="Q8" i="8"/>
  <c r="M8" i="8"/>
  <c r="I8" i="8"/>
  <c r="E8" i="8"/>
  <c r="Y7" i="8"/>
  <c r="U7" i="8"/>
  <c r="Q7" i="8"/>
  <c r="M7" i="8"/>
  <c r="I7" i="8"/>
  <c r="E7" i="8"/>
  <c r="Y6" i="8"/>
  <c r="U6" i="8"/>
  <c r="Q6" i="8"/>
  <c r="M6" i="8"/>
  <c r="I6" i="8"/>
  <c r="E6" i="8"/>
  <c r="Y5" i="8"/>
  <c r="U5" i="8"/>
  <c r="Q5" i="8"/>
  <c r="M5" i="8"/>
  <c r="I5" i="8"/>
  <c r="E5" i="8"/>
  <c r="Y4" i="8"/>
  <c r="U4" i="8"/>
  <c r="M4" i="8"/>
  <c r="I4" i="8"/>
  <c r="E4" i="8"/>
  <c r="Y3" i="8"/>
  <c r="E33" i="8"/>
  <c r="M30" i="8"/>
  <c r="U27" i="8"/>
  <c r="R25" i="8"/>
  <c r="J24" i="8"/>
  <c r="P23" i="8"/>
  <c r="X22" i="8"/>
  <c r="H22" i="8"/>
  <c r="P21" i="8"/>
  <c r="X20" i="8"/>
  <c r="H20" i="8"/>
  <c r="P19" i="8"/>
  <c r="X18" i="8"/>
  <c r="H18" i="8"/>
  <c r="P17" i="8"/>
  <c r="X16" i="8"/>
  <c r="H16" i="8"/>
  <c r="P15" i="8"/>
  <c r="X14" i="8"/>
  <c r="H14" i="8"/>
  <c r="P13" i="8"/>
  <c r="X12" i="8"/>
  <c r="H12" i="8"/>
  <c r="P11" i="8"/>
  <c r="X10" i="8"/>
  <c r="H10" i="8"/>
  <c r="P9" i="8"/>
  <c r="X8" i="8"/>
  <c r="H8" i="8"/>
  <c r="W7" i="8"/>
  <c r="O7" i="8"/>
  <c r="G7" i="8"/>
  <c r="W6" i="8"/>
  <c r="O6" i="8"/>
  <c r="G6" i="8"/>
  <c r="W5" i="8"/>
  <c r="O5" i="8"/>
  <c r="G5" i="8"/>
  <c r="W4" i="8"/>
  <c r="W3" i="8"/>
  <c r="Q3" i="8"/>
  <c r="L3" i="8"/>
  <c r="H3" i="8"/>
  <c r="D3" i="8"/>
  <c r="M32" i="8"/>
  <c r="U29" i="8"/>
  <c r="E27" i="8"/>
  <c r="J25" i="8"/>
  <c r="D24" i="8"/>
  <c r="L23" i="8"/>
  <c r="T22" i="8"/>
  <c r="D22" i="8"/>
  <c r="L21" i="8"/>
  <c r="T20" i="8"/>
  <c r="D20" i="8"/>
  <c r="L19" i="8"/>
  <c r="T18" i="8"/>
  <c r="D18" i="8"/>
  <c r="L17" i="8"/>
  <c r="T16" i="8"/>
  <c r="D16" i="8"/>
  <c r="L15" i="8"/>
  <c r="T14" i="8"/>
  <c r="D14" i="8"/>
  <c r="L13" i="8"/>
  <c r="T12" i="8"/>
  <c r="D12" i="8"/>
  <c r="L11" i="8"/>
  <c r="T10" i="8"/>
  <c r="D10" i="8"/>
  <c r="L9" i="8"/>
  <c r="T8" i="8"/>
  <c r="D8" i="8"/>
  <c r="T7" i="8"/>
  <c r="L7" i="8"/>
  <c r="D7" i="8"/>
  <c r="T6" i="8"/>
  <c r="L6" i="8"/>
  <c r="D6" i="8"/>
  <c r="T5" i="8"/>
  <c r="L5" i="8"/>
  <c r="D5" i="8"/>
  <c r="T4" i="8"/>
  <c r="L4" i="8"/>
  <c r="D4" i="8"/>
  <c r="U3" i="8"/>
  <c r="P3" i="8"/>
  <c r="K3" i="8"/>
  <c r="G3" i="8"/>
  <c r="C3" i="8"/>
  <c r="U31" i="8"/>
  <c r="E29" i="8"/>
  <c r="M26" i="8"/>
  <c r="X23" i="8"/>
  <c r="H23" i="8"/>
  <c r="P22" i="8"/>
  <c r="P20" i="8"/>
  <c r="X19" i="8"/>
  <c r="H19" i="8"/>
  <c r="X17" i="8"/>
  <c r="H17" i="8"/>
  <c r="P16" i="8"/>
  <c r="X15" i="8"/>
  <c r="H15" i="8"/>
  <c r="P14" i="8"/>
  <c r="P12" i="8"/>
  <c r="X11" i="8"/>
  <c r="H11" i="8"/>
  <c r="P10" i="8"/>
  <c r="X9" i="8"/>
  <c r="H9" i="8"/>
  <c r="P8" i="8"/>
  <c r="C8" i="8"/>
  <c r="S7" i="8"/>
  <c r="K7" i="8"/>
  <c r="C7" i="8"/>
  <c r="S6" i="8"/>
  <c r="K6" i="8"/>
  <c r="C6" i="8"/>
  <c r="S5" i="8"/>
  <c r="K5" i="8"/>
  <c r="C5" i="8"/>
  <c r="S4" i="8"/>
  <c r="C4" i="8"/>
  <c r="T3" i="8"/>
  <c r="O3" i="8"/>
  <c r="J3" i="8"/>
  <c r="F3" i="8"/>
  <c r="M28" i="8"/>
  <c r="D23" i="8"/>
  <c r="L20" i="8"/>
  <c r="T17" i="8"/>
  <c r="D15" i="8"/>
  <c r="L12" i="8"/>
  <c r="T9" i="8"/>
  <c r="P7" i="8"/>
  <c r="H6" i="8"/>
  <c r="X4" i="8"/>
  <c r="S3" i="8"/>
  <c r="E3" i="8"/>
  <c r="L22" i="8"/>
  <c r="T19" i="8"/>
  <c r="D17" i="8"/>
  <c r="L14" i="8"/>
  <c r="T11" i="8"/>
  <c r="D9" i="8"/>
  <c r="H7" i="8"/>
  <c r="X5" i="8"/>
  <c r="P4" i="8"/>
  <c r="M3" i="8"/>
  <c r="U33" i="8"/>
  <c r="R24" i="8"/>
  <c r="D19" i="8"/>
  <c r="L16" i="8"/>
  <c r="T13" i="8"/>
  <c r="D11" i="8"/>
  <c r="L8" i="8"/>
  <c r="X6" i="8"/>
  <c r="P5" i="8"/>
  <c r="H4" i="8"/>
  <c r="I3" i="8"/>
  <c r="E31" i="8"/>
  <c r="T23" i="8"/>
  <c r="T15" i="8"/>
  <c r="L10" i="8"/>
  <c r="X7" i="8"/>
  <c r="P6" i="8"/>
  <c r="H5" i="8"/>
  <c r="X3" i="8"/>
  <c r="D21" i="8" l="1"/>
  <c r="T21" i="8"/>
  <c r="H13" i="8"/>
  <c r="P18" i="8"/>
  <c r="H21" i="8"/>
  <c r="G4" i="8"/>
  <c r="E13" i="8"/>
  <c r="U13" i="8"/>
  <c r="M18" i="8"/>
  <c r="E21" i="8"/>
  <c r="U21" i="8"/>
  <c r="J13" i="8"/>
  <c r="R18" i="8"/>
  <c r="S13" i="8"/>
  <c r="K18" i="8"/>
  <c r="D13" i="8"/>
  <c r="L18" i="8"/>
  <c r="K4" i="8"/>
  <c r="X13" i="8"/>
  <c r="X21" i="8"/>
  <c r="O4" i="8"/>
  <c r="Q4" i="8"/>
  <c r="I13" i="8"/>
  <c r="Y13" i="8"/>
  <c r="Q18" i="8"/>
  <c r="I21" i="8"/>
  <c r="Y21" i="8"/>
  <c r="F4" i="8"/>
  <c r="V4" i="8"/>
  <c r="N13" i="8"/>
  <c r="F18" i="8"/>
  <c r="V18" i="8"/>
  <c r="N21" i="8"/>
  <c r="F20" i="6" l="1"/>
  <c r="F16" i="6"/>
  <c r="F10" i="6"/>
  <c r="F19" i="6"/>
  <c r="A51" i="8"/>
  <c r="X34" i="8"/>
  <c r="F29" i="6"/>
  <c r="F15" i="6"/>
  <c r="F9" i="6"/>
  <c r="A49" i="8"/>
  <c r="A55" i="8"/>
  <c r="F24" i="6"/>
  <c r="F14" i="6"/>
  <c r="F23" i="6"/>
  <c r="F5" i="6"/>
  <c r="F31" i="6"/>
  <c r="F17" i="6"/>
  <c r="A52" i="8"/>
  <c r="A50" i="8"/>
  <c r="H34" i="8"/>
  <c r="A53" i="8"/>
  <c r="A47" i="8"/>
  <c r="A48" i="8"/>
  <c r="F30" i="6"/>
  <c r="F22" i="6"/>
  <c r="F6" i="6"/>
  <c r="A46" i="8"/>
  <c r="F33" i="6"/>
  <c r="F25" i="6"/>
  <c r="F7" i="6"/>
  <c r="N34" i="8"/>
  <c r="F21" i="6"/>
  <c r="H15" i="6"/>
  <c r="H9" i="6"/>
  <c r="Y34" i="8"/>
  <c r="K34" i="8"/>
  <c r="F26" i="6"/>
  <c r="L34" i="8"/>
  <c r="F34" i="8"/>
  <c r="H20" i="6"/>
  <c r="H10" i="6"/>
  <c r="H31" i="6"/>
  <c r="R34" i="8"/>
  <c r="T34" i="8"/>
  <c r="Q34" i="8"/>
  <c r="F4" i="6"/>
  <c r="F32" i="6"/>
  <c r="I34" i="8"/>
  <c r="W34" i="8"/>
  <c r="H24" i="6"/>
  <c r="M34" i="8"/>
  <c r="S34" i="8"/>
  <c r="H29" i="6"/>
  <c r="D34" i="8"/>
  <c r="H23" i="6"/>
  <c r="F13" i="6"/>
  <c r="E34" i="8"/>
  <c r="U34" i="8"/>
  <c r="H30" i="6"/>
  <c r="J34" i="8"/>
  <c r="G34" i="8"/>
  <c r="H22" i="6"/>
  <c r="F27" i="6"/>
  <c r="O34" i="8"/>
  <c r="H17" i="6"/>
  <c r="F11" i="6"/>
  <c r="F8" i="6"/>
  <c r="P34" i="8"/>
  <c r="F28" i="6"/>
  <c r="V34" i="8"/>
  <c r="F18" i="6"/>
  <c r="F12" i="6"/>
  <c r="H6" i="6"/>
  <c r="A54" i="8" l="1"/>
  <c r="H5" i="6"/>
  <c r="C34" i="8"/>
  <c r="H19" i="6"/>
  <c r="H16" i="6"/>
  <c r="H14" i="6"/>
  <c r="H12" i="6"/>
  <c r="H26" i="6"/>
  <c r="H4" i="6"/>
  <c r="H11" i="6"/>
  <c r="H27" i="6"/>
  <c r="H21" i="6" l="1"/>
  <c r="H28" i="6"/>
  <c r="F34" i="6"/>
  <c r="H7" i="6"/>
  <c r="G34" i="6"/>
  <c r="H33" i="6"/>
  <c r="G44" i="6" s="1"/>
  <c r="H8" i="6"/>
  <c r="H32" i="6"/>
  <c r="H18" i="6"/>
  <c r="H25" i="6"/>
  <c r="H13" i="6"/>
  <c r="G46" i="6" l="1"/>
  <c r="G48" i="6"/>
  <c r="H34" i="6"/>
  <c r="G53" i="6"/>
  <c r="G49" i="6"/>
  <c r="G45" i="6"/>
  <c r="G52" i="6"/>
  <c r="G50" i="6"/>
  <c r="G47" i="6"/>
  <c r="G51" i="6"/>
  <c r="X33" i="4"/>
  <c r="T33" i="4"/>
  <c r="P33" i="4"/>
  <c r="L33" i="4"/>
  <c r="H33" i="4"/>
  <c r="D33" i="4"/>
  <c r="X32" i="4"/>
  <c r="T32" i="4"/>
  <c r="P32" i="4"/>
  <c r="L32" i="4"/>
  <c r="H32" i="4"/>
  <c r="D32" i="4"/>
  <c r="X31" i="4"/>
  <c r="T31" i="4"/>
  <c r="P31" i="4"/>
  <c r="L31" i="4"/>
  <c r="H31" i="4"/>
  <c r="D31" i="4"/>
  <c r="X30" i="4"/>
  <c r="T30" i="4"/>
  <c r="P30" i="4"/>
  <c r="L30" i="4"/>
  <c r="H30" i="4"/>
  <c r="D30" i="4"/>
  <c r="X29" i="4"/>
  <c r="T29" i="4"/>
  <c r="P29" i="4"/>
  <c r="L29" i="4"/>
  <c r="H29" i="4"/>
  <c r="D29" i="4"/>
  <c r="X28" i="4"/>
  <c r="T28" i="4"/>
  <c r="P28" i="4"/>
  <c r="L28" i="4"/>
  <c r="H28" i="4"/>
  <c r="D28" i="4"/>
  <c r="X27" i="4"/>
  <c r="T27" i="4"/>
  <c r="P27" i="4"/>
  <c r="L27" i="4"/>
  <c r="H27" i="4"/>
  <c r="D27" i="4"/>
  <c r="X26" i="4"/>
  <c r="T26" i="4"/>
  <c r="P26" i="4"/>
  <c r="L26" i="4"/>
  <c r="H26" i="4"/>
  <c r="D26" i="4"/>
  <c r="X25" i="4"/>
  <c r="T25" i="4"/>
  <c r="P25" i="4"/>
  <c r="L25" i="4"/>
  <c r="H25" i="4"/>
  <c r="D25" i="4"/>
  <c r="X24" i="4"/>
  <c r="T24" i="4"/>
  <c r="P24" i="4"/>
  <c r="L24" i="4"/>
  <c r="H24" i="4"/>
  <c r="D24" i="4"/>
  <c r="X23" i="4"/>
  <c r="T23" i="4"/>
  <c r="P23" i="4"/>
  <c r="L23" i="4"/>
  <c r="H23" i="4"/>
  <c r="D23" i="4"/>
  <c r="X22" i="4"/>
  <c r="T22" i="4"/>
  <c r="P22" i="4"/>
  <c r="L22" i="4"/>
  <c r="H22" i="4"/>
  <c r="D22" i="4"/>
  <c r="X21" i="4"/>
  <c r="L21" i="4"/>
  <c r="H21" i="4"/>
  <c r="X20" i="4"/>
  <c r="T20" i="4"/>
  <c r="P20" i="4"/>
  <c r="L20" i="4"/>
  <c r="H20" i="4"/>
  <c r="D20" i="4"/>
  <c r="X19" i="4"/>
  <c r="T19" i="4"/>
  <c r="P19" i="4"/>
  <c r="L19" i="4"/>
  <c r="H19" i="4"/>
  <c r="D19" i="4"/>
  <c r="T18" i="4"/>
  <c r="P18" i="4"/>
  <c r="D18" i="4"/>
  <c r="X17" i="4"/>
  <c r="T17" i="4"/>
  <c r="P17" i="4"/>
  <c r="L17" i="4"/>
  <c r="H17" i="4"/>
  <c r="D17" i="4"/>
  <c r="X16" i="4"/>
  <c r="T16" i="4"/>
  <c r="P16" i="4"/>
  <c r="L16" i="4"/>
  <c r="H16" i="4"/>
  <c r="D16" i="4"/>
  <c r="X15" i="4"/>
  <c r="T15" i="4"/>
  <c r="P15" i="4"/>
  <c r="L15" i="4"/>
  <c r="H15" i="4"/>
  <c r="D15" i="4"/>
  <c r="X14" i="4"/>
  <c r="T14" i="4"/>
  <c r="P14" i="4"/>
  <c r="L14" i="4"/>
  <c r="W33" i="4"/>
  <c r="S33" i="4"/>
  <c r="O33" i="4"/>
  <c r="K33" i="4"/>
  <c r="G33" i="4"/>
  <c r="C33" i="4"/>
  <c r="W32" i="4"/>
  <c r="S32" i="4"/>
  <c r="O32" i="4"/>
  <c r="K32" i="4"/>
  <c r="G32" i="4"/>
  <c r="C32" i="4"/>
  <c r="W31" i="4"/>
  <c r="S31" i="4"/>
  <c r="O31" i="4"/>
  <c r="K31" i="4"/>
  <c r="G31" i="4"/>
  <c r="C31" i="4"/>
  <c r="W30" i="4"/>
  <c r="S30" i="4"/>
  <c r="O30" i="4"/>
  <c r="K30" i="4"/>
  <c r="G30" i="4"/>
  <c r="C30" i="4"/>
  <c r="W29" i="4"/>
  <c r="S29" i="4"/>
  <c r="O29" i="4"/>
  <c r="K29" i="4"/>
  <c r="G29" i="4"/>
  <c r="C29" i="4"/>
  <c r="W28" i="4"/>
  <c r="S28" i="4"/>
  <c r="O28" i="4"/>
  <c r="K28" i="4"/>
  <c r="G28" i="4"/>
  <c r="C28" i="4"/>
  <c r="W27" i="4"/>
  <c r="S27" i="4"/>
  <c r="O27" i="4"/>
  <c r="K27" i="4"/>
  <c r="G27" i="4"/>
  <c r="C27" i="4"/>
  <c r="W26" i="4"/>
  <c r="S26" i="4"/>
  <c r="O26" i="4"/>
  <c r="K26" i="4"/>
  <c r="G26" i="4"/>
  <c r="C26" i="4"/>
  <c r="W25" i="4"/>
  <c r="S25" i="4"/>
  <c r="O25" i="4"/>
  <c r="K25" i="4"/>
  <c r="G25" i="4"/>
  <c r="C25" i="4"/>
  <c r="W24" i="4"/>
  <c r="S24" i="4"/>
  <c r="O24" i="4"/>
  <c r="K24" i="4"/>
  <c r="G24" i="4"/>
  <c r="C24" i="4"/>
  <c r="W23" i="4"/>
  <c r="S23" i="4"/>
  <c r="O23" i="4"/>
  <c r="K23" i="4"/>
  <c r="G23" i="4"/>
  <c r="C23" i="4"/>
  <c r="W22" i="4"/>
  <c r="S22" i="4"/>
  <c r="O22" i="4"/>
  <c r="K22" i="4"/>
  <c r="G22" i="4"/>
  <c r="C22" i="4"/>
  <c r="S21" i="4"/>
  <c r="O21" i="4"/>
  <c r="C21" i="4"/>
  <c r="W20" i="4"/>
  <c r="S20" i="4"/>
  <c r="O20" i="4"/>
  <c r="K20" i="4"/>
  <c r="G20" i="4"/>
  <c r="C20" i="4"/>
  <c r="W19" i="4"/>
  <c r="S19" i="4"/>
  <c r="O19" i="4"/>
  <c r="K19" i="4"/>
  <c r="G19" i="4"/>
  <c r="C19" i="4"/>
  <c r="W18" i="4"/>
  <c r="K18" i="4"/>
  <c r="G18" i="4"/>
  <c r="C18" i="4"/>
  <c r="W17" i="4"/>
  <c r="S17" i="4"/>
  <c r="O17" i="4"/>
  <c r="K17" i="4"/>
  <c r="G17" i="4"/>
  <c r="C17" i="4"/>
  <c r="W16" i="4"/>
  <c r="S16" i="4"/>
  <c r="O16" i="4"/>
  <c r="K16" i="4"/>
  <c r="G16" i="4"/>
  <c r="C16" i="4"/>
  <c r="W15" i="4"/>
  <c r="S15" i="4"/>
  <c r="O15" i="4"/>
  <c r="K15" i="4"/>
  <c r="G15" i="4"/>
  <c r="V33" i="4"/>
  <c r="R33" i="4"/>
  <c r="N33" i="4"/>
  <c r="J33" i="4"/>
  <c r="F33" i="4"/>
  <c r="V32" i="4"/>
  <c r="R32" i="4"/>
  <c r="N32" i="4"/>
  <c r="J32" i="4"/>
  <c r="F32" i="4"/>
  <c r="V31" i="4"/>
  <c r="R31" i="4"/>
  <c r="N31" i="4"/>
  <c r="J31" i="4"/>
  <c r="F31" i="4"/>
  <c r="V30" i="4"/>
  <c r="R30" i="4"/>
  <c r="N30" i="4"/>
  <c r="J30" i="4"/>
  <c r="F30" i="4"/>
  <c r="V29" i="4"/>
  <c r="R29" i="4"/>
  <c r="N29" i="4"/>
  <c r="J29" i="4"/>
  <c r="F29" i="4"/>
  <c r="V28" i="4"/>
  <c r="R28" i="4"/>
  <c r="N28" i="4"/>
  <c r="J28" i="4"/>
  <c r="F28" i="4"/>
  <c r="V27" i="4"/>
  <c r="R27" i="4"/>
  <c r="N27" i="4"/>
  <c r="J27" i="4"/>
  <c r="F27" i="4"/>
  <c r="V26" i="4"/>
  <c r="R26" i="4"/>
  <c r="N26" i="4"/>
  <c r="J26" i="4"/>
  <c r="F26" i="4"/>
  <c r="V25" i="4"/>
  <c r="R25" i="4"/>
  <c r="N25" i="4"/>
  <c r="J25" i="4"/>
  <c r="F25" i="4"/>
  <c r="V24" i="4"/>
  <c r="R24" i="4"/>
  <c r="N24" i="4"/>
  <c r="J24" i="4"/>
  <c r="F24" i="4"/>
  <c r="V23" i="4"/>
  <c r="R23" i="4"/>
  <c r="N23" i="4"/>
  <c r="J23" i="4"/>
  <c r="F23" i="4"/>
  <c r="V22" i="4"/>
  <c r="R22" i="4"/>
  <c r="N22" i="4"/>
  <c r="J22" i="4"/>
  <c r="F22" i="4"/>
  <c r="V21" i="4"/>
  <c r="J21" i="4"/>
  <c r="F21" i="4"/>
  <c r="V20" i="4"/>
  <c r="R20" i="4"/>
  <c r="N20" i="4"/>
  <c r="J20" i="4"/>
  <c r="F20" i="4"/>
  <c r="V19" i="4"/>
  <c r="R19" i="4"/>
  <c r="N19" i="4"/>
  <c r="J19" i="4"/>
  <c r="F19" i="4"/>
  <c r="R18" i="4"/>
  <c r="N18" i="4"/>
  <c r="V17" i="4"/>
  <c r="R17" i="4"/>
  <c r="N17" i="4"/>
  <c r="J17" i="4"/>
  <c r="F17" i="4"/>
  <c r="V16" i="4"/>
  <c r="R16" i="4"/>
  <c r="N16" i="4"/>
  <c r="J16" i="4"/>
  <c r="F16" i="4"/>
  <c r="V15" i="4"/>
  <c r="R15" i="4"/>
  <c r="N15" i="4"/>
  <c r="J15" i="4"/>
  <c r="F15" i="4"/>
  <c r="V14" i="4"/>
  <c r="R14" i="4"/>
  <c r="N14" i="4"/>
  <c r="Y33" i="4"/>
  <c r="I33" i="4"/>
  <c r="Q32" i="4"/>
  <c r="Y31" i="4"/>
  <c r="I31" i="4"/>
  <c r="Q30" i="4"/>
  <c r="Y29" i="4"/>
  <c r="I29" i="4"/>
  <c r="Q28" i="4"/>
  <c r="Y27" i="4"/>
  <c r="I27" i="4"/>
  <c r="Q26" i="4"/>
  <c r="Y25" i="4"/>
  <c r="I25" i="4"/>
  <c r="Q24" i="4"/>
  <c r="Y23" i="4"/>
  <c r="I23" i="4"/>
  <c r="Q22" i="4"/>
  <c r="Y21" i="4"/>
  <c r="I21" i="4"/>
  <c r="Q20" i="4"/>
  <c r="Y19" i="4"/>
  <c r="I19" i="4"/>
  <c r="Q18" i="4"/>
  <c r="Y17" i="4"/>
  <c r="I17" i="4"/>
  <c r="Q16" i="4"/>
  <c r="Y15" i="4"/>
  <c r="I15" i="4"/>
  <c r="W14" i="4"/>
  <c r="O14" i="4"/>
  <c r="I14" i="4"/>
  <c r="E14" i="4"/>
  <c r="Y13" i="4"/>
  <c r="U13" i="4"/>
  <c r="Q13" i="4"/>
  <c r="M13" i="4"/>
  <c r="I13" i="4"/>
  <c r="E13" i="4"/>
  <c r="Y12" i="4"/>
  <c r="U12" i="4"/>
  <c r="Q12" i="4"/>
  <c r="M12" i="4"/>
  <c r="I12" i="4"/>
  <c r="E12" i="4"/>
  <c r="Y11" i="4"/>
  <c r="U11" i="4"/>
  <c r="Q11" i="4"/>
  <c r="M11" i="4"/>
  <c r="I11" i="4"/>
  <c r="E11" i="4"/>
  <c r="Y10" i="4"/>
  <c r="U10" i="4"/>
  <c r="Q10" i="4"/>
  <c r="M10" i="4"/>
  <c r="I10" i="4"/>
  <c r="E10" i="4"/>
  <c r="Y9" i="4"/>
  <c r="U9" i="4"/>
  <c r="Q9" i="4"/>
  <c r="M9" i="4"/>
  <c r="I9" i="4"/>
  <c r="E9" i="4"/>
  <c r="Y8" i="4"/>
  <c r="U8" i="4"/>
  <c r="Q8" i="4"/>
  <c r="M8" i="4"/>
  <c r="I8" i="4"/>
  <c r="E8" i="4"/>
  <c r="Y7" i="4"/>
  <c r="U7" i="4"/>
  <c r="Q7" i="4"/>
  <c r="M7" i="4"/>
  <c r="I7" i="4"/>
  <c r="E7" i="4"/>
  <c r="Y6" i="4"/>
  <c r="U6" i="4"/>
  <c r="Q6" i="4"/>
  <c r="M6" i="4"/>
  <c r="I6" i="4"/>
  <c r="E6" i="4"/>
  <c r="Y5" i="4"/>
  <c r="U5" i="4"/>
  <c r="Q5" i="4"/>
  <c r="M5" i="4"/>
  <c r="I5" i="4"/>
  <c r="E5" i="4"/>
  <c r="Y4" i="4"/>
  <c r="U4" i="4"/>
  <c r="Q4" i="4"/>
  <c r="M4" i="4"/>
  <c r="I4" i="4"/>
  <c r="E4" i="4"/>
  <c r="Y3" i="4"/>
  <c r="U3" i="4"/>
  <c r="Q3" i="4"/>
  <c r="M3" i="4"/>
  <c r="I3" i="4"/>
  <c r="E3" i="4"/>
  <c r="H8" i="4"/>
  <c r="X7" i="4"/>
  <c r="P7" i="4"/>
  <c r="L7" i="4"/>
  <c r="D7" i="4"/>
  <c r="X6" i="4"/>
  <c r="P6" i="4"/>
  <c r="L6" i="4"/>
  <c r="D6" i="4"/>
  <c r="T5" i="4"/>
  <c r="P5" i="4"/>
  <c r="H5" i="4"/>
  <c r="X4" i="4"/>
  <c r="T4" i="4"/>
  <c r="L4" i="4"/>
  <c r="H4" i="4"/>
  <c r="X3" i="4"/>
  <c r="P3" i="4"/>
  <c r="H3" i="4"/>
  <c r="E30" i="4"/>
  <c r="U28" i="4"/>
  <c r="U26" i="4"/>
  <c r="U24" i="4"/>
  <c r="U22" i="4"/>
  <c r="M21" i="4"/>
  <c r="M19" i="4"/>
  <c r="M17" i="4"/>
  <c r="M15" i="4"/>
  <c r="J14" i="4"/>
  <c r="N13" i="4"/>
  <c r="V12" i="4"/>
  <c r="J12" i="4"/>
  <c r="V11" i="4"/>
  <c r="J11" i="4"/>
  <c r="V10" i="4"/>
  <c r="J10" i="4"/>
  <c r="V9" i="4"/>
  <c r="J9" i="4"/>
  <c r="V8" i="4"/>
  <c r="J8" i="4"/>
  <c r="V7" i="4"/>
  <c r="J7" i="4"/>
  <c r="V6" i="4"/>
  <c r="J6" i="4"/>
  <c r="V5" i="4"/>
  <c r="J5" i="4"/>
  <c r="N4" i="4"/>
  <c r="N3" i="4"/>
  <c r="U33" i="4"/>
  <c r="E33" i="4"/>
  <c r="M32" i="4"/>
  <c r="U31" i="4"/>
  <c r="E31" i="4"/>
  <c r="M30" i="4"/>
  <c r="U29" i="4"/>
  <c r="E29" i="4"/>
  <c r="M28" i="4"/>
  <c r="U27" i="4"/>
  <c r="E27" i="4"/>
  <c r="M26" i="4"/>
  <c r="U25" i="4"/>
  <c r="E25" i="4"/>
  <c r="M24" i="4"/>
  <c r="U23" i="4"/>
  <c r="E23" i="4"/>
  <c r="M22" i="4"/>
  <c r="E21" i="4"/>
  <c r="M20" i="4"/>
  <c r="U19" i="4"/>
  <c r="E19" i="4"/>
  <c r="U17" i="4"/>
  <c r="E17" i="4"/>
  <c r="M16" i="4"/>
  <c r="U15" i="4"/>
  <c r="E15" i="4"/>
  <c r="U14" i="4"/>
  <c r="M14" i="4"/>
  <c r="H14" i="4"/>
  <c r="D14" i="4"/>
  <c r="X13" i="4"/>
  <c r="L13" i="4"/>
  <c r="H13" i="4"/>
  <c r="X12" i="4"/>
  <c r="T12" i="4"/>
  <c r="P12" i="4"/>
  <c r="L12" i="4"/>
  <c r="H12" i="4"/>
  <c r="D12" i="4"/>
  <c r="X11" i="4"/>
  <c r="T11" i="4"/>
  <c r="P11" i="4"/>
  <c r="L11" i="4"/>
  <c r="H11" i="4"/>
  <c r="D11" i="4"/>
  <c r="X10" i="4"/>
  <c r="T10" i="4"/>
  <c r="P10" i="4"/>
  <c r="L10" i="4"/>
  <c r="H10" i="4"/>
  <c r="D10" i="4"/>
  <c r="X9" i="4"/>
  <c r="T9" i="4"/>
  <c r="P9" i="4"/>
  <c r="L9" i="4"/>
  <c r="H9" i="4"/>
  <c r="D9" i="4"/>
  <c r="X8" i="4"/>
  <c r="T8" i="4"/>
  <c r="P8" i="4"/>
  <c r="L8" i="4"/>
  <c r="D8" i="4"/>
  <c r="T7" i="4"/>
  <c r="H7" i="4"/>
  <c r="T6" i="4"/>
  <c r="H6" i="4"/>
  <c r="X5" i="4"/>
  <c r="L5" i="4"/>
  <c r="D5" i="4"/>
  <c r="D4" i="4"/>
  <c r="T3" i="4"/>
  <c r="L3" i="4"/>
  <c r="D3" i="4"/>
  <c r="E32" i="4"/>
  <c r="M27" i="4"/>
  <c r="M25" i="4"/>
  <c r="M23" i="4"/>
  <c r="U20" i="4"/>
  <c r="U16" i="4"/>
  <c r="Y14" i="4"/>
  <c r="F14" i="4"/>
  <c r="R13" i="4"/>
  <c r="N12" i="4"/>
  <c r="N11" i="4"/>
  <c r="N10" i="4"/>
  <c r="N9" i="4"/>
  <c r="N8" i="4"/>
  <c r="N7" i="4"/>
  <c r="N6" i="4"/>
  <c r="N5" i="4"/>
  <c r="V3" i="4"/>
  <c r="J3" i="4"/>
  <c r="Q33" i="4"/>
  <c r="Y32" i="4"/>
  <c r="I32" i="4"/>
  <c r="Q31" i="4"/>
  <c r="Y30" i="4"/>
  <c r="I30" i="4"/>
  <c r="Q29" i="4"/>
  <c r="Y28" i="4"/>
  <c r="I28" i="4"/>
  <c r="Q27" i="4"/>
  <c r="Y26" i="4"/>
  <c r="I26" i="4"/>
  <c r="Q25" i="4"/>
  <c r="Y24" i="4"/>
  <c r="I24" i="4"/>
  <c r="Q23" i="4"/>
  <c r="Y22" i="4"/>
  <c r="I22" i="4"/>
  <c r="Q21" i="4"/>
  <c r="Y20" i="4"/>
  <c r="I20" i="4"/>
  <c r="Q19" i="4"/>
  <c r="Q17" i="4"/>
  <c r="Y16" i="4"/>
  <c r="I16" i="4"/>
  <c r="Q15" i="4"/>
  <c r="S14" i="4"/>
  <c r="K14" i="4"/>
  <c r="G14" i="4"/>
  <c r="C14" i="4"/>
  <c r="S13" i="4"/>
  <c r="O13" i="4"/>
  <c r="C13" i="4"/>
  <c r="W12" i="4"/>
  <c r="S12" i="4"/>
  <c r="O12" i="4"/>
  <c r="K12" i="4"/>
  <c r="G12" i="4"/>
  <c r="C12" i="4"/>
  <c r="W11" i="4"/>
  <c r="S11" i="4"/>
  <c r="O11" i="4"/>
  <c r="K11" i="4"/>
  <c r="G11" i="4"/>
  <c r="C11" i="4"/>
  <c r="W10" i="4"/>
  <c r="S10" i="4"/>
  <c r="O10" i="4"/>
  <c r="K10" i="4"/>
  <c r="G10" i="4"/>
  <c r="C10" i="4"/>
  <c r="W9" i="4"/>
  <c r="S9" i="4"/>
  <c r="O9" i="4"/>
  <c r="K9" i="4"/>
  <c r="G9" i="4"/>
  <c r="C9" i="4"/>
  <c r="W8" i="4"/>
  <c r="S8" i="4"/>
  <c r="O8" i="4"/>
  <c r="K8" i="4"/>
  <c r="G8" i="4"/>
  <c r="C8" i="4"/>
  <c r="W7" i="4"/>
  <c r="S7" i="4"/>
  <c r="O7" i="4"/>
  <c r="K7" i="4"/>
  <c r="G7" i="4"/>
  <c r="C7" i="4"/>
  <c r="W6" i="4"/>
  <c r="S6" i="4"/>
  <c r="O6" i="4"/>
  <c r="K6" i="4"/>
  <c r="G6" i="4"/>
  <c r="C6" i="4"/>
  <c r="W5" i="4"/>
  <c r="S5" i="4"/>
  <c r="O5" i="4"/>
  <c r="K5" i="4"/>
  <c r="G5" i="4"/>
  <c r="C5" i="4"/>
  <c r="W4" i="4"/>
  <c r="K4" i="4"/>
  <c r="G4" i="4"/>
  <c r="C4" i="4"/>
  <c r="W3" i="4"/>
  <c r="S3" i="4"/>
  <c r="O3" i="4"/>
  <c r="K3" i="4"/>
  <c r="G3" i="4"/>
  <c r="C3" i="4"/>
  <c r="M33" i="4"/>
  <c r="U32" i="4"/>
  <c r="M31" i="4"/>
  <c r="U30" i="4"/>
  <c r="M29" i="4"/>
  <c r="E28" i="4"/>
  <c r="E26" i="4"/>
  <c r="E24" i="4"/>
  <c r="E22" i="4"/>
  <c r="E20" i="4"/>
  <c r="E16" i="4"/>
  <c r="Q14" i="4"/>
  <c r="F13" i="4"/>
  <c r="R12" i="4"/>
  <c r="F12" i="4"/>
  <c r="R11" i="4"/>
  <c r="F11" i="4"/>
  <c r="R10" i="4"/>
  <c r="F10" i="4"/>
  <c r="R9" i="4"/>
  <c r="F9" i="4"/>
  <c r="R8" i="4"/>
  <c r="F8" i="4"/>
  <c r="R7" i="4"/>
  <c r="F7" i="4"/>
  <c r="R6" i="4"/>
  <c r="F6" i="4"/>
  <c r="R5" i="4"/>
  <c r="F5" i="4"/>
  <c r="R4" i="4"/>
  <c r="R3" i="4"/>
  <c r="F3" i="4"/>
  <c r="M18" i="4" l="1"/>
  <c r="F18" i="4"/>
  <c r="V18" i="4"/>
  <c r="O18" i="4"/>
  <c r="H18" i="4"/>
  <c r="P21" i="4"/>
  <c r="F4" i="4"/>
  <c r="V13" i="4"/>
  <c r="S4" i="4"/>
  <c r="K13" i="4"/>
  <c r="C15" i="4"/>
  <c r="V4" i="4"/>
  <c r="D13" i="4"/>
  <c r="T13" i="4"/>
  <c r="U21" i="4"/>
  <c r="J18" i="4"/>
  <c r="R21" i="4"/>
  <c r="S18" i="4"/>
  <c r="K21" i="4"/>
  <c r="L18" i="4"/>
  <c r="D21" i="4"/>
  <c r="T21" i="4"/>
  <c r="J13" i="4"/>
  <c r="E18" i="4"/>
  <c r="G13" i="4"/>
  <c r="P4" i="4"/>
  <c r="I18" i="4"/>
  <c r="U18" i="4"/>
  <c r="O4" i="4"/>
  <c r="W13" i="4"/>
  <c r="J4" i="4"/>
  <c r="P13" i="4"/>
  <c r="N21" i="4"/>
  <c r="G21" i="4"/>
  <c r="W21" i="4"/>
  <c r="X18" i="4"/>
  <c r="Y18" i="4"/>
  <c r="I34" i="4"/>
  <c r="W34" i="4"/>
  <c r="R34" i="4"/>
  <c r="D34" i="4"/>
  <c r="E34" i="4"/>
  <c r="F34" i="4"/>
  <c r="C9" i="6" l="1"/>
  <c r="K34" i="4"/>
  <c r="G34" i="4"/>
  <c r="C23" i="6"/>
  <c r="X34" i="4"/>
  <c r="C6" i="6"/>
  <c r="C24" i="6"/>
  <c r="C29" i="6"/>
  <c r="C5" i="6"/>
  <c r="C10" i="6"/>
  <c r="C20" i="6"/>
  <c r="U34" i="4"/>
  <c r="A48" i="4"/>
  <c r="Y34" i="4"/>
  <c r="C31" i="6"/>
  <c r="C19" i="6"/>
  <c r="C14" i="6"/>
  <c r="H34" i="4"/>
  <c r="O34" i="4"/>
  <c r="V34" i="4"/>
  <c r="M34" i="4"/>
  <c r="T34" i="4"/>
  <c r="C30" i="6"/>
  <c r="C22" i="6"/>
  <c r="C16" i="6"/>
  <c r="P34" i="4"/>
  <c r="A53" i="4"/>
  <c r="C17" i="6"/>
  <c r="A52" i="4"/>
  <c r="A51" i="4"/>
  <c r="A46" i="4"/>
  <c r="E10" i="6"/>
  <c r="C28" i="6"/>
  <c r="E20" i="6"/>
  <c r="C34" i="4"/>
  <c r="C27" i="6"/>
  <c r="E17" i="6"/>
  <c r="E9" i="6"/>
  <c r="C8" i="6"/>
  <c r="C26" i="6"/>
  <c r="C33" i="6"/>
  <c r="C25" i="6"/>
  <c r="C21" i="6"/>
  <c r="C13" i="6"/>
  <c r="C7" i="6"/>
  <c r="E14" i="6"/>
  <c r="C32" i="6"/>
  <c r="C18" i="6"/>
  <c r="E31" i="6"/>
  <c r="E23" i="6"/>
  <c r="J34" i="4"/>
  <c r="C12" i="6"/>
  <c r="E30" i="6"/>
  <c r="E22" i="6"/>
  <c r="E16" i="6"/>
  <c r="Q34" i="4"/>
  <c r="N34" i="4"/>
  <c r="L34" i="4"/>
  <c r="S34" i="4"/>
  <c r="E29" i="6"/>
  <c r="C11" i="6"/>
  <c r="C4" i="6"/>
  <c r="A47" i="4" l="1"/>
  <c r="A50" i="4"/>
  <c r="A49" i="4"/>
  <c r="A54" i="4"/>
  <c r="E19" i="6"/>
  <c r="E24" i="6"/>
  <c r="E6" i="6"/>
  <c r="A55" i="4"/>
  <c r="E5" i="6"/>
  <c r="C15" i="6"/>
  <c r="E15" i="6"/>
  <c r="E4" i="6"/>
  <c r="E12" i="6"/>
  <c r="E7" i="6"/>
  <c r="E8" i="6"/>
  <c r="C34" i="6" l="1"/>
  <c r="E25" i="6"/>
  <c r="E32" i="6"/>
  <c r="E28" i="6"/>
  <c r="E21" i="6"/>
  <c r="E13" i="6"/>
  <c r="D34" i="6"/>
  <c r="E33" i="6"/>
  <c r="A44" i="6" s="1"/>
  <c r="E27" i="6"/>
  <c r="E18" i="6"/>
  <c r="E11" i="6"/>
  <c r="E26" i="6"/>
  <c r="A49" i="6" l="1"/>
  <c r="A47" i="6"/>
  <c r="A48" i="6"/>
  <c r="A45" i="6"/>
  <c r="A50" i="6"/>
  <c r="A46" i="6"/>
  <c r="A52" i="6"/>
  <c r="A51" i="6"/>
  <c r="A53" i="6"/>
  <c r="E34" i="6"/>
</calcChain>
</file>

<file path=xl/sharedStrings.xml><?xml version="1.0" encoding="utf-8"?>
<sst xmlns="http://schemas.openxmlformats.org/spreadsheetml/2006/main" count="659" uniqueCount="314">
  <si>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</si>
  <si>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</si>
  <si>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</si>
  <si>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</si>
  <si>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</si>
  <si>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</si>
  <si>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</si>
  <si>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</si>
  <si>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</si>
  <si>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</si>
  <si>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</si>
  <si>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</si>
  <si>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</si>
  <si>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</si>
  <si>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</si>
  <si>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</si>
  <si>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</si>
  <si>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</si>
  <si>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</si>
  <si>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</si>
  <si>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</si>
  <si>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</si>
  <si>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(аа)</t>
  </si>
  <si>
    <t>10.</t>
  </si>
  <si>
    <t>11.</t>
  </si>
  <si>
    <t>ІII.</t>
  </si>
  <si>
    <t>12.</t>
  </si>
  <si>
    <t>13.</t>
  </si>
  <si>
    <t>14.</t>
  </si>
  <si>
    <t>15.</t>
  </si>
  <si>
    <t>№</t>
  </si>
  <si>
    <t>CLASSES OF INSURANCE</t>
  </si>
  <si>
    <t>Accident</t>
  </si>
  <si>
    <t xml:space="preserve">   incl. Compulsory accident insurance of passengers in public transport vehicles</t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</si>
  <si>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</si>
  <si>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</si>
  <si>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</si>
  <si>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</si>
  <si>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</si>
  <si>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</si>
  <si>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</si>
  <si>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</si>
  <si>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</si>
  <si>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</si>
  <si>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</si>
  <si>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</si>
  <si>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</si>
  <si>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</si>
  <si>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</si>
  <si>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</si>
  <si>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</si>
  <si>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</si>
  <si>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</si>
  <si>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</si>
  <si>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</si>
  <si>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</si>
  <si>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</si>
  <si>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</si>
  <si>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</si>
  <si>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</si>
  <si>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</si>
  <si>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TOTAL:</t>
  </si>
  <si>
    <t>MARKET SHARE BASED ON GROSS WRITTEN PREMIUMS:</t>
  </si>
  <si>
    <t xml:space="preserve"> * As per data submitted by insurers to the Financial Supervision Commission according to Ordinance No. 53 dd 23.12.2016</t>
  </si>
  <si>
    <t>Relative share :</t>
  </si>
  <si>
    <t>BGN</t>
  </si>
  <si>
    <t>TOTAL</t>
  </si>
  <si>
    <t>* As per data submitted by insurers to the Financial Supervision Commission according to Ordinance No. 53 dd 23.12.2016</t>
  </si>
  <si>
    <t>** Insurers with mixed activity carried out life, accident and sickness insurance activities.</t>
  </si>
  <si>
    <t>GROSS WRITTEN PREMIUMS OF NON LIFE INSURERS</t>
  </si>
  <si>
    <t>GROSS WRITTEN PREMIUMS OF MIXED ACTIVITY INSURERS **</t>
  </si>
  <si>
    <t>GROSS WRITTEN PREMIUMS - TOTAL</t>
  </si>
  <si>
    <t>GROSS CLAIMS PAID BY NON LIFE INSURERS</t>
  </si>
  <si>
    <t>GROSS CLAIMS PAID BY MIXED ACTIVITY INSURERS**</t>
  </si>
  <si>
    <t>GROSS CLAIMS PAID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</si>
  <si>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</si>
  <si>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</si>
  <si>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</si>
  <si>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</si>
  <si>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</si>
  <si>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</si>
  <si>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</si>
  <si>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</si>
  <si>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</si>
  <si>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</si>
  <si>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</si>
  <si>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</si>
  <si>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</si>
  <si>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</si>
  <si>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</si>
  <si>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</si>
  <si>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</si>
  <si>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</si>
  <si>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</si>
  <si>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</si>
  <si>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</si>
  <si>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</si>
  <si>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</si>
  <si>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</si>
  <si>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</si>
  <si>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</si>
  <si>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</si>
  <si>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</si>
  <si>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</si>
  <si>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</si>
  <si>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</si>
  <si>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</si>
  <si>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</si>
  <si>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</si>
  <si>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</si>
  <si>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</si>
  <si>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</si>
  <si>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</si>
  <si>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</si>
  <si>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</si>
  <si>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</si>
  <si>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</si>
  <si>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</si>
  <si>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</si>
  <si>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</si>
  <si>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</si>
  <si>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</si>
  <si>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</si>
  <si>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</si>
  <si>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</si>
  <si>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</si>
  <si>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</si>
  <si>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</si>
  <si>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</si>
  <si>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</si>
  <si>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</si>
  <si>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</si>
  <si>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</si>
  <si>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</si>
  <si>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</si>
  <si>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</si>
  <si>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</si>
  <si>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</si>
  <si>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</si>
  <si>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</si>
  <si>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</si>
  <si>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</si>
  <si>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</si>
  <si>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</si>
  <si>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</si>
  <si>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</si>
  <si>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</si>
  <si>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</si>
  <si>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</si>
  <si>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</si>
  <si>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</si>
  <si>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</si>
  <si>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</si>
  <si>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</si>
  <si>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</si>
  <si>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</si>
  <si>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</si>
  <si>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</si>
  <si>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</si>
  <si>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</si>
  <si>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</si>
  <si>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</si>
  <si>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</si>
  <si>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</si>
  <si>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</si>
  <si>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</si>
  <si>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</si>
  <si>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</si>
  <si>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</si>
  <si>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</si>
  <si>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</si>
  <si>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</si>
  <si>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</si>
  <si>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</si>
  <si>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</si>
  <si>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</si>
  <si>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</si>
  <si>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</si>
  <si>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</si>
  <si>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</si>
  <si>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</si>
  <si>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</si>
  <si>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</si>
  <si>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</si>
  <si>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</si>
  <si>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</si>
  <si>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</si>
  <si>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</si>
  <si>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</si>
  <si>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</si>
  <si>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</si>
  <si>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</si>
  <si>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</si>
  <si>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</si>
  <si>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</si>
  <si>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</si>
  <si>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TOTAL
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</si>
  <si>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</si>
  <si>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</si>
  <si>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</si>
  <si>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</si>
  <si>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</si>
  <si>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</si>
  <si>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</si>
  <si>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</si>
  <si>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</si>
  <si>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</si>
  <si>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</si>
  <si>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</si>
  <si>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</si>
  <si>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</si>
  <si>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</si>
  <si>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</si>
  <si>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</si>
  <si>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</si>
  <si>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</si>
  <si>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</si>
  <si>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</si>
  <si>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</si>
  <si>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</si>
  <si>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</si>
  <si>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</si>
  <si>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</si>
  <si>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</si>
  <si>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</si>
  <si>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</si>
  <si>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</si>
  <si>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</si>
  <si>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</si>
  <si>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</si>
  <si>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</si>
  <si>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</si>
  <si>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</si>
  <si>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</si>
  <si>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</si>
  <si>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</si>
  <si>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</si>
  <si>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</si>
  <si>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</si>
  <si>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</si>
  <si>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</si>
  <si>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</si>
  <si>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</si>
  <si>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</si>
  <si>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</si>
  <si>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</si>
  <si>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</si>
  <si>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</si>
  <si>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</si>
  <si>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</si>
  <si>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</si>
  <si>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</si>
  <si>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</si>
  <si>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</si>
  <si>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</si>
  <si>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</si>
  <si>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</si>
  <si>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</si>
  <si>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</si>
  <si>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t>Transfer to or from the Fund for future distribution</t>
  </si>
  <si>
    <t>Sub-total sum - balance on the technical acount for life insurance</t>
  </si>
  <si>
    <t>NON-TECHNICAL ACCOUNT</t>
  </si>
  <si>
    <t>Investment income</t>
  </si>
  <si>
    <t xml:space="preserve">Total for 3 </t>
  </si>
  <si>
    <t>Investment charges</t>
  </si>
  <si>
    <t>investment management charges, including interest</t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</si>
  <si>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</si>
  <si>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</si>
  <si>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</si>
  <si>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</si>
  <si>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</si>
  <si>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</si>
  <si>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</si>
  <si>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</si>
  <si>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</si>
  <si>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GROSS PREMIUM INCOME</t>
  </si>
  <si>
    <t xml:space="preserve">TOTAL </t>
  </si>
  <si>
    <t xml:space="preserve">Including CEDED TO REINSURERS
</t>
  </si>
  <si>
    <t>PREMIUMS RECEIVED</t>
  </si>
  <si>
    <t>Accrued tax under the Tax on Insurance Premiums Act</t>
  </si>
  <si>
    <t>CLAIMS PAID DURING THE PERIOD</t>
  </si>
  <si>
    <t>CLAIMS REPORTED DURING THE PERIOD</t>
  </si>
  <si>
    <t>AMOUNT</t>
  </si>
  <si>
    <t>NUMBER</t>
  </si>
  <si>
    <t>IN CONNECTION WITH EVENTS FROM PREVIOUS YEARS</t>
  </si>
  <si>
    <t xml:space="preserve">EXPENSES RELATED TO INSURANCE OPERATIONS </t>
  </si>
  <si>
    <t>Including RECEIVED FROM REINSURERS</t>
  </si>
  <si>
    <t>AMOUNTS RECEIVED AND RECEIVABLES ACCRUED IN CONNECTION WITH COUNTER CLAIMS AND CLAIMS ABANDONED /deducted from the claims paid/</t>
  </si>
  <si>
    <t>ACQUISITION COSTS</t>
  </si>
  <si>
    <t>DEFERRED IN PREVIOUS PERIODS, RECOGNISED DURING THE CURRENT PERIOD</t>
  </si>
  <si>
    <t xml:space="preserve">DEFERRED FOR SUBSEQUENT REPORTING PERIODS </t>
  </si>
  <si>
    <t xml:space="preserve">ADMINISTRATIVE EXPENSES </t>
  </si>
  <si>
    <t>OTHER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</si>
  <si>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</si>
  <si>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</si>
  <si>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</si>
  <si>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</si>
  <si>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</si>
  <si>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</si>
  <si>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(b)</t>
  </si>
  <si>
    <t>(c)</t>
  </si>
  <si>
    <t>(d)</t>
  </si>
  <si>
    <t>Allocated investment return transferred from the non-technical account (item ІІІ 6)</t>
  </si>
  <si>
    <t>(аb)</t>
  </si>
  <si>
    <t>(bа)</t>
  </si>
  <si>
    <t>(bb)</t>
  </si>
  <si>
    <t>Allocated investment return transferred to the non-technical acount (item ІІІ 4)</t>
  </si>
  <si>
    <t>10а.</t>
  </si>
  <si>
    <t>Balance on the technical account - non-life insurance (item І 10)</t>
  </si>
  <si>
    <t>Balance on the technical account -life insurance (item ІІ 11)</t>
  </si>
  <si>
    <t>Allocated investments return transferred from life insurance technical account (item ІІ 10)</t>
  </si>
  <si>
    <t>Allocated investment return transferred to the non-life technical account  (item І 2)</t>
  </si>
  <si>
    <t>BONUSES AND REBATES</t>
  </si>
  <si>
    <t>CLAIMS HANDLING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</si>
</sst>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4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7" fillId="0" borderId="0" applyFont="0" applyFill="0" applyBorder="0" applyAlignment="0" applyProtection="0"/>
    <xf numFmtId="3" fontId="3" fillId="0" borderId="0">
      <alignment horizontal="right" vertical="center"/>
    </xf>
    <xf numFmtId="0" fontId="8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0" fontId="6" fillId="2" borderId="1" xfId="9" applyFont="1" applyFill="1" applyBorder="1" applyAlignment="1">
      <alignment horizontal="center" vertical="center"/>
    </xf>
    <xf numFmtId="3" fontId="6" fillId="2" borderId="1" xfId="9" applyNumberFormat="1" applyFont="1" applyFill="1" applyBorder="1" applyAlignment="1" applyProtection="1">
      <alignment horizontal="right" vertical="center" wrapText="1"/>
    </xf>
    <xf numFmtId="3" fontId="6" fillId="2" borderId="1" xfId="9" applyNumberFormat="1" applyFont="1" applyFill="1" applyBorder="1" applyAlignment="1">
      <alignment horizontal="right" vertical="center" wrapText="1"/>
    </xf>
    <xf numFmtId="3" fontId="5" fillId="2" borderId="1" xfId="9" applyNumberFormat="1" applyFont="1" applyFill="1" applyBorder="1" applyAlignment="1" applyProtection="1">
      <alignment horizontal="right" vertical="center" wrapText="1"/>
    </xf>
    <xf numFmtId="3" fontId="6" fillId="2" borderId="0" xfId="9" applyNumberFormat="1" applyFont="1" applyFill="1"/>
    <xf numFmtId="0" fontId="6" fillId="2" borderId="0" xfId="9" applyFont="1" applyFill="1"/>
    <xf numFmtId="0" fontId="6" fillId="2" borderId="0" xfId="9" applyFont="1" applyFill="1" applyAlignment="1">
      <alignment horizontal="center" vertical="center"/>
    </xf>
    <xf numFmtId="164" fontId="6" fillId="2" borderId="0" xfId="9" applyNumberFormat="1" applyFont="1" applyFill="1"/>
    <xf numFmtId="0" fontId="6" fillId="4" borderId="0" xfId="9" applyFont="1" applyFill="1"/>
    <xf numFmtId="3" fontId="5" fillId="2" borderId="1" xfId="4" applyNumberFormat="1" applyFont="1" applyFill="1" applyBorder="1" applyAlignment="1">
      <alignment horizontal="right" vertical="center"/>
    </xf>
    <xf numFmtId="0" fontId="5" fillId="2" borderId="1" xfId="9" applyFont="1" applyFill="1" applyBorder="1" applyAlignment="1">
      <alignment horizontal="center" vertical="center" wrapText="1"/>
    </xf>
    <xf numFmtId="3" fontId="5" fillId="2" borderId="1" xfId="9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9" applyNumberFormat="1" applyFont="1" applyFill="1" applyBorder="1" applyAlignment="1">
      <alignment horizontal="right" vertical="center" wrapText="1"/>
    </xf>
    <xf numFmtId="164" fontId="5" fillId="2" borderId="1" xfId="9" applyNumberFormat="1" applyFont="1" applyFill="1" applyBorder="1" applyAlignment="1" applyProtection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0" fillId="2" borderId="0" xfId="0" applyNumberFormat="1" applyFill="1"/>
    <xf numFmtId="164" fontId="6" fillId="2" borderId="0" xfId="10" applyNumberFormat="1" applyFont="1" applyFill="1"/>
    <xf numFmtId="164" fontId="6" fillId="2" borderId="0" xfId="7" applyNumberFormat="1" applyFont="1" applyFill="1"/>
    <xf numFmtId="2" fontId="6" fillId="2" borderId="0" xfId="9" applyNumberFormat="1" applyFont="1" applyFill="1"/>
    <xf numFmtId="3" fontId="6" fillId="0" borderId="1" xfId="6" applyFont="1" applyFill="1" applyBorder="1" applyAlignment="1" applyProtection="1">
      <alignment horizontal="center" vertical="center" wrapText="1"/>
    </xf>
    <xf numFmtId="3" fontId="6" fillId="0" borderId="1" xfId="6" applyFont="1" applyFill="1" applyBorder="1" applyAlignment="1" applyProtection="1">
      <alignment horizontal="right" vertical="center"/>
    </xf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3" fontId="5" fillId="2" borderId="1" xfId="1" applyNumberFormat="1" applyFont="1" applyFill="1" applyBorder="1" applyAlignment="1" applyProtection="1">
      <alignment horizontal="right" vertical="center"/>
    </xf>
    <xf numFmtId="3" fontId="3" fillId="0" borderId="0" xfId="8" quotePrefix="1" applyBorder="1">
      <alignment horizontal="right" vertical="center"/>
    </xf>
    <xf numFmtId="0" fontId="6" fillId="2" borderId="0" xfId="9" applyFont="1" applyFill="1" applyAlignment="1">
      <alignment horizontal="center"/>
    </xf>
    <xf numFmtId="3" fontId="6" fillId="2" borderId="0" xfId="2" applyNumberFormat="1" applyFont="1" applyFill="1" applyBorder="1" applyAlignment="1" applyProtection="1">
      <alignment horizontal="right" vertical="center" wrapText="1"/>
    </xf>
    <xf numFmtId="0" fontId="6" fillId="2" borderId="0" xfId="9" applyFont="1" applyFill="1" applyBorder="1"/>
    <xf numFmtId="3" fontId="6" fillId="2" borderId="1" xfId="11" applyNumberFormat="1" applyFont="1" applyFill="1" applyBorder="1" applyAlignment="1" applyProtection="1">
      <alignment horizontal="right" vertical="center"/>
    </xf>
    <xf numFmtId="0" fontId="10" fillId="2" borderId="0" xfId="9" applyFont="1" applyFill="1"/>
    <xf numFmtId="164" fontId="10" fillId="2" borderId="0" xfId="10" applyNumberFormat="1" applyFont="1" applyFill="1"/>
    <xf numFmtId="0" fontId="6" fillId="2" borderId="1" xfId="9" applyNumberFormat="1" applyFont="1" applyFill="1" applyBorder="1" applyAlignment="1">
      <alignment horizontal="center" vertical="center"/>
    </xf>
    <xf numFmtId="3" fontId="6" fillId="0" borderId="1" xfId="11" applyNumberFormat="1" applyFont="1" applyFill="1" applyBorder="1" applyAlignment="1" applyProtection="1">
      <alignment horizontal="right" vertical="center"/>
    </xf>
    <xf numFmtId="3" fontId="5" fillId="2" borderId="0" xfId="6" applyFont="1" applyFill="1" applyAlignment="1" applyProtection="1">
      <alignment horizontal="right"/>
    </xf>
    <xf numFmtId="3" fontId="5" fillId="2" borderId="0" xfId="6" applyFont="1" applyFill="1" applyAlignment="1" applyProtection="1">
      <alignment horizontal="center"/>
    </xf>
    <xf numFmtId="0" fontId="11" fillId="2" borderId="0" xfId="0" applyFont="1" applyFill="1"/>
    <xf numFmtId="3" fontId="11" fillId="2" borderId="0" xfId="0" applyNumberFormat="1" applyFont="1" applyFill="1"/>
    <xf numFmtId="3" fontId="6" fillId="2" borderId="1" xfId="8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12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6" fillId="0" borderId="1" xfId="2" applyFont="1" applyFill="1" applyBorder="1" applyAlignment="1" applyProtection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/>
    </xf>
    <xf numFmtId="3" fontId="5" fillId="0" borderId="1" xfId="1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left" vertical="center" wrapText="1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0" fontId="5" fillId="0" borderId="1" xfId="5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5" fillId="0" borderId="1" xfId="5" applyNumberFormat="1" applyFont="1" applyFill="1" applyBorder="1" applyAlignment="1" applyProtection="1">
      <alignment horizontal="center" vertical="center"/>
    </xf>
    <xf numFmtId="0" fontId="5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left" wrapText="1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left" vertical="center" wrapText="1"/>
    </xf>
    <xf numFmtId="3" fontId="6" fillId="0" borderId="1" xfId="5" applyNumberFormat="1" applyFont="1" applyFill="1" applyBorder="1" applyAlignment="1" applyProtection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center" vertical="center" wrapText="1"/>
    </xf>
    <xf numFmtId="3" fontId="5" fillId="2" borderId="9" xfId="5" applyNumberFormat="1" applyFont="1" applyFill="1" applyBorder="1" applyAlignment="1" applyProtection="1">
      <alignment vertical="center" wrapText="1"/>
    </xf>
    <xf numFmtId="3" fontId="5" fillId="0" borderId="1" xfId="5" applyNumberFormat="1" applyFont="1" applyFill="1" applyBorder="1" applyAlignment="1" applyProtection="1">
      <alignment horizontal="left" wrapText="1"/>
    </xf>
    <xf numFmtId="3" fontId="6" fillId="0" borderId="1" xfId="5" applyNumberFormat="1" applyFont="1" applyFill="1" applyBorder="1" applyAlignment="1" applyProtection="1">
      <alignment horizontal="left" vertical="center" wrapText="1"/>
    </xf>
    <xf numFmtId="3" fontId="5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>
      <alignment horizontal="left" vertical="center" wrapText="1"/>
    </xf>
    <xf numFmtId="3" fontId="6" fillId="0" borderId="1" xfId="5" applyNumberFormat="1" applyFont="1" applyFill="1" applyBorder="1" applyAlignment="1" applyProtection="1">
      <alignment horizontal="left" vertical="center" wrapText="1"/>
      <protection locked="0"/>
    </xf>
    <xf numFmtId="3" fontId="6" fillId="0" borderId="1" xfId="5" applyNumberFormat="1" applyFont="1" applyFill="1" applyBorder="1" applyAlignment="1" applyProtection="1">
      <alignment horizontal="left"/>
    </xf>
    <xf numFmtId="3" fontId="5" fillId="0" borderId="1" xfId="5" applyNumberFormat="1" applyFont="1" applyFill="1" applyBorder="1" applyAlignment="1" applyProtection="1">
      <alignment horizontal="right"/>
    </xf>
    <xf numFmtId="3" fontId="6" fillId="0" borderId="1" xfId="5" applyNumberFormat="1" applyFont="1" applyFill="1" applyBorder="1" applyAlignment="1">
      <alignment horizontal="left"/>
    </xf>
    <xf numFmtId="0" fontId="12" fillId="0" borderId="1" xfId="13" applyFont="1" applyBorder="1" applyAlignment="1">
      <alignment vertical="center" wrapText="1"/>
    </xf>
    <xf numFmtId="0" fontId="12" fillId="0" borderId="1" xfId="13" applyFont="1" applyFill="1" applyBorder="1" applyAlignment="1">
      <alignment vertical="center" wrapText="1"/>
    </xf>
    <xf numFmtId="0" fontId="10" fillId="2" borderId="0" xfId="12" applyFont="1" applyFill="1" applyBorder="1" applyAlignment="1">
      <alignment wrapText="1"/>
    </xf>
    <xf numFmtId="0" fontId="10" fillId="2" borderId="0" xfId="12" applyFont="1" applyFill="1" applyBorder="1"/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10" fontId="9" fillId="2" borderId="8" xfId="0" applyNumberFormat="1" applyFont="1" applyFill="1" applyBorder="1" applyAlignment="1" applyProtection="1">
      <alignment horizontal="right" vertical="center" wrapText="1"/>
    </xf>
    <xf numFmtId="10" fontId="9" fillId="2" borderId="9" xfId="0" applyNumberFormat="1" applyFont="1" applyFill="1" applyBorder="1" applyAlignment="1" applyProtection="1">
      <alignment horizontal="right" vertical="center" wrapText="1"/>
    </xf>
    <xf numFmtId="0" fontId="5" fillId="0" borderId="0" xfId="12" applyFont="1" applyFill="1" applyAlignment="1">
      <alignment horizontal="left" vertical="center"/>
    </xf>
    <xf numFmtId="10" fontId="9" fillId="3" borderId="8" xfId="0" applyNumberFormat="1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horizontal="center" vertical="center" wrapText="1"/>
    </xf>
    <xf numFmtId="0" fontId="5" fillId="2" borderId="0" xfId="12" applyFont="1" applyFill="1" applyAlignment="1">
      <alignment horizontal="center" vertical="center"/>
    </xf>
    <xf numFmtId="0" fontId="2" fillId="2" borderId="0" xfId="1" applyNumberFormat="1" applyFont="1" applyFill="1" applyBorder="1" applyAlignment="1" applyProtection="1">
      <alignment horizontal="left" wrapText="1"/>
    </xf>
    <xf numFmtId="0" fontId="2" fillId="2" borderId="12" xfId="1" applyNumberFormat="1" applyFont="1" applyFill="1" applyBorder="1" applyAlignment="1" applyProtection="1">
      <alignment horizontal="left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2" borderId="13" xfId="1" applyFont="1" applyFill="1" applyBorder="1" applyAlignment="1" applyProtection="1">
      <alignment horizontal="center" vertical="center" wrapText="1"/>
    </xf>
    <xf numFmtId="0" fontId="5" fillId="2" borderId="0" xfId="1" applyNumberFormat="1" applyFont="1" applyFill="1" applyBorder="1" applyAlignment="1" applyProtection="1">
      <alignment horizontal="left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4">
    <cellStyle name="Normal" xfId="0" builtinId="0"/>
    <cellStyle name="Normal 2" xfId="4"/>
    <cellStyle name="Normal 2 2" xfId="6"/>
    <cellStyle name="Normal 3" xfId="9"/>
    <cellStyle name="Normal 3 2" xfId="12"/>
    <cellStyle name="Normal 4" xfId="11"/>
    <cellStyle name="Normal 6" xfId="13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 algn="ctr"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NON-LIFE INSURANCE AS AT 31</a:t>
            </a:r>
            <a:r>
              <a:rPr lang="bg-BG" b="1"/>
              <a:t>.</a:t>
            </a:r>
            <a:r>
              <a:rPr lang="en-US" b="1"/>
              <a:t>08</a:t>
            </a:r>
            <a:r>
              <a:rPr lang="bg-BG" b="1"/>
              <a:t>.20</a:t>
            </a:r>
            <a:r>
              <a:rPr lang="en-US" b="1"/>
              <a:t>22</a:t>
            </a:r>
            <a:endParaRPr lang="bg-BG" b="1"/>
          </a:p>
        </c:rich>
      </c:tx>
      <c:layout>
        <c:manualLayout>
          <c:xMode val="edge"/>
          <c:yMode val="edge"/>
          <c:x val="0.12022070459056391"/>
          <c:y val="4.009875235885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 algn="ctr"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8.3225609623494748E-2"/>
                  <c:y val="-0.1258028553167064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7.461730981898608E-2"/>
                  <c:y val="3.3462051281973257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9.5791294748930458E-2"/>
                  <c:y val="-3.982273348963696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77765073974E-2"/>
                  <c:y val="-0.1124600992871392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7.1035922615717922E-2"/>
                  <c:y val="-0.18450768156868538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5161133877972802E-2"/>
                  <c:y val="-0.2221432903498732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9.9109509122228032E-2"/>
                  <c:y val="-0.26203012250949109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6.180950902803712E-2"/>
                  <c:y val="-0.276392070331749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Premiums!$A$46:$A$55</c:f>
              <c:numCache>
                <c:formatCode>0.0%</c:formatCode>
                <c:ptCount val="10"/>
                <c:pt idx="0">
                  <c:v>5.6325873916337935E-2</c:v>
                </c:pt>
                <c:pt idx="1">
                  <c:v>0.69652909582144062</c:v>
                </c:pt>
                <c:pt idx="2">
                  <c:v>5.1563889316274458E-3</c:v>
                </c:pt>
                <c:pt idx="3">
                  <c:v>1.627623959447514E-3</c:v>
                </c:pt>
                <c:pt idx="4">
                  <c:v>3.9458277948896574E-3</c:v>
                </c:pt>
                <c:pt idx="5">
                  <c:v>1.195566108123609E-2</c:v>
                </c:pt>
                <c:pt idx="6">
                  <c:v>0.11787739526831752</c:v>
                </c:pt>
                <c:pt idx="7">
                  <c:v>1.7731072468808642E-2</c:v>
                </c:pt>
                <c:pt idx="8">
                  <c:v>4.1364519381263558E-2</c:v>
                </c:pt>
                <c:pt idx="9">
                  <c:v>4.7486541376630977E-2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CLAIMS PAID BY CLASSES OF NON-LIFE INSURANCE AS AT 31</a:t>
            </a:r>
            <a:r>
              <a:rPr lang="en-US" sz="1200" b="1"/>
              <a:t>.08</a:t>
            </a:r>
            <a:r>
              <a:rPr lang="bg-BG" sz="1200" b="1"/>
              <a:t>.2</a:t>
            </a:r>
            <a:r>
              <a:rPr lang="en-US" sz="1200" b="1"/>
              <a:t>0</a:t>
            </a:r>
            <a:r>
              <a:rPr lang="bg-BG" sz="1200" b="1"/>
              <a:t>2</a:t>
            </a:r>
            <a:r>
              <a:rPr lang="en-US" sz="1200" b="1"/>
              <a:t>2</a:t>
            </a:r>
            <a:endParaRPr lang="bg-BG" sz="1200" b="1"/>
          </a:p>
        </c:rich>
      </c:tx>
      <c:layout>
        <c:manualLayout>
          <c:xMode val="edge"/>
          <c:yMode val="edge"/>
          <c:x val="0.13020293207720426"/>
          <c:y val="3.623147513958584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1"/>
          <c:order val="0"/>
          <c:tx>
            <c:strRef>
              <c:f>Payments!$B$46:$B$55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7082-4D5A-9217-59DD253C5F1B}"/>
              </c:ext>
            </c:extLst>
          </c:dPt>
          <c:dPt>
            <c:idx val="1"/>
            <c:bubble3D val="0"/>
            <c:explosion val="28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E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0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2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4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6-7082-4D5A-9217-59DD253C5F1B}"/>
              </c:ext>
            </c:extLst>
          </c:dPt>
          <c:dLbls>
            <c:dLbl>
              <c:idx val="0"/>
              <c:layout>
                <c:manualLayout>
                  <c:x val="0.11856188584300115"/>
                  <c:y val="-2.3942700176527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7082-4D5A-9217-59DD253C5F1B}"/>
                </c:ext>
              </c:extLst>
            </c:dLbl>
            <c:dLbl>
              <c:idx val="1"/>
              <c:layout>
                <c:manualLayout>
                  <c:x val="-1.2208548602173856E-2"/>
                  <c:y val="-0.16452151757478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7082-4D5A-9217-59DD253C5F1B}"/>
                </c:ext>
              </c:extLst>
            </c:dLbl>
            <c:dLbl>
              <c:idx val="2"/>
              <c:layout>
                <c:manualLayout>
                  <c:x val="-0.13668585407305545"/>
                  <c:y val="4.59221838855745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7082-4D5A-9217-59DD253C5F1B}"/>
                </c:ext>
              </c:extLst>
            </c:dLbl>
            <c:dLbl>
              <c:idx val="3"/>
              <c:layout>
                <c:manualLayout>
                  <c:x val="-0.15082048172758658"/>
                  <c:y val="0.158432637612771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7082-4D5A-9217-59DD253C5F1B}"/>
                </c:ext>
              </c:extLst>
            </c:dLbl>
            <c:dLbl>
              <c:idx val="4"/>
              <c:layout>
                <c:manualLayout>
                  <c:x val="-0.15160711014063161"/>
                  <c:y val="-4.39012413959841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7082-4D5A-9217-59DD253C5F1B}"/>
                </c:ext>
              </c:extLst>
            </c:dLbl>
            <c:dLbl>
              <c:idx val="5"/>
              <c:layout>
                <c:manualLayout>
                  <c:x val="-0.12024030773990674"/>
                  <c:y val="-0.125418917990092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7082-4D5A-9217-59DD253C5F1B}"/>
                </c:ext>
              </c:extLst>
            </c:dLbl>
            <c:dLbl>
              <c:idx val="6"/>
              <c:layout>
                <c:manualLayout>
                  <c:x val="-9.4814385955768604E-2"/>
                  <c:y val="-0.198223933097251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7082-4D5A-9217-59DD253C5F1B}"/>
                </c:ext>
              </c:extLst>
            </c:dLbl>
            <c:dLbl>
              <c:idx val="7"/>
              <c:layout>
                <c:manualLayout>
                  <c:x val="3.2393664532383779E-2"/>
                  <c:y val="-0.2264234085882299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7082-4D5A-9217-59DD253C5F1B}"/>
                </c:ext>
              </c:extLst>
            </c:dLbl>
            <c:dLbl>
              <c:idx val="8"/>
              <c:layout>
                <c:manualLayout>
                  <c:x val="0.23076892485025488"/>
                  <c:y val="-0.181364279253058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7082-4D5A-9217-59DD253C5F1B}"/>
                </c:ext>
              </c:extLst>
            </c:dLbl>
            <c:dLbl>
              <c:idx val="9"/>
              <c:layout>
                <c:manualLayout>
                  <c:x val="0.24430743013801109"/>
                  <c:y val="-0.1056753778622663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7082-4D5A-9217-59DD253C5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Payments!$A$46:$A$55</c:f>
              <c:numCache>
                <c:formatCode>0.0%</c:formatCode>
                <c:ptCount val="10"/>
                <c:pt idx="0">
                  <c:v>5.8293546570412365E-2</c:v>
                </c:pt>
                <c:pt idx="1">
                  <c:v>0.84743947261860975</c:v>
                </c:pt>
                <c:pt idx="2">
                  <c:v>2.2492699958230305E-4</c:v>
                </c:pt>
                <c:pt idx="3">
                  <c:v>2.8379068971240711E-4</c:v>
                </c:pt>
                <c:pt idx="4">
                  <c:v>1.2348230955361019E-3</c:v>
                </c:pt>
                <c:pt idx="5">
                  <c:v>3.291220697639157E-3</c:v>
                </c:pt>
                <c:pt idx="6">
                  <c:v>4.6135013386481946E-2</c:v>
                </c:pt>
                <c:pt idx="7">
                  <c:v>7.9282485191884498E-3</c:v>
                </c:pt>
                <c:pt idx="8">
                  <c:v>6.1972592578742229E-3</c:v>
                </c:pt>
                <c:pt idx="9">
                  <c:v>2.8971698164963179E-2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082-4D5A-9217-59DD253C5F1B}"/>
            </c:ext>
          </c:extLst>
        </c:ser>
        <c:ser>
          <c:idx val="0"/>
          <c:order val="1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082-4D5A-9217-59DD253C5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7082-4D5A-9217-59DD253C5F1B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82-4D5A-9217-59DD253C5F1B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082-4D5A-9217-59DD253C5F1B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082-4D5A-9217-59DD253C5F1B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082-4D5A-9217-59DD253C5F1B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082-4D5A-9217-59DD253C5F1B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082-4D5A-9217-59DD253C5F1B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082-4D5A-9217-59DD253C5F1B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082-4D5A-9217-59DD253C5F1B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082-4D5A-9217-59DD253C5F1B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082-4D5A-9217-59DD253C5F1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082-4D5A-9217-59DD253C5F1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082-4D5A-9217-59DD253C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NON-LIFE INSURANCE AS AT 31</a:t>
            </a:r>
            <a:r>
              <a:rPr lang="bg-BG" sz="1200" b="1"/>
              <a:t>.</a:t>
            </a:r>
            <a:r>
              <a:rPr lang="en-US" sz="1200" b="1"/>
              <a:t>08</a:t>
            </a:r>
            <a:r>
              <a:rPr lang="bg-BG" sz="1200" b="1"/>
              <a:t>.</a:t>
            </a:r>
            <a:r>
              <a:rPr lang="en-US" sz="1200" b="1"/>
              <a:t>2022</a:t>
            </a:r>
            <a:endParaRPr lang="bg-BG" sz="1200" b="1"/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6.3167548047664113E-2"/>
                  <c:y val="-0.1258418563345900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6321518205E-2"/>
                  <c:y val="6.780575962520211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08251443722913"/>
                  <c:y val="-1.0223138879241387E-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0.1081164524615066"/>
                  <c:y val="-8.092921601280476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9.5558946781453921E-2"/>
                  <c:y val="-0.1531033120887409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7.6345323309380458E-2"/>
                  <c:y val="-0.2069250330420476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0.10183252296543815"/>
                  <c:y val="-0.26098085606608856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8.7646494388438481E-2"/>
                  <c:y val="-0.2672742783743238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6689008140756192"/>
                  <c:y val="-0.22058737120667257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'Prem-Pay-Total'!$A$44:$A$53</c:f>
              <c:numCache>
                <c:formatCode>0.0%</c:formatCode>
                <c:ptCount val="10"/>
                <c:pt idx="0">
                  <c:v>9.533900521947665E-2</c:v>
                </c:pt>
                <c:pt idx="1">
                  <c:v>0.66773337034731739</c:v>
                </c:pt>
                <c:pt idx="2">
                  <c:v>4.9432148359526027E-3</c:v>
                </c:pt>
                <c:pt idx="3">
                  <c:v>1.5603351512806672E-3</c:v>
                </c:pt>
                <c:pt idx="4">
                  <c:v>3.7827004041870358E-3</c:v>
                </c:pt>
                <c:pt idx="5">
                  <c:v>1.14613932374055E-2</c:v>
                </c:pt>
                <c:pt idx="6">
                  <c:v>0.11300413852410629</c:v>
                </c:pt>
                <c:pt idx="7">
                  <c:v>1.6998039063260157E-2</c:v>
                </c:pt>
                <c:pt idx="8">
                  <c:v>3.96544381346687E-2</c:v>
                </c:pt>
                <c:pt idx="9">
                  <c:v>4.5523365082345058E-2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CLAIMS PAID BY CLASSES OF NON-LIFE INSURANCE AS AT 31</a:t>
            </a:r>
            <a:r>
              <a:rPr lang="bg-BG" b="1"/>
              <a:t>.</a:t>
            </a:r>
            <a:r>
              <a:rPr lang="en-US" b="1"/>
              <a:t>08</a:t>
            </a:r>
            <a:r>
              <a:rPr lang="bg-BG" b="1"/>
              <a:t>.2</a:t>
            </a:r>
            <a:r>
              <a:rPr lang="en-US" b="1"/>
              <a:t>022</a:t>
            </a:r>
          </a:p>
        </c:rich>
      </c:tx>
      <c:layout>
        <c:manualLayout>
          <c:xMode val="edge"/>
          <c:yMode val="edge"/>
          <c:x val="0.12633968364573897"/>
          <c:y val="1.5552368968236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'Prem-Pay-Total'!$H$44:$H$53</c:f>
              <c:strCache>
                <c:ptCount val="10"/>
                <c:pt idx="0">
                  <c:v>9.9%</c:v>
                </c:pt>
                <c:pt idx="1">
                  <c:v>81.1%</c:v>
                </c:pt>
                <c:pt idx="2">
                  <c:v>0.0%</c:v>
                </c:pt>
                <c:pt idx="3">
                  <c:v>0.0%</c:v>
                </c:pt>
                <c:pt idx="4">
                  <c:v>0.1%</c:v>
                </c:pt>
                <c:pt idx="5">
                  <c:v>0.3%</c:v>
                </c:pt>
                <c:pt idx="6">
                  <c:v>4.4%</c:v>
                </c:pt>
                <c:pt idx="7">
                  <c:v>0.8%</c:v>
                </c:pt>
                <c:pt idx="8">
                  <c:v>0.6%</c:v>
                </c:pt>
                <c:pt idx="9">
                  <c:v>2.8%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7.7319400495498805E-2"/>
                  <c:y val="-2.65597069118802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layout>
                <c:manualLayout>
                  <c:x val="5.1282709020205305E-2"/>
                  <c:y val="-0.1322885201641132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9.5682619111863348E-2"/>
                  <c:y val="2.95051891661568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3.9338917148630755E-2"/>
                  <c:y val="-0.2415787358037364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7.0603556002372192E-3"/>
                  <c:y val="-0.3156276642131500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1716122918263536"/>
                  <c:y val="-0.336470208226046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3589711722171791"/>
                  <c:y val="-0.21821997684188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132669397633708"/>
                  <c:y val="-0.137026874015701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'Prem-Pay-Total'!$G$44:$G$53</c:f>
              <c:numCache>
                <c:formatCode>0.0%</c:formatCode>
                <c:ptCount val="10"/>
                <c:pt idx="0">
                  <c:v>9.9162348099450709E-2</c:v>
                </c:pt>
                <c:pt idx="1">
                  <c:v>0.81066215632533045</c:v>
                </c:pt>
                <c:pt idx="2">
                  <c:v>2.1516445611270861E-4</c:v>
                </c:pt>
                <c:pt idx="3">
                  <c:v>2.7147327584155781E-4</c:v>
                </c:pt>
                <c:pt idx="4">
                  <c:v>1.1812278661069229E-3</c:v>
                </c:pt>
                <c:pt idx="5">
                  <c:v>3.1483713056657658E-3</c:v>
                </c:pt>
                <c:pt idx="6">
                  <c:v>4.4132607830491555E-2</c:v>
                </c:pt>
                <c:pt idx="7">
                  <c:v>7.5841374478183652E-3</c:v>
                </c:pt>
                <c:pt idx="8">
                  <c:v>5.9282785974390769E-3</c:v>
                </c:pt>
                <c:pt idx="9">
                  <c:v>2.771423479574267E-2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17557</xdr:colOff>
      <xdr:row>35</xdr:row>
      <xdr:rowOff>47624</xdr:rowOff>
    </xdr:from>
    <xdr:to>
      <xdr:col>6</xdr:col>
      <xdr:colOff>9524</xdr:colOff>
      <xdr:row>64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20731</xdr:colOff>
      <xdr:row>35</xdr:row>
      <xdr:rowOff>31751</xdr:rowOff>
    </xdr:from>
    <xdr:to>
      <xdr:col>6</xdr:col>
      <xdr:colOff>6350</xdr:colOff>
      <xdr:row>64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22679</xdr:rowOff>
    </xdr:from>
    <xdr:to>
      <xdr:col>4</xdr:col>
      <xdr:colOff>675821</xdr:colOff>
      <xdr:row>63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703036</xdr:colOff>
      <xdr:row>36</xdr:row>
      <xdr:rowOff>22680</xdr:rowOff>
    </xdr:from>
    <xdr:to>
      <xdr:col>12</xdr:col>
      <xdr:colOff>340178</xdr:colOff>
      <xdr:row>63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yDocuments/ZN/ZZGOR/&#1044;&#1056;&#1059;&#1046;&#1045;&#1057;&#1058;&#1042;&#1040;/1%20statistic/53/Non%20Life/Monthly/NonLife%20statistics%20M-workB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ile\Shared%20Folders\Public\zastr-otcheti\K&#1054;&#1044;&#1054;&#1042;&#1045;%20&#1053;&#1040;%20&#1044;&#1056;&#1059;&#1046;&#1045;&#1057;&#1058;&#1042;&#1040;&#1058;&#10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ontr."/>
      <sheetName val="Premiums"/>
      <sheetName val="Payments"/>
      <sheetName val="Prem-Pay-Total"/>
      <sheetName val="Prem-Pay-Exp"/>
      <sheetName val="Balance sheet"/>
      <sheetName val="Income Statement"/>
    </sheetNames>
    <sheetDataSet>
      <sheetData sheetId="0">
        <row r="2">
          <cell r="B2" t="str">
            <v>31.08.2022</v>
          </cell>
        </row>
      </sheetData>
      <sheetData sheetId="1">
        <row r="3">
          <cell r="C3" t="str">
            <v>"ЗД ЕВРОИНС" АД</v>
          </cell>
          <cell r="D3" t="str">
            <v>ЗК "ЛЕВ ИНС" АД</v>
          </cell>
          <cell r="E3" t="str">
            <v>ЗАД "Булстрад Виена Иншурънс Груп" АД</v>
          </cell>
          <cell r="F3" t="str">
            <v>"ДЗИ - Общо застраховане" ЕАД</v>
          </cell>
          <cell r="G3" t="str">
            <v>ЗАД "Армеец" АД</v>
          </cell>
          <cell r="H3" t="str">
            <v>"ЗАД ДаллБогг: Живот и Здраве" АД</v>
          </cell>
          <cell r="I3" t="str">
            <v>"Дженерали застраховане" АД</v>
          </cell>
          <cell r="J3" t="str">
            <v>ЗД "Бул Инс" АД</v>
          </cell>
          <cell r="K3" t="str">
            <v>ЗАД "Алианц България" АД</v>
          </cell>
          <cell r="L3" t="str">
            <v>ЗАД "ОЗК - Застраховане" АД</v>
          </cell>
          <cell r="M3" t="str">
            <v>ЗК "УНИКА" АД</v>
          </cell>
          <cell r="N3" t="str">
            <v>"Групама застраховане" ЕАД</v>
          </cell>
          <cell r="O3" t="str">
            <v>ЗАД "Асет Иншурънс" АД</v>
          </cell>
          <cell r="P3" t="str">
            <v>"ОЗОФ Доверие ЗАД" АД</v>
          </cell>
          <cell r="Q3" t="str">
            <v>"ЗК България Иншурънс" АД</v>
          </cell>
          <cell r="R3" t="str">
            <v>"Застрахователно дружество ЕИГ РЕ" ЕАД</v>
          </cell>
          <cell r="S3" t="str">
            <v>"Фи Хелт Застраховане" АД</v>
          </cell>
          <cell r="T3" t="str">
            <v>"Българска агенция за експортно застраховане /БАЕЗ/" ЕАД</v>
          </cell>
          <cell r="U3" t="str">
            <v>ЗД "ОЗОК Инс" АД</v>
          </cell>
          <cell r="V3" t="str">
            <v>ЗД "Съгласие" АД</v>
          </cell>
          <cell r="W3" t="str">
            <v>"Европейска Застрахователна и Осигурителна Компания" ЗАД</v>
          </cell>
          <cell r="X3" t="str">
            <v>"ЗК АКСИОМ" ЕАД</v>
          </cell>
          <cell r="Y3" t="str">
            <v>ЗАД "Енергия"</v>
          </cell>
        </row>
        <row r="4">
          <cell r="C4">
            <v>5652053.2000000002</v>
          </cell>
          <cell r="D4">
            <v>4212374</v>
          </cell>
          <cell r="E4">
            <v>4327667.8100000015</v>
          </cell>
          <cell r="F4">
            <v>6809081.5300000003</v>
          </cell>
          <cell r="G4">
            <v>3100402.5700000003</v>
          </cell>
          <cell r="H4">
            <v>111357.87999999983</v>
          </cell>
          <cell r="I4">
            <v>8499877.3499999996</v>
          </cell>
          <cell r="J4">
            <v>346801.58999999997</v>
          </cell>
          <cell r="K4">
            <v>2402229.5299999993</v>
          </cell>
          <cell r="L4">
            <v>1185620.31</v>
          </cell>
          <cell r="M4">
            <v>90337.26</v>
          </cell>
          <cell r="N4">
            <v>3583841.46</v>
          </cell>
          <cell r="O4">
            <v>334518.0500000001</v>
          </cell>
          <cell r="P4">
            <v>0</v>
          </cell>
          <cell r="Q4">
            <v>614010.21000000404</v>
          </cell>
          <cell r="R4">
            <v>1814.88</v>
          </cell>
          <cell r="S4">
            <v>1588995.8672871143</v>
          </cell>
          <cell r="T4">
            <v>0</v>
          </cell>
          <cell r="U4">
            <v>166840</v>
          </cell>
          <cell r="V4">
            <v>3677.6</v>
          </cell>
          <cell r="W4">
            <v>8028</v>
          </cell>
          <cell r="X4">
            <v>31281.469999999998</v>
          </cell>
          <cell r="Y4">
            <v>161476.08000000002</v>
          </cell>
          <cell r="Z4">
            <v>43232286.647287115</v>
          </cell>
        </row>
        <row r="5">
          <cell r="C5">
            <v>179509.9</v>
          </cell>
          <cell r="D5">
            <v>489625</v>
          </cell>
          <cell r="E5">
            <v>257921.36000000002</v>
          </cell>
          <cell r="F5">
            <v>103692.01</v>
          </cell>
          <cell r="G5">
            <v>146863.82</v>
          </cell>
          <cell r="H5">
            <v>0</v>
          </cell>
          <cell r="I5">
            <v>609844.99</v>
          </cell>
          <cell r="J5">
            <v>25591.75</v>
          </cell>
          <cell r="K5">
            <v>13008.73</v>
          </cell>
          <cell r="L5">
            <v>222764.39000000004</v>
          </cell>
          <cell r="M5">
            <v>5946.8899999999994</v>
          </cell>
          <cell r="N5">
            <v>0</v>
          </cell>
          <cell r="O5">
            <v>1275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19382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2075425.84</v>
          </cell>
        </row>
        <row r="6">
          <cell r="C6">
            <v>5211480.1500000004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593355</v>
          </cell>
          <cell r="I6">
            <v>17034566.819999997</v>
          </cell>
          <cell r="J6">
            <v>0</v>
          </cell>
          <cell r="K6">
            <v>2640844.9899999998</v>
          </cell>
          <cell r="L6">
            <v>1252.94</v>
          </cell>
          <cell r="M6">
            <v>0</v>
          </cell>
          <cell r="N6">
            <v>2369890.0899999994</v>
          </cell>
          <cell r="O6">
            <v>0</v>
          </cell>
          <cell r="P6">
            <v>17461659</v>
          </cell>
          <cell r="Q6">
            <v>9276767.0199985486</v>
          </cell>
          <cell r="R6">
            <v>0</v>
          </cell>
          <cell r="S6">
            <v>5081074.13593069</v>
          </cell>
          <cell r="T6">
            <v>0</v>
          </cell>
          <cell r="U6">
            <v>3082008</v>
          </cell>
          <cell r="V6">
            <v>2187463.5299999998</v>
          </cell>
          <cell r="W6">
            <v>30399</v>
          </cell>
          <cell r="X6">
            <v>643690.11000001163</v>
          </cell>
          <cell r="Y6">
            <v>0</v>
          </cell>
          <cell r="Z6">
            <v>65614450.785929248</v>
          </cell>
        </row>
        <row r="7">
          <cell r="C7">
            <v>25403330.579999998</v>
          </cell>
          <cell r="D7">
            <v>40753378</v>
          </cell>
          <cell r="E7">
            <v>105587091.98000003</v>
          </cell>
          <cell r="F7">
            <v>91631636.849999994</v>
          </cell>
          <cell r="G7">
            <v>104627342.83</v>
          </cell>
          <cell r="H7">
            <v>1063355.7599999998</v>
          </cell>
          <cell r="I7">
            <v>49082898.359999999</v>
          </cell>
          <cell r="J7">
            <v>23017818.34</v>
          </cell>
          <cell r="K7">
            <v>65040378.909999996</v>
          </cell>
          <cell r="L7">
            <v>5347895.0900000008</v>
          </cell>
          <cell r="M7">
            <v>13117382.279999999</v>
          </cell>
          <cell r="N7">
            <v>6370251.8800000008</v>
          </cell>
          <cell r="O7">
            <v>15308604.099999974</v>
          </cell>
          <cell r="P7">
            <v>0</v>
          </cell>
          <cell r="Q7">
            <v>594889.57999999996</v>
          </cell>
          <cell r="R7">
            <v>0</v>
          </cell>
          <cell r="S7">
            <v>0</v>
          </cell>
          <cell r="T7">
            <v>0</v>
          </cell>
          <cell r="U7">
            <v>281054</v>
          </cell>
          <cell r="V7">
            <v>0</v>
          </cell>
          <cell r="W7">
            <v>0</v>
          </cell>
          <cell r="X7">
            <v>0</v>
          </cell>
          <cell r="Y7">
            <v>215762.04</v>
          </cell>
          <cell r="Z7">
            <v>547443070.57999992</v>
          </cell>
        </row>
        <row r="8">
          <cell r="C8">
            <v>0</v>
          </cell>
          <cell r="D8">
            <v>0</v>
          </cell>
          <cell r="E8">
            <v>2643210.0300000003</v>
          </cell>
          <cell r="F8">
            <v>18571.560000000001</v>
          </cell>
          <cell r="G8">
            <v>0</v>
          </cell>
          <cell r="H8">
            <v>0</v>
          </cell>
          <cell r="I8">
            <v>3577094.26</v>
          </cell>
          <cell r="J8">
            <v>0</v>
          </cell>
          <cell r="K8">
            <v>0</v>
          </cell>
          <cell r="L8">
            <v>3725569.85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9964445.6999999993</v>
          </cell>
        </row>
        <row r="9">
          <cell r="C9">
            <v>966704.95</v>
          </cell>
          <cell r="D9">
            <v>0</v>
          </cell>
          <cell r="E9">
            <v>583657.76</v>
          </cell>
          <cell r="F9">
            <v>0</v>
          </cell>
          <cell r="G9">
            <v>446448.42</v>
          </cell>
          <cell r="H9">
            <v>0</v>
          </cell>
          <cell r="I9">
            <v>0</v>
          </cell>
          <cell r="J9">
            <v>-85300.24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80499.239999999991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1992010.13</v>
          </cell>
        </row>
        <row r="10">
          <cell r="C10">
            <v>2805395.1</v>
          </cell>
          <cell r="D10">
            <v>58162</v>
          </cell>
          <cell r="E10">
            <v>1579661.48</v>
          </cell>
          <cell r="F10">
            <v>2228</v>
          </cell>
          <cell r="G10">
            <v>472391.42000000004</v>
          </cell>
          <cell r="H10">
            <v>0</v>
          </cell>
          <cell r="I10">
            <v>92956.18</v>
          </cell>
          <cell r="J10">
            <v>21122.6</v>
          </cell>
          <cell r="K10">
            <v>1109779.17</v>
          </cell>
          <cell r="L10">
            <v>0</v>
          </cell>
          <cell r="M10">
            <v>5749.89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1189239.1785021001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7336685.0185020994</v>
          </cell>
        </row>
        <row r="11">
          <cell r="C11">
            <v>5022331.6500000004</v>
          </cell>
          <cell r="D11">
            <v>88601</v>
          </cell>
          <cell r="E11">
            <v>8151175.200000002</v>
          </cell>
          <cell r="F11">
            <v>2097537.9</v>
          </cell>
          <cell r="G11">
            <v>809650.37000000011</v>
          </cell>
          <cell r="H11">
            <v>34307.15</v>
          </cell>
          <cell r="I11">
            <v>929920.41</v>
          </cell>
          <cell r="J11">
            <v>33638.01</v>
          </cell>
          <cell r="K11">
            <v>823931.16</v>
          </cell>
          <cell r="L11">
            <v>46286.99</v>
          </cell>
          <cell r="M11">
            <v>982995.39</v>
          </cell>
          <cell r="N11">
            <v>76026.710000000006</v>
          </cell>
          <cell r="O11">
            <v>265311.32999999996</v>
          </cell>
          <cell r="P11">
            <v>0</v>
          </cell>
          <cell r="Q11">
            <v>1219.0700000000002</v>
          </cell>
          <cell r="R11">
            <v>3679231.0806171009</v>
          </cell>
          <cell r="S11">
            <v>0</v>
          </cell>
          <cell r="T11">
            <v>0</v>
          </cell>
          <cell r="U11">
            <v>60797</v>
          </cell>
          <cell r="V11">
            <v>0</v>
          </cell>
          <cell r="W11">
            <v>0</v>
          </cell>
          <cell r="X11">
            <v>714.89</v>
          </cell>
          <cell r="Y11">
            <v>0</v>
          </cell>
          <cell r="Z11">
            <v>23103675.3106171</v>
          </cell>
        </row>
        <row r="12">
          <cell r="C12">
            <v>7657560.2200000007</v>
          </cell>
          <cell r="D12">
            <v>5899338</v>
          </cell>
          <cell r="E12">
            <v>46770954.359999992</v>
          </cell>
          <cell r="F12">
            <v>24721224.850000001</v>
          </cell>
          <cell r="G12">
            <v>13683364.040000001</v>
          </cell>
          <cell r="H12">
            <v>496751.92930000008</v>
          </cell>
          <cell r="I12">
            <v>21204866.219999999</v>
          </cell>
          <cell r="J12">
            <v>66290.429999999993</v>
          </cell>
          <cell r="K12">
            <v>17110350.109999999</v>
          </cell>
          <cell r="L12">
            <v>22883936.439999998</v>
          </cell>
          <cell r="M12">
            <v>31905488.919999998</v>
          </cell>
          <cell r="N12">
            <v>7652698.25</v>
          </cell>
          <cell r="O12">
            <v>1914410.5800000005</v>
          </cell>
          <cell r="P12">
            <v>0</v>
          </cell>
          <cell r="Q12">
            <v>1040577.6296087002</v>
          </cell>
          <cell r="R12">
            <v>5460666.3706165003</v>
          </cell>
          <cell r="S12">
            <v>0</v>
          </cell>
          <cell r="T12">
            <v>0</v>
          </cell>
          <cell r="U12">
            <v>440323</v>
          </cell>
          <cell r="V12">
            <v>68003.7</v>
          </cell>
          <cell r="W12">
            <v>11960</v>
          </cell>
          <cell r="X12">
            <v>113117.12000000001</v>
          </cell>
          <cell r="Y12">
            <v>0</v>
          </cell>
          <cell r="Z12">
            <v>209101882.16952518</v>
          </cell>
        </row>
        <row r="13">
          <cell r="C13">
            <v>0</v>
          </cell>
          <cell r="D13">
            <v>2516351</v>
          </cell>
          <cell r="E13">
            <v>35537449.409999996</v>
          </cell>
          <cell r="F13">
            <v>6131710.2500000009</v>
          </cell>
          <cell r="G13">
            <v>7601428.0499999998</v>
          </cell>
          <cell r="H13">
            <v>0</v>
          </cell>
          <cell r="I13">
            <v>6891534.4600000009</v>
          </cell>
          <cell r="J13">
            <v>62806.34</v>
          </cell>
          <cell r="K13">
            <v>3863270.8</v>
          </cell>
          <cell r="L13">
            <v>21144540.289999999</v>
          </cell>
          <cell r="M13">
            <v>21578932.460000001</v>
          </cell>
          <cell r="N13">
            <v>1723523.7999999998</v>
          </cell>
          <cell r="O13">
            <v>1883667.5400000005</v>
          </cell>
          <cell r="P13">
            <v>0</v>
          </cell>
          <cell r="Q13">
            <v>1040577.6296087002</v>
          </cell>
          <cell r="R13">
            <v>790490.72000000009</v>
          </cell>
          <cell r="S13">
            <v>0</v>
          </cell>
          <cell r="T13">
            <v>0</v>
          </cell>
          <cell r="U13">
            <v>392727</v>
          </cell>
          <cell r="V13">
            <v>68003.7</v>
          </cell>
          <cell r="W13">
            <v>11960</v>
          </cell>
          <cell r="X13">
            <v>0</v>
          </cell>
          <cell r="Y13">
            <v>0</v>
          </cell>
          <cell r="Z13">
            <v>111238973.44960871</v>
          </cell>
        </row>
        <row r="14">
          <cell r="C14">
            <v>4872200.4400000004</v>
          </cell>
          <cell r="D14">
            <v>751591</v>
          </cell>
          <cell r="E14">
            <v>8797884.3600000013</v>
          </cell>
          <cell r="F14">
            <v>16115013.359999999</v>
          </cell>
          <cell r="G14">
            <v>5109586.3700000029</v>
          </cell>
          <cell r="H14">
            <v>320113.30930000014</v>
          </cell>
          <cell r="I14">
            <v>7044937.3799999999</v>
          </cell>
          <cell r="J14">
            <v>0</v>
          </cell>
          <cell r="K14">
            <v>10723405.869999999</v>
          </cell>
          <cell r="L14">
            <v>341623.07999999996</v>
          </cell>
          <cell r="M14">
            <v>8473570.6799999997</v>
          </cell>
          <cell r="N14">
            <v>5929174.4500000002</v>
          </cell>
          <cell r="O14">
            <v>0</v>
          </cell>
          <cell r="P14">
            <v>0</v>
          </cell>
          <cell r="Q14">
            <v>0</v>
          </cell>
          <cell r="R14">
            <v>3963194.4265957004</v>
          </cell>
          <cell r="S14">
            <v>0</v>
          </cell>
          <cell r="T14">
            <v>0</v>
          </cell>
          <cell r="U14">
            <v>42327</v>
          </cell>
          <cell r="V14">
            <v>0</v>
          </cell>
          <cell r="W14">
            <v>0</v>
          </cell>
          <cell r="X14">
            <v>113117.12000000001</v>
          </cell>
          <cell r="Y14">
            <v>0</v>
          </cell>
          <cell r="Z14">
            <v>72597738.845895708</v>
          </cell>
        </row>
        <row r="15">
          <cell r="C15">
            <v>34963.56</v>
          </cell>
          <cell r="D15">
            <v>1930554</v>
          </cell>
          <cell r="E15">
            <v>1329983.51</v>
          </cell>
          <cell r="F15">
            <v>1308275.3699999999</v>
          </cell>
          <cell r="G15">
            <v>21113.94</v>
          </cell>
          <cell r="H15">
            <v>0</v>
          </cell>
          <cell r="I15">
            <v>2252959.7799999998</v>
          </cell>
          <cell r="J15">
            <v>583.21</v>
          </cell>
          <cell r="K15">
            <v>1212342.6099999999</v>
          </cell>
          <cell r="L15">
            <v>1232530.3700000003</v>
          </cell>
          <cell r="M15">
            <v>1829393.9700000002</v>
          </cell>
          <cell r="N15">
            <v>0</v>
          </cell>
          <cell r="O15">
            <v>30493.68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5269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11188463.000000002</v>
          </cell>
        </row>
        <row r="16">
          <cell r="C16">
            <v>2750396.22</v>
          </cell>
          <cell r="D16">
            <v>700842</v>
          </cell>
          <cell r="E16">
            <v>1105637.08</v>
          </cell>
          <cell r="F16">
            <v>1166225.8699999999</v>
          </cell>
          <cell r="G16">
            <v>951235.68</v>
          </cell>
          <cell r="H16">
            <v>176638.61999999994</v>
          </cell>
          <cell r="I16">
            <v>5015434.5999999996</v>
          </cell>
          <cell r="J16">
            <v>2900.88</v>
          </cell>
          <cell r="K16">
            <v>1311330.8300000003</v>
          </cell>
          <cell r="L16">
            <v>165242.70000000001</v>
          </cell>
          <cell r="M16">
            <v>23591.81</v>
          </cell>
          <cell r="N16">
            <v>0</v>
          </cell>
          <cell r="O16">
            <v>249.36</v>
          </cell>
          <cell r="P16">
            <v>0</v>
          </cell>
          <cell r="Q16">
            <v>0</v>
          </cell>
          <cell r="R16">
            <v>706981.22402079997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14076706.8740208</v>
          </cell>
        </row>
        <row r="17">
          <cell r="C17">
            <v>968835.24</v>
          </cell>
          <cell r="D17">
            <v>2938267</v>
          </cell>
          <cell r="E17">
            <v>3949192.9900000016</v>
          </cell>
          <cell r="F17">
            <v>2959598.77</v>
          </cell>
          <cell r="G17">
            <v>16828.7</v>
          </cell>
          <cell r="H17">
            <v>0</v>
          </cell>
          <cell r="I17">
            <v>757649.54999999993</v>
          </cell>
          <cell r="J17">
            <v>1475998</v>
          </cell>
          <cell r="K17">
            <v>1765674.07</v>
          </cell>
          <cell r="L17">
            <v>247919.83999999997</v>
          </cell>
          <cell r="M17">
            <v>2354413.91</v>
          </cell>
          <cell r="N17">
            <v>2376.39</v>
          </cell>
          <cell r="O17">
            <v>180292.07000000004</v>
          </cell>
          <cell r="P17">
            <v>0</v>
          </cell>
          <cell r="Q17">
            <v>1044049.3499999427</v>
          </cell>
          <cell r="R17">
            <v>0</v>
          </cell>
          <cell r="S17">
            <v>0</v>
          </cell>
          <cell r="T17">
            <v>0</v>
          </cell>
          <cell r="U17">
            <v>7643.76</v>
          </cell>
          <cell r="V17">
            <v>0</v>
          </cell>
          <cell r="W17">
            <v>14611</v>
          </cell>
          <cell r="X17">
            <v>0</v>
          </cell>
          <cell r="Y17">
            <v>6526.11</v>
          </cell>
          <cell r="Z17">
            <v>18689876.749999944</v>
          </cell>
        </row>
        <row r="18">
          <cell r="C18">
            <v>943478.75</v>
          </cell>
          <cell r="D18">
            <v>2917886</v>
          </cell>
          <cell r="E18">
            <v>3916386.5900000017</v>
          </cell>
          <cell r="F18">
            <v>2697557.56</v>
          </cell>
          <cell r="G18">
            <v>0</v>
          </cell>
          <cell r="H18">
            <v>0</v>
          </cell>
          <cell r="I18">
            <v>68433.98</v>
          </cell>
          <cell r="J18">
            <v>1475998</v>
          </cell>
          <cell r="K18">
            <v>1730198.53</v>
          </cell>
          <cell r="L18">
            <v>203735.26999999996</v>
          </cell>
          <cell r="M18">
            <v>2354413.91</v>
          </cell>
          <cell r="N18">
            <v>0</v>
          </cell>
          <cell r="O18">
            <v>180292.07000000004</v>
          </cell>
          <cell r="P18">
            <v>0</v>
          </cell>
          <cell r="Q18">
            <v>1044049.3499999427</v>
          </cell>
          <cell r="R18">
            <v>0</v>
          </cell>
          <cell r="S18">
            <v>0</v>
          </cell>
          <cell r="T18">
            <v>0</v>
          </cell>
          <cell r="U18">
            <v>7643.76</v>
          </cell>
          <cell r="V18">
            <v>0</v>
          </cell>
          <cell r="W18">
            <v>14611</v>
          </cell>
          <cell r="X18">
            <v>0</v>
          </cell>
          <cell r="Y18">
            <v>6526.11</v>
          </cell>
          <cell r="Z18">
            <v>17561210.879999947</v>
          </cell>
        </row>
        <row r="19">
          <cell r="C19">
            <v>25356.49</v>
          </cell>
          <cell r="D19">
            <v>20381</v>
          </cell>
          <cell r="E19">
            <v>32806.400000000001</v>
          </cell>
          <cell r="F19">
            <v>262041.21</v>
          </cell>
          <cell r="G19">
            <v>16828.7</v>
          </cell>
          <cell r="H19">
            <v>0</v>
          </cell>
          <cell r="I19">
            <v>689215.57</v>
          </cell>
          <cell r="J19">
            <v>0</v>
          </cell>
          <cell r="K19">
            <v>35475.54</v>
          </cell>
          <cell r="L19">
            <v>44184.57</v>
          </cell>
          <cell r="M19">
            <v>0</v>
          </cell>
          <cell r="N19">
            <v>2376.39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1128665.8699999999</v>
          </cell>
        </row>
        <row r="20">
          <cell r="C20">
            <v>118809596.38</v>
          </cell>
          <cell r="D20">
            <v>188319314</v>
          </cell>
          <cell r="E20">
            <v>50939164.960000001</v>
          </cell>
          <cell r="F20">
            <v>67408220.779999986</v>
          </cell>
          <cell r="G20">
            <v>25295894.759999998</v>
          </cell>
          <cell r="H20">
            <v>119799561.37389207</v>
          </cell>
          <cell r="I20">
            <v>25100996.800000001</v>
          </cell>
          <cell r="J20">
            <v>102254390.49000002</v>
          </cell>
          <cell r="K20">
            <v>17712382.580000002</v>
          </cell>
          <cell r="L20">
            <v>70836728.799999997</v>
          </cell>
          <cell r="M20">
            <v>6066803.8599999994</v>
          </cell>
          <cell r="N20">
            <v>3204526.42</v>
          </cell>
          <cell r="O20">
            <v>2613233.2299999287</v>
          </cell>
          <cell r="P20">
            <v>0</v>
          </cell>
          <cell r="Q20">
            <v>0</v>
          </cell>
          <cell r="R20">
            <v>48895.75</v>
          </cell>
          <cell r="S20">
            <v>0</v>
          </cell>
          <cell r="T20">
            <v>0</v>
          </cell>
          <cell r="U20">
            <v>0</v>
          </cell>
          <cell r="V20">
            <v>3232.56</v>
          </cell>
          <cell r="W20">
            <v>0</v>
          </cell>
          <cell r="X20">
            <v>0</v>
          </cell>
          <cell r="Y20">
            <v>149194.16</v>
          </cell>
          <cell r="Z20">
            <v>798562136.90389168</v>
          </cell>
        </row>
        <row r="21">
          <cell r="C21">
            <v>118436979.75</v>
          </cell>
          <cell r="D21">
            <v>187386590</v>
          </cell>
          <cell r="E21">
            <v>45631974.32</v>
          </cell>
          <cell r="F21">
            <v>67404515.399999991</v>
          </cell>
          <cell r="G21">
            <v>24965267.279999997</v>
          </cell>
          <cell r="H21">
            <v>119751525.71389207</v>
          </cell>
          <cell r="I21">
            <v>23996260.34</v>
          </cell>
          <cell r="J21">
            <v>100224205.36000003</v>
          </cell>
          <cell r="K21">
            <v>17579085.98</v>
          </cell>
          <cell r="L21">
            <v>67757519.019999996</v>
          </cell>
          <cell r="M21">
            <v>5327437.93</v>
          </cell>
          <cell r="N21">
            <v>3204526.42</v>
          </cell>
          <cell r="O21">
            <v>2525042.4299999275</v>
          </cell>
          <cell r="P21">
            <v>0</v>
          </cell>
          <cell r="Q21">
            <v>0</v>
          </cell>
          <cell r="R21">
            <v>48895.75</v>
          </cell>
          <cell r="S21">
            <v>0</v>
          </cell>
          <cell r="T21">
            <v>0</v>
          </cell>
          <cell r="U21">
            <v>0</v>
          </cell>
          <cell r="V21">
            <v>3232.56</v>
          </cell>
          <cell r="W21">
            <v>0</v>
          </cell>
          <cell r="X21">
            <v>0</v>
          </cell>
          <cell r="Y21">
            <v>149194.16</v>
          </cell>
          <cell r="Z21">
            <v>784392252.41389179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C23">
            <v>372616.63</v>
          </cell>
          <cell r="D23">
            <v>932724</v>
          </cell>
          <cell r="E23">
            <v>0</v>
          </cell>
          <cell r="F23">
            <v>3705.38</v>
          </cell>
          <cell r="G23">
            <v>100781.35</v>
          </cell>
          <cell r="H23">
            <v>0</v>
          </cell>
          <cell r="I23">
            <v>0</v>
          </cell>
          <cell r="J23">
            <v>1861796.85</v>
          </cell>
          <cell r="K23">
            <v>0</v>
          </cell>
          <cell r="L23">
            <v>2229399.6299999994</v>
          </cell>
          <cell r="M23">
            <v>887</v>
          </cell>
          <cell r="N23">
            <v>0</v>
          </cell>
          <cell r="O23">
            <v>64277.060000000776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5566187.9000000004</v>
          </cell>
        </row>
        <row r="24">
          <cell r="C24">
            <v>0</v>
          </cell>
          <cell r="D24">
            <v>0</v>
          </cell>
          <cell r="E24">
            <v>5307190.6399999997</v>
          </cell>
          <cell r="F24">
            <v>0</v>
          </cell>
          <cell r="G24">
            <v>229846.13</v>
          </cell>
          <cell r="H24">
            <v>48035.660000000018</v>
          </cell>
          <cell r="I24">
            <v>1104736.46</v>
          </cell>
          <cell r="J24">
            <v>168388.28</v>
          </cell>
          <cell r="K24">
            <v>133296.6</v>
          </cell>
          <cell r="L24">
            <v>849810.14999999991</v>
          </cell>
          <cell r="M24">
            <v>738478.92999999993</v>
          </cell>
          <cell r="N24">
            <v>0</v>
          </cell>
          <cell r="O24">
            <v>23913.740000000013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8603696.5899999999</v>
          </cell>
        </row>
        <row r="25">
          <cell r="C25">
            <v>0</v>
          </cell>
          <cell r="D25">
            <v>0</v>
          </cell>
          <cell r="E25">
            <v>1837193.9</v>
          </cell>
          <cell r="F25">
            <v>0</v>
          </cell>
          <cell r="G25">
            <v>19755</v>
          </cell>
          <cell r="H25">
            <v>0</v>
          </cell>
          <cell r="I25">
            <v>0</v>
          </cell>
          <cell r="J25">
            <v>-922704.8</v>
          </cell>
          <cell r="K25">
            <v>219041.98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1153286.0799999998</v>
          </cell>
        </row>
        <row r="26">
          <cell r="C26">
            <v>0</v>
          </cell>
          <cell r="D26">
            <v>10439</v>
          </cell>
          <cell r="E26">
            <v>185316.55999999997</v>
          </cell>
          <cell r="F26">
            <v>852</v>
          </cell>
          <cell r="G26">
            <v>42587.32</v>
          </cell>
          <cell r="H26">
            <v>0</v>
          </cell>
          <cell r="I26">
            <v>0</v>
          </cell>
          <cell r="J26">
            <v>4426.18</v>
          </cell>
          <cell r="K26">
            <v>41805.879999999997</v>
          </cell>
          <cell r="L26">
            <v>0</v>
          </cell>
          <cell r="M26">
            <v>2989.12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288416.05999999994</v>
          </cell>
        </row>
        <row r="27">
          <cell r="C27">
            <v>5051428.57</v>
          </cell>
          <cell r="D27">
            <v>4445763</v>
          </cell>
          <cell r="E27">
            <v>4428741.4099999992</v>
          </cell>
          <cell r="F27">
            <v>2963919.73</v>
          </cell>
          <cell r="G27">
            <v>1731316.9</v>
          </cell>
          <cell r="H27">
            <v>953304.68380000093</v>
          </cell>
          <cell r="I27">
            <v>2212443.6500000004</v>
          </cell>
          <cell r="J27">
            <v>614903.20000000007</v>
          </cell>
          <cell r="K27">
            <v>4133330.85</v>
          </cell>
          <cell r="L27">
            <v>2540130.77</v>
          </cell>
          <cell r="M27">
            <v>3578044.97</v>
          </cell>
          <cell r="N27">
            <v>263321.43</v>
          </cell>
          <cell r="O27">
            <v>203509.48000000048</v>
          </cell>
          <cell r="P27">
            <v>0</v>
          </cell>
          <cell r="Q27">
            <v>0</v>
          </cell>
          <cell r="R27">
            <v>756144.13</v>
          </cell>
          <cell r="S27">
            <v>0</v>
          </cell>
          <cell r="T27">
            <v>0</v>
          </cell>
          <cell r="U27">
            <v>0</v>
          </cell>
          <cell r="V27">
            <v>155178.38</v>
          </cell>
          <cell r="W27">
            <v>0</v>
          </cell>
          <cell r="X27">
            <v>143402.16</v>
          </cell>
          <cell r="Y27">
            <v>89465.47</v>
          </cell>
          <cell r="Z27">
            <v>34264348.783799998</v>
          </cell>
        </row>
        <row r="28">
          <cell r="C28">
            <v>816291.06</v>
          </cell>
          <cell r="D28">
            <v>0</v>
          </cell>
          <cell r="E28">
            <v>0</v>
          </cell>
          <cell r="F28">
            <v>0</v>
          </cell>
          <cell r="G28">
            <v>457111.75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5347.93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6246296.2399999993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7525046.9799999995</v>
          </cell>
        </row>
        <row r="29">
          <cell r="C29">
            <v>26190244.510000002</v>
          </cell>
          <cell r="D29">
            <v>13606890</v>
          </cell>
          <cell r="E29">
            <v>0</v>
          </cell>
          <cell r="F29">
            <v>0</v>
          </cell>
          <cell r="G29">
            <v>25708.84</v>
          </cell>
          <cell r="H29">
            <v>11004972.853049228</v>
          </cell>
          <cell r="I29">
            <v>0</v>
          </cell>
          <cell r="J29">
            <v>109256.89</v>
          </cell>
          <cell r="K29">
            <v>1168633.49</v>
          </cell>
          <cell r="L29">
            <v>8159451.7599999998</v>
          </cell>
          <cell r="M29">
            <v>0</v>
          </cell>
          <cell r="N29">
            <v>0</v>
          </cell>
          <cell r="O29">
            <v>104991.77999999998</v>
          </cell>
          <cell r="P29">
            <v>0</v>
          </cell>
          <cell r="Q29">
            <v>0</v>
          </cell>
          <cell r="R29">
            <v>281476.62</v>
          </cell>
          <cell r="S29">
            <v>0</v>
          </cell>
          <cell r="T29">
            <v>8965.0699999999888</v>
          </cell>
          <cell r="U29">
            <v>0</v>
          </cell>
          <cell r="V29">
            <v>0</v>
          </cell>
          <cell r="W29">
            <v>0</v>
          </cell>
          <cell r="X29">
            <v>230887.37000000011</v>
          </cell>
          <cell r="Y29">
            <v>0</v>
          </cell>
          <cell r="Z29">
            <v>60891479.183049232</v>
          </cell>
        </row>
        <row r="30">
          <cell r="C30">
            <v>141101.57</v>
          </cell>
          <cell r="D30">
            <v>5136</v>
          </cell>
          <cell r="E30">
            <v>20326.560000000001</v>
          </cell>
          <cell r="F30">
            <v>1290949.92</v>
          </cell>
          <cell r="G30">
            <v>314775.03999999998</v>
          </cell>
          <cell r="H30">
            <v>0</v>
          </cell>
          <cell r="I30">
            <v>447561.92</v>
          </cell>
          <cell r="J30">
            <v>127913.12</v>
          </cell>
          <cell r="K30">
            <v>1404377.7999999998</v>
          </cell>
          <cell r="L30">
            <v>431514.17000000004</v>
          </cell>
          <cell r="M30">
            <v>212339.45</v>
          </cell>
          <cell r="N30">
            <v>3256550.38</v>
          </cell>
          <cell r="O30">
            <v>8964.66</v>
          </cell>
          <cell r="P30">
            <v>0</v>
          </cell>
          <cell r="Q30">
            <v>73317.510000000009</v>
          </cell>
          <cell r="R30">
            <v>0</v>
          </cell>
          <cell r="S30">
            <v>12980.719999999998</v>
          </cell>
          <cell r="T30">
            <v>0</v>
          </cell>
          <cell r="U30">
            <v>369822</v>
          </cell>
          <cell r="V30">
            <v>0</v>
          </cell>
          <cell r="W30">
            <v>1503407</v>
          </cell>
          <cell r="X30">
            <v>0</v>
          </cell>
          <cell r="Y30">
            <v>0</v>
          </cell>
          <cell r="Z30">
            <v>9621037.8200000003</v>
          </cell>
        </row>
        <row r="31">
          <cell r="C31">
            <v>1886749.64</v>
          </cell>
          <cell r="D31">
            <v>0</v>
          </cell>
          <cell r="E31">
            <v>0</v>
          </cell>
          <cell r="F31">
            <v>344.14000000000004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10062.59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1897156.3699999999</v>
          </cell>
        </row>
        <row r="32">
          <cell r="C32">
            <v>75283701.030000001</v>
          </cell>
          <cell r="D32">
            <v>2957119</v>
          </cell>
          <cell r="E32">
            <v>1966199.74</v>
          </cell>
          <cell r="F32">
            <v>1715472.45</v>
          </cell>
          <cell r="G32">
            <v>961704.95</v>
          </cell>
          <cell r="H32">
            <v>3585.8392000000031</v>
          </cell>
          <cell r="I32">
            <v>2209968.8600000003</v>
          </cell>
          <cell r="J32">
            <v>1077679.99</v>
          </cell>
          <cell r="K32">
            <v>2759888.61</v>
          </cell>
          <cell r="L32">
            <v>350849.16</v>
          </cell>
          <cell r="M32">
            <v>1333753.76</v>
          </cell>
          <cell r="N32">
            <v>669798.46</v>
          </cell>
          <cell r="O32">
            <v>45007.320000000007</v>
          </cell>
          <cell r="P32">
            <v>0</v>
          </cell>
          <cell r="Q32">
            <v>430471.11000000086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91765200.279199988</v>
          </cell>
        </row>
        <row r="33">
          <cell r="C33">
            <v>281866803.84999996</v>
          </cell>
          <cell r="D33">
            <v>263294781</v>
          </cell>
          <cell r="E33">
            <v>232969554.74000007</v>
          </cell>
          <cell r="F33">
            <v>201619638.47999993</v>
          </cell>
          <cell r="G33">
            <v>152005282.91</v>
          </cell>
          <cell r="H33">
            <v>134060552.46924131</v>
          </cell>
          <cell r="I33">
            <v>131150800.38000001</v>
          </cell>
          <cell r="J33">
            <v>128142233.80000004</v>
          </cell>
          <cell r="K33">
            <v>118342711.71999997</v>
          </cell>
          <cell r="L33">
            <v>115757156.11999999</v>
          </cell>
          <cell r="M33">
            <v>59650298.809999987</v>
          </cell>
          <cell r="N33">
            <v>27449281.470000003</v>
          </cell>
          <cell r="O33">
            <v>21064689.769999906</v>
          </cell>
          <cell r="P33">
            <v>17461659</v>
          </cell>
          <cell r="Q33">
            <v>13075301.479607197</v>
          </cell>
          <cell r="R33">
            <v>11417468.0097357</v>
          </cell>
          <cell r="S33">
            <v>6683050.723217804</v>
          </cell>
          <cell r="T33">
            <v>6255261.3099999996</v>
          </cell>
          <cell r="U33">
            <v>4408487.76</v>
          </cell>
          <cell r="V33">
            <v>2417555.77</v>
          </cell>
          <cell r="W33">
            <v>1568405</v>
          </cell>
          <cell r="X33">
            <v>1163093.1200000118</v>
          </cell>
          <cell r="Y33">
            <v>622423.86</v>
          </cell>
          <cell r="Z33">
            <v>1932446491.5518014</v>
          </cell>
        </row>
        <row r="34">
          <cell r="C34">
            <v>0.1458600820681219</v>
          </cell>
          <cell r="D34">
            <v>0.13624945484962322</v>
          </cell>
          <cell r="E34">
            <v>0.12055679459094355</v>
          </cell>
          <cell r="F34">
            <v>0.10433387902921673</v>
          </cell>
          <cell r="G34">
            <v>7.8659504195604441E-2</v>
          </cell>
          <cell r="H34">
            <v>6.9373487470583167E-2</v>
          </cell>
          <cell r="I34">
            <v>6.7867752588938554E-2</v>
          </cell>
          <cell r="J34">
            <v>6.6310883307872978E-2</v>
          </cell>
          <cell r="K34">
            <v>6.1239838845404668E-2</v>
          </cell>
          <cell r="L34">
            <v>5.9901868758624299E-2</v>
          </cell>
          <cell r="M34">
            <v>3.0867762223056094E-2</v>
          </cell>
          <cell r="N34">
            <v>1.4204419936076762E-2</v>
          </cell>
          <cell r="O34">
            <v>1.0900529387017827E-2</v>
          </cell>
          <cell r="P34">
            <v>9.036037518419391E-3</v>
          </cell>
          <cell r="Q34">
            <v>6.7661907001147605E-3</v>
          </cell>
          <cell r="R34">
            <v>5.9082971040337554E-3</v>
          </cell>
          <cell r="S34">
            <v>3.4583367521090593E-3</v>
          </cell>
          <cell r="T34">
            <v>3.2369648201626905E-3</v>
          </cell>
          <cell r="U34">
            <v>2.2812987470922814E-3</v>
          </cell>
          <cell r="V34">
            <v>1.25103374430753E-3</v>
          </cell>
          <cell r="W34">
            <v>8.1161626304101836E-4</v>
          </cell>
          <cell r="X34">
            <v>6.018759769467251E-4</v>
          </cell>
          <cell r="Y34">
            <v>3.2209112268882464E-4</v>
          </cell>
          <cell r="Z34">
            <v>0.99999999999999989</v>
          </cell>
        </row>
      </sheetData>
      <sheetData sheetId="2">
        <row r="3">
          <cell r="C3" t="str">
            <v>"ЗД ЕВРОИНС" АД</v>
          </cell>
          <cell r="D3" t="str">
            <v>ЗК "ЛЕВ ИНС" АД</v>
          </cell>
          <cell r="E3" t="str">
            <v>ЗАД "Булстрад Виена Иншурънс Груп" АД</v>
          </cell>
          <cell r="F3" t="str">
            <v>ЗД "Бул Инс" АД</v>
          </cell>
          <cell r="G3" t="str">
            <v>"ДЗИ - Общо застраховане" ЕАД</v>
          </cell>
          <cell r="H3" t="str">
            <v>"ЗАД ДаллБогг: Живот и Здраве" АД</v>
          </cell>
          <cell r="I3" t="str">
            <v>ЗАД "Армеец" АД</v>
          </cell>
          <cell r="J3" t="str">
            <v>"Дженерали застраховане" АД</v>
          </cell>
          <cell r="K3" t="str">
            <v>ЗАД "ОЗК - Застраховане" АД</v>
          </cell>
          <cell r="L3" t="str">
            <v>ЗАД "Алианц България" АД</v>
          </cell>
          <cell r="M3" t="str">
            <v>ЗК "УНИКА" АД</v>
          </cell>
          <cell r="N3" t="str">
            <v>"ОЗОФ Доверие ЗАД" АД</v>
          </cell>
          <cell r="O3" t="str">
            <v>ЗАД "Асет Иншурънс" АД</v>
          </cell>
          <cell r="P3" t="str">
            <v>"Групама застраховане" ЕАД</v>
          </cell>
          <cell r="Q3" t="str">
            <v>"ЗК България Иншурънс" АД</v>
          </cell>
          <cell r="R3" t="str">
            <v>"Застрахователно дружество ЕИГ РЕ" ЕАД</v>
          </cell>
          <cell r="S3" t="str">
            <v>ЗД "ОЗОК Инс" АД</v>
          </cell>
          <cell r="T3" t="str">
            <v>"Фи Хелт Застраховане" АД</v>
          </cell>
          <cell r="U3" t="str">
            <v>ЗД "Съгласие" АД</v>
          </cell>
          <cell r="V3" t="str">
            <v>"Българска агенция за експортно застраховане /БАЕЗ/" ЕАД</v>
          </cell>
          <cell r="W3" t="str">
            <v>"Европейска Застрахователна и Осигурителна Компания" ЗАД</v>
          </cell>
          <cell r="X3" t="str">
            <v>"ЗК АКСИОМ" ЕАД</v>
          </cell>
          <cell r="Y3" t="str">
            <v>ЗАД "Енергия"</v>
          </cell>
        </row>
        <row r="4">
          <cell r="C4">
            <v>479463.15</v>
          </cell>
          <cell r="D4">
            <v>1918090</v>
          </cell>
          <cell r="E4">
            <v>684556.75</v>
          </cell>
          <cell r="F4">
            <v>3488.6699999999996</v>
          </cell>
          <cell r="G4">
            <v>1187105.3373451519</v>
          </cell>
          <cell r="H4">
            <v>16883.27</v>
          </cell>
          <cell r="I4">
            <v>1194065.4899999998</v>
          </cell>
          <cell r="J4">
            <v>1726314.77</v>
          </cell>
          <cell r="K4">
            <v>259555.66999999998</v>
          </cell>
          <cell r="L4">
            <v>278948.14</v>
          </cell>
          <cell r="M4">
            <v>590</v>
          </cell>
          <cell r="N4">
            <v>0</v>
          </cell>
          <cell r="O4">
            <v>70014.012470202622</v>
          </cell>
          <cell r="P4">
            <v>268405.18999999994</v>
          </cell>
          <cell r="Q4">
            <v>150887.65</v>
          </cell>
          <cell r="R4">
            <v>0</v>
          </cell>
          <cell r="S4">
            <v>162711.82000000007</v>
          </cell>
          <cell r="T4">
            <v>123771.15459994653</v>
          </cell>
          <cell r="U4">
            <v>1363.1416089302249</v>
          </cell>
          <cell r="V4">
            <v>0</v>
          </cell>
          <cell r="W4">
            <v>28829</v>
          </cell>
          <cell r="X4">
            <v>0</v>
          </cell>
          <cell r="Y4">
            <v>45655.76</v>
          </cell>
          <cell r="Z4">
            <v>8600698.9760242309</v>
          </cell>
        </row>
        <row r="5">
          <cell r="C5">
            <v>0</v>
          </cell>
          <cell r="D5">
            <v>0</v>
          </cell>
          <cell r="E5">
            <v>35150.559999999998</v>
          </cell>
          <cell r="F5">
            <v>0</v>
          </cell>
          <cell r="G5">
            <v>9708.9232991319441</v>
          </cell>
          <cell r="H5">
            <v>0</v>
          </cell>
          <cell r="I5">
            <v>117669.92</v>
          </cell>
          <cell r="J5">
            <v>1197.3900000000001</v>
          </cell>
          <cell r="K5">
            <v>827.62</v>
          </cell>
          <cell r="L5">
            <v>1000</v>
          </cell>
          <cell r="M5">
            <v>0</v>
          </cell>
          <cell r="N5">
            <v>0</v>
          </cell>
          <cell r="O5">
            <v>14.489147616216176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165568.90244674819</v>
          </cell>
        </row>
        <row r="6">
          <cell r="C6">
            <v>3114920.68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477107.37999999971</v>
          </cell>
          <cell r="I6">
            <v>0</v>
          </cell>
          <cell r="J6">
            <v>10284996.849999998</v>
          </cell>
          <cell r="K6">
            <v>0</v>
          </cell>
          <cell r="L6">
            <v>674047.96</v>
          </cell>
          <cell r="M6">
            <v>0</v>
          </cell>
          <cell r="N6">
            <v>8785981</v>
          </cell>
          <cell r="O6">
            <v>0</v>
          </cell>
          <cell r="P6">
            <v>108241.76000000004</v>
          </cell>
          <cell r="Q6">
            <v>4855203.7700000051</v>
          </cell>
          <cell r="R6">
            <v>0</v>
          </cell>
          <cell r="S6">
            <v>2498423.6499998434</v>
          </cell>
          <cell r="T6">
            <v>2576744.3633644539</v>
          </cell>
          <cell r="U6">
            <v>1662973.3589555372</v>
          </cell>
          <cell r="V6">
            <v>0</v>
          </cell>
          <cell r="W6">
            <v>551766</v>
          </cell>
          <cell r="X6">
            <v>438712.33</v>
          </cell>
          <cell r="Y6">
            <v>0</v>
          </cell>
          <cell r="Z6">
            <v>36029119.102319837</v>
          </cell>
        </row>
        <row r="7">
          <cell r="C7">
            <v>10695689.969999999</v>
          </cell>
          <cell r="D7">
            <v>12399937</v>
          </cell>
          <cell r="E7">
            <v>46127796.950000018</v>
          </cell>
          <cell r="F7">
            <v>10699489.100000001</v>
          </cell>
          <cell r="G7">
            <v>36784699.041345395</v>
          </cell>
          <cell r="H7">
            <v>389550.17000000004</v>
          </cell>
          <cell r="I7">
            <v>38583411.019999988</v>
          </cell>
          <cell r="J7">
            <v>20543715.430000007</v>
          </cell>
          <cell r="K7">
            <v>2537773.81</v>
          </cell>
          <cell r="L7">
            <v>30491916.119999997</v>
          </cell>
          <cell r="M7">
            <v>4821127.49</v>
          </cell>
          <cell r="N7">
            <v>0</v>
          </cell>
          <cell r="O7">
            <v>4360171.8859955398</v>
          </cell>
          <cell r="P7">
            <v>2655638.160000002</v>
          </cell>
          <cell r="Q7">
            <v>228059.30000015997</v>
          </cell>
          <cell r="R7">
            <v>-2656.99</v>
          </cell>
          <cell r="S7">
            <v>81931.23000000001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44880.539999999994</v>
          </cell>
          <cell r="Z7">
            <v>221443130.22734109</v>
          </cell>
        </row>
        <row r="8">
          <cell r="C8">
            <v>0</v>
          </cell>
          <cell r="D8">
            <v>0</v>
          </cell>
          <cell r="E8">
            <v>13336.089999999998</v>
          </cell>
          <cell r="F8">
            <v>0</v>
          </cell>
          <cell r="G8">
            <v>1315.5167292134356</v>
          </cell>
          <cell r="H8">
            <v>0</v>
          </cell>
          <cell r="I8">
            <v>0</v>
          </cell>
          <cell r="J8">
            <v>66501.00999999998</v>
          </cell>
          <cell r="K8">
            <v>91052.569999999992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172205.1867292134</v>
          </cell>
        </row>
        <row r="9">
          <cell r="C9">
            <v>0</v>
          </cell>
          <cell r="D9">
            <v>0</v>
          </cell>
          <cell r="E9">
            <v>39306.629999999997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177908.05000000002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56.829443912751039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217271.50944391277</v>
          </cell>
        </row>
        <row r="10">
          <cell r="C10">
            <v>80998.75</v>
          </cell>
          <cell r="D10">
            <v>303</v>
          </cell>
          <cell r="E10">
            <v>267494.39</v>
          </cell>
          <cell r="F10">
            <v>0</v>
          </cell>
          <cell r="G10">
            <v>1708.3979260687179</v>
          </cell>
          <cell r="H10">
            <v>0</v>
          </cell>
          <cell r="I10">
            <v>65890.63</v>
          </cell>
          <cell r="J10">
            <v>47586.76</v>
          </cell>
          <cell r="K10">
            <v>0</v>
          </cell>
          <cell r="L10">
            <v>410426.72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54938.890302400003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929347.53822846862</v>
          </cell>
        </row>
        <row r="11">
          <cell r="C11">
            <v>213016.27000000002</v>
          </cell>
          <cell r="D11">
            <v>1126</v>
          </cell>
          <cell r="E11">
            <v>1340238.1200000001</v>
          </cell>
          <cell r="F11">
            <v>0</v>
          </cell>
          <cell r="G11">
            <v>154447.40650960035</v>
          </cell>
          <cell r="H11">
            <v>0</v>
          </cell>
          <cell r="I11">
            <v>-35336.53</v>
          </cell>
          <cell r="J11">
            <v>111868.05</v>
          </cell>
          <cell r="K11">
            <v>0</v>
          </cell>
          <cell r="L11">
            <v>4435.33</v>
          </cell>
          <cell r="M11">
            <v>262538.17000000004</v>
          </cell>
          <cell r="N11">
            <v>0</v>
          </cell>
          <cell r="O11">
            <v>1420.1812065672884</v>
          </cell>
          <cell r="P11">
            <v>0</v>
          </cell>
          <cell r="Q11">
            <v>0</v>
          </cell>
          <cell r="R11">
            <v>466021.31064390001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2519774.3083600681</v>
          </cell>
        </row>
        <row r="12">
          <cell r="C12">
            <v>2349967.91</v>
          </cell>
          <cell r="D12">
            <v>1000116</v>
          </cell>
          <cell r="E12">
            <v>7774181.54</v>
          </cell>
          <cell r="F12">
            <v>232.42</v>
          </cell>
          <cell r="G12">
            <v>6021993.9443919761</v>
          </cell>
          <cell r="H12">
            <v>260682.18</v>
          </cell>
          <cell r="I12">
            <v>2472578.6399999983</v>
          </cell>
          <cell r="J12">
            <v>4042984.2300000004</v>
          </cell>
          <cell r="K12">
            <v>1907563.56</v>
          </cell>
          <cell r="L12">
            <v>2839644.9400000004</v>
          </cell>
          <cell r="M12">
            <v>1912257.3900000001</v>
          </cell>
          <cell r="N12">
            <v>0</v>
          </cell>
          <cell r="O12">
            <v>273606.05964002135</v>
          </cell>
          <cell r="P12">
            <v>1468090.98</v>
          </cell>
          <cell r="Q12">
            <v>98642.140000000014</v>
          </cell>
          <cell r="R12">
            <v>884633.43468519161</v>
          </cell>
          <cell r="S12">
            <v>34232.61</v>
          </cell>
          <cell r="T12">
            <v>0</v>
          </cell>
          <cell r="U12">
            <v>0</v>
          </cell>
          <cell r="V12">
            <v>0</v>
          </cell>
          <cell r="W12">
            <v>7564</v>
          </cell>
          <cell r="X12">
            <v>0</v>
          </cell>
          <cell r="Y12">
            <v>5404.64</v>
          </cell>
          <cell r="Z12">
            <v>33354376.618717186</v>
          </cell>
        </row>
        <row r="13">
          <cell r="C13">
            <v>0</v>
          </cell>
          <cell r="D13">
            <v>590987</v>
          </cell>
          <cell r="E13">
            <v>3415833.87</v>
          </cell>
          <cell r="F13">
            <v>232.42</v>
          </cell>
          <cell r="G13">
            <v>828284.5991533983</v>
          </cell>
          <cell r="H13">
            <v>0</v>
          </cell>
          <cell r="I13">
            <v>1572564.0299999982</v>
          </cell>
          <cell r="J13">
            <v>1043193.9100000001</v>
          </cell>
          <cell r="K13">
            <v>1752160.33</v>
          </cell>
          <cell r="L13">
            <v>589438.19999999995</v>
          </cell>
          <cell r="M13">
            <v>353386.9800000001</v>
          </cell>
          <cell r="N13">
            <v>0</v>
          </cell>
          <cell r="O13">
            <v>273504.47216522868</v>
          </cell>
          <cell r="P13">
            <v>764062.33999999985</v>
          </cell>
          <cell r="Q13">
            <v>98642.140000000014</v>
          </cell>
          <cell r="R13">
            <v>0</v>
          </cell>
          <cell r="S13">
            <v>34232.61</v>
          </cell>
          <cell r="T13">
            <v>0</v>
          </cell>
          <cell r="U13">
            <v>0</v>
          </cell>
          <cell r="V13">
            <v>0</v>
          </cell>
          <cell r="W13">
            <v>7564</v>
          </cell>
          <cell r="X13">
            <v>0</v>
          </cell>
          <cell r="Y13">
            <v>5404.64</v>
          </cell>
          <cell r="Z13">
            <v>11329491.541318627</v>
          </cell>
        </row>
        <row r="14">
          <cell r="C14">
            <v>1676718.24</v>
          </cell>
          <cell r="D14">
            <v>187216</v>
          </cell>
          <cell r="E14">
            <v>2632778.0399999996</v>
          </cell>
          <cell r="F14">
            <v>0</v>
          </cell>
          <cell r="G14">
            <v>4790339.2416249271</v>
          </cell>
          <cell r="H14">
            <v>237819.31</v>
          </cell>
          <cell r="I14">
            <v>679934.72999999986</v>
          </cell>
          <cell r="J14">
            <v>1871787.1199999999</v>
          </cell>
          <cell r="K14">
            <v>121421.42999999998</v>
          </cell>
          <cell r="L14">
            <v>2017317.0200000005</v>
          </cell>
          <cell r="M14">
            <v>1265270.8900000001</v>
          </cell>
          <cell r="N14">
            <v>0</v>
          </cell>
          <cell r="O14">
            <v>0</v>
          </cell>
          <cell r="P14">
            <v>704028.6399999999</v>
          </cell>
          <cell r="Q14">
            <v>0</v>
          </cell>
          <cell r="R14">
            <v>382272.17681049998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16566902.838435426</v>
          </cell>
        </row>
        <row r="15">
          <cell r="C15">
            <v>0</v>
          </cell>
          <cell r="D15">
            <v>11131</v>
          </cell>
          <cell r="E15">
            <v>366315.11</v>
          </cell>
          <cell r="F15">
            <v>0</v>
          </cell>
          <cell r="G15">
            <v>56413.790713583687</v>
          </cell>
          <cell r="H15">
            <v>0</v>
          </cell>
          <cell r="I15">
            <v>0</v>
          </cell>
          <cell r="J15">
            <v>455506.23000000004</v>
          </cell>
          <cell r="K15">
            <v>6804.04</v>
          </cell>
          <cell r="L15">
            <v>74992.62999999999</v>
          </cell>
          <cell r="M15">
            <v>155771.19</v>
          </cell>
          <cell r="N15">
            <v>0</v>
          </cell>
          <cell r="O15">
            <v>97.737665238965818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1127031.7283788228</v>
          </cell>
        </row>
        <row r="16">
          <cell r="C16">
            <v>673249.67</v>
          </cell>
          <cell r="D16">
            <v>210782</v>
          </cell>
          <cell r="E16">
            <v>1359254.52</v>
          </cell>
          <cell r="F16">
            <v>0</v>
          </cell>
          <cell r="G16">
            <v>346956.31290006766</v>
          </cell>
          <cell r="H16">
            <v>22862.87</v>
          </cell>
          <cell r="I16">
            <v>220079.87999999998</v>
          </cell>
          <cell r="J16">
            <v>672496.97</v>
          </cell>
          <cell r="K16">
            <v>27177.759999999998</v>
          </cell>
          <cell r="L16">
            <v>157897.09</v>
          </cell>
          <cell r="M16">
            <v>137828.33000000002</v>
          </cell>
          <cell r="N16">
            <v>0</v>
          </cell>
          <cell r="O16">
            <v>3.8498095537100854</v>
          </cell>
          <cell r="P16">
            <v>0</v>
          </cell>
          <cell r="Q16">
            <v>0</v>
          </cell>
          <cell r="R16">
            <v>502361.25787469163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4330950.5105843125</v>
          </cell>
        </row>
        <row r="17">
          <cell r="C17">
            <v>613.36999999999898</v>
          </cell>
          <cell r="D17">
            <v>299028</v>
          </cell>
          <cell r="E17">
            <v>53286.28</v>
          </cell>
          <cell r="F17">
            <v>193669.33000000002</v>
          </cell>
          <cell r="G17">
            <v>44016.748419888892</v>
          </cell>
          <cell r="H17">
            <v>0</v>
          </cell>
          <cell r="I17">
            <v>0</v>
          </cell>
          <cell r="J17">
            <v>209639.91</v>
          </cell>
          <cell r="K17">
            <v>2100</v>
          </cell>
          <cell r="L17">
            <v>43526.820000000007</v>
          </cell>
          <cell r="M17">
            <v>990314.72</v>
          </cell>
          <cell r="N17">
            <v>0</v>
          </cell>
          <cell r="O17">
            <v>29369.830073557856</v>
          </cell>
          <cell r="P17">
            <v>1901.42</v>
          </cell>
          <cell r="Q17">
            <v>92112.870000000024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7231</v>
          </cell>
          <cell r="X17">
            <v>0</v>
          </cell>
          <cell r="Y17">
            <v>0</v>
          </cell>
          <cell r="Z17">
            <v>1966810.2984934468</v>
          </cell>
        </row>
        <row r="18">
          <cell r="C18">
            <v>-2116.6300000000006</v>
          </cell>
          <cell r="D18">
            <v>294464</v>
          </cell>
          <cell r="E18">
            <v>18144.190000000002</v>
          </cell>
          <cell r="F18">
            <v>193669.33000000002</v>
          </cell>
          <cell r="G18">
            <v>33548.455994908116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35461.26</v>
          </cell>
          <cell r="M18">
            <v>990314.72</v>
          </cell>
          <cell r="N18">
            <v>0</v>
          </cell>
          <cell r="O18">
            <v>29369.830073557856</v>
          </cell>
          <cell r="P18">
            <v>0</v>
          </cell>
          <cell r="Q18">
            <v>92112.870000000024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7231</v>
          </cell>
          <cell r="X18">
            <v>0</v>
          </cell>
          <cell r="Y18">
            <v>0</v>
          </cell>
          <cell r="Z18">
            <v>1692199.026068466</v>
          </cell>
        </row>
        <row r="19">
          <cell r="C19">
            <v>2730</v>
          </cell>
          <cell r="D19">
            <v>4564</v>
          </cell>
          <cell r="E19">
            <v>35142.089999999997</v>
          </cell>
          <cell r="F19">
            <v>0</v>
          </cell>
          <cell r="G19">
            <v>10468.292424980775</v>
          </cell>
          <cell r="H19">
            <v>0</v>
          </cell>
          <cell r="I19">
            <v>0</v>
          </cell>
          <cell r="J19">
            <v>209639.91</v>
          </cell>
          <cell r="K19">
            <v>2100</v>
          </cell>
          <cell r="L19">
            <v>8065.5599999999995</v>
          </cell>
          <cell r="M19">
            <v>0</v>
          </cell>
          <cell r="N19">
            <v>0</v>
          </cell>
          <cell r="O19">
            <v>0</v>
          </cell>
          <cell r="P19">
            <v>1901.42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274611.27242498077</v>
          </cell>
        </row>
        <row r="20">
          <cell r="C20">
            <v>75510264.279999986</v>
          </cell>
          <cell r="D20">
            <v>94738324</v>
          </cell>
          <cell r="E20">
            <v>20776389.350000001</v>
          </cell>
          <cell r="F20">
            <v>57892939.190000013</v>
          </cell>
          <cell r="G20">
            <v>22046106.508160532</v>
          </cell>
          <cell r="H20">
            <v>64448268.152017415</v>
          </cell>
          <cell r="I20">
            <v>15051178.090000013</v>
          </cell>
          <cell r="J20">
            <v>13240116.389999999</v>
          </cell>
          <cell r="K20">
            <v>45535117.059999987</v>
          </cell>
          <cell r="L20">
            <v>10814719.959999997</v>
          </cell>
          <cell r="M20">
            <v>2567234.4699999997</v>
          </cell>
          <cell r="N20">
            <v>0</v>
          </cell>
          <cell r="O20">
            <v>1736539.8301205703</v>
          </cell>
          <cell r="P20">
            <v>1513036.5699999991</v>
          </cell>
          <cell r="Q20">
            <v>0</v>
          </cell>
          <cell r="R20">
            <v>1479066.8</v>
          </cell>
          <cell r="S20">
            <v>0</v>
          </cell>
          <cell r="T20">
            <v>0</v>
          </cell>
          <cell r="U20">
            <v>1951.8994355349473</v>
          </cell>
          <cell r="V20">
            <v>0</v>
          </cell>
          <cell r="W20">
            <v>0</v>
          </cell>
          <cell r="X20">
            <v>0</v>
          </cell>
          <cell r="Y20">
            <v>9330.85</v>
          </cell>
          <cell r="Z20">
            <v>427360583.39973408</v>
          </cell>
        </row>
        <row r="21">
          <cell r="C21">
            <v>75476514.789999992</v>
          </cell>
          <cell r="D21">
            <v>94738324</v>
          </cell>
          <cell r="E21">
            <v>18211646.960000005</v>
          </cell>
          <cell r="F21">
            <v>57464031.650000006</v>
          </cell>
          <cell r="G21">
            <v>21859134.809835456</v>
          </cell>
          <cell r="H21">
            <v>64429948.352017418</v>
          </cell>
          <cell r="I21">
            <v>14869703.720000016</v>
          </cell>
          <cell r="J21">
            <v>12478545.43</v>
          </cell>
          <cell r="K21">
            <v>45310800.889999986</v>
          </cell>
          <cell r="L21">
            <v>10702214.919999998</v>
          </cell>
          <cell r="M21">
            <v>2368401.4700000002</v>
          </cell>
          <cell r="N21">
            <v>0</v>
          </cell>
          <cell r="O21">
            <v>1729980.6377291193</v>
          </cell>
          <cell r="P21">
            <v>1513036.5699999991</v>
          </cell>
          <cell r="Q21">
            <v>0</v>
          </cell>
          <cell r="R21">
            <v>1479066.8</v>
          </cell>
          <cell r="S21">
            <v>0</v>
          </cell>
          <cell r="T21">
            <v>0</v>
          </cell>
          <cell r="U21">
            <v>1951.8994355349473</v>
          </cell>
          <cell r="V21">
            <v>0</v>
          </cell>
          <cell r="W21">
            <v>0</v>
          </cell>
          <cell r="X21">
            <v>0</v>
          </cell>
          <cell r="Y21">
            <v>9330.85</v>
          </cell>
          <cell r="Z21">
            <v>422642633.7490176</v>
          </cell>
        </row>
        <row r="22">
          <cell r="C22">
            <v>0</v>
          </cell>
          <cell r="D22">
            <v>0</v>
          </cell>
          <cell r="E22">
            <v>1057409.6000000001</v>
          </cell>
          <cell r="F22">
            <v>0</v>
          </cell>
          <cell r="G22">
            <v>186811.25832507407</v>
          </cell>
          <cell r="H22">
            <v>0</v>
          </cell>
          <cell r="I22">
            <v>15336.52</v>
          </cell>
          <cell r="J22">
            <v>1130</v>
          </cell>
          <cell r="K22">
            <v>0</v>
          </cell>
          <cell r="L22">
            <v>1381.17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1262068.5483250741</v>
          </cell>
        </row>
        <row r="23">
          <cell r="C23">
            <v>33749.49</v>
          </cell>
          <cell r="D23">
            <v>0</v>
          </cell>
          <cell r="E23">
            <v>0</v>
          </cell>
          <cell r="F23">
            <v>426685.79000000004</v>
          </cell>
          <cell r="G23">
            <v>160.44</v>
          </cell>
          <cell r="H23">
            <v>0</v>
          </cell>
          <cell r="I23">
            <v>1305.3699999999999</v>
          </cell>
          <cell r="J23">
            <v>0</v>
          </cell>
          <cell r="K23">
            <v>105399.61</v>
          </cell>
          <cell r="L23">
            <v>0</v>
          </cell>
          <cell r="M23">
            <v>0</v>
          </cell>
          <cell r="N23">
            <v>0</v>
          </cell>
          <cell r="O23">
            <v>5612.7573867838464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572913.45738678391</v>
          </cell>
        </row>
        <row r="24">
          <cell r="C24">
            <v>0</v>
          </cell>
          <cell r="D24">
            <v>0</v>
          </cell>
          <cell r="E24">
            <v>1507332.7899999998</v>
          </cell>
          <cell r="F24">
            <v>2221.75</v>
          </cell>
          <cell r="G24">
            <v>0</v>
          </cell>
          <cell r="H24">
            <v>18319.8</v>
          </cell>
          <cell r="I24">
            <v>164832.47999999998</v>
          </cell>
          <cell r="J24">
            <v>760440.96000000008</v>
          </cell>
          <cell r="K24">
            <v>118916.55999999998</v>
          </cell>
          <cell r="L24">
            <v>111123.87</v>
          </cell>
          <cell r="M24">
            <v>198833.00000000003</v>
          </cell>
          <cell r="N24">
            <v>0</v>
          </cell>
          <cell r="O24">
            <v>946.43500466718444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2882967.6450046673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</row>
        <row r="26">
          <cell r="C26">
            <v>0</v>
          </cell>
          <cell r="D26">
            <v>54</v>
          </cell>
          <cell r="E26">
            <v>11804</v>
          </cell>
          <cell r="F26">
            <v>0</v>
          </cell>
          <cell r="G26">
            <v>0</v>
          </cell>
          <cell r="H26">
            <v>0</v>
          </cell>
          <cell r="I26">
            <v>4180.93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16038.93</v>
          </cell>
        </row>
        <row r="27">
          <cell r="C27">
            <v>1608995.95</v>
          </cell>
          <cell r="D27">
            <v>750606</v>
          </cell>
          <cell r="E27">
            <v>511944.41000000003</v>
          </cell>
          <cell r="F27">
            <v>53881.71</v>
          </cell>
          <cell r="G27">
            <v>649568.05044560018</v>
          </cell>
          <cell r="H27">
            <v>10134</v>
          </cell>
          <cell r="I27">
            <v>215113.21000000002</v>
          </cell>
          <cell r="J27">
            <v>850603.48</v>
          </cell>
          <cell r="K27">
            <v>129330.33000000002</v>
          </cell>
          <cell r="L27">
            <v>355537</v>
          </cell>
          <cell r="M27">
            <v>559114.12</v>
          </cell>
          <cell r="N27">
            <v>0</v>
          </cell>
          <cell r="O27">
            <v>13854.547474201532</v>
          </cell>
          <cell r="P27">
            <v>8827.25</v>
          </cell>
          <cell r="Q27">
            <v>0</v>
          </cell>
          <cell r="R27">
            <v>352394.93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6069904.9879198028</v>
          </cell>
        </row>
        <row r="28"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-6243.03</v>
          </cell>
          <cell r="H28">
            <v>0</v>
          </cell>
          <cell r="I28">
            <v>-856.89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73.558730173199493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1552824.8699999996</v>
          </cell>
          <cell r="W28">
            <v>0</v>
          </cell>
          <cell r="X28">
            <v>0</v>
          </cell>
          <cell r="Y28">
            <v>0</v>
          </cell>
          <cell r="Z28">
            <v>1545798.5087301729</v>
          </cell>
        </row>
        <row r="29">
          <cell r="C29">
            <v>552995.93999999994</v>
          </cell>
          <cell r="D29">
            <v>484757</v>
          </cell>
          <cell r="E29">
            <v>0</v>
          </cell>
          <cell r="F29">
            <v>2758.97</v>
          </cell>
          <cell r="G29">
            <v>0</v>
          </cell>
          <cell r="H29">
            <v>130407.42</v>
          </cell>
          <cell r="I29">
            <v>0</v>
          </cell>
          <cell r="J29">
            <v>0</v>
          </cell>
          <cell r="K29">
            <v>791321.2</v>
          </cell>
          <cell r="L29">
            <v>439225.47</v>
          </cell>
          <cell r="M29">
            <v>0</v>
          </cell>
          <cell r="N29">
            <v>0</v>
          </cell>
          <cell r="O29">
            <v>4361.6735808461608</v>
          </cell>
          <cell r="P29">
            <v>0</v>
          </cell>
          <cell r="Q29">
            <v>0</v>
          </cell>
          <cell r="R29">
            <v>9836.81</v>
          </cell>
          <cell r="S29">
            <v>0</v>
          </cell>
          <cell r="T29">
            <v>0</v>
          </cell>
          <cell r="U29">
            <v>0</v>
          </cell>
          <cell r="V29">
            <v>18000</v>
          </cell>
          <cell r="W29">
            <v>0</v>
          </cell>
          <cell r="X29">
            <v>0</v>
          </cell>
          <cell r="Y29">
            <v>0</v>
          </cell>
          <cell r="Z29">
            <v>2433664.4835808463</v>
          </cell>
        </row>
        <row r="30">
          <cell r="C30">
            <v>11568.6</v>
          </cell>
          <cell r="D30">
            <v>27</v>
          </cell>
          <cell r="E30">
            <v>23710.959999999999</v>
          </cell>
          <cell r="F30">
            <v>1880.43</v>
          </cell>
          <cell r="G30">
            <v>7871.5081421955174</v>
          </cell>
          <cell r="H30">
            <v>0</v>
          </cell>
          <cell r="I30">
            <v>0</v>
          </cell>
          <cell r="J30">
            <v>47550.390000000014</v>
          </cell>
          <cell r="K30">
            <v>0</v>
          </cell>
          <cell r="L30">
            <v>458817.80000000005</v>
          </cell>
          <cell r="M30">
            <v>7162.4</v>
          </cell>
          <cell r="N30">
            <v>0</v>
          </cell>
          <cell r="O30">
            <v>187.23950452004703</v>
          </cell>
          <cell r="P30">
            <v>66338.86</v>
          </cell>
          <cell r="Q30">
            <v>17712.600000000002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73664</v>
          </cell>
          <cell r="X30">
            <v>0</v>
          </cell>
          <cell r="Y30">
            <v>0</v>
          </cell>
          <cell r="Z30">
            <v>716491.78764671565</v>
          </cell>
        </row>
        <row r="31">
          <cell r="C31">
            <v>48696.55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48696.55</v>
          </cell>
        </row>
        <row r="32">
          <cell r="C32">
            <v>17721894.719999999</v>
          </cell>
          <cell r="D32">
            <v>764985</v>
          </cell>
          <cell r="E32">
            <v>416145.4600000002</v>
          </cell>
          <cell r="F32">
            <v>88003.56</v>
          </cell>
          <cell r="G32">
            <v>167469.97347077302</v>
          </cell>
          <cell r="H32">
            <v>0</v>
          </cell>
          <cell r="I32">
            <v>215344.29000000007</v>
          </cell>
          <cell r="J32">
            <v>684781.87999999989</v>
          </cell>
          <cell r="K32">
            <v>150064.93999999997</v>
          </cell>
          <cell r="L32">
            <v>1291426.2000000002</v>
          </cell>
          <cell r="M32">
            <v>542234.42000000004</v>
          </cell>
          <cell r="N32">
            <v>0</v>
          </cell>
          <cell r="O32">
            <v>2250.3862408920522</v>
          </cell>
          <cell r="P32">
            <v>90269.799999999988</v>
          </cell>
          <cell r="Q32">
            <v>46000.059999999983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22180870.689711664</v>
          </cell>
        </row>
        <row r="33">
          <cell r="C33">
            <v>112389086.14</v>
          </cell>
          <cell r="D33">
            <v>112357353</v>
          </cell>
          <cell r="E33">
            <v>78040190.930000037</v>
          </cell>
          <cell r="F33">
            <v>68936343.38000001</v>
          </cell>
          <cell r="G33">
            <v>67060059.402886398</v>
          </cell>
          <cell r="H33">
            <v>65733032.572017424</v>
          </cell>
          <cell r="I33">
            <v>57765568.879999995</v>
          </cell>
          <cell r="J33">
            <v>52034567.200000003</v>
          </cell>
          <cell r="K33">
            <v>51403879.139999986</v>
          </cell>
          <cell r="L33">
            <v>48102672.459999986</v>
          </cell>
          <cell r="M33">
            <v>11662573.18</v>
          </cell>
          <cell r="N33">
            <v>8785981</v>
          </cell>
          <cell r="O33">
            <v>6491906.0344810039</v>
          </cell>
          <cell r="P33">
            <v>6180749.9900000002</v>
          </cell>
          <cell r="Q33">
            <v>5488618.3900001645</v>
          </cell>
          <cell r="R33">
            <v>3244235.1856314917</v>
          </cell>
          <cell r="S33">
            <v>2777299.3099998431</v>
          </cell>
          <cell r="T33">
            <v>2700515.5179644004</v>
          </cell>
          <cell r="U33">
            <v>1666288.4000000025</v>
          </cell>
          <cell r="V33">
            <v>1570824.8699999996</v>
          </cell>
          <cell r="W33">
            <v>669054</v>
          </cell>
          <cell r="X33">
            <v>438712.33</v>
          </cell>
          <cell r="Y33">
            <v>105271.79000000001</v>
          </cell>
          <cell r="Z33">
            <v>765604783.10298085</v>
          </cell>
        </row>
        <row r="34">
          <cell r="C34">
            <v>0.14679778473233837</v>
          </cell>
          <cell r="D34">
            <v>0.14675633627133036</v>
          </cell>
          <cell r="E34">
            <v>0.10193273690598524</v>
          </cell>
          <cell r="F34">
            <v>9.0041683256735144E-2</v>
          </cell>
          <cell r="G34">
            <v>8.7590961920448462E-2</v>
          </cell>
          <cell r="H34">
            <v>8.5857656617037786E-2</v>
          </cell>
          <cell r="I34">
            <v>7.5450898629286639E-2</v>
          </cell>
          <cell r="J34">
            <v>6.7965311017395877E-2</v>
          </cell>
          <cell r="K34">
            <v>6.7141533431467199E-2</v>
          </cell>
          <cell r="L34">
            <v>6.2829639419232489E-2</v>
          </cell>
          <cell r="M34">
            <v>1.5233150885933371E-2</v>
          </cell>
          <cell r="N34">
            <v>1.1475870049283908E-2</v>
          </cell>
          <cell r="O34">
            <v>8.479448114429796E-3</v>
          </cell>
          <cell r="P34">
            <v>8.0730294878116407E-3</v>
          </cell>
          <cell r="Q34">
            <v>7.1689969957540022E-3</v>
          </cell>
          <cell r="R34">
            <v>4.2374802995387142E-3</v>
          </cell>
          <cell r="S34">
            <v>3.6275887655031419E-3</v>
          </cell>
          <cell r="T34">
            <v>3.5272970827314649E-3</v>
          </cell>
          <cell r="U34">
            <v>2.1764341560753697E-3</v>
          </cell>
          <cell r="V34">
            <v>2.0517438039421303E-3</v>
          </cell>
          <cell r="W34">
            <v>8.7388952468183062E-4</v>
          </cell>
          <cell r="X34">
            <v>5.7302715406493121E-4</v>
          </cell>
          <cell r="Y34">
            <v>1.3750147899198794E-4</v>
          </cell>
          <cell r="Z34">
            <v>0.99999999999999989</v>
          </cell>
        </row>
      </sheetData>
      <sheetData sheetId="3">
        <row r="4">
          <cell r="C4">
            <v>43232286.647287115</v>
          </cell>
          <cell r="D4">
            <v>11611647.019999985</v>
          </cell>
          <cell r="E4">
            <v>54843933.667287096</v>
          </cell>
          <cell r="F4">
            <v>8600698.9760242309</v>
          </cell>
          <cell r="G4">
            <v>4148868.4208498257</v>
          </cell>
          <cell r="H4">
            <v>12749567.396874057</v>
          </cell>
        </row>
        <row r="5">
          <cell r="C5">
            <v>2075425.84</v>
          </cell>
          <cell r="D5">
            <v>0</v>
          </cell>
          <cell r="E5">
            <v>2075425.84</v>
          </cell>
          <cell r="F5">
            <v>165568.90244674819</v>
          </cell>
          <cell r="G5">
            <v>0</v>
          </cell>
          <cell r="H5">
            <v>165568.90244674819</v>
          </cell>
        </row>
        <row r="6">
          <cell r="C6">
            <v>65614450.785929248</v>
          </cell>
          <cell r="D6">
            <v>71724308.820000008</v>
          </cell>
          <cell r="E6">
            <v>137338759.60592926</v>
          </cell>
          <cell r="F6">
            <v>36029119.102319837</v>
          </cell>
          <cell r="G6">
            <v>30585121.908028278</v>
          </cell>
          <cell r="H6">
            <v>66614241.010348111</v>
          </cell>
        </row>
        <row r="7">
          <cell r="C7">
            <v>547443070.57999992</v>
          </cell>
          <cell r="D7">
            <v>0</v>
          </cell>
          <cell r="E7">
            <v>547443070.57999992</v>
          </cell>
          <cell r="F7">
            <v>221443130.22734109</v>
          </cell>
          <cell r="G7">
            <v>0</v>
          </cell>
          <cell r="H7">
            <v>221443130.22734109</v>
          </cell>
        </row>
        <row r="8">
          <cell r="C8">
            <v>9964445.6999999993</v>
          </cell>
          <cell r="D8">
            <v>0</v>
          </cell>
          <cell r="E8">
            <v>9964445.6999999993</v>
          </cell>
          <cell r="F8">
            <v>172205.1867292134</v>
          </cell>
          <cell r="G8">
            <v>0</v>
          </cell>
          <cell r="H8">
            <v>172205.1867292134</v>
          </cell>
        </row>
        <row r="9">
          <cell r="C9">
            <v>1992010.13</v>
          </cell>
          <cell r="D9">
            <v>0</v>
          </cell>
          <cell r="E9">
            <v>1992010.13</v>
          </cell>
          <cell r="F9">
            <v>217271.50944391277</v>
          </cell>
          <cell r="G9">
            <v>0</v>
          </cell>
          <cell r="H9">
            <v>217271.50944391277</v>
          </cell>
        </row>
        <row r="10">
          <cell r="C10">
            <v>7336685.0185020994</v>
          </cell>
          <cell r="D10">
            <v>0</v>
          </cell>
          <cell r="E10">
            <v>7336685.0185020994</v>
          </cell>
          <cell r="F10">
            <v>929347.53822846862</v>
          </cell>
          <cell r="G10">
            <v>0</v>
          </cell>
          <cell r="H10">
            <v>929347.53822846862</v>
          </cell>
        </row>
        <row r="11">
          <cell r="C11">
            <v>23103675.3106171</v>
          </cell>
          <cell r="D11">
            <v>0</v>
          </cell>
          <cell r="E11">
            <v>23103675.3106171</v>
          </cell>
          <cell r="F11">
            <v>2519774.3083600681</v>
          </cell>
          <cell r="G11">
            <v>0</v>
          </cell>
          <cell r="H11">
            <v>2519774.3083600681</v>
          </cell>
        </row>
        <row r="12">
          <cell r="C12">
            <v>209101882.16952518</v>
          </cell>
          <cell r="D12">
            <v>0</v>
          </cell>
          <cell r="E12">
            <v>209101882.16952518</v>
          </cell>
          <cell r="F12">
            <v>33354376.618717186</v>
          </cell>
          <cell r="G12">
            <v>0</v>
          </cell>
          <cell r="H12">
            <v>33354376.618717186</v>
          </cell>
        </row>
        <row r="13">
          <cell r="C13">
            <v>111238973.44960871</v>
          </cell>
          <cell r="D13">
            <v>0</v>
          </cell>
          <cell r="E13">
            <v>111238973.44960871</v>
          </cell>
          <cell r="F13">
            <v>11329491.541318627</v>
          </cell>
          <cell r="G13">
            <v>0</v>
          </cell>
          <cell r="H13">
            <v>11329491.541318627</v>
          </cell>
        </row>
        <row r="14">
          <cell r="C14">
            <v>72597738.845895708</v>
          </cell>
          <cell r="D14">
            <v>0</v>
          </cell>
          <cell r="E14">
            <v>72597738.845895708</v>
          </cell>
          <cell r="F14">
            <v>16566902.838435426</v>
          </cell>
          <cell r="G14">
            <v>0</v>
          </cell>
          <cell r="H14">
            <v>16566902.838435426</v>
          </cell>
        </row>
        <row r="15">
          <cell r="C15">
            <v>11188463.000000002</v>
          </cell>
          <cell r="D15">
            <v>0</v>
          </cell>
          <cell r="E15">
            <v>11188463.000000002</v>
          </cell>
          <cell r="F15">
            <v>1127031.7283788228</v>
          </cell>
          <cell r="G15">
            <v>0</v>
          </cell>
          <cell r="H15">
            <v>1127031.7283788228</v>
          </cell>
        </row>
        <row r="16">
          <cell r="C16">
            <v>14076706.8740208</v>
          </cell>
          <cell r="D16">
            <v>0</v>
          </cell>
          <cell r="E16">
            <v>14076706.8740208</v>
          </cell>
          <cell r="F16">
            <v>4330950.5105843125</v>
          </cell>
          <cell r="G16">
            <v>0</v>
          </cell>
          <cell r="H16">
            <v>4330950.5105843125</v>
          </cell>
        </row>
        <row r="17">
          <cell r="C17">
            <v>18689876.749999944</v>
          </cell>
          <cell r="D17">
            <v>0</v>
          </cell>
          <cell r="E17">
            <v>18689876.749999944</v>
          </cell>
          <cell r="F17">
            <v>1966810.2984934468</v>
          </cell>
          <cell r="G17">
            <v>0</v>
          </cell>
          <cell r="H17">
            <v>1966810.2984934468</v>
          </cell>
        </row>
        <row r="18">
          <cell r="C18">
            <v>17561210.879999947</v>
          </cell>
          <cell r="D18">
            <v>0</v>
          </cell>
          <cell r="E18">
            <v>17561210.879999947</v>
          </cell>
          <cell r="F18">
            <v>1692199.026068466</v>
          </cell>
          <cell r="G18">
            <v>0</v>
          </cell>
          <cell r="H18">
            <v>1692199.026068466</v>
          </cell>
        </row>
        <row r="19">
          <cell r="C19">
            <v>1128665.8699999999</v>
          </cell>
          <cell r="D19">
            <v>0</v>
          </cell>
          <cell r="E19">
            <v>1128665.8699999999</v>
          </cell>
          <cell r="F19">
            <v>274611.27242498077</v>
          </cell>
          <cell r="G19">
            <v>0</v>
          </cell>
          <cell r="H19">
            <v>274611.27242498077</v>
          </cell>
        </row>
        <row r="20">
          <cell r="C20">
            <v>798562136.90389168</v>
          </cell>
          <cell r="D20">
            <v>0</v>
          </cell>
          <cell r="E20">
            <v>798562136.90389168</v>
          </cell>
          <cell r="F20">
            <v>427360583.39973408</v>
          </cell>
          <cell r="G20">
            <v>3392</v>
          </cell>
          <cell r="H20">
            <v>427363975.39973408</v>
          </cell>
        </row>
        <row r="21">
          <cell r="C21">
            <v>784392252.41389179</v>
          </cell>
          <cell r="D21">
            <v>0</v>
          </cell>
          <cell r="E21">
            <v>784392252.41389179</v>
          </cell>
          <cell r="F21">
            <v>422642633.7490176</v>
          </cell>
          <cell r="G21">
            <v>3392</v>
          </cell>
          <cell r="H21">
            <v>422646025.7490176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1262068.5483250741</v>
          </cell>
          <cell r="G22">
            <v>0</v>
          </cell>
          <cell r="H22">
            <v>1262068.5483250741</v>
          </cell>
        </row>
        <row r="23">
          <cell r="C23">
            <v>5566187.9000000004</v>
          </cell>
          <cell r="D23">
            <v>0</v>
          </cell>
          <cell r="E23">
            <v>5566187.9000000004</v>
          </cell>
          <cell r="F23">
            <v>572913.45738678391</v>
          </cell>
          <cell r="G23">
            <v>0</v>
          </cell>
          <cell r="H23">
            <v>572913.45738678391</v>
          </cell>
        </row>
        <row r="24">
          <cell r="C24">
            <v>8603696.5899999999</v>
          </cell>
          <cell r="D24">
            <v>0</v>
          </cell>
          <cell r="E24">
            <v>8603696.5899999999</v>
          </cell>
          <cell r="F24">
            <v>2882967.6450046673</v>
          </cell>
          <cell r="G24">
            <v>0</v>
          </cell>
          <cell r="H24">
            <v>2882967.6450046673</v>
          </cell>
        </row>
        <row r="25">
          <cell r="C25">
            <v>1153286.0799999998</v>
          </cell>
          <cell r="D25">
            <v>0</v>
          </cell>
          <cell r="E25">
            <v>1153286.0799999998</v>
          </cell>
          <cell r="F25">
            <v>0</v>
          </cell>
          <cell r="G25">
            <v>0</v>
          </cell>
          <cell r="H25">
            <v>0</v>
          </cell>
        </row>
        <row r="26">
          <cell r="C26">
            <v>288416.05999999994</v>
          </cell>
          <cell r="D26">
            <v>0</v>
          </cell>
          <cell r="E26">
            <v>288416.05999999994</v>
          </cell>
          <cell r="F26">
            <v>16038.93</v>
          </cell>
          <cell r="G26">
            <v>0</v>
          </cell>
          <cell r="H26">
            <v>16038.93</v>
          </cell>
        </row>
        <row r="27">
          <cell r="C27">
            <v>34264348.783799998</v>
          </cell>
          <cell r="D27">
            <v>0</v>
          </cell>
          <cell r="E27">
            <v>34264348.783799998</v>
          </cell>
          <cell r="F27">
            <v>6069904.9879198028</v>
          </cell>
          <cell r="G27">
            <v>0</v>
          </cell>
          <cell r="H27">
            <v>6069904.9879198028</v>
          </cell>
        </row>
        <row r="28">
          <cell r="C28">
            <v>7525046.9799999995</v>
          </cell>
          <cell r="D28">
            <v>0</v>
          </cell>
          <cell r="E28">
            <v>7525046.9799999995</v>
          </cell>
          <cell r="F28">
            <v>1545798.5087301729</v>
          </cell>
          <cell r="G28">
            <v>0</v>
          </cell>
          <cell r="H28">
            <v>1545798.5087301729</v>
          </cell>
        </row>
        <row r="29">
          <cell r="C29">
            <v>60891479.183049232</v>
          </cell>
          <cell r="D29">
            <v>0</v>
          </cell>
          <cell r="E29">
            <v>60891479.183049232</v>
          </cell>
          <cell r="F29">
            <v>2433664.4835808463</v>
          </cell>
          <cell r="G29">
            <v>0</v>
          </cell>
          <cell r="H29">
            <v>2433664.4835808463</v>
          </cell>
        </row>
        <row r="30">
          <cell r="C30">
            <v>9621037.8200000003</v>
          </cell>
          <cell r="D30">
            <v>0</v>
          </cell>
          <cell r="E30">
            <v>9621037.8200000003</v>
          </cell>
          <cell r="F30">
            <v>716491.78764671565</v>
          </cell>
          <cell r="G30">
            <v>0</v>
          </cell>
          <cell r="H30">
            <v>716491.78764671565</v>
          </cell>
        </row>
        <row r="31">
          <cell r="C31">
            <v>1897156.3699999999</v>
          </cell>
          <cell r="D31">
            <v>0</v>
          </cell>
          <cell r="E31">
            <v>1897156.3699999999</v>
          </cell>
          <cell r="F31">
            <v>48696.55</v>
          </cell>
          <cell r="G31">
            <v>0</v>
          </cell>
          <cell r="H31">
            <v>48696.55</v>
          </cell>
        </row>
        <row r="32">
          <cell r="C32">
            <v>91765200.279199988</v>
          </cell>
          <cell r="D32">
            <v>0</v>
          </cell>
          <cell r="E32">
            <v>91765200.279199988</v>
          </cell>
          <cell r="F32">
            <v>22180870.689711664</v>
          </cell>
          <cell r="G32">
            <v>0</v>
          </cell>
          <cell r="H32">
            <v>22180870.689711664</v>
          </cell>
        </row>
        <row r="33">
          <cell r="C33">
            <v>1932446491.5518014</v>
          </cell>
          <cell r="D33">
            <v>83335955.839999974</v>
          </cell>
          <cell r="E33">
            <v>2015782447.3918014</v>
          </cell>
          <cell r="F33">
            <v>765604783.10298085</v>
          </cell>
          <cell r="G33">
            <v>34737382.328878105</v>
          </cell>
          <cell r="H33">
            <v>800342165.43185902</v>
          </cell>
        </row>
        <row r="34">
          <cell r="C34">
            <v>0.95865825900616042</v>
          </cell>
          <cell r="D34">
            <v>4.134174099383961E-2</v>
          </cell>
          <cell r="E34">
            <v>1</v>
          </cell>
          <cell r="F34">
            <v>0.95659683591688049</v>
          </cell>
          <cell r="G34">
            <v>4.3403164083119443E-2</v>
          </cell>
          <cell r="H34">
            <v>0.99999999999999989</v>
          </cell>
        </row>
      </sheetData>
      <sheetData sheetId="4">
        <row r="7">
          <cell r="B7">
            <v>43232286.647287115</v>
          </cell>
          <cell r="C7">
            <v>4116127.55125</v>
          </cell>
          <cell r="D7">
            <v>38956843.160515219</v>
          </cell>
          <cell r="E7">
            <v>601112.55887173198</v>
          </cell>
          <cell r="F7">
            <v>8296139.7779643992</v>
          </cell>
          <cell r="G7">
            <v>8784.7147000000004</v>
          </cell>
          <cell r="H7">
            <v>870691.89999999991</v>
          </cell>
          <cell r="I7">
            <v>2061954.5161539714</v>
          </cell>
          <cell r="J7">
            <v>983</v>
          </cell>
          <cell r="K7">
            <v>9526213.4238586966</v>
          </cell>
          <cell r="L7">
            <v>693676.11950000003</v>
          </cell>
          <cell r="M7">
            <v>2805793.1888607</v>
          </cell>
          <cell r="N7">
            <v>2173</v>
          </cell>
          <cell r="O7">
            <v>0</v>
          </cell>
          <cell r="P7">
            <v>135519.28</v>
          </cell>
          <cell r="Q7">
            <v>304559.19805983111</v>
          </cell>
          <cell r="R7">
            <v>12397689.006709667</v>
          </cell>
          <cell r="S7">
            <v>2196.8499999999976</v>
          </cell>
          <cell r="T7">
            <v>119062.04999999951</v>
          </cell>
          <cell r="U7">
            <v>4840740.8185852952</v>
          </cell>
          <cell r="V7">
            <v>603404.10170880146</v>
          </cell>
          <cell r="W7">
            <v>18146393.125063594</v>
          </cell>
        </row>
        <row r="8">
          <cell r="B8">
            <v>2075425.84</v>
          </cell>
          <cell r="C8">
            <v>40245.160000000003</v>
          </cell>
          <cell r="D8">
            <v>1968830.3099999998</v>
          </cell>
          <cell r="E8">
            <v>37796.953600000314</v>
          </cell>
          <cell r="F8">
            <v>164143.09999999998</v>
          </cell>
          <cell r="G8">
            <v>11</v>
          </cell>
          <cell r="H8">
            <v>0</v>
          </cell>
          <cell r="I8">
            <v>13827.62</v>
          </cell>
          <cell r="J8">
            <v>4</v>
          </cell>
          <cell r="K8">
            <v>195151.99</v>
          </cell>
          <cell r="L8">
            <v>2893.5</v>
          </cell>
          <cell r="M8">
            <v>152666.91999999998</v>
          </cell>
          <cell r="N8">
            <v>8</v>
          </cell>
          <cell r="O8">
            <v>0</v>
          </cell>
          <cell r="P8">
            <v>0</v>
          </cell>
          <cell r="Q8">
            <v>1425.8024467481609</v>
          </cell>
          <cell r="R8">
            <v>556720.79961810273</v>
          </cell>
          <cell r="S8">
            <v>1076.9899999999998</v>
          </cell>
          <cell r="T8">
            <v>0</v>
          </cell>
          <cell r="U8">
            <v>209935.62131306715</v>
          </cell>
          <cell r="V8">
            <v>4748.4108305967729</v>
          </cell>
          <cell r="W8">
            <v>772830.63420851494</v>
          </cell>
        </row>
        <row r="9">
          <cell r="B9">
            <v>65614450.785929255</v>
          </cell>
          <cell r="C9">
            <v>5621478.1399999969</v>
          </cell>
          <cell r="D9">
            <v>57151093.920463905</v>
          </cell>
          <cell r="E9">
            <v>1147582.6757271497</v>
          </cell>
          <cell r="F9">
            <v>35094738.119999856</v>
          </cell>
          <cell r="G9">
            <v>443241.18579999998</v>
          </cell>
          <cell r="H9">
            <v>3219993.2500002068</v>
          </cell>
          <cell r="I9">
            <v>4969487.0200000042</v>
          </cell>
          <cell r="J9">
            <v>31960</v>
          </cell>
          <cell r="K9">
            <v>37211001.165399969</v>
          </cell>
          <cell r="L9">
            <v>469892</v>
          </cell>
          <cell r="M9">
            <v>6262248.5748999985</v>
          </cell>
          <cell r="N9">
            <v>53617</v>
          </cell>
          <cell r="O9">
            <v>16189.94</v>
          </cell>
          <cell r="P9">
            <v>112.47</v>
          </cell>
          <cell r="Q9">
            <v>950570.92231998208</v>
          </cell>
          <cell r="R9">
            <v>9560523.3503915817</v>
          </cell>
          <cell r="S9">
            <v>0</v>
          </cell>
          <cell r="T9">
            <v>172294.67</v>
          </cell>
          <cell r="U9">
            <v>7391779.2989739943</v>
          </cell>
          <cell r="V9">
            <v>33253.841464202014</v>
          </cell>
          <cell r="W9">
            <v>17936127.413149759</v>
          </cell>
        </row>
        <row r="10">
          <cell r="B10">
            <v>547443070.57999992</v>
          </cell>
          <cell r="C10">
            <v>64950653.63968277</v>
          </cell>
          <cell r="D10">
            <v>499330368.4799999</v>
          </cell>
          <cell r="E10">
            <v>8677096.3666000031</v>
          </cell>
          <cell r="F10">
            <v>251110167.26000017</v>
          </cell>
          <cell r="G10">
            <v>229086.5336</v>
          </cell>
          <cell r="H10">
            <v>17947005.800000001</v>
          </cell>
          <cell r="I10">
            <v>104943037.3045266</v>
          </cell>
          <cell r="J10">
            <v>77263.212</v>
          </cell>
          <cell r="K10">
            <v>259812392.46910244</v>
          </cell>
          <cell r="L10">
            <v>1916834.9478</v>
          </cell>
          <cell r="M10">
            <v>8221884.1810853044</v>
          </cell>
          <cell r="N10">
            <v>7445.3985000000002</v>
          </cell>
          <cell r="O10">
            <v>39879907.602306001</v>
          </cell>
          <cell r="P10">
            <v>327373.76</v>
          </cell>
          <cell r="Q10">
            <v>10212870.569646934</v>
          </cell>
          <cell r="R10">
            <v>151144121.72004822</v>
          </cell>
          <cell r="S10">
            <v>-1622.1399999999994</v>
          </cell>
          <cell r="T10">
            <v>1138813.8899999997</v>
          </cell>
          <cell r="U10">
            <v>45533272.562488787</v>
          </cell>
          <cell r="V10">
            <v>4371801.5720457314</v>
          </cell>
          <cell r="W10">
            <v>211262066.42422962</v>
          </cell>
        </row>
        <row r="11">
          <cell r="B11">
            <v>9964445.6999999993</v>
          </cell>
          <cell r="C11">
            <v>2819734.8031588001</v>
          </cell>
          <cell r="D11">
            <v>6216706.3500000006</v>
          </cell>
          <cell r="E11">
            <v>125081.73</v>
          </cell>
          <cell r="F11">
            <v>154476.13</v>
          </cell>
          <cell r="G11">
            <v>12</v>
          </cell>
          <cell r="H11">
            <v>38321.750000000007</v>
          </cell>
          <cell r="I11">
            <v>148754.26999999999</v>
          </cell>
          <cell r="J11">
            <v>11</v>
          </cell>
          <cell r="K11">
            <v>486651.47</v>
          </cell>
          <cell r="L11">
            <v>30</v>
          </cell>
          <cell r="M11">
            <v>2</v>
          </cell>
          <cell r="N11">
            <v>0</v>
          </cell>
          <cell r="O11">
            <v>31808.079999999998</v>
          </cell>
          <cell r="P11">
            <v>0</v>
          </cell>
          <cell r="Q11">
            <v>49537.136729213431</v>
          </cell>
          <cell r="R11">
            <v>1129697.8528465745</v>
          </cell>
          <cell r="S11">
            <v>0</v>
          </cell>
          <cell r="T11">
            <v>0</v>
          </cell>
          <cell r="U11">
            <v>546228.92794471153</v>
          </cell>
          <cell r="V11">
            <v>848.91</v>
          </cell>
          <cell r="W11">
            <v>1726312.8275204992</v>
          </cell>
        </row>
        <row r="12">
          <cell r="B12">
            <v>1992010.13</v>
          </cell>
          <cell r="C12">
            <v>1663840.0536419998</v>
          </cell>
          <cell r="D12">
            <v>2702730.1500000004</v>
          </cell>
          <cell r="E12">
            <v>258.02000000000004</v>
          </cell>
          <cell r="F12">
            <v>120505.07</v>
          </cell>
          <cell r="G12">
            <v>1</v>
          </cell>
          <cell r="H12">
            <v>160380.97999999998</v>
          </cell>
          <cell r="I12">
            <v>120505.07</v>
          </cell>
          <cell r="J12">
            <v>1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96766.43944391275</v>
          </cell>
          <cell r="R12">
            <v>58583.88816294726</v>
          </cell>
          <cell r="S12">
            <v>0</v>
          </cell>
          <cell r="T12">
            <v>0</v>
          </cell>
          <cell r="U12">
            <v>484402.73217479029</v>
          </cell>
          <cell r="V12">
            <v>764416.78001915663</v>
          </cell>
          <cell r="W12">
            <v>1404169.8398008072</v>
          </cell>
        </row>
        <row r="13">
          <cell r="B13">
            <v>7336685.0185020994</v>
          </cell>
          <cell r="C13">
            <v>3052479.0179308681</v>
          </cell>
          <cell r="D13">
            <v>4898238.9566745656</v>
          </cell>
          <cell r="E13">
            <v>911.50440000000003</v>
          </cell>
          <cell r="F13">
            <v>834080.07030240004</v>
          </cell>
          <cell r="G13">
            <v>21.516999999999999</v>
          </cell>
          <cell r="H13">
            <v>81159.493000000002</v>
          </cell>
          <cell r="I13">
            <v>707992.63376390003</v>
          </cell>
          <cell r="J13">
            <v>14.516999999999999</v>
          </cell>
          <cell r="K13">
            <v>408730.83046119998</v>
          </cell>
          <cell r="L13">
            <v>40</v>
          </cell>
          <cell r="M13">
            <v>32473.0301588</v>
          </cell>
          <cell r="N13">
            <v>3</v>
          </cell>
          <cell r="O13">
            <v>0</v>
          </cell>
          <cell r="P13">
            <v>51484.85</v>
          </cell>
          <cell r="Q13">
            <v>95267.467926068726</v>
          </cell>
          <cell r="R13">
            <v>1100277.8917561707</v>
          </cell>
          <cell r="S13">
            <v>0</v>
          </cell>
          <cell r="T13">
            <v>19735.899999999998</v>
          </cell>
          <cell r="U13">
            <v>1035497.2764775369</v>
          </cell>
          <cell r="V13">
            <v>-7579.0220166835352</v>
          </cell>
          <cell r="W13">
            <v>2223463.6141430931</v>
          </cell>
        </row>
        <row r="14">
          <cell r="B14">
            <v>23103675.3106171</v>
          </cell>
          <cell r="C14">
            <v>8434881.7696693949</v>
          </cell>
          <cell r="D14">
            <v>21006122.827983782</v>
          </cell>
          <cell r="E14">
            <v>76882.979600000006</v>
          </cell>
          <cell r="F14">
            <v>2757417.6206439002</v>
          </cell>
          <cell r="G14">
            <v>1030.9838999999999</v>
          </cell>
          <cell r="H14">
            <v>657876.73584102013</v>
          </cell>
          <cell r="I14">
            <v>410503.61401782086</v>
          </cell>
          <cell r="J14">
            <v>123</v>
          </cell>
          <cell r="K14">
            <v>4191981.2113436996</v>
          </cell>
          <cell r="L14">
            <v>49375.600000000006</v>
          </cell>
          <cell r="M14">
            <v>505615.76511729998</v>
          </cell>
          <cell r="N14">
            <v>392</v>
          </cell>
          <cell r="O14">
            <v>496926.63999999996</v>
          </cell>
          <cell r="P14">
            <v>449408.58999999997</v>
          </cell>
          <cell r="Q14">
            <v>259283.32771616764</v>
          </cell>
          <cell r="R14">
            <v>5346967.9557176465</v>
          </cell>
          <cell r="S14">
            <v>4875.42</v>
          </cell>
          <cell r="T14">
            <v>2670.17</v>
          </cell>
          <cell r="U14">
            <v>3696636.4348920281</v>
          </cell>
          <cell r="V14">
            <v>51456.009832692696</v>
          </cell>
          <cell r="W14">
            <v>9354343.7281585354</v>
          </cell>
        </row>
        <row r="15">
          <cell r="B15">
            <v>209101882.16952521</v>
          </cell>
          <cell r="C15">
            <v>98953665.851144969</v>
          </cell>
          <cell r="D15">
            <v>206293019.59122214</v>
          </cell>
          <cell r="E15">
            <v>3787424.7571387235</v>
          </cell>
          <cell r="F15">
            <v>31558811.204685193</v>
          </cell>
          <cell r="G15">
            <v>19127.4902</v>
          </cell>
          <cell r="H15">
            <v>8245992.2418600507</v>
          </cell>
          <cell r="I15">
            <v>11933983.240468668</v>
          </cell>
          <cell r="J15">
            <v>3982</v>
          </cell>
          <cell r="K15">
            <v>48802374.201616183</v>
          </cell>
          <cell r="L15">
            <v>856101.94</v>
          </cell>
          <cell r="M15">
            <v>1232340.6539263998</v>
          </cell>
          <cell r="N15">
            <v>1968</v>
          </cell>
          <cell r="O15">
            <v>699691.53976899991</v>
          </cell>
          <cell r="P15">
            <v>1557867.9686750001</v>
          </cell>
          <cell r="Q15">
            <v>2495256.9538009982</v>
          </cell>
          <cell r="R15">
            <v>53333116.191699155</v>
          </cell>
          <cell r="S15">
            <v>201998.19000000495</v>
          </cell>
          <cell r="T15">
            <v>440431.45999999892</v>
          </cell>
          <cell r="U15">
            <v>23777343.44900699</v>
          </cell>
          <cell r="V15">
            <v>988990.31795529195</v>
          </cell>
          <cell r="W15">
            <v>80594706.912462428</v>
          </cell>
        </row>
        <row r="16">
          <cell r="B16">
            <v>111238973.44960871</v>
          </cell>
          <cell r="C16">
            <v>74893134.911563814</v>
          </cell>
          <cell r="D16">
            <v>110110959.1204288</v>
          </cell>
          <cell r="E16">
            <v>2028345.5954000016</v>
          </cell>
          <cell r="F16">
            <v>10752506.739999998</v>
          </cell>
          <cell r="G16">
            <v>2439</v>
          </cell>
          <cell r="H16">
            <v>5190426.9625763493</v>
          </cell>
          <cell r="I16">
            <v>5923768.7433502004</v>
          </cell>
          <cell r="J16">
            <v>1018</v>
          </cell>
          <cell r="K16">
            <v>23051648.395330701</v>
          </cell>
          <cell r="L16">
            <v>173526.9</v>
          </cell>
          <cell r="M16">
            <v>771059.27</v>
          </cell>
          <cell r="N16">
            <v>372</v>
          </cell>
          <cell r="O16">
            <v>363671.77976900002</v>
          </cell>
          <cell r="P16">
            <v>370599.04302500002</v>
          </cell>
          <cell r="Q16">
            <v>940656.58108762698</v>
          </cell>
          <cell r="R16">
            <v>22832452.637834691</v>
          </cell>
          <cell r="S16">
            <v>52737.440000000002</v>
          </cell>
          <cell r="T16">
            <v>77471.50999999902</v>
          </cell>
          <cell r="U16">
            <v>13107593.533398943</v>
          </cell>
          <cell r="V16">
            <v>31820.185454819482</v>
          </cell>
          <cell r="W16">
            <v>36912522.937776074</v>
          </cell>
        </row>
        <row r="17">
          <cell r="B17">
            <v>72597738.845895708</v>
          </cell>
          <cell r="C17">
            <v>19702800.101736028</v>
          </cell>
          <cell r="D17">
            <v>71836258.611259475</v>
          </cell>
          <cell r="E17">
            <v>1394599.8891387205</v>
          </cell>
          <cell r="F17">
            <v>15472397.946810497</v>
          </cell>
          <cell r="G17">
            <v>16259.4941</v>
          </cell>
          <cell r="H17">
            <v>1355027.9692837002</v>
          </cell>
          <cell r="I17">
            <v>4574441.9349537194</v>
          </cell>
          <cell r="J17">
            <v>2868</v>
          </cell>
          <cell r="K17">
            <v>18698086.758410808</v>
          </cell>
          <cell r="L17">
            <v>262350.05</v>
          </cell>
          <cell r="M17">
            <v>411429.67392640002</v>
          </cell>
          <cell r="N17">
            <v>1567</v>
          </cell>
          <cell r="O17">
            <v>336019.75999999995</v>
          </cell>
          <cell r="P17">
            <v>923108.15549999999</v>
          </cell>
          <cell r="Q17">
            <v>1430524.6516249271</v>
          </cell>
          <cell r="R17">
            <v>23779032.341978397</v>
          </cell>
          <cell r="S17">
            <v>85871.890000004976</v>
          </cell>
          <cell r="T17">
            <v>267364.17999999993</v>
          </cell>
          <cell r="U17">
            <v>7981716.9781578118</v>
          </cell>
          <cell r="V17">
            <v>591225.15744884452</v>
          </cell>
          <cell r="W17">
            <v>33782499.129209988</v>
          </cell>
        </row>
        <row r="18">
          <cell r="B18">
            <v>11188463</v>
          </cell>
          <cell r="C18">
            <v>3670933.6878451263</v>
          </cell>
          <cell r="D18">
            <v>9508492.7799999993</v>
          </cell>
          <cell r="E18">
            <v>126496.84440000133</v>
          </cell>
          <cell r="F18">
            <v>1053885.52</v>
          </cell>
          <cell r="G18">
            <v>213</v>
          </cell>
          <cell r="H18">
            <v>485663.55000000005</v>
          </cell>
          <cell r="I18">
            <v>713507.70778750302</v>
          </cell>
          <cell r="J18">
            <v>55</v>
          </cell>
          <cell r="K18">
            <v>2408592.56</v>
          </cell>
          <cell r="L18">
            <v>419137.99</v>
          </cell>
          <cell r="M18">
            <v>36339.819999999978</v>
          </cell>
          <cell r="N18">
            <v>22</v>
          </cell>
          <cell r="O18">
            <v>0</v>
          </cell>
          <cell r="P18">
            <v>24339.870149999999</v>
          </cell>
          <cell r="Q18">
            <v>73146.208378822659</v>
          </cell>
          <cell r="R18">
            <v>3093631.7547662156</v>
          </cell>
          <cell r="S18">
            <v>33646.329999999994</v>
          </cell>
          <cell r="T18">
            <v>46624.26999999999</v>
          </cell>
          <cell r="U18">
            <v>1192471.4378482744</v>
          </cell>
          <cell r="V18">
            <v>3284.656122438726</v>
          </cell>
          <cell r="W18">
            <v>4362534.0571157513</v>
          </cell>
        </row>
        <row r="19">
          <cell r="B19">
            <v>14076706.8740208</v>
          </cell>
          <cell r="C19">
            <v>686797.15</v>
          </cell>
          <cell r="D19">
            <v>14837309.079533871</v>
          </cell>
          <cell r="E19">
            <v>237982.42820000002</v>
          </cell>
          <cell r="F19">
            <v>4280020.9978746912</v>
          </cell>
          <cell r="G19">
            <v>215.99610000000001</v>
          </cell>
          <cell r="H19">
            <v>1214873.76</v>
          </cell>
          <cell r="I19">
            <v>722264.85437724704</v>
          </cell>
          <cell r="J19">
            <v>41</v>
          </cell>
          <cell r="K19">
            <v>4644046.4878746914</v>
          </cell>
          <cell r="L19">
            <v>1087</v>
          </cell>
          <cell r="M19">
            <v>13511.89</v>
          </cell>
          <cell r="N19">
            <v>7</v>
          </cell>
          <cell r="O19">
            <v>0</v>
          </cell>
          <cell r="P19">
            <v>239820.90000000002</v>
          </cell>
          <cell r="Q19">
            <v>50929.512709621355</v>
          </cell>
          <cell r="R19">
            <v>3627999.4571198598</v>
          </cell>
          <cell r="S19">
            <v>29742.53</v>
          </cell>
          <cell r="T19">
            <v>48971.5</v>
          </cell>
          <cell r="U19">
            <v>1495561.4996019606</v>
          </cell>
          <cell r="V19">
            <v>362660.31892918941</v>
          </cell>
          <cell r="W19">
            <v>5537150.7883606311</v>
          </cell>
        </row>
        <row r="20">
          <cell r="B20">
            <v>18689876.749999944</v>
          </cell>
          <cell r="C20">
            <v>2980492.5210287375</v>
          </cell>
          <cell r="D20">
            <v>17187131.59</v>
          </cell>
          <cell r="E20">
            <v>302951.4644000004</v>
          </cell>
          <cell r="F20">
            <v>1889599.3</v>
          </cell>
          <cell r="G20">
            <v>1275</v>
          </cell>
          <cell r="H20">
            <v>505665.64600000001</v>
          </cell>
          <cell r="I20">
            <v>976406.3</v>
          </cell>
          <cell r="J20">
            <v>262</v>
          </cell>
          <cell r="K20">
            <v>2373126.48</v>
          </cell>
          <cell r="L20">
            <v>12105</v>
          </cell>
          <cell r="M20">
            <v>128596.95</v>
          </cell>
          <cell r="N20">
            <v>61</v>
          </cell>
          <cell r="O20">
            <v>21528</v>
          </cell>
          <cell r="P20">
            <v>13241.85</v>
          </cell>
          <cell r="Q20">
            <v>98738.99849344675</v>
          </cell>
          <cell r="R20">
            <v>5855333.9867249513</v>
          </cell>
          <cell r="S20">
            <v>18445.499999999996</v>
          </cell>
          <cell r="T20">
            <v>48360.730000000804</v>
          </cell>
          <cell r="U20">
            <v>2031286.9187289835</v>
          </cell>
          <cell r="V20">
            <v>37265.325115843407</v>
          </cell>
          <cell r="W20">
            <v>8022625.229063225</v>
          </cell>
        </row>
        <row r="21">
          <cell r="B21">
            <v>17561210.879999947</v>
          </cell>
          <cell r="C21">
            <v>2972231.4610287375</v>
          </cell>
          <cell r="D21">
            <v>16254920.68</v>
          </cell>
          <cell r="E21">
            <v>285292.37680000032</v>
          </cell>
          <cell r="F21">
            <v>1621314.6700000002</v>
          </cell>
          <cell r="G21">
            <v>1153</v>
          </cell>
          <cell r="H21">
            <v>505665.64600000001</v>
          </cell>
          <cell r="I21">
            <v>973106.3</v>
          </cell>
          <cell r="J21">
            <v>254</v>
          </cell>
          <cell r="K21">
            <v>2078341.85</v>
          </cell>
          <cell r="L21">
            <v>11983</v>
          </cell>
          <cell r="M21">
            <v>86834.4</v>
          </cell>
          <cell r="N21">
            <v>46</v>
          </cell>
          <cell r="O21">
            <v>21528</v>
          </cell>
          <cell r="P21">
            <v>13241.85</v>
          </cell>
          <cell r="Q21">
            <v>92412.356068465975</v>
          </cell>
          <cell r="R21">
            <v>5633453.5555613171</v>
          </cell>
          <cell r="S21">
            <v>17067.379999999997</v>
          </cell>
          <cell r="T21">
            <v>46042.830000000802</v>
          </cell>
          <cell r="U21">
            <v>1919305.3563275374</v>
          </cell>
          <cell r="V21">
            <v>15803.074574975511</v>
          </cell>
          <cell r="W21">
            <v>7660974.3425322948</v>
          </cell>
        </row>
        <row r="22">
          <cell r="B22">
            <v>1128665.8699999999</v>
          </cell>
          <cell r="C22">
            <v>8261.0599999999977</v>
          </cell>
          <cell r="D22">
            <v>932210.91</v>
          </cell>
          <cell r="E22">
            <v>17659.087599999999</v>
          </cell>
          <cell r="F22">
            <v>268284.63</v>
          </cell>
          <cell r="G22">
            <v>122</v>
          </cell>
          <cell r="H22">
            <v>0</v>
          </cell>
          <cell r="I22">
            <v>3300</v>
          </cell>
          <cell r="J22">
            <v>8</v>
          </cell>
          <cell r="K22">
            <v>294784.63</v>
          </cell>
          <cell r="L22">
            <v>122</v>
          </cell>
          <cell r="M22">
            <v>41762.550000000003</v>
          </cell>
          <cell r="N22">
            <v>15</v>
          </cell>
          <cell r="O22">
            <v>0</v>
          </cell>
          <cell r="P22">
            <v>0</v>
          </cell>
          <cell r="Q22">
            <v>6326.6424249807733</v>
          </cell>
          <cell r="R22">
            <v>221880.43116363452</v>
          </cell>
          <cell r="S22">
            <v>1378.1200000000001</v>
          </cell>
          <cell r="T22">
            <v>2317.9</v>
          </cell>
          <cell r="U22">
            <v>111981.5624014463</v>
          </cell>
          <cell r="V22">
            <v>21462.250540867892</v>
          </cell>
          <cell r="W22">
            <v>361650.88653092954</v>
          </cell>
        </row>
        <row r="23">
          <cell r="B23">
            <v>798562136.9038918</v>
          </cell>
          <cell r="C23">
            <v>288438293.20658994</v>
          </cell>
          <cell r="D23">
            <v>758843452.80500245</v>
          </cell>
          <cell r="E23">
            <v>12274612.649399636</v>
          </cell>
          <cell r="F23">
            <v>407254186.86457348</v>
          </cell>
          <cell r="G23">
            <v>112246.40669999999</v>
          </cell>
          <cell r="H23">
            <v>150061860.00800002</v>
          </cell>
          <cell r="I23">
            <v>247444715.09765333</v>
          </cell>
          <cell r="J23">
            <v>37803.626200000021</v>
          </cell>
          <cell r="K23">
            <v>409961769.0074839</v>
          </cell>
          <cell r="L23">
            <v>12748988.39460001</v>
          </cell>
          <cell r="M23">
            <v>207500458.50550303</v>
          </cell>
          <cell r="N23">
            <v>30144.420199999997</v>
          </cell>
          <cell r="O23">
            <v>5560630.1860000007</v>
          </cell>
          <cell r="P23">
            <v>16849.580000000002</v>
          </cell>
          <cell r="Q23">
            <v>25667026.721160639</v>
          </cell>
          <cell r="R23">
            <v>158682788.92857909</v>
          </cell>
          <cell r="S23">
            <v>15655.869999999999</v>
          </cell>
          <cell r="T23">
            <v>56136.079999987967</v>
          </cell>
          <cell r="U23">
            <v>43424232.881834812</v>
          </cell>
          <cell r="V23">
            <v>13120286.831564656</v>
          </cell>
          <cell r="W23">
            <v>240894335.36313927</v>
          </cell>
        </row>
        <row r="24">
          <cell r="B24">
            <v>784392252.41389203</v>
          </cell>
          <cell r="C24">
            <v>273086892.4370988</v>
          </cell>
          <cell r="D24">
            <v>745919964.1450026</v>
          </cell>
          <cell r="E24">
            <v>12017329.198799644</v>
          </cell>
          <cell r="F24">
            <v>402944843.60736513</v>
          </cell>
          <cell r="G24">
            <v>111432.85819999999</v>
          </cell>
          <cell r="H24">
            <v>149409381.26000002</v>
          </cell>
          <cell r="I24">
            <v>244655062.00900829</v>
          </cell>
          <cell r="J24">
            <v>37499.077700000016</v>
          </cell>
          <cell r="K24">
            <v>402303188.93255585</v>
          </cell>
          <cell r="L24">
            <v>12739780.28460001</v>
          </cell>
          <cell r="M24">
            <v>203624637.99924704</v>
          </cell>
          <cell r="N24">
            <v>29749.420199999997</v>
          </cell>
          <cell r="O24">
            <v>5560632.7360000005</v>
          </cell>
          <cell r="P24">
            <v>16849.580000000002</v>
          </cell>
          <cell r="Q24">
            <v>25258422.87765241</v>
          </cell>
          <cell r="R24">
            <v>155701894.70386791</v>
          </cell>
          <cell r="S24">
            <v>0</v>
          </cell>
          <cell r="T24">
            <v>56136.079999987967</v>
          </cell>
          <cell r="U24">
            <v>40304709.428994752</v>
          </cell>
          <cell r="V24">
            <v>13047322.992662886</v>
          </cell>
          <cell r="W24">
            <v>234312350.003178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373.68</v>
          </cell>
          <cell r="F25">
            <v>1132722.67</v>
          </cell>
          <cell r="G25">
            <v>78</v>
          </cell>
          <cell r="H25">
            <v>0</v>
          </cell>
          <cell r="I25">
            <v>786001.90338032262</v>
          </cell>
          <cell r="J25">
            <v>35</v>
          </cell>
          <cell r="K25">
            <v>2775344.8772146995</v>
          </cell>
          <cell r="L25">
            <v>8130.1100000000006</v>
          </cell>
          <cell r="M25">
            <v>2446353.6519311001</v>
          </cell>
          <cell r="N25">
            <v>54</v>
          </cell>
          <cell r="O25">
            <v>-25.44</v>
          </cell>
          <cell r="P25">
            <v>0</v>
          </cell>
          <cell r="Q25">
            <v>129320.43832507405</v>
          </cell>
          <cell r="R25">
            <v>-357.81</v>
          </cell>
          <cell r="S25">
            <v>0</v>
          </cell>
          <cell r="T25">
            <v>0</v>
          </cell>
          <cell r="U25">
            <v>1973128.0229684704</v>
          </cell>
          <cell r="V25">
            <v>0</v>
          </cell>
          <cell r="W25">
            <v>2102090.6512935446</v>
          </cell>
        </row>
        <row r="26">
          <cell r="B26">
            <v>5566187.9000000004</v>
          </cell>
          <cell r="C26">
            <v>13365951.531315992</v>
          </cell>
          <cell r="D26">
            <v>5429151.8599997666</v>
          </cell>
          <cell r="E26">
            <v>108343.68699999299</v>
          </cell>
          <cell r="F26">
            <v>532529.31720830011</v>
          </cell>
          <cell r="G26">
            <v>68.54849999999999</v>
          </cell>
          <cell r="H26">
            <v>0</v>
          </cell>
          <cell r="I26">
            <v>468449.54720830009</v>
          </cell>
          <cell r="J26">
            <v>32.548500000000004</v>
          </cell>
          <cell r="K26">
            <v>186438.59</v>
          </cell>
          <cell r="L26">
            <v>72</v>
          </cell>
          <cell r="M26">
            <v>62175.990000000005</v>
          </cell>
          <cell r="N26">
            <v>24</v>
          </cell>
          <cell r="O26">
            <v>-160.44</v>
          </cell>
          <cell r="P26">
            <v>0</v>
          </cell>
          <cell r="Q26">
            <v>40223.70017848385</v>
          </cell>
          <cell r="R26">
            <v>1197134.8719411229</v>
          </cell>
          <cell r="S26">
            <v>0</v>
          </cell>
          <cell r="T26">
            <v>0</v>
          </cell>
          <cell r="U26">
            <v>394009.94046676584</v>
          </cell>
          <cell r="V26">
            <v>2324.9934353980625</v>
          </cell>
          <cell r="W26">
            <v>1633693.5060217706</v>
          </cell>
        </row>
        <row r="27">
          <cell r="B27">
            <v>8603696.589999998</v>
          </cell>
          <cell r="C27">
            <v>1985449.2381751309</v>
          </cell>
          <cell r="D27">
            <v>7494336.799999998</v>
          </cell>
          <cell r="E27">
            <v>148566.08359999998</v>
          </cell>
          <cell r="F27">
            <v>2644091.2699999996</v>
          </cell>
          <cell r="G27">
            <v>667</v>
          </cell>
          <cell r="H27">
            <v>652478.74800000014</v>
          </cell>
          <cell r="I27">
            <v>1535201.6380564002</v>
          </cell>
          <cell r="J27">
            <v>237</v>
          </cell>
          <cell r="K27">
            <v>4696796.6077133333</v>
          </cell>
          <cell r="L27">
            <v>1006</v>
          </cell>
          <cell r="M27">
            <v>1367290.86432486</v>
          </cell>
          <cell r="N27">
            <v>317</v>
          </cell>
          <cell r="O27">
            <v>183.33</v>
          </cell>
          <cell r="P27">
            <v>0</v>
          </cell>
          <cell r="Q27">
            <v>239059.70500466722</v>
          </cell>
          <cell r="R27">
            <v>1784117.1627700971</v>
          </cell>
          <cell r="S27">
            <v>15655.869999999999</v>
          </cell>
          <cell r="T27">
            <v>0</v>
          </cell>
          <cell r="U27">
            <v>752385.48940483085</v>
          </cell>
          <cell r="V27">
            <v>70638.845466373561</v>
          </cell>
          <cell r="W27">
            <v>2846201.2026459691</v>
          </cell>
        </row>
        <row r="28">
          <cell r="B28">
            <v>1153286.0799999998</v>
          </cell>
          <cell r="C28">
            <v>2875191.9299999997</v>
          </cell>
          <cell r="D28">
            <v>2673491.69</v>
          </cell>
          <cell r="E28">
            <v>6711.0499999999993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47409.539060827985</v>
          </cell>
          <cell r="S28">
            <v>0</v>
          </cell>
          <cell r="T28">
            <v>9828.02</v>
          </cell>
          <cell r="U28">
            <v>151347.90082942083</v>
          </cell>
          <cell r="V28">
            <v>898333.07999922126</v>
          </cell>
          <cell r="W28">
            <v>1097090.5198894702</v>
          </cell>
        </row>
        <row r="29">
          <cell r="B29">
            <v>288416.05999999994</v>
          </cell>
          <cell r="C29">
            <v>23498.620000000003</v>
          </cell>
          <cell r="D29">
            <v>302354.97000000003</v>
          </cell>
          <cell r="E29">
            <v>1827.9299999999998</v>
          </cell>
          <cell r="F29">
            <v>15380.93</v>
          </cell>
          <cell r="G29">
            <v>3</v>
          </cell>
          <cell r="H29">
            <v>0</v>
          </cell>
          <cell r="I29">
            <v>2712.93</v>
          </cell>
          <cell r="J29">
            <v>1</v>
          </cell>
          <cell r="K29">
            <v>16623.830000000002</v>
          </cell>
          <cell r="L29">
            <v>4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658</v>
          </cell>
          <cell r="R29">
            <v>42371.118714421944</v>
          </cell>
          <cell r="S29">
            <v>0</v>
          </cell>
          <cell r="T29">
            <v>1525.8300000000002</v>
          </cell>
          <cell r="U29">
            <v>70354.502798260044</v>
          </cell>
          <cell r="V29">
            <v>2465.212364585308</v>
          </cell>
          <cell r="W29">
            <v>115848.8338772673</v>
          </cell>
        </row>
        <row r="30">
          <cell r="B30">
            <v>34264348.783799998</v>
          </cell>
          <cell r="C30">
            <v>10793009.749297699</v>
          </cell>
          <cell r="D30">
            <v>31821205.601286896</v>
          </cell>
          <cell r="E30">
            <v>552718.26295808365</v>
          </cell>
          <cell r="F30">
            <v>5875515.2099999981</v>
          </cell>
          <cell r="G30">
            <v>994.67309999999998</v>
          </cell>
          <cell r="H30">
            <v>1824664.2499999998</v>
          </cell>
          <cell r="I30">
            <v>4141653.402250275</v>
          </cell>
          <cell r="J30">
            <v>281.29320000000001</v>
          </cell>
          <cell r="K30">
            <v>10430452.961320696</v>
          </cell>
          <cell r="L30">
            <v>762163.82</v>
          </cell>
          <cell r="M30">
            <v>6549861.5300000003</v>
          </cell>
          <cell r="N30">
            <v>470</v>
          </cell>
          <cell r="O30">
            <v>103100.37</v>
          </cell>
          <cell r="P30">
            <v>3050.97</v>
          </cell>
          <cell r="Q30">
            <v>297490.14791980159</v>
          </cell>
          <cell r="R30">
            <v>7569826.4676307989</v>
          </cell>
          <cell r="S30">
            <v>78683.510000000111</v>
          </cell>
          <cell r="T30">
            <v>137081.39000000097</v>
          </cell>
          <cell r="U30">
            <v>3343082.6806934928</v>
          </cell>
          <cell r="V30">
            <v>48193.481309609924</v>
          </cell>
          <cell r="W30">
            <v>11258592.7775537</v>
          </cell>
        </row>
        <row r="31">
          <cell r="B31">
            <v>7525046.9799999986</v>
          </cell>
          <cell r="C31">
            <v>2521188.08</v>
          </cell>
          <cell r="D31">
            <v>6507103.8299999982</v>
          </cell>
          <cell r="E31">
            <v>129706.29839999991</v>
          </cell>
          <cell r="F31">
            <v>2963236.8</v>
          </cell>
          <cell r="G31">
            <v>57</v>
          </cell>
          <cell r="H31">
            <v>775271.46</v>
          </cell>
          <cell r="I31">
            <v>1088204.8999999999</v>
          </cell>
          <cell r="J31">
            <v>10</v>
          </cell>
          <cell r="K31">
            <v>10583538.609999999</v>
          </cell>
          <cell r="L31">
            <v>102</v>
          </cell>
          <cell r="M31">
            <v>524425.86</v>
          </cell>
          <cell r="N31">
            <v>12</v>
          </cell>
          <cell r="O31">
            <v>1417511.85</v>
          </cell>
          <cell r="P31">
            <v>37471.290000000008</v>
          </cell>
          <cell r="Q31">
            <v>73.558730173199493</v>
          </cell>
          <cell r="R31">
            <v>757339.0119127942</v>
          </cell>
          <cell r="S31">
            <v>0</v>
          </cell>
          <cell r="T31">
            <v>0</v>
          </cell>
          <cell r="U31">
            <v>1182771.3222897972</v>
          </cell>
          <cell r="V31">
            <v>226773.27098430652</v>
          </cell>
          <cell r="W31">
            <v>2166957.1639170712</v>
          </cell>
        </row>
        <row r="32">
          <cell r="B32">
            <v>60891479.183049217</v>
          </cell>
          <cell r="C32">
            <v>25424062.969999999</v>
          </cell>
          <cell r="D32">
            <v>61009338.964819714</v>
          </cell>
          <cell r="E32">
            <v>396678.50900000066</v>
          </cell>
          <cell r="F32">
            <v>2433686.42</v>
          </cell>
          <cell r="G32">
            <v>1724</v>
          </cell>
          <cell r="H32">
            <v>648213</v>
          </cell>
          <cell r="I32">
            <v>1859101.3000000003</v>
          </cell>
          <cell r="J32">
            <v>1179</v>
          </cell>
          <cell r="K32">
            <v>3015596.36</v>
          </cell>
          <cell r="L32">
            <v>584</v>
          </cell>
          <cell r="M32">
            <v>559111.57000000007</v>
          </cell>
          <cell r="N32">
            <v>95</v>
          </cell>
          <cell r="O32">
            <v>137918.82</v>
          </cell>
          <cell r="P32">
            <v>101.74</v>
          </cell>
          <cell r="Q32">
            <v>137896.88358084616</v>
          </cell>
          <cell r="R32">
            <v>17897830.292555228</v>
          </cell>
          <cell r="S32">
            <v>249541.93999983033</v>
          </cell>
          <cell r="T32">
            <v>0</v>
          </cell>
          <cell r="U32">
            <v>4578610.4530317225</v>
          </cell>
          <cell r="V32">
            <v>-2739.9259848695597</v>
          </cell>
          <cell r="W32">
            <v>22611597.703182928</v>
          </cell>
        </row>
        <row r="33">
          <cell r="B33">
            <v>9621037.8200000003</v>
          </cell>
          <cell r="C33">
            <v>143079.73000000001</v>
          </cell>
          <cell r="D33">
            <v>10651606.569999997</v>
          </cell>
          <cell r="E33">
            <v>115223.47450428049</v>
          </cell>
          <cell r="F33">
            <v>1114236.8400000003</v>
          </cell>
          <cell r="G33">
            <v>251</v>
          </cell>
          <cell r="H33">
            <v>1412.74</v>
          </cell>
          <cell r="I33">
            <v>389895.79999999993</v>
          </cell>
          <cell r="J33">
            <v>57</v>
          </cell>
          <cell r="K33">
            <v>1920295.338068</v>
          </cell>
          <cell r="L33">
            <v>3267.4</v>
          </cell>
          <cell r="M33">
            <v>119358.23806799998</v>
          </cell>
          <cell r="N33">
            <v>42</v>
          </cell>
          <cell r="O33">
            <v>485020.98</v>
          </cell>
          <cell r="P33">
            <v>958.4</v>
          </cell>
          <cell r="Q33">
            <v>87275.927646715572</v>
          </cell>
          <cell r="R33">
            <v>3157877.1584361042</v>
          </cell>
          <cell r="S33">
            <v>4713.7600000000093</v>
          </cell>
          <cell r="T33">
            <v>9874.9700000001976</v>
          </cell>
          <cell r="U33">
            <v>1891980.4116498951</v>
          </cell>
          <cell r="V33">
            <v>1007519.9433900471</v>
          </cell>
          <cell r="W33">
            <v>6144653.4411227619</v>
          </cell>
        </row>
        <row r="34">
          <cell r="B34">
            <v>1897156.3699999999</v>
          </cell>
          <cell r="C34">
            <v>75204</v>
          </cell>
          <cell r="D34">
            <v>1711643.76</v>
          </cell>
          <cell r="E34">
            <v>1024.53</v>
          </cell>
          <cell r="F34">
            <v>48696.55</v>
          </cell>
          <cell r="G34">
            <v>50.113599999999998</v>
          </cell>
          <cell r="H34">
            <v>0</v>
          </cell>
          <cell r="I34">
            <v>24489.14</v>
          </cell>
          <cell r="J34">
            <v>30.261800000000001</v>
          </cell>
          <cell r="K34">
            <v>31942.69999999999</v>
          </cell>
          <cell r="L34">
            <v>22.020600000000016</v>
          </cell>
          <cell r="M34">
            <v>12931.38</v>
          </cell>
          <cell r="N34">
            <v>10.819900000000004</v>
          </cell>
          <cell r="O34">
            <v>0</v>
          </cell>
          <cell r="P34">
            <v>0</v>
          </cell>
          <cell r="Q34">
            <v>0</v>
          </cell>
          <cell r="R34">
            <v>565652.40211938822</v>
          </cell>
          <cell r="S34">
            <v>80.309999999930142</v>
          </cell>
          <cell r="T34">
            <v>1.7099999999998978</v>
          </cell>
          <cell r="U34">
            <v>145402.49853665225</v>
          </cell>
          <cell r="V34">
            <v>0.10082566616635079</v>
          </cell>
          <cell r="W34">
            <v>711055.00148170663</v>
          </cell>
        </row>
        <row r="35">
          <cell r="B35">
            <v>91765200.279199988</v>
          </cell>
          <cell r="C35">
            <v>67509714.264321133</v>
          </cell>
          <cell r="D35">
            <v>37350282.770000026</v>
          </cell>
          <cell r="E35">
            <v>327613.93740000104</v>
          </cell>
          <cell r="F35">
            <v>21422431.449999996</v>
          </cell>
          <cell r="G35">
            <v>12930.7174</v>
          </cell>
          <cell r="H35">
            <v>16789287.418705709</v>
          </cell>
          <cell r="I35">
            <v>7900513.3692168491</v>
          </cell>
          <cell r="J35">
            <v>4292.5509999999995</v>
          </cell>
          <cell r="K35">
            <v>26763519.344833795</v>
          </cell>
          <cell r="L35">
            <v>46022.29</v>
          </cell>
          <cell r="M35">
            <v>2539916.5640666019</v>
          </cell>
          <cell r="N35">
            <v>1792</v>
          </cell>
          <cell r="O35">
            <v>8068.48</v>
          </cell>
          <cell r="P35">
            <v>6792.54</v>
          </cell>
          <cell r="Q35">
            <v>766507.71971166518</v>
          </cell>
          <cell r="R35">
            <v>39644476.274058498</v>
          </cell>
          <cell r="S35">
            <v>8588.9299999996983</v>
          </cell>
          <cell r="T35">
            <v>2526.5999999996993</v>
          </cell>
          <cell r="U35">
            <v>8099858.6889145775</v>
          </cell>
          <cell r="V35">
            <v>225307.55177775616</v>
          </cell>
          <cell r="W35">
            <v>48736150.234462515</v>
          </cell>
        </row>
        <row r="36">
          <cell r="B36">
            <v>1932446491.5518017</v>
          </cell>
          <cell r="C36">
            <v>590396595.89771628</v>
          </cell>
          <cell r="D36">
            <v>1764612735.9879684</v>
          </cell>
          <cell r="E36">
            <v>28525418.698399603</v>
          </cell>
          <cell r="F36">
            <v>772943305.61816931</v>
          </cell>
          <cell r="G36">
            <v>830837.33600000001</v>
          </cell>
          <cell r="H36">
            <v>201827796.67340702</v>
          </cell>
          <cell r="I36">
            <v>389123909.90805149</v>
          </cell>
          <cell r="J36">
            <v>158254.46120000002</v>
          </cell>
          <cell r="K36">
            <v>825536209.40348852</v>
          </cell>
          <cell r="L36">
            <v>17559209.53250001</v>
          </cell>
          <cell r="M36">
            <v>236995017.9916862</v>
          </cell>
          <cell r="N36">
            <v>98225.638600000006</v>
          </cell>
          <cell r="O36">
            <v>48858302.488074996</v>
          </cell>
          <cell r="P36">
            <v>2600233.2886749995</v>
          </cell>
          <cell r="Q36">
            <v>41519779.972886384</v>
          </cell>
          <cell r="R36">
            <v>468291883.0371241</v>
          </cell>
          <cell r="S36">
            <v>583158.13999983505</v>
          </cell>
          <cell r="T36">
            <v>2158343.4699999876</v>
          </cell>
          <cell r="U36">
            <v>152224829.75985175</v>
          </cell>
          <cell r="V36">
            <v>22369997.382356014</v>
          </cell>
          <cell r="W36">
            <v>684406490.1522181</v>
          </cell>
        </row>
      </sheetData>
      <sheetData sheetId="5">
        <row r="7">
          <cell r="C7">
            <v>26669.02045</v>
          </cell>
        </row>
        <row r="8">
          <cell r="C8">
            <v>20818.433639999999</v>
          </cell>
        </row>
        <row r="9">
          <cell r="C9">
            <v>0</v>
          </cell>
        </row>
        <row r="10">
          <cell r="C10">
            <v>5850.5868099999998</v>
          </cell>
        </row>
        <row r="12">
          <cell r="C12">
            <v>248671</v>
          </cell>
        </row>
        <row r="13">
          <cell r="C13">
            <v>34745</v>
          </cell>
        </row>
        <row r="14">
          <cell r="C14">
            <v>94724</v>
          </cell>
        </row>
        <row r="15">
          <cell r="C15">
            <v>91679</v>
          </cell>
        </row>
        <row r="16">
          <cell r="C16">
            <v>0</v>
          </cell>
        </row>
        <row r="17">
          <cell r="C17">
            <v>3045</v>
          </cell>
        </row>
        <row r="18">
          <cell r="C18">
            <v>0</v>
          </cell>
        </row>
        <row r="19">
          <cell r="C19">
            <v>1945820.83699</v>
          </cell>
        </row>
        <row r="20">
          <cell r="C20">
            <v>389813.90118000004</v>
          </cell>
        </row>
        <row r="21">
          <cell r="C21">
            <v>1327834.39748</v>
          </cell>
        </row>
        <row r="22">
          <cell r="C22">
            <v>1076837.64573</v>
          </cell>
        </row>
        <row r="23">
          <cell r="C23">
            <v>0</v>
          </cell>
        </row>
        <row r="24">
          <cell r="C24">
            <v>0</v>
          </cell>
        </row>
        <row r="25">
          <cell r="C25">
            <v>61823.963000000003</v>
          </cell>
        </row>
        <row r="26">
          <cell r="C26">
            <v>154012.57532999999</v>
          </cell>
        </row>
        <row r="27">
          <cell r="C27">
            <v>12336</v>
          </cell>
        </row>
        <row r="28">
          <cell r="C28">
            <v>0</v>
          </cell>
        </row>
        <row r="29">
          <cell r="C29">
            <v>2289215.8369899997</v>
          </cell>
        </row>
        <row r="30">
          <cell r="C30">
            <v>0</v>
          </cell>
        </row>
        <row r="31">
          <cell r="C31">
            <v>1077278.9586100001</v>
          </cell>
        </row>
        <row r="32">
          <cell r="C32">
            <v>0</v>
          </cell>
        </row>
        <row r="33">
          <cell r="C33">
            <v>738899.92909000011</v>
          </cell>
        </row>
        <row r="34">
          <cell r="C34">
            <v>543</v>
          </cell>
        </row>
        <row r="35">
          <cell r="C35">
            <v>0</v>
          </cell>
        </row>
        <row r="36">
          <cell r="C36">
            <v>22180.216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761080.14509000012</v>
          </cell>
        </row>
        <row r="40">
          <cell r="C40">
            <v>57316.76225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258882.05127</v>
          </cell>
        </row>
        <row r="44">
          <cell r="C44">
            <v>400</v>
          </cell>
        </row>
        <row r="45">
          <cell r="C45">
            <v>0</v>
          </cell>
        </row>
        <row r="47">
          <cell r="C47">
            <v>370759.65649000002</v>
          </cell>
        </row>
        <row r="48">
          <cell r="C48">
            <v>229</v>
          </cell>
        </row>
        <row r="49">
          <cell r="C49">
            <v>0</v>
          </cell>
        </row>
        <row r="50">
          <cell r="C50">
            <v>1288389.1376499999</v>
          </cell>
        </row>
        <row r="51">
          <cell r="C51">
            <v>0</v>
          </cell>
        </row>
        <row r="52">
          <cell r="C52">
            <v>1005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1660382.7941400001</v>
          </cell>
        </row>
        <row r="57">
          <cell r="C57">
            <v>99869.800320000009</v>
          </cell>
        </row>
        <row r="58">
          <cell r="C58">
            <v>21594.815490000005</v>
          </cell>
        </row>
        <row r="59">
          <cell r="C59">
            <v>78274.984830000001</v>
          </cell>
        </row>
        <row r="61">
          <cell r="C61">
            <v>260856.86702000001</v>
          </cell>
        </row>
        <row r="62">
          <cell r="C62">
            <v>11402.941569999999</v>
          </cell>
        </row>
        <row r="63">
          <cell r="C63">
            <v>1884.0150000000001</v>
          </cell>
        </row>
        <row r="64">
          <cell r="C64">
            <v>274143.82358999999</v>
          </cell>
        </row>
        <row r="65">
          <cell r="C65">
            <v>1745.3829600000001</v>
          </cell>
        </row>
        <row r="66">
          <cell r="C66">
            <v>375759.00686999998</v>
          </cell>
        </row>
        <row r="68">
          <cell r="C68">
            <v>0</v>
          </cell>
        </row>
        <row r="69">
          <cell r="C69">
            <v>70011.586639999994</v>
          </cell>
        </row>
        <row r="70">
          <cell r="C70">
            <v>8430.2540999999983</v>
          </cell>
        </row>
        <row r="71">
          <cell r="C71">
            <v>78441.84074</v>
          </cell>
        </row>
        <row r="72">
          <cell r="C72">
            <v>5507747.4578</v>
          </cell>
        </row>
        <row r="73">
          <cell r="C73">
            <v>15651</v>
          </cell>
        </row>
        <row r="76">
          <cell r="C76">
            <v>512978.18001000001</v>
          </cell>
        </row>
        <row r="77">
          <cell r="C77">
            <v>0</v>
          </cell>
        </row>
        <row r="78">
          <cell r="C78">
            <v>-542</v>
          </cell>
        </row>
        <row r="79">
          <cell r="C79">
            <v>24488.947</v>
          </cell>
        </row>
        <row r="80">
          <cell r="C80">
            <v>-25717.714340000002</v>
          </cell>
        </row>
        <row r="81">
          <cell r="C81">
            <v>244765.34823000003</v>
          </cell>
        </row>
        <row r="82">
          <cell r="C82">
            <v>239032.17464000001</v>
          </cell>
        </row>
        <row r="83">
          <cell r="C83">
            <v>-16718.018</v>
          </cell>
        </row>
        <row r="84">
          <cell r="C84">
            <v>185740.39089111707</v>
          </cell>
        </row>
        <row r="85">
          <cell r="C85">
            <v>1164569.3084311171</v>
          </cell>
        </row>
        <row r="86">
          <cell r="C86">
            <v>23448</v>
          </cell>
        </row>
        <row r="87">
          <cell r="C87">
            <v>0</v>
          </cell>
        </row>
        <row r="89">
          <cell r="C89">
            <v>1228516.8611899999</v>
          </cell>
        </row>
        <row r="90">
          <cell r="C90">
            <v>4541.6354599999995</v>
          </cell>
        </row>
        <row r="91">
          <cell r="C91">
            <v>0</v>
          </cell>
        </row>
        <row r="92">
          <cell r="C92">
            <v>2528304.3211500002</v>
          </cell>
        </row>
        <row r="93">
          <cell r="C93">
            <v>2702.8330000000001</v>
          </cell>
        </row>
        <row r="94">
          <cell r="C94">
            <v>0</v>
          </cell>
        </row>
        <row r="95">
          <cell r="C95">
            <v>0</v>
          </cell>
        </row>
        <row r="96">
          <cell r="C96">
            <v>4792.5641599999999</v>
          </cell>
        </row>
        <row r="97">
          <cell r="C97">
            <v>1284.2099499999999</v>
          </cell>
        </row>
        <row r="98">
          <cell r="C98">
            <v>3770142.4249100001</v>
          </cell>
        </row>
        <row r="99">
          <cell r="C99">
            <v>0</v>
          </cell>
        </row>
        <row r="100">
          <cell r="C100">
            <v>258</v>
          </cell>
        </row>
        <row r="101">
          <cell r="C101">
            <v>258</v>
          </cell>
        </row>
        <row r="102">
          <cell r="C102">
            <v>0</v>
          </cell>
        </row>
        <row r="103">
          <cell r="C103">
            <v>0</v>
          </cell>
        </row>
        <row r="104">
          <cell r="C104">
            <v>62099</v>
          </cell>
        </row>
        <row r="105">
          <cell r="C105">
            <v>482996.05222000001</v>
          </cell>
        </row>
        <row r="106">
          <cell r="C106">
            <v>167654.02235999997</v>
          </cell>
        </row>
        <row r="107">
          <cell r="C107">
            <v>0</v>
          </cell>
        </row>
        <row r="108">
          <cell r="C108">
            <v>0</v>
          </cell>
        </row>
        <row r="109">
          <cell r="C109">
            <v>132234.73267</v>
          </cell>
        </row>
        <row r="110">
          <cell r="C110">
            <v>0</v>
          </cell>
        </row>
        <row r="111">
          <cell r="C111">
            <v>0</v>
          </cell>
        </row>
        <row r="112">
          <cell r="C112">
            <v>20000</v>
          </cell>
        </row>
        <row r="113">
          <cell r="C113">
            <v>0</v>
          </cell>
        </row>
        <row r="114">
          <cell r="C114">
            <v>0</v>
          </cell>
        </row>
        <row r="115">
          <cell r="C115">
            <v>0</v>
          </cell>
        </row>
        <row r="116">
          <cell r="C116">
            <v>20000</v>
          </cell>
        </row>
        <row r="117">
          <cell r="C117">
            <v>0</v>
          </cell>
        </row>
        <row r="118">
          <cell r="C118">
            <v>0</v>
          </cell>
        </row>
        <row r="119">
          <cell r="C119">
            <v>11496.513000000001</v>
          </cell>
        </row>
        <row r="120">
          <cell r="C120">
            <v>0</v>
          </cell>
        </row>
        <row r="121">
          <cell r="C121">
            <v>0</v>
          </cell>
        </row>
        <row r="122">
          <cell r="C122">
            <v>151610.78418999998</v>
          </cell>
        </row>
        <row r="123">
          <cell r="C123">
            <v>60</v>
          </cell>
        </row>
        <row r="124">
          <cell r="C124">
            <v>0</v>
          </cell>
        </row>
        <row r="125">
          <cell r="C125">
            <v>22175.646820000002</v>
          </cell>
        </row>
        <row r="126">
          <cell r="C126">
            <v>16566.803460000003</v>
          </cell>
        </row>
        <row r="127">
          <cell r="C127">
            <v>2981.9422800000002</v>
          </cell>
        </row>
        <row r="129">
          <cell r="C129">
            <v>4100</v>
          </cell>
        </row>
        <row r="130">
          <cell r="C130">
            <v>135</v>
          </cell>
        </row>
        <row r="131">
          <cell r="C131">
            <v>4235</v>
          </cell>
        </row>
        <row r="132">
          <cell r="C132">
            <v>5507747.7855611173</v>
          </cell>
        </row>
        <row r="133">
          <cell r="C133">
            <v>15651</v>
          </cell>
        </row>
      </sheetData>
      <sheetData sheetId="6">
        <row r="6">
          <cell r="C6">
            <v>1935580.88185</v>
          </cell>
        </row>
        <row r="7">
          <cell r="C7">
            <v>-66162.197119999997</v>
          </cell>
        </row>
        <row r="8">
          <cell r="C8">
            <v>-591558.32312999992</v>
          </cell>
        </row>
        <row r="9">
          <cell r="C9">
            <v>-63652.722069999989</v>
          </cell>
        </row>
        <row r="10">
          <cell r="C10">
            <v>249.93701999999959</v>
          </cell>
        </row>
        <row r="11">
          <cell r="C11">
            <v>31724.72768</v>
          </cell>
        </row>
        <row r="12">
          <cell r="C12">
            <v>1312094.56433</v>
          </cell>
        </row>
        <row r="13">
          <cell r="C13">
            <v>13126</v>
          </cell>
        </row>
        <row r="14">
          <cell r="C14">
            <v>21881.151679999999</v>
          </cell>
        </row>
        <row r="17">
          <cell r="C17">
            <v>-765676.40637999994</v>
          </cell>
        </row>
        <row r="18">
          <cell r="C18">
            <v>219626.28154</v>
          </cell>
        </row>
        <row r="19">
          <cell r="C19">
            <v>-546050.12483999995</v>
          </cell>
        </row>
        <row r="20">
          <cell r="C20">
            <v>-112257.86146537712</v>
          </cell>
        </row>
        <row r="21">
          <cell r="C21">
            <v>63823.552647067096</v>
          </cell>
        </row>
        <row r="22">
          <cell r="C22">
            <v>-594484.43365830998</v>
          </cell>
        </row>
        <row r="24">
          <cell r="C24">
            <v>-279.14802000000032</v>
          </cell>
        </row>
        <row r="25">
          <cell r="C25">
            <v>237</v>
          </cell>
        </row>
        <row r="26">
          <cell r="C26">
            <v>-42.148020000000315</v>
          </cell>
        </row>
        <row r="27">
          <cell r="C27">
            <v>-2763.1769300000001</v>
          </cell>
        </row>
        <row r="29">
          <cell r="C29">
            <v>-468723.04452999996</v>
          </cell>
        </row>
        <row r="30">
          <cell r="C30">
            <v>7110.9434700000065</v>
          </cell>
        </row>
        <row r="31">
          <cell r="C31">
            <v>-153124.08517999999</v>
          </cell>
        </row>
        <row r="32">
          <cell r="C32">
            <v>175871.1268</v>
          </cell>
        </row>
        <row r="33">
          <cell r="C33">
            <v>-438865.05943999998</v>
          </cell>
        </row>
        <row r="34">
          <cell r="C34">
            <v>-108816.45783000001</v>
          </cell>
        </row>
        <row r="35">
          <cell r="C35">
            <v>-88349.247170000002</v>
          </cell>
        </row>
        <row r="36">
          <cell r="C36">
            <v>0</v>
          </cell>
        </row>
        <row r="37">
          <cell r="C37">
            <v>202130.44013169</v>
          </cell>
        </row>
        <row r="40">
          <cell r="C40">
            <v>0</v>
          </cell>
        </row>
        <row r="41">
          <cell r="C41">
            <v>0</v>
          </cell>
        </row>
        <row r="42">
          <cell r="C42">
            <v>0</v>
          </cell>
        </row>
        <row r="43">
          <cell r="C43">
            <v>0</v>
          </cell>
        </row>
        <row r="44">
          <cell r="C44">
            <v>0</v>
          </cell>
        </row>
        <row r="45">
          <cell r="C45">
            <v>0</v>
          </cell>
        </row>
        <row r="47">
          <cell r="C47">
            <v>0</v>
          </cell>
        </row>
        <row r="48">
          <cell r="C48">
            <v>0</v>
          </cell>
        </row>
        <row r="50">
          <cell r="C50">
            <v>0</v>
          </cell>
        </row>
        <row r="51">
          <cell r="C51">
            <v>0</v>
          </cell>
        </row>
        <row r="52">
          <cell r="C52">
            <v>0</v>
          </cell>
        </row>
        <row r="53">
          <cell r="C53">
            <v>0</v>
          </cell>
        </row>
        <row r="54">
          <cell r="C54">
            <v>0</v>
          </cell>
        </row>
        <row r="55">
          <cell r="C55">
            <v>0</v>
          </cell>
        </row>
        <row r="56">
          <cell r="C56">
            <v>0</v>
          </cell>
        </row>
        <row r="57">
          <cell r="C57">
            <v>0</v>
          </cell>
        </row>
        <row r="60">
          <cell r="C60">
            <v>0</v>
          </cell>
        </row>
        <row r="61">
          <cell r="C61">
            <v>0</v>
          </cell>
        </row>
        <row r="62">
          <cell r="C62">
            <v>0</v>
          </cell>
        </row>
        <row r="64">
          <cell r="C64">
            <v>0</v>
          </cell>
        </row>
        <row r="65">
          <cell r="C65">
            <v>0</v>
          </cell>
        </row>
        <row r="66">
          <cell r="C66">
            <v>0</v>
          </cell>
        </row>
        <row r="67">
          <cell r="C67">
            <v>0</v>
          </cell>
        </row>
        <row r="70">
          <cell r="C70">
            <v>0</v>
          </cell>
        </row>
        <row r="71">
          <cell r="C71">
            <v>0</v>
          </cell>
        </row>
        <row r="72">
          <cell r="C72">
            <v>0</v>
          </cell>
        </row>
        <row r="73">
          <cell r="C73">
            <v>0</v>
          </cell>
        </row>
        <row r="74">
          <cell r="C74">
            <v>0</v>
          </cell>
        </row>
        <row r="75">
          <cell r="C75">
            <v>0</v>
          </cell>
        </row>
        <row r="77">
          <cell r="C77">
            <v>0</v>
          </cell>
        </row>
        <row r="78">
          <cell r="C78">
            <v>0</v>
          </cell>
        </row>
        <row r="79">
          <cell r="C79">
            <v>0</v>
          </cell>
        </row>
        <row r="80">
          <cell r="C80">
            <v>0</v>
          </cell>
        </row>
        <row r="81">
          <cell r="C81">
            <v>0</v>
          </cell>
        </row>
        <row r="83">
          <cell r="C83">
            <v>0</v>
          </cell>
        </row>
        <row r="84">
          <cell r="C84">
            <v>0</v>
          </cell>
        </row>
        <row r="85">
          <cell r="C85">
            <v>0</v>
          </cell>
        </row>
        <row r="86">
          <cell r="C86">
            <v>0</v>
          </cell>
        </row>
        <row r="87">
          <cell r="C87">
            <v>0</v>
          </cell>
        </row>
        <row r="88">
          <cell r="C88">
            <v>0</v>
          </cell>
        </row>
        <row r="89">
          <cell r="C89">
            <v>0</v>
          </cell>
        </row>
        <row r="90">
          <cell r="C90">
            <v>0</v>
          </cell>
        </row>
        <row r="91">
          <cell r="C91">
            <v>0</v>
          </cell>
        </row>
        <row r="93">
          <cell r="C93">
            <v>202130.44013169</v>
          </cell>
        </row>
        <row r="94">
          <cell r="C94">
            <v>0</v>
          </cell>
        </row>
        <row r="96">
          <cell r="C96">
            <v>6370</v>
          </cell>
        </row>
        <row r="97">
          <cell r="C97">
            <v>6112</v>
          </cell>
        </row>
        <row r="98">
          <cell r="C98">
            <v>255</v>
          </cell>
        </row>
        <row r="99">
          <cell r="C99">
            <v>0</v>
          </cell>
        </row>
        <row r="100">
          <cell r="C100">
            <v>2857.46324</v>
          </cell>
        </row>
        <row r="101">
          <cell r="C101">
            <v>12557.75936</v>
          </cell>
        </row>
        <row r="102">
          <cell r="C102">
            <v>15415.222600000001</v>
          </cell>
        </row>
        <row r="103">
          <cell r="C103">
            <v>51786.53</v>
          </cell>
        </row>
        <row r="104">
          <cell r="C104">
            <v>4007.0955299999996</v>
          </cell>
        </row>
        <row r="105">
          <cell r="C105">
            <v>77578.848129999998</v>
          </cell>
        </row>
        <row r="106">
          <cell r="C106">
            <v>0</v>
          </cell>
        </row>
        <row r="108">
          <cell r="C108">
            <v>-2129.7153400000002</v>
          </cell>
        </row>
        <row r="109">
          <cell r="C109">
            <v>-59036.679130000004</v>
          </cell>
        </row>
        <row r="110">
          <cell r="C110">
            <v>-2412.0430299999998</v>
          </cell>
        </row>
        <row r="111">
          <cell r="C111">
            <v>-63578.4375</v>
          </cell>
        </row>
        <row r="112">
          <cell r="C112">
            <v>-13126</v>
          </cell>
        </row>
        <row r="113">
          <cell r="C113">
            <v>7921.2239900000004</v>
          </cell>
        </row>
        <row r="114">
          <cell r="C114">
            <v>-19756.578909999997</v>
          </cell>
        </row>
        <row r="115">
          <cell r="C115">
            <v>191169.49584169002</v>
          </cell>
        </row>
        <row r="116">
          <cell r="C116">
            <v>1080.33402</v>
          </cell>
        </row>
        <row r="117">
          <cell r="C117">
            <v>-175.53432999999998</v>
          </cell>
        </row>
        <row r="118">
          <cell r="C118">
            <v>904.79969000000006</v>
          </cell>
        </row>
        <row r="119">
          <cell r="C119">
            <v>-6553</v>
          </cell>
        </row>
        <row r="120">
          <cell r="C120">
            <v>220</v>
          </cell>
        </row>
        <row r="121">
          <cell r="C121">
            <v>185741.29553169003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о застраховане"/>
      <sheetName val="Животозастраховане"/>
    </sheetNames>
    <sheetDataSet>
      <sheetData sheetId="0">
        <row r="1">
          <cell r="E1" t="str">
            <v>Застрахователни дружества по общо застраховане 
(за официални цели)</v>
          </cell>
          <cell r="F1" t="str">
            <v>Застрахователни дружества по общо застраховане 
(caps lock)</v>
          </cell>
          <cell r="G1" t="str">
            <v>Изписване на чужд език</v>
          </cell>
        </row>
        <row r="2">
          <cell r="E2" t="str">
            <v>ЗАД "Армеец" АД</v>
          </cell>
          <cell r="F2" t="str">
            <v>ЗАД "АРМЕЕЦ" АД</v>
          </cell>
          <cell r="G2" t="str">
            <v>Аrmeec insurance JSC</v>
          </cell>
        </row>
        <row r="3">
          <cell r="E3" t="str">
            <v>ЗАД "Алианц България" АД</v>
          </cell>
          <cell r="F3" t="str">
            <v>ЗАД "АЛИАНЦ БЪЛГАРИЯ" АД</v>
          </cell>
          <cell r="G3" t="str">
            <v>ZAD "Allianz Bulgaria"</v>
          </cell>
        </row>
        <row r="4">
          <cell r="E4" t="str">
            <v>ЗАД "Булстрад Виена Иншурънс Груп" АД</v>
          </cell>
          <cell r="F4" t="str">
            <v>ЗАД "БУЛСТРАД ВИЕНА ИНШУРЪНС ГРУП" АД</v>
          </cell>
          <cell r="G4" t="str">
            <v>Bulstrad Vienna Insurance Group</v>
          </cell>
        </row>
        <row r="5">
          <cell r="E5" t="str">
            <v>ЗД "Бул Инс" АД</v>
          </cell>
          <cell r="F5" t="str">
            <v>ЗД "БУЛ ИНС" АД</v>
          </cell>
          <cell r="G5" t="str">
            <v>Insurance company BUL INS LTD</v>
          </cell>
        </row>
        <row r="6">
          <cell r="E6" t="str">
            <v>"Българска агенция за експортно застраховане /БАЕЗ/" ЕАД</v>
          </cell>
          <cell r="F6" t="str">
            <v>"БЪЛГАРСКА АГЕНЦИЯ ЗА ЕКСПОРТНО ЗАСТРАХОВАНЕ /БАЕЗ/" ЕАД</v>
          </cell>
          <cell r="G6" t="str">
            <v>Bulgarian export insurance agency \BAEZ\</v>
          </cell>
        </row>
        <row r="7">
          <cell r="E7" t="str">
            <v>ЗК "УНИКА" АД</v>
          </cell>
          <cell r="F7" t="str">
            <v>ЗК "УНИКА" АД</v>
          </cell>
          <cell r="G7" t="str">
            <v>UNIQA Insurance pls</v>
          </cell>
        </row>
        <row r="8">
          <cell r="E8" t="str">
            <v>"ДЗИ - Общо застраховане" ЕАД</v>
          </cell>
          <cell r="F8" t="str">
            <v>"ДЗИ - ОБЩО ЗАСТРАХОВАНЕ" ЕАД</v>
          </cell>
          <cell r="G8" t="str">
            <v>"DZI - General Insurance" JSC</v>
          </cell>
        </row>
        <row r="9">
          <cell r="E9" t="str">
            <v>"ЗД ЕВРОИНС" АД</v>
          </cell>
          <cell r="F9" t="str">
            <v>"ЗД ЕВРОИНС" АД</v>
          </cell>
          <cell r="G9" t="str">
            <v>Euroins Insurance Jsc</v>
          </cell>
        </row>
        <row r="10">
          <cell r="E10" t="str">
            <v>ЗАД "Енергия"</v>
          </cell>
          <cell r="F10" t="str">
            <v>ЗАД "ЕНЕРГИЯ"</v>
          </cell>
          <cell r="G10" t="str">
            <v>ZAD "ENERGY"</v>
          </cell>
        </row>
        <row r="11">
          <cell r="E11" t="str">
            <v>ЗК "ЛЕВ ИНС" АД</v>
          </cell>
          <cell r="F11" t="str">
            <v>ЗК "ЛЕВ ИНС" АД</v>
          </cell>
          <cell r="G11" t="str">
            <v>ZK LEV INS AD</v>
          </cell>
        </row>
        <row r="12">
          <cell r="E12" t="str">
            <v>ЗАД "ОЗК - Застраховане" АД</v>
          </cell>
          <cell r="F12" t="str">
            <v>ЗАД "ОЗК - ЗАСТРАХОВАНЕ" АД</v>
          </cell>
          <cell r="G12" t="str">
            <v>JSIC OZK - Insurance JSC</v>
          </cell>
        </row>
        <row r="13">
          <cell r="E13" t="str">
            <v>"Дженерали застраховане" АД</v>
          </cell>
          <cell r="F13" t="str">
            <v>"ДЖЕНЕРАЛИ ЗАСТРАХОВАНЕ" АД</v>
          </cell>
          <cell r="G13" t="str">
            <v>Generali insurance AD</v>
          </cell>
        </row>
        <row r="14">
          <cell r="E14" t="str">
            <v>"Застрахователно дружество ЕИГ РЕ" ЕАД</v>
          </cell>
          <cell r="F14" t="str">
            <v>"ЗАСТРАХОВАТЕЛНО ДРУЖЕСТВО ЕИГ РЕ" ЕАД</v>
          </cell>
          <cell r="G14" t="str">
            <v>"Insurance company EIG Re" EAD</v>
          </cell>
        </row>
        <row r="15">
          <cell r="E15" t="str">
            <v>"Групама застраховане" ЕАД</v>
          </cell>
          <cell r="F15" t="str">
            <v>"ГРУПАМА ЗАСТРАХОВАНЕ" ЕАД</v>
          </cell>
          <cell r="G15" t="str">
            <v>"Groupama Zastrahovane" EAD</v>
          </cell>
        </row>
        <row r="16">
          <cell r="E16" t="str">
            <v>"Застрахователно дружество Нова Инс" ЕАД</v>
          </cell>
          <cell r="F16" t="str">
            <v>Заличен търговец - 04.10.2021 г.</v>
          </cell>
          <cell r="G16" t="str">
            <v>"Insurance Company Nova Ins" EAD</v>
          </cell>
        </row>
        <row r="17">
          <cell r="E17" t="str">
            <v>"ДЖИ ПИ Презастраховане" ЕАД</v>
          </cell>
          <cell r="F17" t="str">
            <v>"ДЖИ ПИ ПРЕЗАСТРАХОВАНЕ" ЕАД</v>
          </cell>
          <cell r="G17" t="str">
            <v>"GP Reinsurance" EAD</v>
          </cell>
        </row>
        <row r="18">
          <cell r="E18" t="str">
            <v>"Фи Хелт Застраховане" АД</v>
          </cell>
          <cell r="F18" t="str">
            <v>"ФИ ХЕЛТ ЗАСТРАХОВАНЕ" АД</v>
          </cell>
          <cell r="G18" t="str">
            <v>Fi Health Insurance AD</v>
          </cell>
        </row>
        <row r="19">
          <cell r="E19" t="str">
            <v>"ЗК България Иншурънс" АД</v>
          </cell>
          <cell r="F19" t="str">
            <v>"ЗК БЪЛГАРИЯ ИНШУРЪНС" АД</v>
          </cell>
          <cell r="G19" t="str">
            <v>Bulgaria Insurance AD</v>
          </cell>
        </row>
        <row r="20">
          <cell r="E20" t="str">
            <v>"ЗАД ДаллБогг: Живот и Здраве" АД</v>
          </cell>
          <cell r="F20" t="str">
            <v>"ЗАД ДАЛЛБОГГ: ЖИВОТ И ЗДРАВЕ" АД</v>
          </cell>
          <cell r="G20" t="str">
            <v>DallBogg: Zhivot I zdrave</v>
          </cell>
        </row>
        <row r="21">
          <cell r="E21" t="str">
            <v>"ЗК АКСИОМ" ЕАД</v>
          </cell>
          <cell r="F21" t="str">
            <v>"ЗАСТРАХОВАТЕЛНА КОМПАНИЯ АКСИОМ" ЕАД
бивше "ЗК МЕДИКО-21" АД</v>
          </cell>
          <cell r="G21" t="str">
            <v>Axiom Insurance Company Jsc</v>
          </cell>
        </row>
        <row r="22">
          <cell r="E22" t="str">
            <v>"ОЗОФ Доверие ЗАД" АД</v>
          </cell>
          <cell r="F22" t="str">
            <v>"ОЗОФ ДОВЕРИЕ ЗАД" АД</v>
          </cell>
          <cell r="G22" t="str">
            <v>OZOF Doverie AD</v>
          </cell>
        </row>
        <row r="23">
          <cell r="E23" t="str">
            <v>ЗК "Надежда" АД с отнет лиценз</v>
          </cell>
          <cell r="F23" t="str">
            <v>с отнет лиценз</v>
          </cell>
          <cell r="G23" t="str">
            <v>Insurance company "Nadejda"</v>
          </cell>
        </row>
        <row r="24">
          <cell r="E24" t="str">
            <v>ЗД "Съгласие" АД</v>
          </cell>
          <cell r="F24" t="str">
            <v>ЗД "СЪГЛАСИЕ" АД</v>
          </cell>
          <cell r="G24" t="str">
            <v>Saglasie Insurance JSC</v>
          </cell>
        </row>
        <row r="25">
          <cell r="E25" t="str">
            <v>"Токуда Здравно Застраховане" ЕАД - Заличен търговец</v>
          </cell>
          <cell r="F25" t="str">
            <v>Заличен търговец</v>
          </cell>
          <cell r="G25" t="str">
            <v>Заличен търговец</v>
          </cell>
        </row>
        <row r="26">
          <cell r="E26" t="str">
            <v>"ЕВРОИНС–Здравно Осигуряване" ЕАД-Заличен търговец</v>
          </cell>
          <cell r="F26" t="str">
            <v>Заличен търговец</v>
          </cell>
          <cell r="G26" t="str">
            <v>Заличен търговец</v>
          </cell>
        </row>
        <row r="27">
          <cell r="E27" t="str">
            <v>ЗД "ОЗОК Инс" АД</v>
          </cell>
          <cell r="F27" t="str">
            <v>ЗД "ОЗОК ИНС" АД</v>
          </cell>
          <cell r="G27" t="str">
            <v>Insurance Company "OZOK Ins" AD</v>
          </cell>
        </row>
        <row r="28">
          <cell r="E28" t="str">
            <v>ЗАД "Здравноосигурителен Институт" АД-Заличен търговец</v>
          </cell>
          <cell r="F28" t="str">
            <v>Заличен търговец</v>
          </cell>
          <cell r="G28" t="str">
            <v>Заличен търговец</v>
          </cell>
        </row>
        <row r="29">
          <cell r="E29" t="str">
            <v>"Европейска Застрахователна и Осигурителна Компания" ЗАД</v>
          </cell>
          <cell r="F29" t="str">
            <v>"ЕЗОК" ЗАД</v>
          </cell>
          <cell r="G29" t="str">
            <v>"ZAD European Insurance Company"</v>
          </cell>
        </row>
        <row r="30">
          <cell r="E30" t="str">
            <v>ЗК "Юроамерикан" АД с отнет лиценз</v>
          </cell>
          <cell r="F30" t="str">
            <v>с отнет лиценз</v>
          </cell>
          <cell r="G30" t="str">
            <v>Insurance Company Euroamerican AD</v>
          </cell>
        </row>
        <row r="31">
          <cell r="E31" t="str">
            <v>ЗАД "Асет Иншурънс" АД</v>
          </cell>
          <cell r="F31" t="str">
            <v>ЗАД "АСЕТ ИНШУРЪНС" АД</v>
          </cell>
          <cell r="G31" t="str">
            <v>Insurance company "Asset Insurance" AD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8"/>
  <sheetViews>
    <sheetView tabSelected="1" zoomScaleNormal="100" workbookViewId="0">
      <pane xSplit="2" ySplit="3" topLeftCell="C4" activePane="bottomRight" state="frozen"/>
      <selection sqref="A1:C1"/>
      <selection pane="topRight" sqref="A1:C1"/>
      <selection pane="bottomLeft" sqref="A1:C1"/>
      <selection pane="bottomRight" activeCell="C4" sqref="C4"/>
    </sheetView>
  </sheetViews>
  <sheetFormatPr defaultRowHeight="15.75" x14ac:dyDescent="0.25"/>
  <cols>
    <col min="1" max="1" width="7.85546875" style="25" customWidth="1"/>
    <col min="2" max="2" width="53.85546875" style="25" customWidth="1"/>
    <col min="3" max="26" width="20.42578125" style="25" customWidth="1"/>
    <col min="27" max="27" width="12.42578125" style="25" bestFit="1" customWidth="1"/>
    <col min="28" max="28" width="11" style="25" bestFit="1" customWidth="1"/>
    <col min="29" max="16384" width="9.140625" style="25"/>
  </cols>
  <sheetData>
    <row r="1" spans="1:28" x14ac:dyDescent="0.25">
      <c r="A1" s="110" t="str">
        <f>"GROSS WRITTEN PREMIUMS AS AT "&amp;'[1]Data contr.'!$B$2&amp;" NON-LIFE INSURANCE*"</f>
        <v>GROSS WRITTEN PREMIUMS AS AT 31.08.2022 NON-LIFE INSURANCE*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</row>
    <row r="2" spans="1:28" x14ac:dyDescent="0.25">
      <c r="B2" s="24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69" t="s">
        <v>65</v>
      </c>
    </row>
    <row r="3" spans="1:28" ht="87" customHeight="1" x14ac:dyDescent="0.25">
      <c r="A3" s="30" t="s">
        <v>30</v>
      </c>
      <c r="B3" s="63" t="s">
        <v>31</v>
      </c>
      <c r="C3" s="31" t="str">
        <f>VLOOKUP([1]Premiums!C$3,'[2]Общо застраховане'!$E$1:$G$31,3,FALSE)</f>
        <v>Euroins Insurance Jsc</v>
      </c>
      <c r="D3" s="31" t="str">
        <f>VLOOKUP([1]Premiums!D$3,'[2]Общо застраховане'!$E$1:$G$31,3,FALSE)</f>
        <v>ZK LEV INS AD</v>
      </c>
      <c r="E3" s="31" t="str">
        <f>VLOOKUP([1]Premiums!E$3,'[2]Общо застраховане'!$E$1:$G$31,3,FALSE)</f>
        <v>Bulstrad Vienna Insurance Group</v>
      </c>
      <c r="F3" s="31" t="str">
        <f>VLOOKUP([1]Premiums!F$3,'[2]Общо застраховане'!$E$1:$G$31,3,FALSE)</f>
        <v>"DZI - General Insurance" JSC</v>
      </c>
      <c r="G3" s="31" t="str">
        <f>VLOOKUP([1]Premiums!G$3,'[2]Общо застраховане'!$E$1:$G$31,3,FALSE)</f>
        <v>Аrmeec insurance JSC</v>
      </c>
      <c r="H3" s="31" t="str">
        <f>VLOOKUP([1]Premiums!H$3,'[2]Общо застраховане'!$E$1:$G$31,3,FALSE)</f>
        <v>DallBogg: Zhivot I zdrave</v>
      </c>
      <c r="I3" s="31" t="str">
        <f>VLOOKUP([1]Premiums!I$3,'[2]Общо застраховане'!$E$1:$G$31,3,FALSE)</f>
        <v>Generali insurance AD</v>
      </c>
      <c r="J3" s="31" t="str">
        <f>VLOOKUP([1]Premiums!J$3,'[2]Общо застраховане'!$E$1:$G$31,3,FALSE)</f>
        <v>Insurance company BUL INS LTD</v>
      </c>
      <c r="K3" s="31" t="str">
        <f>VLOOKUP([1]Premiums!K$3,'[2]Общо застраховане'!$E$1:$G$31,3,FALSE)</f>
        <v>ZAD "Allianz Bulgaria"</v>
      </c>
      <c r="L3" s="31" t="str">
        <f>VLOOKUP([1]Premiums!L$3,'[2]Общо застраховане'!$E$1:$G$31,3,FALSE)</f>
        <v>JSIC OZK - Insurance JSC</v>
      </c>
      <c r="M3" s="31" t="str">
        <f>VLOOKUP([1]Premiums!M$3,'[2]Общо застраховане'!$E$1:$G$31,3,FALSE)</f>
        <v>UNIQA Insurance pls</v>
      </c>
      <c r="N3" s="31" t="str">
        <f>VLOOKUP([1]Premiums!N$3,'[2]Общо застраховане'!$E$1:$G$31,3,FALSE)</f>
        <v>"Groupama Zastrahovane" EAD</v>
      </c>
      <c r="O3" s="31" t="str">
        <f>VLOOKUP([1]Premiums!O$3,'[2]Общо застраховане'!$E$1:$G$31,3,FALSE)</f>
        <v>Insurance company "Asset Insurance" AD</v>
      </c>
      <c r="P3" s="31" t="str">
        <f>VLOOKUP([1]Premiums!P$3,'[2]Общо застраховане'!$E$1:$G$31,3,FALSE)</f>
        <v>OZOF Doverie AD</v>
      </c>
      <c r="Q3" s="31" t="str">
        <f>VLOOKUP([1]Premiums!Q$3,'[2]Общо застраховане'!$E$1:$G$31,3,FALSE)</f>
        <v>Bulgaria Insurance AD</v>
      </c>
      <c r="R3" s="31" t="str">
        <f>VLOOKUP([1]Premiums!R$3,'[2]Общо застраховане'!$E$1:$G$31,3,FALSE)</f>
        <v>"Insurance company EIG Re" EAD</v>
      </c>
      <c r="S3" s="31" t="str">
        <f>VLOOKUP([1]Premiums!S$3,'[2]Общо застраховане'!$E$1:$G$31,3,FALSE)</f>
        <v>Fi Health Insurance AD</v>
      </c>
      <c r="T3" s="31" t="str">
        <f>VLOOKUP([1]Premiums!T$3,'[2]Общо застраховане'!$E$1:$G$31,3,FALSE)</f>
        <v>Bulgarian export insurance agency \BAEZ\</v>
      </c>
      <c r="U3" s="31" t="str">
        <f>VLOOKUP([1]Premiums!U$3,'[2]Общо застраховане'!$E$1:$G$31,3,FALSE)</f>
        <v>Insurance Company "OZOK Ins" AD</v>
      </c>
      <c r="V3" s="31" t="str">
        <f>VLOOKUP([1]Premiums!V$3,'[2]Общо застраховане'!$E$1:$G$31,3,FALSE)</f>
        <v>Saglasie Insurance JSC</v>
      </c>
      <c r="W3" s="31" t="str">
        <f>VLOOKUP([1]Premiums!W$3,'[2]Общо застраховане'!$E$1:$G$31,3,FALSE)</f>
        <v>"ZAD European Insurance Company"</v>
      </c>
      <c r="X3" s="31" t="str">
        <f>VLOOKUP([1]Premiums!X$3,'[2]Общо застраховане'!$E$1:$G$31,3,FALSE)</f>
        <v>Axiom Insurance Company Jsc</v>
      </c>
      <c r="Y3" s="31" t="str">
        <f>VLOOKUP([1]Premiums!Y$3,'[2]Общо застраховане'!$E$1:$G$31,3,FALSE)</f>
        <v>ZAD "ENERGY"</v>
      </c>
      <c r="Z3" s="31" t="s">
        <v>66</v>
      </c>
      <c r="AA3" s="26"/>
    </row>
    <row r="4" spans="1:28" x14ac:dyDescent="0.25">
      <c r="A4" s="20">
        <v>1</v>
      </c>
      <c r="B4" s="65" t="s">
        <v>32</v>
      </c>
      <c r="C4" s="37">
        <f>[1]Premiums!C4</f>
        <v>5652053.2000000002</v>
      </c>
      <c r="D4" s="38">
        <f>[1]Premiums!D4</f>
        <v>4212374</v>
      </c>
      <c r="E4" s="38">
        <f>[1]Premiums!E4</f>
        <v>4327667.8100000015</v>
      </c>
      <c r="F4" s="38">
        <f>[1]Premiums!F4</f>
        <v>6809081.5300000003</v>
      </c>
      <c r="G4" s="38">
        <f>[1]Premiums!G4</f>
        <v>3100402.5700000003</v>
      </c>
      <c r="H4" s="38">
        <f>[1]Premiums!H4</f>
        <v>111357.87999999983</v>
      </c>
      <c r="I4" s="38">
        <f>[1]Premiums!I4</f>
        <v>8499877.3499999996</v>
      </c>
      <c r="J4" s="38">
        <f>[1]Premiums!J4</f>
        <v>346801.58999999997</v>
      </c>
      <c r="K4" s="38">
        <f>[1]Premiums!K4</f>
        <v>2402229.5299999993</v>
      </c>
      <c r="L4" s="47">
        <f>[1]Premiums!L4</f>
        <v>1185620.31</v>
      </c>
      <c r="M4" s="38">
        <f>[1]Premiums!M4</f>
        <v>90337.26</v>
      </c>
      <c r="N4" s="38">
        <f>[1]Premiums!N4</f>
        <v>3583841.46</v>
      </c>
      <c r="O4" s="38">
        <f>[1]Premiums!O4</f>
        <v>334518.0500000001</v>
      </c>
      <c r="P4" s="38">
        <f>[1]Premiums!P4</f>
        <v>0</v>
      </c>
      <c r="Q4" s="38">
        <f>[1]Premiums!Q4</f>
        <v>614010.21000000404</v>
      </c>
      <c r="R4" s="38">
        <f>[1]Premiums!R4</f>
        <v>1814.88</v>
      </c>
      <c r="S4" s="38">
        <f>[1]Premiums!S4</f>
        <v>1588995.8672871143</v>
      </c>
      <c r="T4" s="38">
        <f>[1]Premiums!T4</f>
        <v>0</v>
      </c>
      <c r="U4" s="38">
        <f>[1]Premiums!U4</f>
        <v>166840</v>
      </c>
      <c r="V4" s="38">
        <f>[1]Premiums!V4</f>
        <v>3677.6</v>
      </c>
      <c r="W4" s="38">
        <f>[1]Premiums!W4</f>
        <v>8028</v>
      </c>
      <c r="X4" s="38">
        <f>[1]Premiums!X4</f>
        <v>31281.469999999998</v>
      </c>
      <c r="Y4" s="38">
        <f>[1]Premiums!Y4</f>
        <v>161476.08000000002</v>
      </c>
      <c r="Z4" s="29">
        <f>[1]Premiums!Z4</f>
        <v>43232286.647287115</v>
      </c>
      <c r="AA4" s="8"/>
      <c r="AB4" s="27"/>
    </row>
    <row r="5" spans="1:28" ht="31.5" x14ac:dyDescent="0.25">
      <c r="A5" s="54">
        <v>1.1000000000000001</v>
      </c>
      <c r="B5" s="3" t="s">
        <v>33</v>
      </c>
      <c r="C5" s="37">
        <f>[1]Premiums!C5</f>
        <v>179509.9</v>
      </c>
      <c r="D5" s="37">
        <f>[1]Premiums!D5</f>
        <v>489625</v>
      </c>
      <c r="E5" s="37">
        <f>[1]Premiums!E5</f>
        <v>257921.36000000002</v>
      </c>
      <c r="F5" s="21">
        <f>[1]Premiums!F5</f>
        <v>103692.01</v>
      </c>
      <c r="G5" s="21">
        <f>[1]Premiums!G5</f>
        <v>146863.82</v>
      </c>
      <c r="H5" s="21">
        <f>[1]Premiums!H5</f>
        <v>0</v>
      </c>
      <c r="I5" s="37">
        <f>[1]Premiums!I5</f>
        <v>609844.99</v>
      </c>
      <c r="J5" s="21">
        <f>[1]Premiums!J5</f>
        <v>25591.75</v>
      </c>
      <c r="K5" s="21">
        <f>[1]Premiums!K5</f>
        <v>13008.73</v>
      </c>
      <c r="L5" s="37">
        <f>[1]Premiums!L5</f>
        <v>222764.39000000004</v>
      </c>
      <c r="M5" s="21">
        <f>[1]Premiums!M5</f>
        <v>5946.8899999999994</v>
      </c>
      <c r="N5" s="21">
        <f>[1]Premiums!N5</f>
        <v>0</v>
      </c>
      <c r="O5" s="21">
        <f>[1]Premiums!O5</f>
        <v>1275</v>
      </c>
      <c r="P5" s="22">
        <f>[1]Premiums!P5</f>
        <v>0</v>
      </c>
      <c r="Q5" s="38">
        <f>[1]Premiums!Q5</f>
        <v>0</v>
      </c>
      <c r="R5" s="21">
        <f>[1]Premiums!R5</f>
        <v>0</v>
      </c>
      <c r="S5" s="21">
        <f>[1]Premiums!S5</f>
        <v>0</v>
      </c>
      <c r="T5" s="21">
        <f>[1]Premiums!T5</f>
        <v>0</v>
      </c>
      <c r="U5" s="21">
        <f>[1]Premiums!U5</f>
        <v>19382</v>
      </c>
      <c r="V5" s="21">
        <f>[1]Premiums!V5</f>
        <v>0</v>
      </c>
      <c r="W5" s="21">
        <f>[1]Premiums!W5</f>
        <v>0</v>
      </c>
      <c r="X5" s="38">
        <f>[1]Premiums!X5</f>
        <v>0</v>
      </c>
      <c r="Y5" s="21">
        <f>[1]Premiums!Y5</f>
        <v>0</v>
      </c>
      <c r="Z5" s="29">
        <f>[1]Premiums!Z5</f>
        <v>2075425.84</v>
      </c>
      <c r="AA5" s="8"/>
    </row>
    <row r="6" spans="1:28" x14ac:dyDescent="0.25">
      <c r="A6" s="20">
        <v>2</v>
      </c>
      <c r="B6" s="65" t="s">
        <v>34</v>
      </c>
      <c r="C6" s="37">
        <f>[1]Premiums!C6</f>
        <v>5211480.1500000004</v>
      </c>
      <c r="D6" s="37">
        <f>[1]Premiums!D6</f>
        <v>0</v>
      </c>
      <c r="E6" s="37">
        <f>[1]Premiums!E6</f>
        <v>0</v>
      </c>
      <c r="F6" s="21">
        <f>[1]Premiums!F6</f>
        <v>0</v>
      </c>
      <c r="G6" s="21">
        <f>[1]Premiums!G6</f>
        <v>0</v>
      </c>
      <c r="H6" s="21">
        <f>[1]Premiums!H6</f>
        <v>593355</v>
      </c>
      <c r="I6" s="37">
        <f>[1]Premiums!I6</f>
        <v>17034566.819999997</v>
      </c>
      <c r="J6" s="21">
        <f>[1]Premiums!J6</f>
        <v>0</v>
      </c>
      <c r="K6" s="21">
        <f>[1]Premiums!K6</f>
        <v>2640844.9899999998</v>
      </c>
      <c r="L6" s="37">
        <f>[1]Premiums!L6</f>
        <v>1252.94</v>
      </c>
      <c r="M6" s="21">
        <f>[1]Premiums!M6</f>
        <v>0</v>
      </c>
      <c r="N6" s="21">
        <f>[1]Premiums!N6</f>
        <v>2369890.0899999994</v>
      </c>
      <c r="O6" s="21">
        <f>[1]Premiums!O6</f>
        <v>0</v>
      </c>
      <c r="P6" s="22">
        <f>[1]Premiums!P6</f>
        <v>17461659</v>
      </c>
      <c r="Q6" s="38">
        <f>[1]Premiums!Q6</f>
        <v>9276767.0199985486</v>
      </c>
      <c r="R6" s="21">
        <f>[1]Premiums!R6</f>
        <v>0</v>
      </c>
      <c r="S6" s="21">
        <f>[1]Premiums!S6</f>
        <v>5081074.13593069</v>
      </c>
      <c r="T6" s="21">
        <f>[1]Premiums!T6</f>
        <v>0</v>
      </c>
      <c r="U6" s="21">
        <f>[1]Premiums!U6</f>
        <v>3082008</v>
      </c>
      <c r="V6" s="21">
        <f>[1]Premiums!V6</f>
        <v>2187463.5299999998</v>
      </c>
      <c r="W6" s="21">
        <f>[1]Premiums!W6</f>
        <v>30399</v>
      </c>
      <c r="X6" s="38">
        <f>[1]Premiums!X6</f>
        <v>643690.11000001163</v>
      </c>
      <c r="Y6" s="21">
        <f>[1]Premiums!Y6</f>
        <v>0</v>
      </c>
      <c r="Z6" s="29">
        <f>[1]Premiums!Z6</f>
        <v>65614450.785929248</v>
      </c>
      <c r="AA6" s="8"/>
    </row>
    <row r="7" spans="1:28" x14ac:dyDescent="0.25">
      <c r="A7" s="20">
        <v>3</v>
      </c>
      <c r="B7" s="65" t="s">
        <v>35</v>
      </c>
      <c r="C7" s="37">
        <f>[1]Premiums!C7</f>
        <v>25403330.579999998</v>
      </c>
      <c r="D7" s="37">
        <f>[1]Premiums!D7</f>
        <v>40753378</v>
      </c>
      <c r="E7" s="37">
        <f>[1]Premiums!E7</f>
        <v>105587091.98000003</v>
      </c>
      <c r="F7" s="21">
        <f>[1]Premiums!F7</f>
        <v>91631636.849999994</v>
      </c>
      <c r="G7" s="21">
        <f>[1]Premiums!G7</f>
        <v>104627342.83</v>
      </c>
      <c r="H7" s="21">
        <f>[1]Premiums!H7</f>
        <v>1063355.7599999998</v>
      </c>
      <c r="I7" s="37">
        <f>[1]Premiums!I7</f>
        <v>49082898.359999999</v>
      </c>
      <c r="J7" s="21">
        <f>[1]Premiums!J7</f>
        <v>23017818.34</v>
      </c>
      <c r="K7" s="21">
        <f>[1]Premiums!K7</f>
        <v>65040378.909999996</v>
      </c>
      <c r="L7" s="37">
        <f>[1]Premiums!L7</f>
        <v>5347895.0900000008</v>
      </c>
      <c r="M7" s="21">
        <f>[1]Premiums!M7</f>
        <v>13117382.279999999</v>
      </c>
      <c r="N7" s="21">
        <f>[1]Premiums!N7</f>
        <v>6370251.8800000008</v>
      </c>
      <c r="O7" s="21">
        <f>[1]Premiums!O7</f>
        <v>15308604.099999974</v>
      </c>
      <c r="P7" s="22">
        <f>[1]Premiums!P7</f>
        <v>0</v>
      </c>
      <c r="Q7" s="38">
        <f>[1]Premiums!Q7</f>
        <v>594889.57999999996</v>
      </c>
      <c r="R7" s="21">
        <f>[1]Premiums!R7</f>
        <v>0</v>
      </c>
      <c r="S7" s="21">
        <f>[1]Premiums!S7</f>
        <v>0</v>
      </c>
      <c r="T7" s="21">
        <f>[1]Premiums!T7</f>
        <v>0</v>
      </c>
      <c r="U7" s="21">
        <f>[1]Premiums!U7</f>
        <v>281054</v>
      </c>
      <c r="V7" s="21">
        <f>[1]Premiums!V7</f>
        <v>0</v>
      </c>
      <c r="W7" s="21">
        <f>[1]Premiums!W7</f>
        <v>0</v>
      </c>
      <c r="X7" s="38">
        <f>[1]Premiums!X7</f>
        <v>0</v>
      </c>
      <c r="Y7" s="21">
        <f>[1]Premiums!Y7</f>
        <v>215762.04</v>
      </c>
      <c r="Z7" s="29">
        <f>[1]Premiums!Z7</f>
        <v>547443070.57999992</v>
      </c>
      <c r="AA7" s="8"/>
      <c r="AB7" s="27"/>
    </row>
    <row r="8" spans="1:28" x14ac:dyDescent="0.25">
      <c r="A8" s="20">
        <v>4</v>
      </c>
      <c r="B8" s="65" t="s">
        <v>36</v>
      </c>
      <c r="C8" s="37">
        <f>[1]Premiums!C8</f>
        <v>0</v>
      </c>
      <c r="D8" s="37">
        <f>[1]Premiums!D8</f>
        <v>0</v>
      </c>
      <c r="E8" s="37">
        <f>[1]Premiums!E8</f>
        <v>2643210.0300000003</v>
      </c>
      <c r="F8" s="21">
        <f>[1]Premiums!F8</f>
        <v>18571.560000000001</v>
      </c>
      <c r="G8" s="21">
        <f>[1]Premiums!G8</f>
        <v>0</v>
      </c>
      <c r="H8" s="21">
        <f>[1]Premiums!H8</f>
        <v>0</v>
      </c>
      <c r="I8" s="37">
        <f>[1]Premiums!I8</f>
        <v>3577094.26</v>
      </c>
      <c r="J8" s="21">
        <f>[1]Premiums!J8</f>
        <v>0</v>
      </c>
      <c r="K8" s="21">
        <f>[1]Premiums!K8</f>
        <v>0</v>
      </c>
      <c r="L8" s="37">
        <f>[1]Premiums!L8</f>
        <v>3725569.85</v>
      </c>
      <c r="M8" s="21">
        <f>[1]Premiums!M8</f>
        <v>0</v>
      </c>
      <c r="N8" s="21">
        <f>[1]Premiums!N8</f>
        <v>0</v>
      </c>
      <c r="O8" s="21">
        <f>[1]Premiums!O8</f>
        <v>0</v>
      </c>
      <c r="P8" s="22">
        <f>[1]Premiums!P8</f>
        <v>0</v>
      </c>
      <c r="Q8" s="38">
        <f>[1]Premiums!Q8</f>
        <v>0</v>
      </c>
      <c r="R8" s="21">
        <f>[1]Premiums!R8</f>
        <v>0</v>
      </c>
      <c r="S8" s="21">
        <f>[1]Premiums!S8</f>
        <v>0</v>
      </c>
      <c r="T8" s="21">
        <f>[1]Premiums!T8</f>
        <v>0</v>
      </c>
      <c r="U8" s="21">
        <f>[1]Premiums!U8</f>
        <v>0</v>
      </c>
      <c r="V8" s="21">
        <f>[1]Premiums!V8</f>
        <v>0</v>
      </c>
      <c r="W8" s="21">
        <f>[1]Premiums!W8</f>
        <v>0</v>
      </c>
      <c r="X8" s="38">
        <f>[1]Premiums!X8</f>
        <v>0</v>
      </c>
      <c r="Y8" s="21">
        <f>[1]Premiums!Y8</f>
        <v>0</v>
      </c>
      <c r="Z8" s="29">
        <f>[1]Premiums!Z8</f>
        <v>9964445.6999999993</v>
      </c>
      <c r="AA8" s="8"/>
      <c r="AB8" s="27"/>
    </row>
    <row r="9" spans="1:28" x14ac:dyDescent="0.25">
      <c r="A9" s="20">
        <v>5</v>
      </c>
      <c r="B9" s="65" t="s">
        <v>37</v>
      </c>
      <c r="C9" s="37">
        <f>[1]Premiums!C9</f>
        <v>966704.95</v>
      </c>
      <c r="D9" s="37">
        <f>[1]Premiums!D9</f>
        <v>0</v>
      </c>
      <c r="E9" s="37">
        <f>[1]Premiums!E9</f>
        <v>583657.76</v>
      </c>
      <c r="F9" s="21">
        <f>[1]Premiums!F9</f>
        <v>0</v>
      </c>
      <c r="G9" s="21">
        <f>[1]Premiums!G9</f>
        <v>446448.42</v>
      </c>
      <c r="H9" s="21">
        <f>[1]Premiums!H9</f>
        <v>0</v>
      </c>
      <c r="I9" s="37">
        <f>[1]Premiums!I9</f>
        <v>0</v>
      </c>
      <c r="J9" s="21">
        <f>[1]Premiums!J9</f>
        <v>-85300.24</v>
      </c>
      <c r="K9" s="21">
        <f>[1]Premiums!K9</f>
        <v>0</v>
      </c>
      <c r="L9" s="37">
        <f>[1]Premiums!L9</f>
        <v>0</v>
      </c>
      <c r="M9" s="21">
        <f>[1]Premiums!M9</f>
        <v>0</v>
      </c>
      <c r="N9" s="21">
        <f>[1]Premiums!N9</f>
        <v>0</v>
      </c>
      <c r="O9" s="21">
        <f>[1]Premiums!O9</f>
        <v>80499.239999999991</v>
      </c>
      <c r="P9" s="22">
        <f>[1]Premiums!P9</f>
        <v>0</v>
      </c>
      <c r="Q9" s="38">
        <f>[1]Premiums!Q9</f>
        <v>0</v>
      </c>
      <c r="R9" s="21">
        <f>[1]Premiums!R9</f>
        <v>0</v>
      </c>
      <c r="S9" s="21">
        <f>[1]Premiums!S9</f>
        <v>0</v>
      </c>
      <c r="T9" s="21">
        <f>[1]Premiums!T9</f>
        <v>0</v>
      </c>
      <c r="U9" s="21">
        <f>[1]Premiums!U9</f>
        <v>0</v>
      </c>
      <c r="V9" s="21">
        <f>[1]Premiums!V9</f>
        <v>0</v>
      </c>
      <c r="W9" s="21">
        <f>[1]Premiums!W9</f>
        <v>0</v>
      </c>
      <c r="X9" s="38">
        <f>[1]Premiums!X9</f>
        <v>0</v>
      </c>
      <c r="Y9" s="21">
        <f>[1]Premiums!Y9</f>
        <v>0</v>
      </c>
      <c r="Z9" s="29">
        <f>[1]Premiums!Z9</f>
        <v>1992010.13</v>
      </c>
      <c r="AA9" s="8"/>
      <c r="AB9" s="27"/>
    </row>
    <row r="10" spans="1:28" x14ac:dyDescent="0.25">
      <c r="A10" s="20">
        <v>6</v>
      </c>
      <c r="B10" s="65" t="s">
        <v>38</v>
      </c>
      <c r="C10" s="37">
        <f>[1]Premiums!C10</f>
        <v>2805395.1</v>
      </c>
      <c r="D10" s="37">
        <f>[1]Premiums!D10</f>
        <v>58162</v>
      </c>
      <c r="E10" s="37">
        <f>[1]Premiums!E10</f>
        <v>1579661.48</v>
      </c>
      <c r="F10" s="21">
        <f>[1]Premiums!F10</f>
        <v>2228</v>
      </c>
      <c r="G10" s="21">
        <f>[1]Premiums!G10</f>
        <v>472391.42000000004</v>
      </c>
      <c r="H10" s="21">
        <f>[1]Premiums!H10</f>
        <v>0</v>
      </c>
      <c r="I10" s="37">
        <f>[1]Premiums!I10</f>
        <v>92956.18</v>
      </c>
      <c r="J10" s="21">
        <f>[1]Premiums!J10</f>
        <v>21122.6</v>
      </c>
      <c r="K10" s="21">
        <f>[1]Premiums!K10</f>
        <v>1109779.17</v>
      </c>
      <c r="L10" s="37">
        <f>[1]Premiums!L10</f>
        <v>0</v>
      </c>
      <c r="M10" s="21">
        <f>[1]Premiums!M10</f>
        <v>5749.89</v>
      </c>
      <c r="N10" s="21">
        <f>[1]Premiums!N10</f>
        <v>0</v>
      </c>
      <c r="O10" s="21">
        <f>[1]Premiums!O10</f>
        <v>0</v>
      </c>
      <c r="P10" s="22">
        <f>[1]Premiums!P10</f>
        <v>0</v>
      </c>
      <c r="Q10" s="38">
        <f>[1]Premiums!Q10</f>
        <v>0</v>
      </c>
      <c r="R10" s="21">
        <f>[1]Premiums!R10</f>
        <v>1189239.1785021001</v>
      </c>
      <c r="S10" s="21">
        <f>[1]Premiums!S10</f>
        <v>0</v>
      </c>
      <c r="T10" s="21">
        <f>[1]Premiums!T10</f>
        <v>0</v>
      </c>
      <c r="U10" s="21">
        <f>[1]Premiums!U10</f>
        <v>0</v>
      </c>
      <c r="V10" s="21">
        <f>[1]Premiums!V10</f>
        <v>0</v>
      </c>
      <c r="W10" s="21">
        <f>[1]Premiums!W10</f>
        <v>0</v>
      </c>
      <c r="X10" s="38">
        <f>[1]Premiums!X10</f>
        <v>0</v>
      </c>
      <c r="Y10" s="21">
        <f>[1]Premiums!Y10</f>
        <v>0</v>
      </c>
      <c r="Z10" s="29">
        <f>[1]Premiums!Z10</f>
        <v>7336685.0185020994</v>
      </c>
      <c r="AA10" s="8"/>
      <c r="AB10" s="27"/>
    </row>
    <row r="11" spans="1:28" x14ac:dyDescent="0.25">
      <c r="A11" s="20">
        <v>7</v>
      </c>
      <c r="B11" s="65" t="s">
        <v>39</v>
      </c>
      <c r="C11" s="37">
        <f>[1]Premiums!C11</f>
        <v>5022331.6500000004</v>
      </c>
      <c r="D11" s="37">
        <f>[1]Premiums!D11</f>
        <v>88601</v>
      </c>
      <c r="E11" s="37">
        <f>[1]Premiums!E11</f>
        <v>8151175.200000002</v>
      </c>
      <c r="F11" s="21">
        <f>[1]Premiums!F11</f>
        <v>2097537.9</v>
      </c>
      <c r="G11" s="21">
        <f>[1]Premiums!G11</f>
        <v>809650.37000000011</v>
      </c>
      <c r="H11" s="21">
        <f>[1]Premiums!H11</f>
        <v>34307.15</v>
      </c>
      <c r="I11" s="37">
        <f>[1]Premiums!I11</f>
        <v>929920.41</v>
      </c>
      <c r="J11" s="21">
        <f>[1]Premiums!J11</f>
        <v>33638.01</v>
      </c>
      <c r="K11" s="21">
        <f>[1]Premiums!K11</f>
        <v>823931.16</v>
      </c>
      <c r="L11" s="37">
        <f>[1]Premiums!L11</f>
        <v>46286.99</v>
      </c>
      <c r="M11" s="21">
        <f>[1]Premiums!M11</f>
        <v>982995.39</v>
      </c>
      <c r="N11" s="21">
        <f>[1]Premiums!N11</f>
        <v>76026.710000000006</v>
      </c>
      <c r="O11" s="21">
        <f>[1]Premiums!O11</f>
        <v>265311.32999999996</v>
      </c>
      <c r="P11" s="22">
        <f>[1]Premiums!P11</f>
        <v>0</v>
      </c>
      <c r="Q11" s="38">
        <f>[1]Premiums!Q11</f>
        <v>1219.0700000000002</v>
      </c>
      <c r="R11" s="21">
        <f>[1]Premiums!R11</f>
        <v>3679231.0806171009</v>
      </c>
      <c r="S11" s="21">
        <f>[1]Premiums!S11</f>
        <v>0</v>
      </c>
      <c r="T11" s="21">
        <f>[1]Premiums!T11</f>
        <v>0</v>
      </c>
      <c r="U11" s="21">
        <f>[1]Premiums!U11</f>
        <v>60797</v>
      </c>
      <c r="V11" s="21">
        <f>[1]Premiums!V11</f>
        <v>0</v>
      </c>
      <c r="W11" s="21">
        <f>[1]Premiums!W11</f>
        <v>0</v>
      </c>
      <c r="X11" s="38">
        <f>[1]Premiums!X11</f>
        <v>714.89</v>
      </c>
      <c r="Y11" s="21">
        <f>[1]Premiums!Y11</f>
        <v>0</v>
      </c>
      <c r="Z11" s="29">
        <f>[1]Premiums!Z11</f>
        <v>23103675.3106171</v>
      </c>
      <c r="AA11" s="8"/>
      <c r="AB11" s="27"/>
    </row>
    <row r="12" spans="1:28" x14ac:dyDescent="0.25">
      <c r="A12" s="20">
        <v>8</v>
      </c>
      <c r="B12" s="65" t="s">
        <v>40</v>
      </c>
      <c r="C12" s="37">
        <f>[1]Premiums!C12</f>
        <v>7657560.2200000007</v>
      </c>
      <c r="D12" s="37">
        <f>[1]Premiums!D12</f>
        <v>5899338</v>
      </c>
      <c r="E12" s="37">
        <f>[1]Premiums!E12</f>
        <v>46770954.359999992</v>
      </c>
      <c r="F12" s="21">
        <f>[1]Premiums!F12</f>
        <v>24721224.850000001</v>
      </c>
      <c r="G12" s="21">
        <f>[1]Premiums!G12</f>
        <v>13683364.040000001</v>
      </c>
      <c r="H12" s="21">
        <f>[1]Premiums!H12</f>
        <v>496751.92930000008</v>
      </c>
      <c r="I12" s="37">
        <f>[1]Premiums!I12</f>
        <v>21204866.219999999</v>
      </c>
      <c r="J12" s="21">
        <f>[1]Premiums!J12</f>
        <v>66290.429999999993</v>
      </c>
      <c r="K12" s="21">
        <f>[1]Premiums!K12</f>
        <v>17110350.109999999</v>
      </c>
      <c r="L12" s="37">
        <f>[1]Premiums!L12</f>
        <v>22883936.439999998</v>
      </c>
      <c r="M12" s="21">
        <f>[1]Premiums!M12</f>
        <v>31905488.919999998</v>
      </c>
      <c r="N12" s="21">
        <f>[1]Premiums!N12</f>
        <v>7652698.25</v>
      </c>
      <c r="O12" s="21">
        <f>[1]Premiums!O12</f>
        <v>1914410.5800000005</v>
      </c>
      <c r="P12" s="22">
        <f>[1]Premiums!P12</f>
        <v>0</v>
      </c>
      <c r="Q12" s="38">
        <f>[1]Premiums!Q12</f>
        <v>1040577.6296087002</v>
      </c>
      <c r="R12" s="21">
        <f>[1]Premiums!R12</f>
        <v>5460666.3706165003</v>
      </c>
      <c r="S12" s="21">
        <f>[1]Premiums!S12</f>
        <v>0</v>
      </c>
      <c r="T12" s="21">
        <f>[1]Premiums!T12</f>
        <v>0</v>
      </c>
      <c r="U12" s="21">
        <f>[1]Premiums!U12</f>
        <v>440323</v>
      </c>
      <c r="V12" s="21">
        <f>[1]Premiums!V12</f>
        <v>68003.7</v>
      </c>
      <c r="W12" s="21">
        <f>[1]Premiums!W12</f>
        <v>11960</v>
      </c>
      <c r="X12" s="38">
        <f>[1]Premiums!X12</f>
        <v>113117.12000000001</v>
      </c>
      <c r="Y12" s="21">
        <f>[1]Premiums!Y12</f>
        <v>0</v>
      </c>
      <c r="Z12" s="29">
        <f>[1]Premiums!Z12</f>
        <v>209101882.16952518</v>
      </c>
      <c r="AA12" s="8"/>
      <c r="AB12" s="27"/>
    </row>
    <row r="13" spans="1:28" x14ac:dyDescent="0.25">
      <c r="A13" s="54">
        <v>8.1</v>
      </c>
      <c r="B13" s="3" t="s">
        <v>41</v>
      </c>
      <c r="C13" s="37">
        <f>[1]Premiums!C13</f>
        <v>0</v>
      </c>
      <c r="D13" s="37">
        <f>[1]Premiums!D13</f>
        <v>2516351</v>
      </c>
      <c r="E13" s="37">
        <f>[1]Premiums!E13</f>
        <v>35537449.409999996</v>
      </c>
      <c r="F13" s="21">
        <f>[1]Premiums!F13</f>
        <v>6131710.2500000009</v>
      </c>
      <c r="G13" s="21">
        <f>[1]Premiums!G13</f>
        <v>7601428.0499999998</v>
      </c>
      <c r="H13" s="21">
        <f>[1]Premiums!H13</f>
        <v>0</v>
      </c>
      <c r="I13" s="37">
        <f>[1]Premiums!I13</f>
        <v>6891534.4600000009</v>
      </c>
      <c r="J13" s="21">
        <f>[1]Premiums!J13</f>
        <v>62806.34</v>
      </c>
      <c r="K13" s="21">
        <f>[1]Premiums!K13</f>
        <v>3863270.8</v>
      </c>
      <c r="L13" s="37">
        <f>[1]Premiums!L13</f>
        <v>21144540.289999999</v>
      </c>
      <c r="M13" s="21">
        <f>[1]Premiums!M13</f>
        <v>21578932.460000001</v>
      </c>
      <c r="N13" s="21">
        <f>[1]Premiums!N13</f>
        <v>1723523.7999999998</v>
      </c>
      <c r="O13" s="21">
        <f>[1]Premiums!O13</f>
        <v>1883667.5400000005</v>
      </c>
      <c r="P13" s="22">
        <f>[1]Premiums!P13</f>
        <v>0</v>
      </c>
      <c r="Q13" s="38">
        <f>[1]Premiums!Q13</f>
        <v>1040577.6296087002</v>
      </c>
      <c r="R13" s="21">
        <f>[1]Premiums!R13</f>
        <v>790490.72000000009</v>
      </c>
      <c r="S13" s="21">
        <f>[1]Premiums!S13</f>
        <v>0</v>
      </c>
      <c r="T13" s="21">
        <f>[1]Premiums!T13</f>
        <v>0</v>
      </c>
      <c r="U13" s="21">
        <f>[1]Premiums!U13</f>
        <v>392727</v>
      </c>
      <c r="V13" s="21">
        <f>[1]Premiums!V13</f>
        <v>68003.7</v>
      </c>
      <c r="W13" s="21">
        <f>[1]Premiums!W13</f>
        <v>11960</v>
      </c>
      <c r="X13" s="38">
        <f>[1]Premiums!X13</f>
        <v>0</v>
      </c>
      <c r="Y13" s="21">
        <f>[1]Premiums!Y13</f>
        <v>0</v>
      </c>
      <c r="Z13" s="29">
        <f>[1]Premiums!Z13</f>
        <v>111238973.44960871</v>
      </c>
      <c r="AA13" s="8"/>
      <c r="AB13" s="27"/>
    </row>
    <row r="14" spans="1:28" x14ac:dyDescent="0.25">
      <c r="A14" s="54">
        <v>8.1999999999999993</v>
      </c>
      <c r="B14" s="3" t="s">
        <v>42</v>
      </c>
      <c r="C14" s="37">
        <f>[1]Premiums!C14</f>
        <v>4872200.4400000004</v>
      </c>
      <c r="D14" s="37">
        <f>[1]Premiums!D14</f>
        <v>751591</v>
      </c>
      <c r="E14" s="37">
        <f>[1]Premiums!E14</f>
        <v>8797884.3600000013</v>
      </c>
      <c r="F14" s="21">
        <f>[1]Premiums!F14</f>
        <v>16115013.359999999</v>
      </c>
      <c r="G14" s="21">
        <f>[1]Premiums!G14</f>
        <v>5109586.3700000029</v>
      </c>
      <c r="H14" s="21">
        <f>[1]Premiums!H14</f>
        <v>320113.30930000014</v>
      </c>
      <c r="I14" s="37">
        <f>[1]Premiums!I14</f>
        <v>7044937.3799999999</v>
      </c>
      <c r="J14" s="21">
        <f>[1]Premiums!J14</f>
        <v>0</v>
      </c>
      <c r="K14" s="21">
        <f>[1]Premiums!K14</f>
        <v>10723405.869999999</v>
      </c>
      <c r="L14" s="37">
        <f>[1]Premiums!L14</f>
        <v>341623.07999999996</v>
      </c>
      <c r="M14" s="21">
        <f>[1]Premiums!M14</f>
        <v>8473570.6799999997</v>
      </c>
      <c r="N14" s="21">
        <f>[1]Premiums!N14</f>
        <v>5929174.4500000002</v>
      </c>
      <c r="O14" s="21">
        <f>[1]Premiums!O14</f>
        <v>0</v>
      </c>
      <c r="P14" s="22">
        <f>[1]Premiums!P14</f>
        <v>0</v>
      </c>
      <c r="Q14" s="38">
        <f>[1]Premiums!Q14</f>
        <v>0</v>
      </c>
      <c r="R14" s="21">
        <f>[1]Premiums!R14</f>
        <v>3963194.4265957004</v>
      </c>
      <c r="S14" s="21">
        <f>[1]Premiums!S14</f>
        <v>0</v>
      </c>
      <c r="T14" s="21">
        <f>[1]Premiums!T14</f>
        <v>0</v>
      </c>
      <c r="U14" s="21">
        <f>[1]Premiums!U14</f>
        <v>42327</v>
      </c>
      <c r="V14" s="21">
        <f>[1]Premiums!V14</f>
        <v>0</v>
      </c>
      <c r="W14" s="21">
        <f>[1]Premiums!W14</f>
        <v>0</v>
      </c>
      <c r="X14" s="38">
        <f>[1]Premiums!X14</f>
        <v>113117.12000000001</v>
      </c>
      <c r="Y14" s="21">
        <f>[1]Premiums!Y14</f>
        <v>0</v>
      </c>
      <c r="Z14" s="29">
        <f>[1]Premiums!Z14</f>
        <v>72597738.845895708</v>
      </c>
      <c r="AA14" s="8"/>
      <c r="AB14" s="27"/>
    </row>
    <row r="15" spans="1:28" x14ac:dyDescent="0.25">
      <c r="A15" s="54">
        <v>8.3000000000000007</v>
      </c>
      <c r="B15" s="3" t="s">
        <v>43</v>
      </c>
      <c r="C15" s="37">
        <f>[1]Premiums!C15</f>
        <v>34963.56</v>
      </c>
      <c r="D15" s="37">
        <f>[1]Premiums!D15</f>
        <v>1930554</v>
      </c>
      <c r="E15" s="37">
        <f>[1]Premiums!E15</f>
        <v>1329983.51</v>
      </c>
      <c r="F15" s="21">
        <f>[1]Premiums!F15</f>
        <v>1308275.3699999999</v>
      </c>
      <c r="G15" s="21">
        <f>[1]Premiums!G15</f>
        <v>21113.94</v>
      </c>
      <c r="H15" s="21">
        <f>[1]Premiums!H15</f>
        <v>0</v>
      </c>
      <c r="I15" s="37">
        <f>[1]Premiums!I15</f>
        <v>2252959.7799999998</v>
      </c>
      <c r="J15" s="21">
        <f>[1]Premiums!J15</f>
        <v>583.21</v>
      </c>
      <c r="K15" s="21">
        <f>[1]Premiums!K15</f>
        <v>1212342.6099999999</v>
      </c>
      <c r="L15" s="37">
        <f>[1]Premiums!L15</f>
        <v>1232530.3700000003</v>
      </c>
      <c r="M15" s="21">
        <f>[1]Premiums!M15</f>
        <v>1829393.9700000002</v>
      </c>
      <c r="N15" s="21">
        <f>[1]Premiums!N15</f>
        <v>0</v>
      </c>
      <c r="O15" s="21">
        <f>[1]Premiums!O15</f>
        <v>30493.68</v>
      </c>
      <c r="P15" s="22">
        <f>[1]Premiums!P15</f>
        <v>0</v>
      </c>
      <c r="Q15" s="38">
        <f>[1]Premiums!Q15</f>
        <v>0</v>
      </c>
      <c r="R15" s="21">
        <f>[1]Premiums!R15</f>
        <v>0</v>
      </c>
      <c r="S15" s="21">
        <f>[1]Premiums!S15</f>
        <v>0</v>
      </c>
      <c r="T15" s="21">
        <f>[1]Premiums!T15</f>
        <v>0</v>
      </c>
      <c r="U15" s="21">
        <f>[1]Premiums!U15</f>
        <v>5269</v>
      </c>
      <c r="V15" s="21">
        <f>[1]Premiums!V15</f>
        <v>0</v>
      </c>
      <c r="W15" s="21">
        <f>[1]Premiums!W15</f>
        <v>0</v>
      </c>
      <c r="X15" s="38">
        <f>[1]Premiums!X15</f>
        <v>0</v>
      </c>
      <c r="Y15" s="21">
        <f>[1]Premiums!Y15</f>
        <v>0</v>
      </c>
      <c r="Z15" s="29">
        <f>[1]Premiums!Z15</f>
        <v>11188463.000000002</v>
      </c>
      <c r="AA15" s="8"/>
      <c r="AB15" s="27"/>
    </row>
    <row r="16" spans="1:28" x14ac:dyDescent="0.25">
      <c r="A16" s="54">
        <v>8.4</v>
      </c>
      <c r="B16" s="3" t="s">
        <v>44</v>
      </c>
      <c r="C16" s="37">
        <f>[1]Premiums!C16</f>
        <v>2750396.22</v>
      </c>
      <c r="D16" s="37">
        <f>[1]Premiums!D16</f>
        <v>700842</v>
      </c>
      <c r="E16" s="37">
        <f>[1]Premiums!E16</f>
        <v>1105637.08</v>
      </c>
      <c r="F16" s="21">
        <f>[1]Premiums!F16</f>
        <v>1166225.8699999999</v>
      </c>
      <c r="G16" s="21">
        <f>[1]Premiums!G16</f>
        <v>951235.68</v>
      </c>
      <c r="H16" s="21">
        <f>[1]Premiums!H16</f>
        <v>176638.61999999994</v>
      </c>
      <c r="I16" s="37">
        <f>[1]Premiums!I16</f>
        <v>5015434.5999999996</v>
      </c>
      <c r="J16" s="21">
        <f>[1]Premiums!J16</f>
        <v>2900.88</v>
      </c>
      <c r="K16" s="21">
        <f>[1]Premiums!K16</f>
        <v>1311330.8300000003</v>
      </c>
      <c r="L16" s="37">
        <f>[1]Premiums!L16</f>
        <v>165242.70000000001</v>
      </c>
      <c r="M16" s="21">
        <f>[1]Premiums!M16</f>
        <v>23591.81</v>
      </c>
      <c r="N16" s="21">
        <f>[1]Premiums!N16</f>
        <v>0</v>
      </c>
      <c r="O16" s="21">
        <f>[1]Premiums!O16</f>
        <v>249.36</v>
      </c>
      <c r="P16" s="22">
        <f>[1]Premiums!P16</f>
        <v>0</v>
      </c>
      <c r="Q16" s="38">
        <f>[1]Premiums!Q16</f>
        <v>0</v>
      </c>
      <c r="R16" s="21">
        <f>[1]Premiums!R16</f>
        <v>706981.22402079997</v>
      </c>
      <c r="S16" s="21">
        <f>[1]Premiums!S16</f>
        <v>0</v>
      </c>
      <c r="T16" s="21">
        <f>[1]Premiums!T16</f>
        <v>0</v>
      </c>
      <c r="U16" s="21">
        <f>[1]Premiums!U16</f>
        <v>0</v>
      </c>
      <c r="V16" s="21">
        <f>[1]Premiums!V16</f>
        <v>0</v>
      </c>
      <c r="W16" s="21">
        <f>[1]Premiums!W16</f>
        <v>0</v>
      </c>
      <c r="X16" s="38">
        <f>[1]Premiums!X16</f>
        <v>0</v>
      </c>
      <c r="Y16" s="21">
        <f>[1]Premiums!Y16</f>
        <v>0</v>
      </c>
      <c r="Z16" s="29">
        <f>[1]Premiums!Z16</f>
        <v>14076706.8740208</v>
      </c>
      <c r="AA16" s="8"/>
      <c r="AB16" s="27"/>
    </row>
    <row r="17" spans="1:27" x14ac:dyDescent="0.25">
      <c r="A17" s="20">
        <v>9</v>
      </c>
      <c r="B17" s="65" t="s">
        <v>45</v>
      </c>
      <c r="C17" s="37">
        <f>[1]Premiums!C17</f>
        <v>968835.24</v>
      </c>
      <c r="D17" s="37">
        <f>[1]Premiums!D17</f>
        <v>2938267</v>
      </c>
      <c r="E17" s="37">
        <f>[1]Premiums!E17</f>
        <v>3949192.9900000016</v>
      </c>
      <c r="F17" s="21">
        <f>[1]Premiums!F17</f>
        <v>2959598.77</v>
      </c>
      <c r="G17" s="21">
        <f>[1]Premiums!G17</f>
        <v>16828.7</v>
      </c>
      <c r="H17" s="21">
        <f>[1]Premiums!H17</f>
        <v>0</v>
      </c>
      <c r="I17" s="37">
        <f>[1]Premiums!I17</f>
        <v>757649.54999999993</v>
      </c>
      <c r="J17" s="21">
        <f>[1]Premiums!J17</f>
        <v>1475998</v>
      </c>
      <c r="K17" s="21">
        <f>[1]Premiums!K17</f>
        <v>1765674.07</v>
      </c>
      <c r="L17" s="37">
        <f>[1]Premiums!L17</f>
        <v>247919.83999999997</v>
      </c>
      <c r="M17" s="21">
        <f>[1]Premiums!M17</f>
        <v>2354413.91</v>
      </c>
      <c r="N17" s="21">
        <f>[1]Premiums!N17</f>
        <v>2376.39</v>
      </c>
      <c r="O17" s="21">
        <f>[1]Premiums!O17</f>
        <v>180292.07000000004</v>
      </c>
      <c r="P17" s="22">
        <f>[1]Premiums!P17</f>
        <v>0</v>
      </c>
      <c r="Q17" s="38">
        <f>[1]Premiums!Q17</f>
        <v>1044049.3499999427</v>
      </c>
      <c r="R17" s="21">
        <f>[1]Premiums!R17</f>
        <v>0</v>
      </c>
      <c r="S17" s="21">
        <f>[1]Premiums!S17</f>
        <v>0</v>
      </c>
      <c r="T17" s="21">
        <f>[1]Premiums!T17</f>
        <v>0</v>
      </c>
      <c r="U17" s="21">
        <f>[1]Premiums!U17</f>
        <v>7643.76</v>
      </c>
      <c r="V17" s="21">
        <f>[1]Premiums!V17</f>
        <v>0</v>
      </c>
      <c r="W17" s="21">
        <f>[1]Premiums!W17</f>
        <v>14611</v>
      </c>
      <c r="X17" s="38">
        <f>[1]Premiums!X17</f>
        <v>0</v>
      </c>
      <c r="Y17" s="21">
        <f>[1]Premiums!Y17</f>
        <v>6526.11</v>
      </c>
      <c r="Z17" s="29">
        <f>[1]Premiums!Z17</f>
        <v>18689876.749999944</v>
      </c>
      <c r="AA17" s="8"/>
    </row>
    <row r="18" spans="1:27" x14ac:dyDescent="0.25">
      <c r="A18" s="54">
        <v>9.1</v>
      </c>
      <c r="B18" s="3" t="s">
        <v>46</v>
      </c>
      <c r="C18" s="37">
        <f>[1]Premiums!C18</f>
        <v>943478.75</v>
      </c>
      <c r="D18" s="37">
        <f>[1]Premiums!D18</f>
        <v>2917886</v>
      </c>
      <c r="E18" s="37">
        <f>[1]Premiums!E18</f>
        <v>3916386.5900000017</v>
      </c>
      <c r="F18" s="21">
        <f>[1]Premiums!F18</f>
        <v>2697557.56</v>
      </c>
      <c r="G18" s="21">
        <f>[1]Premiums!G18</f>
        <v>0</v>
      </c>
      <c r="H18" s="21">
        <f>[1]Premiums!H18</f>
        <v>0</v>
      </c>
      <c r="I18" s="37">
        <f>[1]Premiums!I18</f>
        <v>68433.98</v>
      </c>
      <c r="J18" s="21">
        <f>[1]Premiums!J18</f>
        <v>1475998</v>
      </c>
      <c r="K18" s="21">
        <f>[1]Premiums!K18</f>
        <v>1730198.53</v>
      </c>
      <c r="L18" s="37">
        <f>[1]Premiums!L18</f>
        <v>203735.26999999996</v>
      </c>
      <c r="M18" s="21">
        <f>[1]Premiums!M18</f>
        <v>2354413.91</v>
      </c>
      <c r="N18" s="21">
        <f>[1]Premiums!N18</f>
        <v>0</v>
      </c>
      <c r="O18" s="21">
        <f>[1]Premiums!O18</f>
        <v>180292.07000000004</v>
      </c>
      <c r="P18" s="22">
        <f>[1]Premiums!P18</f>
        <v>0</v>
      </c>
      <c r="Q18" s="38">
        <f>[1]Premiums!Q18</f>
        <v>1044049.3499999427</v>
      </c>
      <c r="R18" s="21">
        <f>[1]Premiums!R18</f>
        <v>0</v>
      </c>
      <c r="S18" s="21">
        <f>[1]Premiums!S18</f>
        <v>0</v>
      </c>
      <c r="T18" s="21">
        <f>[1]Premiums!T18</f>
        <v>0</v>
      </c>
      <c r="U18" s="21">
        <f>[1]Premiums!U18</f>
        <v>7643.76</v>
      </c>
      <c r="V18" s="21">
        <f>[1]Premiums!V18</f>
        <v>0</v>
      </c>
      <c r="W18" s="21">
        <f>[1]Premiums!W18</f>
        <v>14611</v>
      </c>
      <c r="X18" s="38">
        <f>[1]Premiums!X18</f>
        <v>0</v>
      </c>
      <c r="Y18" s="21">
        <f>[1]Premiums!Y18</f>
        <v>6526.11</v>
      </c>
      <c r="Z18" s="29">
        <f>[1]Premiums!Z18</f>
        <v>17561210.879999947</v>
      </c>
      <c r="AA18" s="8"/>
    </row>
    <row r="19" spans="1:27" x14ac:dyDescent="0.25">
      <c r="A19" s="54">
        <v>9.1999999999999993</v>
      </c>
      <c r="B19" s="3" t="s">
        <v>47</v>
      </c>
      <c r="C19" s="37">
        <f>[1]Premiums!C19</f>
        <v>25356.49</v>
      </c>
      <c r="D19" s="37">
        <f>[1]Premiums!D19</f>
        <v>20381</v>
      </c>
      <c r="E19" s="37">
        <f>[1]Premiums!E19</f>
        <v>32806.400000000001</v>
      </c>
      <c r="F19" s="21">
        <f>[1]Premiums!F19</f>
        <v>262041.21</v>
      </c>
      <c r="G19" s="21">
        <f>[1]Premiums!G19</f>
        <v>16828.7</v>
      </c>
      <c r="H19" s="21">
        <f>[1]Premiums!H19</f>
        <v>0</v>
      </c>
      <c r="I19" s="37">
        <f>[1]Premiums!I19</f>
        <v>689215.57</v>
      </c>
      <c r="J19" s="21">
        <f>[1]Premiums!J19</f>
        <v>0</v>
      </c>
      <c r="K19" s="21">
        <f>[1]Premiums!K19</f>
        <v>35475.54</v>
      </c>
      <c r="L19" s="37">
        <f>[1]Premiums!L19</f>
        <v>44184.57</v>
      </c>
      <c r="M19" s="21">
        <f>[1]Premiums!M19</f>
        <v>0</v>
      </c>
      <c r="N19" s="21">
        <f>[1]Premiums!N19</f>
        <v>2376.39</v>
      </c>
      <c r="O19" s="21">
        <f>[1]Premiums!O19</f>
        <v>0</v>
      </c>
      <c r="P19" s="22">
        <f>[1]Premiums!P19</f>
        <v>0</v>
      </c>
      <c r="Q19" s="38">
        <f>[1]Premiums!Q19</f>
        <v>0</v>
      </c>
      <c r="R19" s="21">
        <f>[1]Premiums!R19</f>
        <v>0</v>
      </c>
      <c r="S19" s="21">
        <f>[1]Premiums!S19</f>
        <v>0</v>
      </c>
      <c r="T19" s="21">
        <f>[1]Premiums!T19</f>
        <v>0</v>
      </c>
      <c r="U19" s="21">
        <f>[1]Premiums!U19</f>
        <v>0</v>
      </c>
      <c r="V19" s="21">
        <f>[1]Premiums!V19</f>
        <v>0</v>
      </c>
      <c r="W19" s="21">
        <f>[1]Premiums!W19</f>
        <v>0</v>
      </c>
      <c r="X19" s="38">
        <f>[1]Premiums!X19</f>
        <v>0</v>
      </c>
      <c r="Y19" s="21">
        <f>[1]Premiums!Y19</f>
        <v>0</v>
      </c>
      <c r="Z19" s="29">
        <f>[1]Premiums!Z19</f>
        <v>1128665.8699999999</v>
      </c>
      <c r="AA19" s="8"/>
    </row>
    <row r="20" spans="1:27" x14ac:dyDescent="0.25">
      <c r="A20" s="20">
        <v>10</v>
      </c>
      <c r="B20" s="66" t="s">
        <v>48</v>
      </c>
      <c r="C20" s="37">
        <f>[1]Premiums!C20</f>
        <v>118809596.38</v>
      </c>
      <c r="D20" s="37">
        <f>[1]Premiums!D20</f>
        <v>188319314</v>
      </c>
      <c r="E20" s="37">
        <f>[1]Premiums!E20</f>
        <v>50939164.960000001</v>
      </c>
      <c r="F20" s="21">
        <f>[1]Premiums!F20</f>
        <v>67408220.779999986</v>
      </c>
      <c r="G20" s="21">
        <f>[1]Premiums!G20</f>
        <v>25295894.759999998</v>
      </c>
      <c r="H20" s="21">
        <f>[1]Premiums!H20</f>
        <v>119799561.37389207</v>
      </c>
      <c r="I20" s="37">
        <f>[1]Premiums!I20</f>
        <v>25100996.800000001</v>
      </c>
      <c r="J20" s="21">
        <f>[1]Premiums!J20</f>
        <v>102254390.49000002</v>
      </c>
      <c r="K20" s="21">
        <f>[1]Premiums!K20</f>
        <v>17712382.580000002</v>
      </c>
      <c r="L20" s="37">
        <f>[1]Premiums!L20</f>
        <v>70836728.799999997</v>
      </c>
      <c r="M20" s="21">
        <f>[1]Premiums!M20</f>
        <v>6066803.8599999994</v>
      </c>
      <c r="N20" s="21">
        <f>[1]Premiums!N20</f>
        <v>3204526.42</v>
      </c>
      <c r="O20" s="21">
        <f>[1]Premiums!O20</f>
        <v>2613233.2299999287</v>
      </c>
      <c r="P20" s="22">
        <f>[1]Premiums!P20</f>
        <v>0</v>
      </c>
      <c r="Q20" s="38">
        <f>[1]Premiums!Q20</f>
        <v>0</v>
      </c>
      <c r="R20" s="21">
        <f>[1]Premiums!R20</f>
        <v>48895.75</v>
      </c>
      <c r="S20" s="21">
        <f>[1]Premiums!S20</f>
        <v>0</v>
      </c>
      <c r="T20" s="21">
        <f>[1]Premiums!T20</f>
        <v>0</v>
      </c>
      <c r="U20" s="21">
        <f>[1]Premiums!U20</f>
        <v>0</v>
      </c>
      <c r="V20" s="21">
        <f>[1]Premiums!V20</f>
        <v>3232.56</v>
      </c>
      <c r="W20" s="21">
        <f>[1]Premiums!W20</f>
        <v>0</v>
      </c>
      <c r="X20" s="38">
        <f>[1]Premiums!X20</f>
        <v>0</v>
      </c>
      <c r="Y20" s="21">
        <f>[1]Premiums!Y20</f>
        <v>149194.16</v>
      </c>
      <c r="Z20" s="29">
        <f>[1]Premiums!Z20</f>
        <v>798562136.90389168</v>
      </c>
      <c r="AA20" s="8"/>
    </row>
    <row r="21" spans="1:27" x14ac:dyDescent="0.25">
      <c r="A21" s="54">
        <v>10.1</v>
      </c>
      <c r="B21" s="65" t="s">
        <v>49</v>
      </c>
      <c r="C21" s="37">
        <f>[1]Premiums!C21</f>
        <v>118436979.75</v>
      </c>
      <c r="D21" s="37">
        <f>[1]Premiums!D21</f>
        <v>187386590</v>
      </c>
      <c r="E21" s="37">
        <f>[1]Premiums!E21</f>
        <v>45631974.32</v>
      </c>
      <c r="F21" s="21">
        <f>[1]Premiums!F21</f>
        <v>67404515.399999991</v>
      </c>
      <c r="G21" s="21">
        <f>[1]Premiums!G21</f>
        <v>24965267.279999997</v>
      </c>
      <c r="H21" s="21">
        <f>[1]Premiums!H21</f>
        <v>119751525.71389207</v>
      </c>
      <c r="I21" s="37">
        <f>[1]Premiums!I21</f>
        <v>23996260.34</v>
      </c>
      <c r="J21" s="21">
        <f>[1]Premiums!J21</f>
        <v>100224205.36000003</v>
      </c>
      <c r="K21" s="21">
        <f>[1]Premiums!K21</f>
        <v>17579085.98</v>
      </c>
      <c r="L21" s="37">
        <f>[1]Premiums!L21</f>
        <v>67757519.019999996</v>
      </c>
      <c r="M21" s="21">
        <f>[1]Premiums!M21</f>
        <v>5327437.93</v>
      </c>
      <c r="N21" s="21">
        <f>[1]Premiums!N21</f>
        <v>3204526.42</v>
      </c>
      <c r="O21" s="21">
        <f>[1]Premiums!O21</f>
        <v>2525042.4299999275</v>
      </c>
      <c r="P21" s="22">
        <f>[1]Premiums!P21</f>
        <v>0</v>
      </c>
      <c r="Q21" s="38">
        <f>[1]Premiums!Q21</f>
        <v>0</v>
      </c>
      <c r="R21" s="21">
        <f>[1]Premiums!R21</f>
        <v>48895.75</v>
      </c>
      <c r="S21" s="21">
        <f>[1]Premiums!S21</f>
        <v>0</v>
      </c>
      <c r="T21" s="21">
        <f>[1]Premiums!T21</f>
        <v>0</v>
      </c>
      <c r="U21" s="21">
        <f>[1]Premiums!U21</f>
        <v>0</v>
      </c>
      <c r="V21" s="21">
        <f>[1]Premiums!V21</f>
        <v>3232.56</v>
      </c>
      <c r="W21" s="21">
        <f>[1]Premiums!W21</f>
        <v>0</v>
      </c>
      <c r="X21" s="38">
        <f>[1]Premiums!X21</f>
        <v>0</v>
      </c>
      <c r="Y21" s="21">
        <f>[1]Premiums!Y21</f>
        <v>149194.16</v>
      </c>
      <c r="Z21" s="29">
        <f>[1]Premiums!Z21</f>
        <v>784392252.41389179</v>
      </c>
      <c r="AA21" s="8"/>
    </row>
    <row r="22" spans="1:27" x14ac:dyDescent="0.25">
      <c r="A22" s="54">
        <v>10.199999999999999</v>
      </c>
      <c r="B22" s="67" t="s">
        <v>50</v>
      </c>
      <c r="C22" s="37">
        <f>[1]Premiums!C22</f>
        <v>0</v>
      </c>
      <c r="D22" s="37">
        <f>[1]Premiums!D22</f>
        <v>0</v>
      </c>
      <c r="E22" s="37">
        <f>[1]Premiums!E22</f>
        <v>0</v>
      </c>
      <c r="F22" s="21">
        <f>[1]Premiums!F22</f>
        <v>0</v>
      </c>
      <c r="G22" s="21">
        <f>[1]Premiums!G22</f>
        <v>0</v>
      </c>
      <c r="H22" s="21">
        <f>[1]Premiums!H22</f>
        <v>0</v>
      </c>
      <c r="I22" s="37">
        <f>[1]Premiums!I22</f>
        <v>0</v>
      </c>
      <c r="J22" s="21">
        <f>[1]Premiums!J22</f>
        <v>0</v>
      </c>
      <c r="K22" s="21">
        <f>[1]Premiums!K22</f>
        <v>0</v>
      </c>
      <c r="L22" s="37">
        <f>[1]Premiums!L22</f>
        <v>0</v>
      </c>
      <c r="M22" s="21">
        <f>[1]Premiums!M22</f>
        <v>0</v>
      </c>
      <c r="N22" s="21">
        <f>[1]Premiums!N22</f>
        <v>0</v>
      </c>
      <c r="O22" s="21">
        <f>[1]Premiums!O22</f>
        <v>0</v>
      </c>
      <c r="P22" s="22">
        <f>[1]Premiums!P22</f>
        <v>0</v>
      </c>
      <c r="Q22" s="38">
        <f>[1]Premiums!Q22</f>
        <v>0</v>
      </c>
      <c r="R22" s="21">
        <f>[1]Premiums!R22</f>
        <v>0</v>
      </c>
      <c r="S22" s="21">
        <f>[1]Premiums!S22</f>
        <v>0</v>
      </c>
      <c r="T22" s="21">
        <f>[1]Premiums!T22</f>
        <v>0</v>
      </c>
      <c r="U22" s="21">
        <f>[1]Premiums!U22</f>
        <v>0</v>
      </c>
      <c r="V22" s="21">
        <f>[1]Premiums!V22</f>
        <v>0</v>
      </c>
      <c r="W22" s="21">
        <f>[1]Premiums!W22</f>
        <v>0</v>
      </c>
      <c r="X22" s="38">
        <f>[1]Premiums!X22</f>
        <v>0</v>
      </c>
      <c r="Y22" s="21">
        <f>[1]Premiums!Y22</f>
        <v>0</v>
      </c>
      <c r="Z22" s="29">
        <f>[1]Premiums!Z22</f>
        <v>0</v>
      </c>
      <c r="AA22" s="8"/>
    </row>
    <row r="23" spans="1:27" x14ac:dyDescent="0.25">
      <c r="A23" s="54">
        <v>10.3</v>
      </c>
      <c r="B23" s="68" t="s">
        <v>51</v>
      </c>
      <c r="C23" s="37">
        <f>[1]Premiums!C23</f>
        <v>372616.63</v>
      </c>
      <c r="D23" s="37">
        <f>[1]Premiums!D23</f>
        <v>932724</v>
      </c>
      <c r="E23" s="37">
        <f>[1]Premiums!E23</f>
        <v>0</v>
      </c>
      <c r="F23" s="21">
        <f>[1]Premiums!F23</f>
        <v>3705.38</v>
      </c>
      <c r="G23" s="21">
        <f>[1]Premiums!G23</f>
        <v>100781.35</v>
      </c>
      <c r="H23" s="21">
        <f>[1]Premiums!H23</f>
        <v>0</v>
      </c>
      <c r="I23" s="37">
        <f>[1]Premiums!I23</f>
        <v>0</v>
      </c>
      <c r="J23" s="21">
        <f>[1]Premiums!J23</f>
        <v>1861796.85</v>
      </c>
      <c r="K23" s="21">
        <f>[1]Premiums!K23</f>
        <v>0</v>
      </c>
      <c r="L23" s="37">
        <f>[1]Premiums!L23</f>
        <v>2229399.6299999994</v>
      </c>
      <c r="M23" s="21">
        <f>[1]Premiums!M23</f>
        <v>887</v>
      </c>
      <c r="N23" s="21">
        <f>[1]Premiums!N23</f>
        <v>0</v>
      </c>
      <c r="O23" s="21">
        <f>[1]Premiums!O23</f>
        <v>64277.060000000776</v>
      </c>
      <c r="P23" s="22">
        <f>[1]Premiums!P23</f>
        <v>0</v>
      </c>
      <c r="Q23" s="38">
        <f>[1]Premiums!Q23</f>
        <v>0</v>
      </c>
      <c r="R23" s="21">
        <f>[1]Premiums!R23</f>
        <v>0</v>
      </c>
      <c r="S23" s="21">
        <f>[1]Premiums!S23</f>
        <v>0</v>
      </c>
      <c r="T23" s="21">
        <f>[1]Premiums!T23</f>
        <v>0</v>
      </c>
      <c r="U23" s="21">
        <f>[1]Premiums!U23</f>
        <v>0</v>
      </c>
      <c r="V23" s="21">
        <f>[1]Premiums!V23</f>
        <v>0</v>
      </c>
      <c r="W23" s="21">
        <f>[1]Premiums!W23</f>
        <v>0</v>
      </c>
      <c r="X23" s="38">
        <f>[1]Premiums!X23</f>
        <v>0</v>
      </c>
      <c r="Y23" s="21">
        <f>[1]Premiums!Y23</f>
        <v>0</v>
      </c>
      <c r="Z23" s="29">
        <f>[1]Premiums!Z23</f>
        <v>5566187.9000000004</v>
      </c>
      <c r="AA23" s="8"/>
    </row>
    <row r="24" spans="1:27" x14ac:dyDescent="0.25">
      <c r="A24" s="54">
        <v>10.4</v>
      </c>
      <c r="B24" s="65" t="s">
        <v>52</v>
      </c>
      <c r="C24" s="37">
        <f>[1]Premiums!C24</f>
        <v>0</v>
      </c>
      <c r="D24" s="37">
        <f>[1]Premiums!D24</f>
        <v>0</v>
      </c>
      <c r="E24" s="37">
        <f>[1]Premiums!E24</f>
        <v>5307190.6399999997</v>
      </c>
      <c r="F24" s="21">
        <f>[1]Premiums!F24</f>
        <v>0</v>
      </c>
      <c r="G24" s="21">
        <f>[1]Premiums!G24</f>
        <v>229846.13</v>
      </c>
      <c r="H24" s="21">
        <f>[1]Premiums!H24</f>
        <v>48035.660000000018</v>
      </c>
      <c r="I24" s="37">
        <f>[1]Premiums!I24</f>
        <v>1104736.46</v>
      </c>
      <c r="J24" s="21">
        <f>[1]Premiums!J24</f>
        <v>168388.28</v>
      </c>
      <c r="K24" s="21">
        <f>[1]Premiums!K24</f>
        <v>133296.6</v>
      </c>
      <c r="L24" s="37">
        <f>[1]Premiums!L24</f>
        <v>849810.14999999991</v>
      </c>
      <c r="M24" s="21">
        <f>[1]Premiums!M24</f>
        <v>738478.92999999993</v>
      </c>
      <c r="N24" s="21">
        <f>[1]Premiums!N24</f>
        <v>0</v>
      </c>
      <c r="O24" s="21">
        <f>[1]Premiums!O24</f>
        <v>23913.740000000013</v>
      </c>
      <c r="P24" s="22">
        <f>[1]Premiums!P24</f>
        <v>0</v>
      </c>
      <c r="Q24" s="38">
        <f>[1]Premiums!Q24</f>
        <v>0</v>
      </c>
      <c r="R24" s="21">
        <f>[1]Premiums!R24</f>
        <v>0</v>
      </c>
      <c r="S24" s="21">
        <f>[1]Premiums!S24</f>
        <v>0</v>
      </c>
      <c r="T24" s="21">
        <f>[1]Premiums!T24</f>
        <v>0</v>
      </c>
      <c r="U24" s="21">
        <f>[1]Premiums!U24</f>
        <v>0</v>
      </c>
      <c r="V24" s="21">
        <f>[1]Premiums!V24</f>
        <v>0</v>
      </c>
      <c r="W24" s="21">
        <f>[1]Premiums!W24</f>
        <v>0</v>
      </c>
      <c r="X24" s="38">
        <f>[1]Premiums!X24</f>
        <v>0</v>
      </c>
      <c r="Y24" s="21">
        <f>[1]Premiums!Y24</f>
        <v>0</v>
      </c>
      <c r="Z24" s="29">
        <f>[1]Premiums!Z24</f>
        <v>8603696.5899999999</v>
      </c>
      <c r="AA24" s="8"/>
    </row>
    <row r="25" spans="1:27" x14ac:dyDescent="0.25">
      <c r="A25" s="20">
        <v>11</v>
      </c>
      <c r="B25" s="66" t="s">
        <v>53</v>
      </c>
      <c r="C25" s="37">
        <f>[1]Premiums!C25</f>
        <v>0</v>
      </c>
      <c r="D25" s="37">
        <f>[1]Premiums!D25</f>
        <v>0</v>
      </c>
      <c r="E25" s="37">
        <f>[1]Premiums!E25</f>
        <v>1837193.9</v>
      </c>
      <c r="F25" s="21">
        <f>[1]Premiums!F25</f>
        <v>0</v>
      </c>
      <c r="G25" s="21">
        <f>[1]Premiums!G25</f>
        <v>19755</v>
      </c>
      <c r="H25" s="21">
        <f>[1]Premiums!H25</f>
        <v>0</v>
      </c>
      <c r="I25" s="37">
        <f>[1]Premiums!I25</f>
        <v>0</v>
      </c>
      <c r="J25" s="21">
        <f>[1]Premiums!J25</f>
        <v>-922704.8</v>
      </c>
      <c r="K25" s="21">
        <f>[1]Premiums!K25</f>
        <v>219041.98</v>
      </c>
      <c r="L25" s="37">
        <f>[1]Premiums!L25</f>
        <v>0</v>
      </c>
      <c r="M25" s="21">
        <f>[1]Premiums!M25</f>
        <v>0</v>
      </c>
      <c r="N25" s="21">
        <f>[1]Premiums!N25</f>
        <v>0</v>
      </c>
      <c r="O25" s="21">
        <f>[1]Premiums!O25</f>
        <v>0</v>
      </c>
      <c r="P25" s="22">
        <f>[1]Premiums!P25</f>
        <v>0</v>
      </c>
      <c r="Q25" s="38">
        <f>[1]Premiums!Q25</f>
        <v>0</v>
      </c>
      <c r="R25" s="21">
        <f>[1]Premiums!R25</f>
        <v>0</v>
      </c>
      <c r="S25" s="21">
        <f>[1]Premiums!S25</f>
        <v>0</v>
      </c>
      <c r="T25" s="21">
        <f>[1]Premiums!T25</f>
        <v>0</v>
      </c>
      <c r="U25" s="21">
        <f>[1]Premiums!U25</f>
        <v>0</v>
      </c>
      <c r="V25" s="21">
        <f>[1]Premiums!V25</f>
        <v>0</v>
      </c>
      <c r="W25" s="21">
        <f>[1]Premiums!W25</f>
        <v>0</v>
      </c>
      <c r="X25" s="38">
        <f>[1]Premiums!X25</f>
        <v>0</v>
      </c>
      <c r="Y25" s="21">
        <f>[1]Premiums!Y25</f>
        <v>0</v>
      </c>
      <c r="Z25" s="29">
        <f>[1]Premiums!Z25</f>
        <v>1153286.0799999998</v>
      </c>
      <c r="AA25" s="8"/>
    </row>
    <row r="26" spans="1:27" x14ac:dyDescent="0.25">
      <c r="A26" s="20">
        <v>12</v>
      </c>
      <c r="B26" s="66" t="s">
        <v>54</v>
      </c>
      <c r="C26" s="37">
        <f>[1]Premiums!C26</f>
        <v>0</v>
      </c>
      <c r="D26" s="37">
        <f>[1]Premiums!D26</f>
        <v>10439</v>
      </c>
      <c r="E26" s="37">
        <f>[1]Premiums!E26</f>
        <v>185316.55999999997</v>
      </c>
      <c r="F26" s="21">
        <f>[1]Premiums!F26</f>
        <v>852</v>
      </c>
      <c r="G26" s="21">
        <f>[1]Premiums!G26</f>
        <v>42587.32</v>
      </c>
      <c r="H26" s="21">
        <f>[1]Premiums!H26</f>
        <v>0</v>
      </c>
      <c r="I26" s="37">
        <f>[1]Premiums!I26</f>
        <v>0</v>
      </c>
      <c r="J26" s="21">
        <f>[1]Premiums!J26</f>
        <v>4426.18</v>
      </c>
      <c r="K26" s="21">
        <f>[1]Premiums!K26</f>
        <v>41805.879999999997</v>
      </c>
      <c r="L26" s="37">
        <f>[1]Premiums!L26</f>
        <v>0</v>
      </c>
      <c r="M26" s="21">
        <f>[1]Premiums!M26</f>
        <v>2989.12</v>
      </c>
      <c r="N26" s="21">
        <f>[1]Premiums!N26</f>
        <v>0</v>
      </c>
      <c r="O26" s="21">
        <f>[1]Premiums!O26</f>
        <v>0</v>
      </c>
      <c r="P26" s="22">
        <f>[1]Premiums!P26</f>
        <v>0</v>
      </c>
      <c r="Q26" s="38">
        <f>[1]Premiums!Q26</f>
        <v>0</v>
      </c>
      <c r="R26" s="21">
        <f>[1]Premiums!R26</f>
        <v>0</v>
      </c>
      <c r="S26" s="21">
        <f>[1]Premiums!S26</f>
        <v>0</v>
      </c>
      <c r="T26" s="21">
        <f>[1]Premiums!T26</f>
        <v>0</v>
      </c>
      <c r="U26" s="21">
        <f>[1]Premiums!U26</f>
        <v>0</v>
      </c>
      <c r="V26" s="21">
        <f>[1]Premiums!V26</f>
        <v>0</v>
      </c>
      <c r="W26" s="21">
        <f>[1]Premiums!W26</f>
        <v>0</v>
      </c>
      <c r="X26" s="38">
        <f>[1]Premiums!X26</f>
        <v>0</v>
      </c>
      <c r="Y26" s="21">
        <f>[1]Premiums!Y26</f>
        <v>0</v>
      </c>
      <c r="Z26" s="29">
        <f>[1]Premiums!Z26</f>
        <v>288416.05999999994</v>
      </c>
      <c r="AA26" s="8"/>
    </row>
    <row r="27" spans="1:27" x14ac:dyDescent="0.25">
      <c r="A27" s="20">
        <v>13</v>
      </c>
      <c r="B27" s="66" t="s">
        <v>55</v>
      </c>
      <c r="C27" s="37">
        <f>[1]Premiums!C27</f>
        <v>5051428.57</v>
      </c>
      <c r="D27" s="37">
        <f>[1]Premiums!D27</f>
        <v>4445763</v>
      </c>
      <c r="E27" s="37">
        <f>[1]Premiums!E27</f>
        <v>4428741.4099999992</v>
      </c>
      <c r="F27" s="21">
        <f>[1]Premiums!F27</f>
        <v>2963919.73</v>
      </c>
      <c r="G27" s="21">
        <f>[1]Premiums!G27</f>
        <v>1731316.9</v>
      </c>
      <c r="H27" s="21">
        <f>[1]Premiums!H27</f>
        <v>953304.68380000093</v>
      </c>
      <c r="I27" s="37">
        <f>[1]Premiums!I27</f>
        <v>2212443.6500000004</v>
      </c>
      <c r="J27" s="21">
        <f>[1]Premiums!J27</f>
        <v>614903.20000000007</v>
      </c>
      <c r="K27" s="21">
        <f>[1]Premiums!K27</f>
        <v>4133330.85</v>
      </c>
      <c r="L27" s="37">
        <f>[1]Premiums!L27</f>
        <v>2540130.77</v>
      </c>
      <c r="M27" s="21">
        <f>[1]Premiums!M27</f>
        <v>3578044.97</v>
      </c>
      <c r="N27" s="21">
        <f>[1]Premiums!N27</f>
        <v>263321.43</v>
      </c>
      <c r="O27" s="21">
        <f>[1]Premiums!O27</f>
        <v>203509.48000000048</v>
      </c>
      <c r="P27" s="22">
        <f>[1]Premiums!P27</f>
        <v>0</v>
      </c>
      <c r="Q27" s="38">
        <f>[1]Premiums!Q27</f>
        <v>0</v>
      </c>
      <c r="R27" s="21">
        <f>[1]Premiums!R27</f>
        <v>756144.13</v>
      </c>
      <c r="S27" s="21">
        <f>[1]Premiums!S27</f>
        <v>0</v>
      </c>
      <c r="T27" s="21">
        <f>[1]Premiums!T27</f>
        <v>0</v>
      </c>
      <c r="U27" s="21">
        <f>[1]Premiums!U27</f>
        <v>0</v>
      </c>
      <c r="V27" s="21">
        <f>[1]Premiums!V27</f>
        <v>155178.38</v>
      </c>
      <c r="W27" s="21">
        <f>[1]Premiums!W27</f>
        <v>0</v>
      </c>
      <c r="X27" s="38">
        <f>[1]Premiums!X27</f>
        <v>143402.16</v>
      </c>
      <c r="Y27" s="21">
        <f>[1]Premiums!Y27</f>
        <v>89465.47</v>
      </c>
      <c r="Z27" s="29">
        <f>[1]Premiums!Z27</f>
        <v>34264348.783799998</v>
      </c>
      <c r="AA27" s="8"/>
    </row>
    <row r="28" spans="1:27" x14ac:dyDescent="0.25">
      <c r="A28" s="20">
        <v>14</v>
      </c>
      <c r="B28" s="66" t="s">
        <v>56</v>
      </c>
      <c r="C28" s="37">
        <f>[1]Premiums!C28</f>
        <v>816291.06</v>
      </c>
      <c r="D28" s="37">
        <f>[1]Premiums!D28</f>
        <v>0</v>
      </c>
      <c r="E28" s="37">
        <f>[1]Premiums!E28</f>
        <v>0</v>
      </c>
      <c r="F28" s="21">
        <f>[1]Premiums!F28</f>
        <v>0</v>
      </c>
      <c r="G28" s="21">
        <f>[1]Premiums!G28</f>
        <v>457111.75</v>
      </c>
      <c r="H28" s="21">
        <f>[1]Premiums!H28</f>
        <v>0</v>
      </c>
      <c r="I28" s="37">
        <f>[1]Premiums!I28</f>
        <v>0</v>
      </c>
      <c r="J28" s="21">
        <f>[1]Premiums!J28</f>
        <v>0</v>
      </c>
      <c r="K28" s="21">
        <f>[1]Premiums!K28</f>
        <v>0</v>
      </c>
      <c r="L28" s="37">
        <f>[1]Premiums!L28</f>
        <v>0</v>
      </c>
      <c r="M28" s="21">
        <f>[1]Premiums!M28</f>
        <v>0</v>
      </c>
      <c r="N28" s="21">
        <f>[1]Premiums!N28</f>
        <v>0</v>
      </c>
      <c r="O28" s="21">
        <f>[1]Premiums!O28</f>
        <v>5347.93</v>
      </c>
      <c r="P28" s="22">
        <f>[1]Premiums!P28</f>
        <v>0</v>
      </c>
      <c r="Q28" s="38">
        <f>[1]Premiums!Q28</f>
        <v>0</v>
      </c>
      <c r="R28" s="21">
        <f>[1]Premiums!R28</f>
        <v>0</v>
      </c>
      <c r="S28" s="21">
        <f>[1]Premiums!S28</f>
        <v>0</v>
      </c>
      <c r="T28" s="21">
        <f>[1]Premiums!T28</f>
        <v>6246296.2399999993</v>
      </c>
      <c r="U28" s="21">
        <f>[1]Premiums!U28</f>
        <v>0</v>
      </c>
      <c r="V28" s="21">
        <f>[1]Premiums!V28</f>
        <v>0</v>
      </c>
      <c r="W28" s="21">
        <f>[1]Premiums!W28</f>
        <v>0</v>
      </c>
      <c r="X28" s="38">
        <f>[1]Premiums!X28</f>
        <v>0</v>
      </c>
      <c r="Y28" s="21">
        <f>[1]Premiums!Y28</f>
        <v>0</v>
      </c>
      <c r="Z28" s="29">
        <f>[1]Premiums!Z28</f>
        <v>7525046.9799999995</v>
      </c>
      <c r="AA28" s="8"/>
    </row>
    <row r="29" spans="1:27" x14ac:dyDescent="0.25">
      <c r="A29" s="20">
        <v>15</v>
      </c>
      <c r="B29" s="66" t="s">
        <v>57</v>
      </c>
      <c r="C29" s="37">
        <f>[1]Premiums!C29</f>
        <v>26190244.510000002</v>
      </c>
      <c r="D29" s="37">
        <f>[1]Premiums!D29</f>
        <v>13606890</v>
      </c>
      <c r="E29" s="37">
        <f>[1]Premiums!E29</f>
        <v>0</v>
      </c>
      <c r="F29" s="21">
        <f>[1]Premiums!F29</f>
        <v>0</v>
      </c>
      <c r="G29" s="21">
        <f>[1]Premiums!G29</f>
        <v>25708.84</v>
      </c>
      <c r="H29" s="21">
        <f>[1]Premiums!H29</f>
        <v>11004972.853049228</v>
      </c>
      <c r="I29" s="37">
        <f>[1]Premiums!I29</f>
        <v>0</v>
      </c>
      <c r="J29" s="21">
        <f>[1]Premiums!J29</f>
        <v>109256.89</v>
      </c>
      <c r="K29" s="21">
        <f>[1]Premiums!K29</f>
        <v>1168633.49</v>
      </c>
      <c r="L29" s="37">
        <f>[1]Premiums!L29</f>
        <v>8159451.7599999998</v>
      </c>
      <c r="M29" s="21">
        <f>[1]Premiums!M29</f>
        <v>0</v>
      </c>
      <c r="N29" s="21">
        <f>[1]Premiums!N29</f>
        <v>0</v>
      </c>
      <c r="O29" s="21">
        <f>[1]Premiums!O29</f>
        <v>104991.77999999998</v>
      </c>
      <c r="P29" s="22">
        <f>[1]Premiums!P29</f>
        <v>0</v>
      </c>
      <c r="Q29" s="38">
        <f>[1]Premiums!Q29</f>
        <v>0</v>
      </c>
      <c r="R29" s="21">
        <f>[1]Premiums!R29</f>
        <v>281476.62</v>
      </c>
      <c r="S29" s="21">
        <f>[1]Premiums!S29</f>
        <v>0</v>
      </c>
      <c r="T29" s="21">
        <f>[1]Premiums!T29</f>
        <v>8965.0699999999888</v>
      </c>
      <c r="U29" s="21">
        <f>[1]Premiums!U29</f>
        <v>0</v>
      </c>
      <c r="V29" s="21">
        <f>[1]Premiums!V29</f>
        <v>0</v>
      </c>
      <c r="W29" s="21">
        <f>[1]Premiums!W29</f>
        <v>0</v>
      </c>
      <c r="X29" s="38">
        <f>[1]Premiums!X29</f>
        <v>230887.37000000011</v>
      </c>
      <c r="Y29" s="21">
        <f>[1]Premiums!Y29</f>
        <v>0</v>
      </c>
      <c r="Z29" s="29">
        <f>[1]Premiums!Z29</f>
        <v>60891479.183049232</v>
      </c>
      <c r="AA29" s="8"/>
    </row>
    <row r="30" spans="1:27" x14ac:dyDescent="0.25">
      <c r="A30" s="20">
        <v>16</v>
      </c>
      <c r="B30" s="66" t="s">
        <v>58</v>
      </c>
      <c r="C30" s="37">
        <f>[1]Premiums!C30</f>
        <v>141101.57</v>
      </c>
      <c r="D30" s="37">
        <f>[1]Premiums!D30</f>
        <v>5136</v>
      </c>
      <c r="E30" s="37">
        <f>[1]Premiums!E30</f>
        <v>20326.560000000001</v>
      </c>
      <c r="F30" s="21">
        <f>[1]Premiums!F30</f>
        <v>1290949.92</v>
      </c>
      <c r="G30" s="21">
        <f>[1]Premiums!G30</f>
        <v>314775.03999999998</v>
      </c>
      <c r="H30" s="21">
        <f>[1]Premiums!H30</f>
        <v>0</v>
      </c>
      <c r="I30" s="37">
        <f>[1]Premiums!I30</f>
        <v>447561.92</v>
      </c>
      <c r="J30" s="21">
        <f>[1]Premiums!J30</f>
        <v>127913.12</v>
      </c>
      <c r="K30" s="21">
        <f>[1]Premiums!K30</f>
        <v>1404377.7999999998</v>
      </c>
      <c r="L30" s="37">
        <f>[1]Premiums!L30</f>
        <v>431514.17000000004</v>
      </c>
      <c r="M30" s="21">
        <f>[1]Premiums!M30</f>
        <v>212339.45</v>
      </c>
      <c r="N30" s="21">
        <f>[1]Premiums!N30</f>
        <v>3256550.38</v>
      </c>
      <c r="O30" s="21">
        <f>[1]Premiums!O30</f>
        <v>8964.66</v>
      </c>
      <c r="P30" s="22">
        <f>[1]Premiums!P30</f>
        <v>0</v>
      </c>
      <c r="Q30" s="38">
        <f>[1]Premiums!Q30</f>
        <v>73317.510000000009</v>
      </c>
      <c r="R30" s="21">
        <f>[1]Premiums!R30</f>
        <v>0</v>
      </c>
      <c r="S30" s="21">
        <f>[1]Premiums!S30</f>
        <v>12980.719999999998</v>
      </c>
      <c r="T30" s="21">
        <f>[1]Premiums!T30</f>
        <v>0</v>
      </c>
      <c r="U30" s="21">
        <f>[1]Premiums!U30</f>
        <v>369822</v>
      </c>
      <c r="V30" s="21">
        <f>[1]Premiums!V30</f>
        <v>0</v>
      </c>
      <c r="W30" s="21">
        <f>[1]Premiums!W30</f>
        <v>1503407</v>
      </c>
      <c r="X30" s="38">
        <f>[1]Premiums!X30</f>
        <v>0</v>
      </c>
      <c r="Y30" s="21">
        <f>[1]Premiums!Y30</f>
        <v>0</v>
      </c>
      <c r="Z30" s="29">
        <f>[1]Premiums!Z30</f>
        <v>9621037.8200000003</v>
      </c>
      <c r="AA30" s="8"/>
    </row>
    <row r="31" spans="1:27" x14ac:dyDescent="0.25">
      <c r="A31" s="20">
        <v>17</v>
      </c>
      <c r="B31" s="66" t="s">
        <v>59</v>
      </c>
      <c r="C31" s="37">
        <f>[1]Premiums!C31</f>
        <v>1886749.64</v>
      </c>
      <c r="D31" s="37">
        <f>[1]Premiums!D31</f>
        <v>0</v>
      </c>
      <c r="E31" s="37">
        <f>[1]Premiums!E31</f>
        <v>0</v>
      </c>
      <c r="F31" s="21">
        <f>[1]Premiums!F31</f>
        <v>344.14000000000004</v>
      </c>
      <c r="G31" s="21">
        <f>[1]Premiums!G31</f>
        <v>0</v>
      </c>
      <c r="H31" s="21">
        <f>[1]Premiums!H31</f>
        <v>0</v>
      </c>
      <c r="I31" s="37">
        <f>[1]Premiums!I31</f>
        <v>0</v>
      </c>
      <c r="J31" s="21">
        <f>[1]Premiums!J31</f>
        <v>0</v>
      </c>
      <c r="K31" s="21">
        <f>[1]Premiums!K31</f>
        <v>10062.59</v>
      </c>
      <c r="L31" s="37">
        <f>[1]Premiums!L31</f>
        <v>0</v>
      </c>
      <c r="M31" s="21">
        <f>[1]Premiums!M31</f>
        <v>0</v>
      </c>
      <c r="N31" s="21">
        <f>[1]Premiums!N31</f>
        <v>0</v>
      </c>
      <c r="O31" s="21">
        <f>[1]Premiums!O31</f>
        <v>0</v>
      </c>
      <c r="P31" s="22">
        <f>[1]Premiums!P31</f>
        <v>0</v>
      </c>
      <c r="Q31" s="38">
        <f>[1]Premiums!Q31</f>
        <v>0</v>
      </c>
      <c r="R31" s="21">
        <f>[1]Premiums!R31</f>
        <v>0</v>
      </c>
      <c r="S31" s="21">
        <f>[1]Premiums!S31</f>
        <v>0</v>
      </c>
      <c r="T31" s="21">
        <f>[1]Premiums!T31</f>
        <v>0</v>
      </c>
      <c r="U31" s="21">
        <f>[1]Premiums!U31</f>
        <v>0</v>
      </c>
      <c r="V31" s="21">
        <f>[1]Premiums!V31</f>
        <v>0</v>
      </c>
      <c r="W31" s="21">
        <f>[1]Premiums!W31</f>
        <v>0</v>
      </c>
      <c r="X31" s="38">
        <f>[1]Premiums!X31</f>
        <v>0</v>
      </c>
      <c r="Y31" s="21">
        <f>[1]Premiums!Y31</f>
        <v>0</v>
      </c>
      <c r="Z31" s="29">
        <f>[1]Premiums!Z31</f>
        <v>1897156.3699999999</v>
      </c>
      <c r="AA31" s="8"/>
    </row>
    <row r="32" spans="1:27" x14ac:dyDescent="0.25">
      <c r="A32" s="20">
        <v>18</v>
      </c>
      <c r="B32" s="66" t="s">
        <v>60</v>
      </c>
      <c r="C32" s="37">
        <f>[1]Premiums!C32</f>
        <v>75283701.030000001</v>
      </c>
      <c r="D32" s="37">
        <f>[1]Premiums!D32</f>
        <v>2957119</v>
      </c>
      <c r="E32" s="37">
        <f>[1]Premiums!E32</f>
        <v>1966199.74</v>
      </c>
      <c r="F32" s="21">
        <f>[1]Premiums!F32</f>
        <v>1715472.45</v>
      </c>
      <c r="G32" s="21">
        <f>[1]Premiums!G32</f>
        <v>961704.95</v>
      </c>
      <c r="H32" s="21">
        <f>[1]Premiums!H32</f>
        <v>3585.8392000000031</v>
      </c>
      <c r="I32" s="37">
        <f>[1]Premiums!I32</f>
        <v>2209968.8600000003</v>
      </c>
      <c r="J32" s="21">
        <f>[1]Premiums!J32</f>
        <v>1077679.99</v>
      </c>
      <c r="K32" s="21">
        <f>[1]Premiums!K32</f>
        <v>2759888.61</v>
      </c>
      <c r="L32" s="37">
        <f>[1]Premiums!L32</f>
        <v>350849.16</v>
      </c>
      <c r="M32" s="21">
        <f>[1]Premiums!M32</f>
        <v>1333753.76</v>
      </c>
      <c r="N32" s="21">
        <f>[1]Premiums!N32</f>
        <v>669798.46</v>
      </c>
      <c r="O32" s="21">
        <f>[1]Premiums!O32</f>
        <v>45007.320000000007</v>
      </c>
      <c r="P32" s="22">
        <f>[1]Premiums!P32</f>
        <v>0</v>
      </c>
      <c r="Q32" s="38">
        <f>[1]Premiums!Q32</f>
        <v>430471.11000000086</v>
      </c>
      <c r="R32" s="21">
        <f>[1]Premiums!R32</f>
        <v>0</v>
      </c>
      <c r="S32" s="21">
        <f>[1]Premiums!S32</f>
        <v>0</v>
      </c>
      <c r="T32" s="21">
        <f>[1]Premiums!T32</f>
        <v>0</v>
      </c>
      <c r="U32" s="21">
        <f>[1]Premiums!U32</f>
        <v>0</v>
      </c>
      <c r="V32" s="21">
        <f>[1]Premiums!V32</f>
        <v>0</v>
      </c>
      <c r="W32" s="21">
        <f>[1]Premiums!W32</f>
        <v>0</v>
      </c>
      <c r="X32" s="38">
        <f>[1]Premiums!X32</f>
        <v>0</v>
      </c>
      <c r="Y32" s="21">
        <f>[1]Premiums!Y32</f>
        <v>0</v>
      </c>
      <c r="Z32" s="29">
        <f>[1]Premiums!Z32</f>
        <v>91765200.279199988</v>
      </c>
      <c r="AA32" s="8"/>
    </row>
    <row r="33" spans="1:46" s="28" customFormat="1" x14ac:dyDescent="0.25">
      <c r="A33" s="106" t="s">
        <v>61</v>
      </c>
      <c r="B33" s="107"/>
      <c r="C33" s="32">
        <f>[1]Premiums!C33</f>
        <v>281866803.84999996</v>
      </c>
      <c r="D33" s="32">
        <f>[1]Premiums!D33</f>
        <v>263294781</v>
      </c>
      <c r="E33" s="32">
        <f>[1]Premiums!E33</f>
        <v>232969554.74000007</v>
      </c>
      <c r="F33" s="23">
        <f>[1]Premiums!F33</f>
        <v>201619638.47999993</v>
      </c>
      <c r="G33" s="23">
        <f>[1]Premiums!G33</f>
        <v>152005282.91</v>
      </c>
      <c r="H33" s="23">
        <f>[1]Premiums!H33</f>
        <v>134060552.46924131</v>
      </c>
      <c r="I33" s="32">
        <f>[1]Premiums!I33</f>
        <v>131150800.38000001</v>
      </c>
      <c r="J33" s="23">
        <f>[1]Premiums!J33</f>
        <v>128142233.80000004</v>
      </c>
      <c r="K33" s="23">
        <f>[1]Premiums!K33</f>
        <v>118342711.71999997</v>
      </c>
      <c r="L33" s="32">
        <f>[1]Premiums!L33</f>
        <v>115757156.11999999</v>
      </c>
      <c r="M33" s="23">
        <f>[1]Premiums!M33</f>
        <v>59650298.809999987</v>
      </c>
      <c r="N33" s="23">
        <f>[1]Premiums!N33</f>
        <v>27449281.470000003</v>
      </c>
      <c r="O33" s="23">
        <f>[1]Premiums!O33</f>
        <v>21064689.769999906</v>
      </c>
      <c r="P33" s="33">
        <f>[1]Premiums!P33</f>
        <v>17461659</v>
      </c>
      <c r="Q33" s="45">
        <f>[1]Premiums!Q33</f>
        <v>13075301.479607197</v>
      </c>
      <c r="R33" s="23">
        <f>[1]Premiums!R33</f>
        <v>11417468.0097357</v>
      </c>
      <c r="S33" s="23">
        <f>[1]Premiums!S33</f>
        <v>6683050.723217804</v>
      </c>
      <c r="T33" s="23">
        <f>[1]Premiums!T33</f>
        <v>6255261.3099999996</v>
      </c>
      <c r="U33" s="23">
        <f>[1]Premiums!U33</f>
        <v>4408487.76</v>
      </c>
      <c r="V33" s="23">
        <f>[1]Premiums!V33</f>
        <v>2417555.77</v>
      </c>
      <c r="W33" s="23">
        <f>[1]Premiums!W33</f>
        <v>1568405</v>
      </c>
      <c r="X33" s="23">
        <f>[1]Premiums!X33</f>
        <v>1163093.1200000118</v>
      </c>
      <c r="Y33" s="23">
        <f>[1]Premiums!Y33</f>
        <v>622423.86</v>
      </c>
      <c r="Z33" s="29">
        <f>[1]Premiums!Z33</f>
        <v>1932446491.5518014</v>
      </c>
      <c r="AA33" s="8"/>
      <c r="AB33" s="24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</row>
    <row r="34" spans="1:46" s="28" customFormat="1" ht="32.25" customHeight="1" x14ac:dyDescent="0.25">
      <c r="A34" s="108" t="s">
        <v>62</v>
      </c>
      <c r="B34" s="109"/>
      <c r="C34" s="36">
        <f>[1]Premiums!C34</f>
        <v>0.1458600820681219</v>
      </c>
      <c r="D34" s="36">
        <f>[1]Premiums!D34</f>
        <v>0.13624945484962322</v>
      </c>
      <c r="E34" s="36">
        <f>[1]Premiums!E34</f>
        <v>0.12055679459094355</v>
      </c>
      <c r="F34" s="36">
        <f>[1]Premiums!F34</f>
        <v>0.10433387902921673</v>
      </c>
      <c r="G34" s="36">
        <f>[1]Premiums!G34</f>
        <v>7.8659504195604441E-2</v>
      </c>
      <c r="H34" s="36">
        <f>[1]Premiums!H34</f>
        <v>6.9373487470583167E-2</v>
      </c>
      <c r="I34" s="36">
        <f>[1]Premiums!I34</f>
        <v>6.7867752588938554E-2</v>
      </c>
      <c r="J34" s="36">
        <f>[1]Premiums!J34</f>
        <v>6.6310883307872978E-2</v>
      </c>
      <c r="K34" s="36">
        <f>[1]Premiums!K34</f>
        <v>6.1239838845404668E-2</v>
      </c>
      <c r="L34" s="36">
        <f>[1]Premiums!L34</f>
        <v>5.9901868758624299E-2</v>
      </c>
      <c r="M34" s="36">
        <f>[1]Premiums!M34</f>
        <v>3.0867762223056094E-2</v>
      </c>
      <c r="N34" s="36">
        <f>[1]Premiums!N34</f>
        <v>1.4204419936076762E-2</v>
      </c>
      <c r="O34" s="36">
        <f>[1]Premiums!O34</f>
        <v>1.0900529387017827E-2</v>
      </c>
      <c r="P34" s="36">
        <f>[1]Premiums!P34</f>
        <v>9.036037518419391E-3</v>
      </c>
      <c r="Q34" s="36">
        <f>[1]Premiums!Q34</f>
        <v>6.7661907001147605E-3</v>
      </c>
      <c r="R34" s="36">
        <f>[1]Premiums!R34</f>
        <v>5.9082971040337554E-3</v>
      </c>
      <c r="S34" s="36">
        <f>[1]Premiums!S34</f>
        <v>3.4583367521090593E-3</v>
      </c>
      <c r="T34" s="36">
        <f>[1]Premiums!T34</f>
        <v>3.2369648201626905E-3</v>
      </c>
      <c r="U34" s="36">
        <f>[1]Premiums!U34</f>
        <v>2.2812987470922814E-3</v>
      </c>
      <c r="V34" s="36">
        <f>[1]Premiums!V34</f>
        <v>1.25103374430753E-3</v>
      </c>
      <c r="W34" s="36">
        <f>[1]Premiums!W34</f>
        <v>8.1161626304101836E-4</v>
      </c>
      <c r="X34" s="36">
        <f>[1]Premiums!X34</f>
        <v>6.018759769467251E-4</v>
      </c>
      <c r="Y34" s="36">
        <f>[1]Premiums!Y34</f>
        <v>3.2209112268882464E-4</v>
      </c>
      <c r="Z34" s="36">
        <f>[1]Premiums!Z34</f>
        <v>0.99999999999999989</v>
      </c>
      <c r="AA34" s="24"/>
      <c r="AB34" s="24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</row>
    <row r="35" spans="1:46" ht="18" customHeight="1" x14ac:dyDescent="0.25">
      <c r="A35" s="6" t="s">
        <v>63</v>
      </c>
      <c r="C35" s="24"/>
      <c r="G35" s="24"/>
      <c r="K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46" ht="15" customHeight="1" x14ac:dyDescent="0.25"/>
    <row r="37" spans="1:46" ht="15" customHeight="1" x14ac:dyDescent="0.25">
      <c r="D37" s="50"/>
      <c r="E37" s="49"/>
      <c r="F37" s="50"/>
      <c r="G37" s="50"/>
      <c r="H37" s="50"/>
      <c r="I37" s="50"/>
      <c r="J37" s="50"/>
      <c r="L37" s="49"/>
      <c r="M37" s="50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>
      <c r="F44" s="52"/>
    </row>
    <row r="45" spans="1:46" ht="15" customHeight="1" x14ac:dyDescent="0.25">
      <c r="F45" s="52"/>
    </row>
    <row r="46" spans="1:46" ht="15" customHeight="1" x14ac:dyDescent="0.25">
      <c r="A46" s="53">
        <f>(Z4+Z6)/$Z$33</f>
        <v>5.6325873916337935E-2</v>
      </c>
      <c r="B46" s="104" t="s">
        <v>293</v>
      </c>
      <c r="F46" s="52"/>
    </row>
    <row r="47" spans="1:46" ht="15" customHeight="1" x14ac:dyDescent="0.25">
      <c r="A47" s="53">
        <f>(Z7+Z20)/$Z$33</f>
        <v>0.69652909582144062</v>
      </c>
      <c r="B47" s="105" t="s">
        <v>294</v>
      </c>
      <c r="F47" s="52"/>
    </row>
    <row r="48" spans="1:46" ht="15" customHeight="1" x14ac:dyDescent="0.25">
      <c r="A48" s="53">
        <f>Z8/$Z$33</f>
        <v>5.1563889316274458E-3</v>
      </c>
      <c r="B48" s="105" t="s">
        <v>36</v>
      </c>
      <c r="F48" s="52"/>
    </row>
    <row r="49" spans="1:6" ht="15" customHeight="1" x14ac:dyDescent="0.25">
      <c r="A49" s="53">
        <f>(Z25+Z9)/$Z$33</f>
        <v>1.627623959447514E-3</v>
      </c>
      <c r="B49" s="105" t="s">
        <v>295</v>
      </c>
      <c r="F49" s="52"/>
    </row>
    <row r="50" spans="1:6" ht="15" customHeight="1" x14ac:dyDescent="0.25">
      <c r="A50" s="53">
        <f>(Z26+Z10)/$Z$33</f>
        <v>3.9458277948896574E-3</v>
      </c>
      <c r="B50" s="105" t="s">
        <v>296</v>
      </c>
      <c r="F50" s="52"/>
    </row>
    <row r="51" spans="1:6" ht="15" customHeight="1" x14ac:dyDescent="0.25">
      <c r="A51" s="53">
        <f>Z11/$Z$33</f>
        <v>1.195566108123609E-2</v>
      </c>
      <c r="B51" s="105" t="s">
        <v>39</v>
      </c>
      <c r="F51" s="52"/>
    </row>
    <row r="52" spans="1:6" ht="15" customHeight="1" x14ac:dyDescent="0.25">
      <c r="A52" s="53">
        <f>(Z12+Z17)/$Z$33</f>
        <v>0.11787739526831752</v>
      </c>
      <c r="B52" s="105" t="s">
        <v>297</v>
      </c>
      <c r="F52" s="52"/>
    </row>
    <row r="53" spans="1:6" ht="15" customHeight="1" x14ac:dyDescent="0.25">
      <c r="A53" s="53">
        <f>Z27/$Z$33</f>
        <v>1.7731072468808642E-2</v>
      </c>
      <c r="B53" s="105" t="s">
        <v>55</v>
      </c>
      <c r="F53" s="52"/>
    </row>
    <row r="54" spans="1:6" ht="15" customHeight="1" x14ac:dyDescent="0.25">
      <c r="A54" s="53">
        <f>(Z28+Z29+Z30+Z31)/$Z$33</f>
        <v>4.1364519381263558E-2</v>
      </c>
      <c r="B54" s="105" t="s">
        <v>298</v>
      </c>
      <c r="F54" s="52"/>
    </row>
    <row r="55" spans="1:6" ht="15" customHeight="1" x14ac:dyDescent="0.25">
      <c r="A55" s="53">
        <f>Z32/$Z$33</f>
        <v>4.7486541376630977E-2</v>
      </c>
      <c r="B55" s="105" t="s">
        <v>60</v>
      </c>
      <c r="F55" s="52"/>
    </row>
    <row r="56" spans="1:6" ht="15" customHeight="1" x14ac:dyDescent="0.25">
      <c r="A56" s="52"/>
      <c r="B56" s="52"/>
      <c r="F56" s="52"/>
    </row>
    <row r="57" spans="1:6" ht="15" customHeight="1" x14ac:dyDescent="0.25">
      <c r="F57" s="52"/>
    </row>
    <row r="58" spans="1:6" ht="15" customHeight="1" x14ac:dyDescent="0.25">
      <c r="F58" s="52"/>
    </row>
    <row r="59" spans="1:6" ht="15" customHeight="1" x14ac:dyDescent="0.25">
      <c r="F59" s="52"/>
    </row>
    <row r="60" spans="1:6" ht="15" customHeight="1" x14ac:dyDescent="0.25">
      <c r="F60" s="52"/>
    </row>
    <row r="61" spans="1:6" ht="15" customHeight="1" x14ac:dyDescent="0.25">
      <c r="F61" s="52"/>
    </row>
    <row r="62" spans="1:6" x14ac:dyDescent="0.25">
      <c r="F62" s="52"/>
    </row>
    <row r="63" spans="1:6" x14ac:dyDescent="0.25">
      <c r="F63" s="52"/>
    </row>
    <row r="64" spans="1:6" x14ac:dyDescent="0.25">
      <c r="F64" s="52"/>
    </row>
    <row r="65" spans="6:6" x14ac:dyDescent="0.25">
      <c r="F65" s="52"/>
    </row>
    <row r="66" spans="6:6" x14ac:dyDescent="0.25">
      <c r="F66" s="52"/>
    </row>
    <row r="67" spans="6:6" x14ac:dyDescent="0.25">
      <c r="F67" s="52"/>
    </row>
    <row r="68" spans="6:6" x14ac:dyDescent="0.25">
      <c r="F68" s="52"/>
    </row>
  </sheetData>
  <sortState columnSort="1" ref="C3:Z35">
    <sortCondition descending="1" ref="C34:Z34"/>
  </sortState>
  <mergeCells count="3">
    <mergeCell ref="A33:B33"/>
    <mergeCell ref="A34:B34"/>
    <mergeCell ref="A1:Z1"/>
  </mergeCells>
  <conditionalFormatting sqref="AA34">
    <cfRule type="cellIs" dxfId="11" priority="23" operator="notEqual">
      <formula>0</formula>
    </cfRule>
  </conditionalFormatting>
  <conditionalFormatting sqref="AA4:AA33">
    <cfRule type="cellIs" dxfId="10" priority="18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1"/>
  <sheetViews>
    <sheetView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25" customWidth="1"/>
    <col min="2" max="2" width="53.85546875" style="25" customWidth="1"/>
    <col min="3" max="26" width="20.42578125" style="25" customWidth="1"/>
    <col min="27" max="27" width="12.42578125" style="25" bestFit="1" customWidth="1"/>
    <col min="28" max="28" width="11" style="25" bestFit="1" customWidth="1"/>
    <col min="29" max="16384" width="9.140625" style="25"/>
  </cols>
  <sheetData>
    <row r="1" spans="1:28" x14ac:dyDescent="0.25">
      <c r="A1" s="110" t="str">
        <f>"GROSS CLAIMS PAID AS AT "&amp;'[1]Data contr.'!$B$2&amp;"*"</f>
        <v>GROSS CLAIMS PAID AS AT 31.08.2022*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</row>
    <row r="2" spans="1:28" x14ac:dyDescent="0.25">
      <c r="B2" s="24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69" t="s">
        <v>65</v>
      </c>
    </row>
    <row r="3" spans="1:28" ht="87" customHeight="1" x14ac:dyDescent="0.25">
      <c r="A3" s="30" t="s">
        <v>30</v>
      </c>
      <c r="B3" s="63" t="s">
        <v>31</v>
      </c>
      <c r="C3" s="31" t="str">
        <f>VLOOKUP([1]Payments!C$3,'[2]Общо застраховане'!$E$1:$G$31,3,FALSE)</f>
        <v>Euroins Insurance Jsc</v>
      </c>
      <c r="D3" s="31" t="str">
        <f>VLOOKUP([1]Payments!D$3,'[2]Общо застраховане'!$E$1:$G$31,3,FALSE)</f>
        <v>ZK LEV INS AD</v>
      </c>
      <c r="E3" s="31" t="str">
        <f>VLOOKUP([1]Payments!E$3,'[2]Общо застраховане'!$E$1:$G$31,3,FALSE)</f>
        <v>Bulstrad Vienna Insurance Group</v>
      </c>
      <c r="F3" s="31" t="str">
        <f>VLOOKUP([1]Payments!F$3,'[2]Общо застраховане'!$E$1:$G$31,3,FALSE)</f>
        <v>Insurance company BUL INS LTD</v>
      </c>
      <c r="G3" s="31" t="str">
        <f>VLOOKUP([1]Payments!G$3,'[2]Общо застраховане'!$E$1:$G$31,3,FALSE)</f>
        <v>"DZI - General Insurance" JSC</v>
      </c>
      <c r="H3" s="31" t="str">
        <f>VLOOKUP([1]Payments!H$3,'[2]Общо застраховане'!$E$1:$G$31,3,FALSE)</f>
        <v>DallBogg: Zhivot I zdrave</v>
      </c>
      <c r="I3" s="31" t="str">
        <f>VLOOKUP([1]Payments!I$3,'[2]Общо застраховане'!$E$1:$G$31,3,FALSE)</f>
        <v>Аrmeec insurance JSC</v>
      </c>
      <c r="J3" s="31" t="str">
        <f>VLOOKUP([1]Payments!J$3,'[2]Общо застраховане'!$E$1:$G$31,3,FALSE)</f>
        <v>Generali insurance AD</v>
      </c>
      <c r="K3" s="31" t="str">
        <f>VLOOKUP([1]Payments!K$3,'[2]Общо застраховане'!$E$1:$G$31,3,FALSE)</f>
        <v>JSIC OZK - Insurance JSC</v>
      </c>
      <c r="L3" s="31" t="str">
        <f>VLOOKUP([1]Payments!L$3,'[2]Общо застраховане'!$E$1:$G$31,3,FALSE)</f>
        <v>ZAD "Allianz Bulgaria"</v>
      </c>
      <c r="M3" s="31" t="str">
        <f>VLOOKUP([1]Payments!M$3,'[2]Общо застраховане'!$E$1:$G$31,3,FALSE)</f>
        <v>UNIQA Insurance pls</v>
      </c>
      <c r="N3" s="31" t="str">
        <f>VLOOKUP([1]Payments!N$3,'[2]Общо застраховане'!$E$1:$G$31,3,FALSE)</f>
        <v>OZOF Doverie AD</v>
      </c>
      <c r="O3" s="31" t="str">
        <f>VLOOKUP([1]Payments!O$3,'[2]Общо застраховане'!$E$1:$G$31,3,FALSE)</f>
        <v>Insurance company "Asset Insurance" AD</v>
      </c>
      <c r="P3" s="31" t="str">
        <f>VLOOKUP([1]Payments!P$3,'[2]Общо застраховане'!$E$1:$G$31,3,FALSE)</f>
        <v>"Groupama Zastrahovane" EAD</v>
      </c>
      <c r="Q3" s="31" t="str">
        <f>VLOOKUP([1]Payments!Q$3,'[2]Общо застраховане'!$E$1:$G$31,3,FALSE)</f>
        <v>Bulgaria Insurance AD</v>
      </c>
      <c r="R3" s="31" t="str">
        <f>VLOOKUP([1]Payments!R$3,'[2]Общо застраховане'!$E$1:$G$31,3,FALSE)</f>
        <v>"Insurance company EIG Re" EAD</v>
      </c>
      <c r="S3" s="31" t="str">
        <f>VLOOKUP([1]Payments!S$3,'[2]Общо застраховане'!$E$1:$G$31,3,FALSE)</f>
        <v>Insurance Company "OZOK Ins" AD</v>
      </c>
      <c r="T3" s="31" t="str">
        <f>VLOOKUP([1]Payments!T$3,'[2]Общо застраховане'!$E$1:$G$31,3,FALSE)</f>
        <v>Fi Health Insurance AD</v>
      </c>
      <c r="U3" s="31" t="str">
        <f>VLOOKUP([1]Payments!U$3,'[2]Общо застраховане'!$E$1:$G$31,3,FALSE)</f>
        <v>Saglasie Insurance JSC</v>
      </c>
      <c r="V3" s="31" t="str">
        <f>VLOOKUP([1]Payments!V$3,'[2]Общо застраховане'!$E$1:$G$31,3,FALSE)</f>
        <v>Bulgarian export insurance agency \BAEZ\</v>
      </c>
      <c r="W3" s="31" t="str">
        <f>VLOOKUP([1]Payments!W$3,'[2]Общо застраховане'!$E$1:$G$31,3,FALSE)</f>
        <v>"ZAD European Insurance Company"</v>
      </c>
      <c r="X3" s="31" t="str">
        <f>VLOOKUP([1]Payments!X$3,'[2]Общо застраховане'!$E$1:$G$31,3,FALSE)</f>
        <v>Axiom Insurance Company Jsc</v>
      </c>
      <c r="Y3" s="31" t="str">
        <f>VLOOKUP([1]Payments!Y$3,'[2]Общо застраховане'!$E$1:$G$31,3,FALSE)</f>
        <v>ZAD "ENERGY"</v>
      </c>
      <c r="Z3" s="31" t="s">
        <v>66</v>
      </c>
      <c r="AA3" s="26"/>
    </row>
    <row r="4" spans="1:28" x14ac:dyDescent="0.25">
      <c r="A4" s="20">
        <v>1</v>
      </c>
      <c r="B4" s="65" t="s">
        <v>32</v>
      </c>
      <c r="C4" s="38">
        <f>[1]Payments!C4</f>
        <v>479463.15</v>
      </c>
      <c r="D4" s="38">
        <f>[1]Payments!D4</f>
        <v>1918090</v>
      </c>
      <c r="E4" s="38">
        <f>[1]Payments!E4</f>
        <v>684556.75</v>
      </c>
      <c r="F4" s="38">
        <f>[1]Payments!F4</f>
        <v>3488.6699999999996</v>
      </c>
      <c r="G4" s="38">
        <f>[1]Payments!G4</f>
        <v>1187105.3373451519</v>
      </c>
      <c r="H4" s="38">
        <f>[1]Payments!H4</f>
        <v>16883.27</v>
      </c>
      <c r="I4" s="38">
        <f>[1]Payments!I4</f>
        <v>1194065.4899999998</v>
      </c>
      <c r="J4" s="38">
        <f>[1]Payments!J4</f>
        <v>1726314.77</v>
      </c>
      <c r="K4" s="38">
        <f>[1]Payments!K4</f>
        <v>259555.66999999998</v>
      </c>
      <c r="L4" s="47">
        <f>[1]Payments!L4</f>
        <v>278948.14</v>
      </c>
      <c r="M4" s="38">
        <f>[1]Payments!M4</f>
        <v>590</v>
      </c>
      <c r="N4" s="38">
        <f>[1]Payments!N4</f>
        <v>0</v>
      </c>
      <c r="O4" s="38">
        <f>[1]Payments!O4</f>
        <v>70014.012470202622</v>
      </c>
      <c r="P4" s="38">
        <f>[1]Payments!P4</f>
        <v>268405.18999999994</v>
      </c>
      <c r="Q4" s="38">
        <f>[1]Payments!Q4</f>
        <v>150887.65</v>
      </c>
      <c r="R4" s="38">
        <f>[1]Payments!R4</f>
        <v>0</v>
      </c>
      <c r="S4" s="38">
        <f>[1]Payments!S4</f>
        <v>162711.82000000007</v>
      </c>
      <c r="T4" s="38">
        <f>[1]Payments!T4</f>
        <v>123771.15459994653</v>
      </c>
      <c r="U4" s="38">
        <f>[1]Payments!U4</f>
        <v>1363.1416089302249</v>
      </c>
      <c r="V4" s="38">
        <f>[1]Payments!V4</f>
        <v>0</v>
      </c>
      <c r="W4" s="38">
        <f>[1]Payments!W4</f>
        <v>28829</v>
      </c>
      <c r="X4" s="38">
        <f>[1]Payments!X4</f>
        <v>0</v>
      </c>
      <c r="Y4" s="38">
        <f>[1]Payments!Y4</f>
        <v>45655.76</v>
      </c>
      <c r="Z4" s="29">
        <f>[1]Payments!Z4</f>
        <v>8600698.9760242309</v>
      </c>
      <c r="AA4" s="8"/>
      <c r="AB4" s="27"/>
    </row>
    <row r="5" spans="1:28" ht="31.5" x14ac:dyDescent="0.25">
      <c r="A5" s="54">
        <v>1.1000000000000001</v>
      </c>
      <c r="B5" s="3" t="s">
        <v>33</v>
      </c>
      <c r="C5" s="37">
        <f>[1]Payments!C5</f>
        <v>0</v>
      </c>
      <c r="D5" s="37">
        <f>[1]Payments!D5</f>
        <v>0</v>
      </c>
      <c r="E5" s="37">
        <f>[1]Payments!E5</f>
        <v>35150.559999999998</v>
      </c>
      <c r="F5" s="21">
        <f>[1]Payments!F5</f>
        <v>0</v>
      </c>
      <c r="G5" s="21">
        <f>[1]Payments!G5</f>
        <v>9708.9232991319441</v>
      </c>
      <c r="H5" s="21">
        <f>[1]Payments!H5</f>
        <v>0</v>
      </c>
      <c r="I5" s="37">
        <f>[1]Payments!I5</f>
        <v>117669.92</v>
      </c>
      <c r="J5" s="21">
        <f>[1]Payments!J5</f>
        <v>1197.3900000000001</v>
      </c>
      <c r="K5" s="21">
        <f>[1]Payments!K5</f>
        <v>827.62</v>
      </c>
      <c r="L5" s="37">
        <f>[1]Payments!L5</f>
        <v>1000</v>
      </c>
      <c r="M5" s="21">
        <f>[1]Payments!M5</f>
        <v>0</v>
      </c>
      <c r="N5" s="21">
        <f>[1]Payments!N5</f>
        <v>0</v>
      </c>
      <c r="O5" s="21">
        <f>[1]Payments!O5</f>
        <v>14.489147616216176</v>
      </c>
      <c r="P5" s="22">
        <f>[1]Payments!P5</f>
        <v>0</v>
      </c>
      <c r="Q5" s="38">
        <f>[1]Payments!Q5</f>
        <v>0</v>
      </c>
      <c r="R5" s="21">
        <f>[1]Payments!R5</f>
        <v>0</v>
      </c>
      <c r="S5" s="21">
        <f>[1]Payments!S5</f>
        <v>0</v>
      </c>
      <c r="T5" s="21">
        <f>[1]Payments!T5</f>
        <v>0</v>
      </c>
      <c r="U5" s="21">
        <f>[1]Payments!U5</f>
        <v>0</v>
      </c>
      <c r="V5" s="21">
        <f>[1]Payments!V5</f>
        <v>0</v>
      </c>
      <c r="W5" s="21">
        <f>[1]Payments!W5</f>
        <v>0</v>
      </c>
      <c r="X5" s="38">
        <f>[1]Payments!X5</f>
        <v>0</v>
      </c>
      <c r="Y5" s="21">
        <f>[1]Payments!Y5</f>
        <v>0</v>
      </c>
      <c r="Z5" s="29">
        <f>[1]Payments!Z5</f>
        <v>165568.90244674819</v>
      </c>
      <c r="AA5" s="8"/>
    </row>
    <row r="6" spans="1:28" x14ac:dyDescent="0.25">
      <c r="A6" s="20">
        <v>2</v>
      </c>
      <c r="B6" s="65" t="s">
        <v>34</v>
      </c>
      <c r="C6" s="37">
        <f>[1]Payments!C6</f>
        <v>3114920.68</v>
      </c>
      <c r="D6" s="37">
        <f>[1]Payments!D6</f>
        <v>0</v>
      </c>
      <c r="E6" s="37">
        <f>[1]Payments!E6</f>
        <v>0</v>
      </c>
      <c r="F6" s="21">
        <f>[1]Payments!F6</f>
        <v>0</v>
      </c>
      <c r="G6" s="21">
        <f>[1]Payments!G6</f>
        <v>0</v>
      </c>
      <c r="H6" s="21">
        <f>[1]Payments!H6</f>
        <v>477107.37999999971</v>
      </c>
      <c r="I6" s="37">
        <f>[1]Payments!I6</f>
        <v>0</v>
      </c>
      <c r="J6" s="21">
        <f>[1]Payments!J6</f>
        <v>10284996.849999998</v>
      </c>
      <c r="K6" s="21">
        <f>[1]Payments!K6</f>
        <v>0</v>
      </c>
      <c r="L6" s="37">
        <f>[1]Payments!L6</f>
        <v>674047.96</v>
      </c>
      <c r="M6" s="21">
        <f>[1]Payments!M6</f>
        <v>0</v>
      </c>
      <c r="N6" s="21">
        <f>[1]Payments!N6</f>
        <v>8785981</v>
      </c>
      <c r="O6" s="21">
        <f>[1]Payments!O6</f>
        <v>0</v>
      </c>
      <c r="P6" s="22">
        <f>[1]Payments!P6</f>
        <v>108241.76000000004</v>
      </c>
      <c r="Q6" s="38">
        <f>[1]Payments!Q6</f>
        <v>4855203.7700000051</v>
      </c>
      <c r="R6" s="21">
        <f>[1]Payments!R6</f>
        <v>0</v>
      </c>
      <c r="S6" s="21">
        <f>[1]Payments!S6</f>
        <v>2498423.6499998434</v>
      </c>
      <c r="T6" s="21">
        <f>[1]Payments!T6</f>
        <v>2576744.3633644539</v>
      </c>
      <c r="U6" s="21">
        <f>[1]Payments!U6</f>
        <v>1662973.3589555372</v>
      </c>
      <c r="V6" s="21">
        <f>[1]Payments!V6</f>
        <v>0</v>
      </c>
      <c r="W6" s="21">
        <f>[1]Payments!W6</f>
        <v>551766</v>
      </c>
      <c r="X6" s="38">
        <f>[1]Payments!X6</f>
        <v>438712.33</v>
      </c>
      <c r="Y6" s="21">
        <f>[1]Payments!Y6</f>
        <v>0</v>
      </c>
      <c r="Z6" s="29">
        <f>[1]Payments!Z6</f>
        <v>36029119.102319837</v>
      </c>
      <c r="AA6" s="8"/>
    </row>
    <row r="7" spans="1:28" x14ac:dyDescent="0.25">
      <c r="A7" s="20">
        <v>3</v>
      </c>
      <c r="B7" s="65" t="s">
        <v>35</v>
      </c>
      <c r="C7" s="37">
        <f>[1]Payments!C7</f>
        <v>10695689.969999999</v>
      </c>
      <c r="D7" s="37">
        <f>[1]Payments!D7</f>
        <v>12399937</v>
      </c>
      <c r="E7" s="37">
        <f>[1]Payments!E7</f>
        <v>46127796.950000018</v>
      </c>
      <c r="F7" s="21">
        <f>[1]Payments!F7</f>
        <v>10699489.100000001</v>
      </c>
      <c r="G7" s="21">
        <f>[1]Payments!G7</f>
        <v>36784699.041345395</v>
      </c>
      <c r="H7" s="21">
        <f>[1]Payments!H7</f>
        <v>389550.17000000004</v>
      </c>
      <c r="I7" s="37">
        <f>[1]Payments!I7</f>
        <v>38583411.019999988</v>
      </c>
      <c r="J7" s="21">
        <f>[1]Payments!J7</f>
        <v>20543715.430000007</v>
      </c>
      <c r="K7" s="21">
        <f>[1]Payments!K7</f>
        <v>2537773.81</v>
      </c>
      <c r="L7" s="37">
        <f>[1]Payments!L7</f>
        <v>30491916.119999997</v>
      </c>
      <c r="M7" s="21">
        <f>[1]Payments!M7</f>
        <v>4821127.49</v>
      </c>
      <c r="N7" s="21">
        <f>[1]Payments!N7</f>
        <v>0</v>
      </c>
      <c r="O7" s="21">
        <f>[1]Payments!O7</f>
        <v>4360171.8859955398</v>
      </c>
      <c r="P7" s="22">
        <f>[1]Payments!P7</f>
        <v>2655638.160000002</v>
      </c>
      <c r="Q7" s="38">
        <f>[1]Payments!Q7</f>
        <v>228059.30000015997</v>
      </c>
      <c r="R7" s="21">
        <f>[1]Payments!R7</f>
        <v>-2656.99</v>
      </c>
      <c r="S7" s="21">
        <f>[1]Payments!S7</f>
        <v>81931.23000000001</v>
      </c>
      <c r="T7" s="21">
        <f>[1]Payments!T7</f>
        <v>0</v>
      </c>
      <c r="U7" s="21">
        <f>[1]Payments!U7</f>
        <v>0</v>
      </c>
      <c r="V7" s="21">
        <f>[1]Payments!V7</f>
        <v>0</v>
      </c>
      <c r="W7" s="21">
        <f>[1]Payments!W7</f>
        <v>0</v>
      </c>
      <c r="X7" s="38">
        <f>[1]Payments!X7</f>
        <v>0</v>
      </c>
      <c r="Y7" s="21">
        <f>[1]Payments!Y7</f>
        <v>44880.539999999994</v>
      </c>
      <c r="Z7" s="29">
        <f>[1]Payments!Z7</f>
        <v>221443130.22734109</v>
      </c>
      <c r="AA7" s="8"/>
      <c r="AB7" s="27"/>
    </row>
    <row r="8" spans="1:28" x14ac:dyDescent="0.25">
      <c r="A8" s="20">
        <v>4</v>
      </c>
      <c r="B8" s="65" t="s">
        <v>36</v>
      </c>
      <c r="C8" s="37">
        <f>[1]Payments!C8</f>
        <v>0</v>
      </c>
      <c r="D8" s="37">
        <f>[1]Payments!D8</f>
        <v>0</v>
      </c>
      <c r="E8" s="37">
        <f>[1]Payments!E8</f>
        <v>13336.089999999998</v>
      </c>
      <c r="F8" s="21">
        <f>[1]Payments!F8</f>
        <v>0</v>
      </c>
      <c r="G8" s="21">
        <f>[1]Payments!G8</f>
        <v>1315.5167292134356</v>
      </c>
      <c r="H8" s="21">
        <f>[1]Payments!H8</f>
        <v>0</v>
      </c>
      <c r="I8" s="37">
        <f>[1]Payments!I8</f>
        <v>0</v>
      </c>
      <c r="J8" s="21">
        <f>[1]Payments!J8</f>
        <v>66501.00999999998</v>
      </c>
      <c r="K8" s="21">
        <f>[1]Payments!K8</f>
        <v>91052.569999999992</v>
      </c>
      <c r="L8" s="37">
        <f>[1]Payments!L8</f>
        <v>0</v>
      </c>
      <c r="M8" s="21">
        <f>[1]Payments!M8</f>
        <v>0</v>
      </c>
      <c r="N8" s="21">
        <f>[1]Payments!N8</f>
        <v>0</v>
      </c>
      <c r="O8" s="21">
        <f>[1]Payments!O8</f>
        <v>0</v>
      </c>
      <c r="P8" s="22">
        <f>[1]Payments!P8</f>
        <v>0</v>
      </c>
      <c r="Q8" s="38">
        <f>[1]Payments!Q8</f>
        <v>0</v>
      </c>
      <c r="R8" s="21">
        <f>[1]Payments!R8</f>
        <v>0</v>
      </c>
      <c r="S8" s="21">
        <f>[1]Payments!S8</f>
        <v>0</v>
      </c>
      <c r="T8" s="21">
        <f>[1]Payments!T8</f>
        <v>0</v>
      </c>
      <c r="U8" s="21">
        <f>[1]Payments!U8</f>
        <v>0</v>
      </c>
      <c r="V8" s="21">
        <f>[1]Payments!V8</f>
        <v>0</v>
      </c>
      <c r="W8" s="21">
        <f>[1]Payments!W8</f>
        <v>0</v>
      </c>
      <c r="X8" s="38">
        <f>[1]Payments!X8</f>
        <v>0</v>
      </c>
      <c r="Y8" s="21">
        <f>[1]Payments!Y8</f>
        <v>0</v>
      </c>
      <c r="Z8" s="29">
        <f>[1]Payments!Z8</f>
        <v>172205.1867292134</v>
      </c>
      <c r="AA8" s="8"/>
      <c r="AB8" s="27"/>
    </row>
    <row r="9" spans="1:28" x14ac:dyDescent="0.25">
      <c r="A9" s="20">
        <v>5</v>
      </c>
      <c r="B9" s="65" t="s">
        <v>37</v>
      </c>
      <c r="C9" s="37">
        <f>[1]Payments!C9</f>
        <v>0</v>
      </c>
      <c r="D9" s="37">
        <f>[1]Payments!D9</f>
        <v>0</v>
      </c>
      <c r="E9" s="37">
        <f>[1]Payments!E9</f>
        <v>39306.629999999997</v>
      </c>
      <c r="F9" s="21">
        <f>[1]Payments!F9</f>
        <v>0</v>
      </c>
      <c r="G9" s="21">
        <f>[1]Payments!G9</f>
        <v>0</v>
      </c>
      <c r="H9" s="21">
        <f>[1]Payments!H9</f>
        <v>0</v>
      </c>
      <c r="I9" s="37">
        <f>[1]Payments!I9</f>
        <v>0</v>
      </c>
      <c r="J9" s="21">
        <f>[1]Payments!J9</f>
        <v>177908.05000000002</v>
      </c>
      <c r="K9" s="21">
        <f>[1]Payments!K9</f>
        <v>0</v>
      </c>
      <c r="L9" s="37">
        <f>[1]Payments!L9</f>
        <v>0</v>
      </c>
      <c r="M9" s="21">
        <f>[1]Payments!M9</f>
        <v>0</v>
      </c>
      <c r="N9" s="21">
        <f>[1]Payments!N9</f>
        <v>0</v>
      </c>
      <c r="O9" s="21">
        <f>[1]Payments!O9</f>
        <v>56.829443912751039</v>
      </c>
      <c r="P9" s="22">
        <f>[1]Payments!P9</f>
        <v>0</v>
      </c>
      <c r="Q9" s="38">
        <f>[1]Payments!Q9</f>
        <v>0</v>
      </c>
      <c r="R9" s="21">
        <f>[1]Payments!R9</f>
        <v>0</v>
      </c>
      <c r="S9" s="21">
        <f>[1]Payments!S9</f>
        <v>0</v>
      </c>
      <c r="T9" s="21">
        <f>[1]Payments!T9</f>
        <v>0</v>
      </c>
      <c r="U9" s="21">
        <f>[1]Payments!U9</f>
        <v>0</v>
      </c>
      <c r="V9" s="21">
        <f>[1]Payments!V9</f>
        <v>0</v>
      </c>
      <c r="W9" s="21">
        <f>[1]Payments!W9</f>
        <v>0</v>
      </c>
      <c r="X9" s="38">
        <f>[1]Payments!X9</f>
        <v>0</v>
      </c>
      <c r="Y9" s="21">
        <f>[1]Payments!Y9</f>
        <v>0</v>
      </c>
      <c r="Z9" s="29">
        <f>[1]Payments!Z9</f>
        <v>217271.50944391277</v>
      </c>
      <c r="AA9" s="8"/>
      <c r="AB9" s="27"/>
    </row>
    <row r="10" spans="1:28" x14ac:dyDescent="0.25">
      <c r="A10" s="20">
        <v>6</v>
      </c>
      <c r="B10" s="65" t="s">
        <v>38</v>
      </c>
      <c r="C10" s="37">
        <f>[1]Payments!C10</f>
        <v>80998.75</v>
      </c>
      <c r="D10" s="37">
        <f>[1]Payments!D10</f>
        <v>303</v>
      </c>
      <c r="E10" s="37">
        <f>[1]Payments!E10</f>
        <v>267494.39</v>
      </c>
      <c r="F10" s="21">
        <f>[1]Payments!F10</f>
        <v>0</v>
      </c>
      <c r="G10" s="21">
        <f>[1]Payments!G10</f>
        <v>1708.3979260687179</v>
      </c>
      <c r="H10" s="21">
        <f>[1]Payments!H10</f>
        <v>0</v>
      </c>
      <c r="I10" s="37">
        <f>[1]Payments!I10</f>
        <v>65890.63</v>
      </c>
      <c r="J10" s="21">
        <f>[1]Payments!J10</f>
        <v>47586.76</v>
      </c>
      <c r="K10" s="21">
        <f>[1]Payments!K10</f>
        <v>0</v>
      </c>
      <c r="L10" s="37">
        <f>[1]Payments!L10</f>
        <v>410426.72</v>
      </c>
      <c r="M10" s="21">
        <f>[1]Payments!M10</f>
        <v>0</v>
      </c>
      <c r="N10" s="21">
        <f>[1]Payments!N10</f>
        <v>0</v>
      </c>
      <c r="O10" s="21">
        <f>[1]Payments!O10</f>
        <v>0</v>
      </c>
      <c r="P10" s="22">
        <f>[1]Payments!P10</f>
        <v>0</v>
      </c>
      <c r="Q10" s="38">
        <f>[1]Payments!Q10</f>
        <v>0</v>
      </c>
      <c r="R10" s="21">
        <f>[1]Payments!R10</f>
        <v>54938.890302400003</v>
      </c>
      <c r="S10" s="21">
        <f>[1]Payments!S10</f>
        <v>0</v>
      </c>
      <c r="T10" s="21">
        <f>[1]Payments!T10</f>
        <v>0</v>
      </c>
      <c r="U10" s="21">
        <f>[1]Payments!U10</f>
        <v>0</v>
      </c>
      <c r="V10" s="21">
        <f>[1]Payments!V10</f>
        <v>0</v>
      </c>
      <c r="W10" s="21">
        <f>[1]Payments!W10</f>
        <v>0</v>
      </c>
      <c r="X10" s="38">
        <f>[1]Payments!X10</f>
        <v>0</v>
      </c>
      <c r="Y10" s="21">
        <f>[1]Payments!Y10</f>
        <v>0</v>
      </c>
      <c r="Z10" s="29">
        <f>[1]Payments!Z10</f>
        <v>929347.53822846862</v>
      </c>
      <c r="AA10" s="8"/>
      <c r="AB10" s="27"/>
    </row>
    <row r="11" spans="1:28" x14ac:dyDescent="0.25">
      <c r="A11" s="20">
        <v>7</v>
      </c>
      <c r="B11" s="65" t="s">
        <v>39</v>
      </c>
      <c r="C11" s="37">
        <f>[1]Payments!C11</f>
        <v>213016.27000000002</v>
      </c>
      <c r="D11" s="37">
        <f>[1]Payments!D11</f>
        <v>1126</v>
      </c>
      <c r="E11" s="37">
        <f>[1]Payments!E11</f>
        <v>1340238.1200000001</v>
      </c>
      <c r="F11" s="21">
        <f>[1]Payments!F11</f>
        <v>0</v>
      </c>
      <c r="G11" s="21">
        <f>[1]Payments!G11</f>
        <v>154447.40650960035</v>
      </c>
      <c r="H11" s="21">
        <f>[1]Payments!H11</f>
        <v>0</v>
      </c>
      <c r="I11" s="37">
        <f>[1]Payments!I11</f>
        <v>-35336.53</v>
      </c>
      <c r="J11" s="21">
        <f>[1]Payments!J11</f>
        <v>111868.05</v>
      </c>
      <c r="K11" s="21">
        <f>[1]Payments!K11</f>
        <v>0</v>
      </c>
      <c r="L11" s="37">
        <f>[1]Payments!L11</f>
        <v>4435.33</v>
      </c>
      <c r="M11" s="21">
        <f>[1]Payments!M11</f>
        <v>262538.17000000004</v>
      </c>
      <c r="N11" s="21">
        <f>[1]Payments!N11</f>
        <v>0</v>
      </c>
      <c r="O11" s="21">
        <f>[1]Payments!O11</f>
        <v>1420.1812065672884</v>
      </c>
      <c r="P11" s="22">
        <f>[1]Payments!P11</f>
        <v>0</v>
      </c>
      <c r="Q11" s="38">
        <f>[1]Payments!Q11</f>
        <v>0</v>
      </c>
      <c r="R11" s="21">
        <f>[1]Payments!R11</f>
        <v>466021.31064390001</v>
      </c>
      <c r="S11" s="21">
        <f>[1]Payments!S11</f>
        <v>0</v>
      </c>
      <c r="T11" s="21">
        <f>[1]Payments!T11</f>
        <v>0</v>
      </c>
      <c r="U11" s="21">
        <f>[1]Payments!U11</f>
        <v>0</v>
      </c>
      <c r="V11" s="21">
        <f>[1]Payments!V11</f>
        <v>0</v>
      </c>
      <c r="W11" s="21">
        <f>[1]Payments!W11</f>
        <v>0</v>
      </c>
      <c r="X11" s="38">
        <f>[1]Payments!X11</f>
        <v>0</v>
      </c>
      <c r="Y11" s="21">
        <f>[1]Payments!Y11</f>
        <v>0</v>
      </c>
      <c r="Z11" s="29">
        <f>[1]Payments!Z11</f>
        <v>2519774.3083600681</v>
      </c>
      <c r="AA11" s="8"/>
      <c r="AB11" s="27"/>
    </row>
    <row r="12" spans="1:28" x14ac:dyDescent="0.25">
      <c r="A12" s="20">
        <v>8</v>
      </c>
      <c r="B12" s="65" t="s">
        <v>40</v>
      </c>
      <c r="C12" s="37">
        <f>[1]Payments!C12</f>
        <v>2349967.91</v>
      </c>
      <c r="D12" s="37">
        <f>[1]Payments!D12</f>
        <v>1000116</v>
      </c>
      <c r="E12" s="37">
        <f>[1]Payments!E12</f>
        <v>7774181.54</v>
      </c>
      <c r="F12" s="21">
        <f>[1]Payments!F12</f>
        <v>232.42</v>
      </c>
      <c r="G12" s="21">
        <f>[1]Payments!G12</f>
        <v>6021993.9443919761</v>
      </c>
      <c r="H12" s="21">
        <f>[1]Payments!H12</f>
        <v>260682.18</v>
      </c>
      <c r="I12" s="37">
        <f>[1]Payments!I12</f>
        <v>2472578.6399999983</v>
      </c>
      <c r="J12" s="21">
        <f>[1]Payments!J12</f>
        <v>4042984.2300000004</v>
      </c>
      <c r="K12" s="21">
        <f>[1]Payments!K12</f>
        <v>1907563.56</v>
      </c>
      <c r="L12" s="37">
        <f>[1]Payments!L12</f>
        <v>2839644.9400000004</v>
      </c>
      <c r="M12" s="21">
        <f>[1]Payments!M12</f>
        <v>1912257.3900000001</v>
      </c>
      <c r="N12" s="21">
        <f>[1]Payments!N12</f>
        <v>0</v>
      </c>
      <c r="O12" s="21">
        <f>[1]Payments!O12</f>
        <v>273606.05964002135</v>
      </c>
      <c r="P12" s="22">
        <f>[1]Payments!P12</f>
        <v>1468090.98</v>
      </c>
      <c r="Q12" s="38">
        <f>[1]Payments!Q12</f>
        <v>98642.140000000014</v>
      </c>
      <c r="R12" s="21">
        <f>[1]Payments!R12</f>
        <v>884633.43468519161</v>
      </c>
      <c r="S12" s="21">
        <f>[1]Payments!S12</f>
        <v>34232.61</v>
      </c>
      <c r="T12" s="21">
        <f>[1]Payments!T12</f>
        <v>0</v>
      </c>
      <c r="U12" s="21">
        <f>[1]Payments!U12</f>
        <v>0</v>
      </c>
      <c r="V12" s="21">
        <f>[1]Payments!V12</f>
        <v>0</v>
      </c>
      <c r="W12" s="21">
        <f>[1]Payments!W12</f>
        <v>7564</v>
      </c>
      <c r="X12" s="38">
        <f>[1]Payments!X12</f>
        <v>0</v>
      </c>
      <c r="Y12" s="21">
        <f>[1]Payments!Y12</f>
        <v>5404.64</v>
      </c>
      <c r="Z12" s="29">
        <f>[1]Payments!Z12</f>
        <v>33354376.618717186</v>
      </c>
      <c r="AA12" s="8"/>
      <c r="AB12" s="27"/>
    </row>
    <row r="13" spans="1:28" x14ac:dyDescent="0.25">
      <c r="A13" s="54">
        <v>8.1</v>
      </c>
      <c r="B13" s="3" t="s">
        <v>41</v>
      </c>
      <c r="C13" s="37">
        <f>[1]Payments!C13</f>
        <v>0</v>
      </c>
      <c r="D13" s="37">
        <f>[1]Payments!D13</f>
        <v>590987</v>
      </c>
      <c r="E13" s="37">
        <f>[1]Payments!E13</f>
        <v>3415833.87</v>
      </c>
      <c r="F13" s="21">
        <f>[1]Payments!F13</f>
        <v>232.42</v>
      </c>
      <c r="G13" s="21">
        <f>[1]Payments!G13</f>
        <v>828284.5991533983</v>
      </c>
      <c r="H13" s="21">
        <f>[1]Payments!H13</f>
        <v>0</v>
      </c>
      <c r="I13" s="37">
        <f>[1]Payments!I13</f>
        <v>1572564.0299999982</v>
      </c>
      <c r="J13" s="21">
        <f>[1]Payments!J13</f>
        <v>1043193.9100000001</v>
      </c>
      <c r="K13" s="21">
        <f>[1]Payments!K13</f>
        <v>1752160.33</v>
      </c>
      <c r="L13" s="37">
        <f>[1]Payments!L13</f>
        <v>589438.19999999995</v>
      </c>
      <c r="M13" s="21">
        <f>[1]Payments!M13</f>
        <v>353386.9800000001</v>
      </c>
      <c r="N13" s="21">
        <f>[1]Payments!N13</f>
        <v>0</v>
      </c>
      <c r="O13" s="21">
        <f>[1]Payments!O13</f>
        <v>273504.47216522868</v>
      </c>
      <c r="P13" s="22">
        <f>[1]Payments!P13</f>
        <v>764062.33999999985</v>
      </c>
      <c r="Q13" s="38">
        <f>[1]Payments!Q13</f>
        <v>98642.140000000014</v>
      </c>
      <c r="R13" s="21">
        <f>[1]Payments!R13</f>
        <v>0</v>
      </c>
      <c r="S13" s="21">
        <f>[1]Payments!S13</f>
        <v>34232.61</v>
      </c>
      <c r="T13" s="21">
        <f>[1]Payments!T13</f>
        <v>0</v>
      </c>
      <c r="U13" s="21">
        <f>[1]Payments!U13</f>
        <v>0</v>
      </c>
      <c r="V13" s="21">
        <f>[1]Payments!V13</f>
        <v>0</v>
      </c>
      <c r="W13" s="21">
        <f>[1]Payments!W13</f>
        <v>7564</v>
      </c>
      <c r="X13" s="38">
        <f>[1]Payments!X13</f>
        <v>0</v>
      </c>
      <c r="Y13" s="21">
        <f>[1]Payments!Y13</f>
        <v>5404.64</v>
      </c>
      <c r="Z13" s="29">
        <f>[1]Payments!Z13</f>
        <v>11329491.541318627</v>
      </c>
      <c r="AA13" s="8"/>
      <c r="AB13" s="27"/>
    </row>
    <row r="14" spans="1:28" x14ac:dyDescent="0.25">
      <c r="A14" s="54">
        <v>8.1999999999999993</v>
      </c>
      <c r="B14" s="3" t="s">
        <v>42</v>
      </c>
      <c r="C14" s="37">
        <f>[1]Payments!C14</f>
        <v>1676718.24</v>
      </c>
      <c r="D14" s="37">
        <f>[1]Payments!D14</f>
        <v>187216</v>
      </c>
      <c r="E14" s="37">
        <f>[1]Payments!E14</f>
        <v>2632778.0399999996</v>
      </c>
      <c r="F14" s="21">
        <f>[1]Payments!F14</f>
        <v>0</v>
      </c>
      <c r="G14" s="21">
        <f>[1]Payments!G14</f>
        <v>4790339.2416249271</v>
      </c>
      <c r="H14" s="21">
        <f>[1]Payments!H14</f>
        <v>237819.31</v>
      </c>
      <c r="I14" s="37">
        <f>[1]Payments!I14</f>
        <v>679934.72999999986</v>
      </c>
      <c r="J14" s="21">
        <f>[1]Payments!J14</f>
        <v>1871787.1199999999</v>
      </c>
      <c r="K14" s="21">
        <f>[1]Payments!K14</f>
        <v>121421.42999999998</v>
      </c>
      <c r="L14" s="37">
        <f>[1]Payments!L14</f>
        <v>2017317.0200000005</v>
      </c>
      <c r="M14" s="21">
        <f>[1]Payments!M14</f>
        <v>1265270.8900000001</v>
      </c>
      <c r="N14" s="21">
        <f>[1]Payments!N14</f>
        <v>0</v>
      </c>
      <c r="O14" s="21">
        <f>[1]Payments!O14</f>
        <v>0</v>
      </c>
      <c r="P14" s="22">
        <f>[1]Payments!P14</f>
        <v>704028.6399999999</v>
      </c>
      <c r="Q14" s="38">
        <f>[1]Payments!Q14</f>
        <v>0</v>
      </c>
      <c r="R14" s="21">
        <f>[1]Payments!R14</f>
        <v>382272.17681049998</v>
      </c>
      <c r="S14" s="21">
        <f>[1]Payments!S14</f>
        <v>0</v>
      </c>
      <c r="T14" s="21">
        <f>[1]Payments!T14</f>
        <v>0</v>
      </c>
      <c r="U14" s="21">
        <f>[1]Payments!U14</f>
        <v>0</v>
      </c>
      <c r="V14" s="21">
        <f>[1]Payments!V14</f>
        <v>0</v>
      </c>
      <c r="W14" s="21">
        <f>[1]Payments!W14</f>
        <v>0</v>
      </c>
      <c r="X14" s="38">
        <f>[1]Payments!X14</f>
        <v>0</v>
      </c>
      <c r="Y14" s="21">
        <f>[1]Payments!Y14</f>
        <v>0</v>
      </c>
      <c r="Z14" s="29">
        <f>[1]Payments!Z14</f>
        <v>16566902.838435426</v>
      </c>
      <c r="AA14" s="8"/>
      <c r="AB14" s="27"/>
    </row>
    <row r="15" spans="1:28" x14ac:dyDescent="0.25">
      <c r="A15" s="54">
        <v>8.3000000000000007</v>
      </c>
      <c r="B15" s="3" t="s">
        <v>43</v>
      </c>
      <c r="C15" s="37">
        <f>[1]Payments!C15</f>
        <v>0</v>
      </c>
      <c r="D15" s="37">
        <f>[1]Payments!D15</f>
        <v>11131</v>
      </c>
      <c r="E15" s="37">
        <f>[1]Payments!E15</f>
        <v>366315.11</v>
      </c>
      <c r="F15" s="21">
        <f>[1]Payments!F15</f>
        <v>0</v>
      </c>
      <c r="G15" s="21">
        <f>[1]Payments!G15</f>
        <v>56413.790713583687</v>
      </c>
      <c r="H15" s="21">
        <f>[1]Payments!H15</f>
        <v>0</v>
      </c>
      <c r="I15" s="37">
        <f>[1]Payments!I15</f>
        <v>0</v>
      </c>
      <c r="J15" s="21">
        <f>[1]Payments!J15</f>
        <v>455506.23000000004</v>
      </c>
      <c r="K15" s="21">
        <f>[1]Payments!K15</f>
        <v>6804.04</v>
      </c>
      <c r="L15" s="37">
        <f>[1]Payments!L15</f>
        <v>74992.62999999999</v>
      </c>
      <c r="M15" s="21">
        <f>[1]Payments!M15</f>
        <v>155771.19</v>
      </c>
      <c r="N15" s="21">
        <f>[1]Payments!N15</f>
        <v>0</v>
      </c>
      <c r="O15" s="21">
        <f>[1]Payments!O15</f>
        <v>97.737665238965818</v>
      </c>
      <c r="P15" s="22">
        <f>[1]Payments!P15</f>
        <v>0</v>
      </c>
      <c r="Q15" s="38">
        <f>[1]Payments!Q15</f>
        <v>0</v>
      </c>
      <c r="R15" s="21">
        <f>[1]Payments!R15</f>
        <v>0</v>
      </c>
      <c r="S15" s="21">
        <f>[1]Payments!S15</f>
        <v>0</v>
      </c>
      <c r="T15" s="21">
        <f>[1]Payments!T15</f>
        <v>0</v>
      </c>
      <c r="U15" s="21">
        <f>[1]Payments!U15</f>
        <v>0</v>
      </c>
      <c r="V15" s="21">
        <f>[1]Payments!V15</f>
        <v>0</v>
      </c>
      <c r="W15" s="21">
        <f>[1]Payments!W15</f>
        <v>0</v>
      </c>
      <c r="X15" s="38">
        <f>[1]Payments!X15</f>
        <v>0</v>
      </c>
      <c r="Y15" s="21">
        <f>[1]Payments!Y15</f>
        <v>0</v>
      </c>
      <c r="Z15" s="29">
        <f>[1]Payments!Z15</f>
        <v>1127031.7283788228</v>
      </c>
      <c r="AA15" s="8"/>
      <c r="AB15" s="27"/>
    </row>
    <row r="16" spans="1:28" x14ac:dyDescent="0.25">
      <c r="A16" s="54">
        <v>8.4</v>
      </c>
      <c r="B16" s="3" t="s">
        <v>44</v>
      </c>
      <c r="C16" s="37">
        <f>[1]Payments!C16</f>
        <v>673249.67</v>
      </c>
      <c r="D16" s="37">
        <f>[1]Payments!D16</f>
        <v>210782</v>
      </c>
      <c r="E16" s="37">
        <f>[1]Payments!E16</f>
        <v>1359254.52</v>
      </c>
      <c r="F16" s="21">
        <f>[1]Payments!F16</f>
        <v>0</v>
      </c>
      <c r="G16" s="21">
        <f>[1]Payments!G16</f>
        <v>346956.31290006766</v>
      </c>
      <c r="H16" s="21">
        <f>[1]Payments!H16</f>
        <v>22862.87</v>
      </c>
      <c r="I16" s="37">
        <f>[1]Payments!I16</f>
        <v>220079.87999999998</v>
      </c>
      <c r="J16" s="21">
        <f>[1]Payments!J16</f>
        <v>672496.97</v>
      </c>
      <c r="K16" s="21">
        <f>[1]Payments!K16</f>
        <v>27177.759999999998</v>
      </c>
      <c r="L16" s="37">
        <f>[1]Payments!L16</f>
        <v>157897.09</v>
      </c>
      <c r="M16" s="21">
        <f>[1]Payments!M16</f>
        <v>137828.33000000002</v>
      </c>
      <c r="N16" s="21">
        <f>[1]Payments!N16</f>
        <v>0</v>
      </c>
      <c r="O16" s="21">
        <f>[1]Payments!O16</f>
        <v>3.8498095537100854</v>
      </c>
      <c r="P16" s="22">
        <f>[1]Payments!P16</f>
        <v>0</v>
      </c>
      <c r="Q16" s="38">
        <f>[1]Payments!Q16</f>
        <v>0</v>
      </c>
      <c r="R16" s="21">
        <f>[1]Payments!R16</f>
        <v>502361.25787469163</v>
      </c>
      <c r="S16" s="21">
        <f>[1]Payments!S16</f>
        <v>0</v>
      </c>
      <c r="T16" s="21">
        <f>[1]Payments!T16</f>
        <v>0</v>
      </c>
      <c r="U16" s="21">
        <f>[1]Payments!U16</f>
        <v>0</v>
      </c>
      <c r="V16" s="21">
        <f>[1]Payments!V16</f>
        <v>0</v>
      </c>
      <c r="W16" s="21">
        <f>[1]Payments!W16</f>
        <v>0</v>
      </c>
      <c r="X16" s="38">
        <f>[1]Payments!X16</f>
        <v>0</v>
      </c>
      <c r="Y16" s="21">
        <f>[1]Payments!Y16</f>
        <v>0</v>
      </c>
      <c r="Z16" s="29">
        <f>[1]Payments!Z16</f>
        <v>4330950.5105843125</v>
      </c>
      <c r="AA16" s="8"/>
      <c r="AB16" s="27"/>
    </row>
    <row r="17" spans="1:27" x14ac:dyDescent="0.25">
      <c r="A17" s="20">
        <v>9</v>
      </c>
      <c r="B17" s="65" t="s">
        <v>45</v>
      </c>
      <c r="C17" s="37">
        <f>[1]Payments!C17</f>
        <v>613.36999999999898</v>
      </c>
      <c r="D17" s="37">
        <f>[1]Payments!D17</f>
        <v>299028</v>
      </c>
      <c r="E17" s="37">
        <f>[1]Payments!E17</f>
        <v>53286.28</v>
      </c>
      <c r="F17" s="21">
        <f>[1]Payments!F17</f>
        <v>193669.33000000002</v>
      </c>
      <c r="G17" s="21">
        <f>[1]Payments!G17</f>
        <v>44016.748419888892</v>
      </c>
      <c r="H17" s="21">
        <f>[1]Payments!H17</f>
        <v>0</v>
      </c>
      <c r="I17" s="37">
        <f>[1]Payments!I17</f>
        <v>0</v>
      </c>
      <c r="J17" s="21">
        <f>[1]Payments!J17</f>
        <v>209639.91</v>
      </c>
      <c r="K17" s="21">
        <f>[1]Payments!K17</f>
        <v>2100</v>
      </c>
      <c r="L17" s="37">
        <f>[1]Payments!L17</f>
        <v>43526.820000000007</v>
      </c>
      <c r="M17" s="21">
        <f>[1]Payments!M17</f>
        <v>990314.72</v>
      </c>
      <c r="N17" s="21">
        <f>[1]Payments!N17</f>
        <v>0</v>
      </c>
      <c r="O17" s="21">
        <f>[1]Payments!O17</f>
        <v>29369.830073557856</v>
      </c>
      <c r="P17" s="22">
        <f>[1]Payments!P17</f>
        <v>1901.42</v>
      </c>
      <c r="Q17" s="38">
        <f>[1]Payments!Q17</f>
        <v>92112.870000000024</v>
      </c>
      <c r="R17" s="21">
        <f>[1]Payments!R17</f>
        <v>0</v>
      </c>
      <c r="S17" s="21">
        <f>[1]Payments!S17</f>
        <v>0</v>
      </c>
      <c r="T17" s="21">
        <f>[1]Payments!T17</f>
        <v>0</v>
      </c>
      <c r="U17" s="21">
        <f>[1]Payments!U17</f>
        <v>0</v>
      </c>
      <c r="V17" s="21">
        <f>[1]Payments!V17</f>
        <v>0</v>
      </c>
      <c r="W17" s="21">
        <f>[1]Payments!W17</f>
        <v>7231</v>
      </c>
      <c r="X17" s="38">
        <f>[1]Payments!X17</f>
        <v>0</v>
      </c>
      <c r="Y17" s="21">
        <f>[1]Payments!Y17</f>
        <v>0</v>
      </c>
      <c r="Z17" s="29">
        <f>[1]Payments!Z17</f>
        <v>1966810.2984934468</v>
      </c>
      <c r="AA17" s="8"/>
    </row>
    <row r="18" spans="1:27" x14ac:dyDescent="0.25">
      <c r="A18" s="54">
        <v>9.1</v>
      </c>
      <c r="B18" s="3" t="s">
        <v>46</v>
      </c>
      <c r="C18" s="37">
        <f>[1]Payments!C18</f>
        <v>-2116.6300000000006</v>
      </c>
      <c r="D18" s="37">
        <f>[1]Payments!D18</f>
        <v>294464</v>
      </c>
      <c r="E18" s="37">
        <f>[1]Payments!E18</f>
        <v>18144.190000000002</v>
      </c>
      <c r="F18" s="21">
        <f>[1]Payments!F18</f>
        <v>193669.33000000002</v>
      </c>
      <c r="G18" s="21">
        <f>[1]Payments!G18</f>
        <v>33548.455994908116</v>
      </c>
      <c r="H18" s="21">
        <f>[1]Payments!H18</f>
        <v>0</v>
      </c>
      <c r="I18" s="37">
        <f>[1]Payments!I18</f>
        <v>0</v>
      </c>
      <c r="J18" s="21">
        <f>[1]Payments!J18</f>
        <v>0</v>
      </c>
      <c r="K18" s="21">
        <f>[1]Payments!K18</f>
        <v>0</v>
      </c>
      <c r="L18" s="37">
        <f>[1]Payments!L18</f>
        <v>35461.26</v>
      </c>
      <c r="M18" s="21">
        <f>[1]Payments!M18</f>
        <v>990314.72</v>
      </c>
      <c r="N18" s="21">
        <f>[1]Payments!N18</f>
        <v>0</v>
      </c>
      <c r="O18" s="21">
        <f>[1]Payments!O18</f>
        <v>29369.830073557856</v>
      </c>
      <c r="P18" s="22">
        <f>[1]Payments!P18</f>
        <v>0</v>
      </c>
      <c r="Q18" s="38">
        <f>[1]Payments!Q18</f>
        <v>92112.870000000024</v>
      </c>
      <c r="R18" s="21">
        <f>[1]Payments!R18</f>
        <v>0</v>
      </c>
      <c r="S18" s="21">
        <f>[1]Payments!S18</f>
        <v>0</v>
      </c>
      <c r="T18" s="21">
        <f>[1]Payments!T18</f>
        <v>0</v>
      </c>
      <c r="U18" s="21">
        <f>[1]Payments!U18</f>
        <v>0</v>
      </c>
      <c r="V18" s="21">
        <f>[1]Payments!V18</f>
        <v>0</v>
      </c>
      <c r="W18" s="21">
        <f>[1]Payments!W18</f>
        <v>7231</v>
      </c>
      <c r="X18" s="38">
        <f>[1]Payments!X18</f>
        <v>0</v>
      </c>
      <c r="Y18" s="21">
        <f>[1]Payments!Y18</f>
        <v>0</v>
      </c>
      <c r="Z18" s="29">
        <f>[1]Payments!Z18</f>
        <v>1692199.026068466</v>
      </c>
      <c r="AA18" s="8"/>
    </row>
    <row r="19" spans="1:27" x14ac:dyDescent="0.25">
      <c r="A19" s="54">
        <v>9.1999999999999993</v>
      </c>
      <c r="B19" s="3" t="s">
        <v>47</v>
      </c>
      <c r="C19" s="37">
        <f>[1]Payments!C19</f>
        <v>2730</v>
      </c>
      <c r="D19" s="37">
        <f>[1]Payments!D19</f>
        <v>4564</v>
      </c>
      <c r="E19" s="37">
        <f>[1]Payments!E19</f>
        <v>35142.089999999997</v>
      </c>
      <c r="F19" s="21">
        <f>[1]Payments!F19</f>
        <v>0</v>
      </c>
      <c r="G19" s="21">
        <f>[1]Payments!G19</f>
        <v>10468.292424980775</v>
      </c>
      <c r="H19" s="21">
        <f>[1]Payments!H19</f>
        <v>0</v>
      </c>
      <c r="I19" s="37">
        <f>[1]Payments!I19</f>
        <v>0</v>
      </c>
      <c r="J19" s="21">
        <f>[1]Payments!J19</f>
        <v>209639.91</v>
      </c>
      <c r="K19" s="21">
        <f>[1]Payments!K19</f>
        <v>2100</v>
      </c>
      <c r="L19" s="37">
        <f>[1]Payments!L19</f>
        <v>8065.5599999999995</v>
      </c>
      <c r="M19" s="21">
        <f>[1]Payments!M19</f>
        <v>0</v>
      </c>
      <c r="N19" s="21">
        <f>[1]Payments!N19</f>
        <v>0</v>
      </c>
      <c r="O19" s="21">
        <f>[1]Payments!O19</f>
        <v>0</v>
      </c>
      <c r="P19" s="22">
        <f>[1]Payments!P19</f>
        <v>1901.42</v>
      </c>
      <c r="Q19" s="38">
        <f>[1]Payments!Q19</f>
        <v>0</v>
      </c>
      <c r="R19" s="21">
        <f>[1]Payments!R19</f>
        <v>0</v>
      </c>
      <c r="S19" s="21">
        <f>[1]Payments!S19</f>
        <v>0</v>
      </c>
      <c r="T19" s="21">
        <f>[1]Payments!T19</f>
        <v>0</v>
      </c>
      <c r="U19" s="21">
        <f>[1]Payments!U19</f>
        <v>0</v>
      </c>
      <c r="V19" s="21">
        <f>[1]Payments!V19</f>
        <v>0</v>
      </c>
      <c r="W19" s="21">
        <f>[1]Payments!W19</f>
        <v>0</v>
      </c>
      <c r="X19" s="38">
        <f>[1]Payments!X19</f>
        <v>0</v>
      </c>
      <c r="Y19" s="21">
        <f>[1]Payments!Y19</f>
        <v>0</v>
      </c>
      <c r="Z19" s="29">
        <f>[1]Payments!Z19</f>
        <v>274611.27242498077</v>
      </c>
      <c r="AA19" s="8"/>
    </row>
    <row r="20" spans="1:27" x14ac:dyDescent="0.25">
      <c r="A20" s="20">
        <v>10</v>
      </c>
      <c r="B20" s="66" t="s">
        <v>48</v>
      </c>
      <c r="C20" s="37">
        <f>[1]Payments!C20</f>
        <v>75510264.279999986</v>
      </c>
      <c r="D20" s="37">
        <f>[1]Payments!D20</f>
        <v>94738324</v>
      </c>
      <c r="E20" s="37">
        <f>[1]Payments!E20</f>
        <v>20776389.350000001</v>
      </c>
      <c r="F20" s="21">
        <f>[1]Payments!F20</f>
        <v>57892939.190000013</v>
      </c>
      <c r="G20" s="21">
        <f>[1]Payments!G20</f>
        <v>22046106.508160532</v>
      </c>
      <c r="H20" s="21">
        <f>[1]Payments!H20</f>
        <v>64448268.152017415</v>
      </c>
      <c r="I20" s="37">
        <f>[1]Payments!I20</f>
        <v>15051178.090000013</v>
      </c>
      <c r="J20" s="21">
        <f>[1]Payments!J20</f>
        <v>13240116.389999999</v>
      </c>
      <c r="K20" s="21">
        <f>[1]Payments!K20</f>
        <v>45535117.059999987</v>
      </c>
      <c r="L20" s="37">
        <f>[1]Payments!L20</f>
        <v>10814719.959999997</v>
      </c>
      <c r="M20" s="21">
        <f>[1]Payments!M20</f>
        <v>2567234.4699999997</v>
      </c>
      <c r="N20" s="21">
        <f>[1]Payments!N20</f>
        <v>0</v>
      </c>
      <c r="O20" s="21">
        <f>[1]Payments!O20</f>
        <v>1736539.8301205703</v>
      </c>
      <c r="P20" s="22">
        <f>[1]Payments!P20</f>
        <v>1513036.5699999991</v>
      </c>
      <c r="Q20" s="38">
        <f>[1]Payments!Q20</f>
        <v>0</v>
      </c>
      <c r="R20" s="21">
        <f>[1]Payments!R20</f>
        <v>1479066.8</v>
      </c>
      <c r="S20" s="21">
        <f>[1]Payments!S20</f>
        <v>0</v>
      </c>
      <c r="T20" s="21">
        <f>[1]Payments!T20</f>
        <v>0</v>
      </c>
      <c r="U20" s="21">
        <f>[1]Payments!U20</f>
        <v>1951.8994355349473</v>
      </c>
      <c r="V20" s="21">
        <f>[1]Payments!V20</f>
        <v>0</v>
      </c>
      <c r="W20" s="21">
        <f>[1]Payments!W20</f>
        <v>0</v>
      </c>
      <c r="X20" s="38">
        <f>[1]Payments!X20</f>
        <v>0</v>
      </c>
      <c r="Y20" s="21">
        <f>[1]Payments!Y20</f>
        <v>9330.85</v>
      </c>
      <c r="Z20" s="29">
        <f>[1]Payments!Z20</f>
        <v>427360583.39973408</v>
      </c>
      <c r="AA20" s="8"/>
    </row>
    <row r="21" spans="1:27" x14ac:dyDescent="0.25">
      <c r="A21" s="54">
        <v>10.1</v>
      </c>
      <c r="B21" s="65" t="s">
        <v>49</v>
      </c>
      <c r="C21" s="37">
        <f>[1]Payments!C21</f>
        <v>75476514.789999992</v>
      </c>
      <c r="D21" s="37">
        <f>[1]Payments!D21</f>
        <v>94738324</v>
      </c>
      <c r="E21" s="37">
        <f>[1]Payments!E21</f>
        <v>18211646.960000005</v>
      </c>
      <c r="F21" s="21">
        <f>[1]Payments!F21</f>
        <v>57464031.650000006</v>
      </c>
      <c r="G21" s="21">
        <f>[1]Payments!G21</f>
        <v>21859134.809835456</v>
      </c>
      <c r="H21" s="21">
        <f>[1]Payments!H21</f>
        <v>64429948.352017418</v>
      </c>
      <c r="I21" s="37">
        <f>[1]Payments!I21</f>
        <v>14869703.720000016</v>
      </c>
      <c r="J21" s="21">
        <f>[1]Payments!J21</f>
        <v>12478545.43</v>
      </c>
      <c r="K21" s="21">
        <f>[1]Payments!K21</f>
        <v>45310800.889999986</v>
      </c>
      <c r="L21" s="37">
        <f>[1]Payments!L21</f>
        <v>10702214.919999998</v>
      </c>
      <c r="M21" s="21">
        <f>[1]Payments!M21</f>
        <v>2368401.4700000002</v>
      </c>
      <c r="N21" s="21">
        <f>[1]Payments!N21</f>
        <v>0</v>
      </c>
      <c r="O21" s="21">
        <f>[1]Payments!O21</f>
        <v>1729980.6377291193</v>
      </c>
      <c r="P21" s="22">
        <f>[1]Payments!P21</f>
        <v>1513036.5699999991</v>
      </c>
      <c r="Q21" s="38">
        <f>[1]Payments!Q21</f>
        <v>0</v>
      </c>
      <c r="R21" s="21">
        <f>[1]Payments!R21</f>
        <v>1479066.8</v>
      </c>
      <c r="S21" s="21">
        <f>[1]Payments!S21</f>
        <v>0</v>
      </c>
      <c r="T21" s="21">
        <f>[1]Payments!T21</f>
        <v>0</v>
      </c>
      <c r="U21" s="21">
        <f>[1]Payments!U21</f>
        <v>1951.8994355349473</v>
      </c>
      <c r="V21" s="21">
        <f>[1]Payments!V21</f>
        <v>0</v>
      </c>
      <c r="W21" s="21">
        <f>[1]Payments!W21</f>
        <v>0</v>
      </c>
      <c r="X21" s="38">
        <f>[1]Payments!X21</f>
        <v>0</v>
      </c>
      <c r="Y21" s="21">
        <f>[1]Payments!Y21</f>
        <v>9330.85</v>
      </c>
      <c r="Z21" s="29">
        <f>[1]Payments!Z21</f>
        <v>422642633.7490176</v>
      </c>
      <c r="AA21" s="8"/>
    </row>
    <row r="22" spans="1:27" x14ac:dyDescent="0.25">
      <c r="A22" s="54">
        <v>10.199999999999999</v>
      </c>
      <c r="B22" s="67" t="s">
        <v>50</v>
      </c>
      <c r="C22" s="37">
        <f>[1]Payments!C22</f>
        <v>0</v>
      </c>
      <c r="D22" s="37">
        <f>[1]Payments!D22</f>
        <v>0</v>
      </c>
      <c r="E22" s="37">
        <f>[1]Payments!E22</f>
        <v>1057409.6000000001</v>
      </c>
      <c r="F22" s="21">
        <f>[1]Payments!F22</f>
        <v>0</v>
      </c>
      <c r="G22" s="21">
        <f>[1]Payments!G22</f>
        <v>186811.25832507407</v>
      </c>
      <c r="H22" s="21">
        <f>[1]Payments!H22</f>
        <v>0</v>
      </c>
      <c r="I22" s="37">
        <f>[1]Payments!I22</f>
        <v>15336.52</v>
      </c>
      <c r="J22" s="21">
        <f>[1]Payments!J22</f>
        <v>1130</v>
      </c>
      <c r="K22" s="21">
        <f>[1]Payments!K22</f>
        <v>0</v>
      </c>
      <c r="L22" s="37">
        <f>[1]Payments!L22</f>
        <v>1381.17</v>
      </c>
      <c r="M22" s="21">
        <f>[1]Payments!M22</f>
        <v>0</v>
      </c>
      <c r="N22" s="21">
        <f>[1]Payments!N22</f>
        <v>0</v>
      </c>
      <c r="O22" s="21">
        <f>[1]Payments!O22</f>
        <v>0</v>
      </c>
      <c r="P22" s="22">
        <f>[1]Payments!P22</f>
        <v>0</v>
      </c>
      <c r="Q22" s="38">
        <f>[1]Payments!Q22</f>
        <v>0</v>
      </c>
      <c r="R22" s="21">
        <f>[1]Payments!R22</f>
        <v>0</v>
      </c>
      <c r="S22" s="21">
        <f>[1]Payments!S22</f>
        <v>0</v>
      </c>
      <c r="T22" s="21">
        <f>[1]Payments!T22</f>
        <v>0</v>
      </c>
      <c r="U22" s="21">
        <f>[1]Payments!U22</f>
        <v>0</v>
      </c>
      <c r="V22" s="21">
        <f>[1]Payments!V22</f>
        <v>0</v>
      </c>
      <c r="W22" s="21">
        <f>[1]Payments!W22</f>
        <v>0</v>
      </c>
      <c r="X22" s="38">
        <f>[1]Payments!X22</f>
        <v>0</v>
      </c>
      <c r="Y22" s="21">
        <f>[1]Payments!Y22</f>
        <v>0</v>
      </c>
      <c r="Z22" s="29">
        <f>[1]Payments!Z22</f>
        <v>1262068.5483250741</v>
      </c>
      <c r="AA22" s="8"/>
    </row>
    <row r="23" spans="1:27" x14ac:dyDescent="0.25">
      <c r="A23" s="54">
        <v>10.3</v>
      </c>
      <c r="B23" s="68" t="s">
        <v>51</v>
      </c>
      <c r="C23" s="37">
        <f>[1]Payments!C23</f>
        <v>33749.49</v>
      </c>
      <c r="D23" s="37">
        <f>[1]Payments!D23</f>
        <v>0</v>
      </c>
      <c r="E23" s="37">
        <f>[1]Payments!E23</f>
        <v>0</v>
      </c>
      <c r="F23" s="21">
        <f>[1]Payments!F23</f>
        <v>426685.79000000004</v>
      </c>
      <c r="G23" s="21">
        <f>[1]Payments!G23</f>
        <v>160.44</v>
      </c>
      <c r="H23" s="21">
        <f>[1]Payments!H23</f>
        <v>0</v>
      </c>
      <c r="I23" s="37">
        <f>[1]Payments!I23</f>
        <v>1305.3699999999999</v>
      </c>
      <c r="J23" s="21">
        <f>[1]Payments!J23</f>
        <v>0</v>
      </c>
      <c r="K23" s="21">
        <f>[1]Payments!K23</f>
        <v>105399.61</v>
      </c>
      <c r="L23" s="37">
        <f>[1]Payments!L23</f>
        <v>0</v>
      </c>
      <c r="M23" s="21">
        <f>[1]Payments!M23</f>
        <v>0</v>
      </c>
      <c r="N23" s="21">
        <f>[1]Payments!N23</f>
        <v>0</v>
      </c>
      <c r="O23" s="21">
        <f>[1]Payments!O23</f>
        <v>5612.7573867838464</v>
      </c>
      <c r="P23" s="22">
        <f>[1]Payments!P23</f>
        <v>0</v>
      </c>
      <c r="Q23" s="38">
        <f>[1]Payments!Q23</f>
        <v>0</v>
      </c>
      <c r="R23" s="21">
        <f>[1]Payments!R23</f>
        <v>0</v>
      </c>
      <c r="S23" s="21">
        <f>[1]Payments!S23</f>
        <v>0</v>
      </c>
      <c r="T23" s="21">
        <f>[1]Payments!T23</f>
        <v>0</v>
      </c>
      <c r="U23" s="21">
        <f>[1]Payments!U23</f>
        <v>0</v>
      </c>
      <c r="V23" s="21">
        <f>[1]Payments!V23</f>
        <v>0</v>
      </c>
      <c r="W23" s="21">
        <f>[1]Payments!W23</f>
        <v>0</v>
      </c>
      <c r="X23" s="38">
        <f>[1]Payments!X23</f>
        <v>0</v>
      </c>
      <c r="Y23" s="21">
        <f>[1]Payments!Y23</f>
        <v>0</v>
      </c>
      <c r="Z23" s="29">
        <f>[1]Payments!Z23</f>
        <v>572913.45738678391</v>
      </c>
      <c r="AA23" s="8"/>
    </row>
    <row r="24" spans="1:27" x14ac:dyDescent="0.25">
      <c r="A24" s="54">
        <v>10.4</v>
      </c>
      <c r="B24" s="65" t="s">
        <v>52</v>
      </c>
      <c r="C24" s="37">
        <f>[1]Payments!C24</f>
        <v>0</v>
      </c>
      <c r="D24" s="37">
        <f>[1]Payments!D24</f>
        <v>0</v>
      </c>
      <c r="E24" s="37">
        <f>[1]Payments!E24</f>
        <v>1507332.7899999998</v>
      </c>
      <c r="F24" s="21">
        <f>[1]Payments!F24</f>
        <v>2221.75</v>
      </c>
      <c r="G24" s="21">
        <f>[1]Payments!G24</f>
        <v>0</v>
      </c>
      <c r="H24" s="21">
        <f>[1]Payments!H24</f>
        <v>18319.8</v>
      </c>
      <c r="I24" s="37">
        <f>[1]Payments!I24</f>
        <v>164832.47999999998</v>
      </c>
      <c r="J24" s="21">
        <f>[1]Payments!J24</f>
        <v>760440.96000000008</v>
      </c>
      <c r="K24" s="21">
        <f>[1]Payments!K24</f>
        <v>118916.55999999998</v>
      </c>
      <c r="L24" s="37">
        <f>[1]Payments!L24</f>
        <v>111123.87</v>
      </c>
      <c r="M24" s="21">
        <f>[1]Payments!M24</f>
        <v>198833.00000000003</v>
      </c>
      <c r="N24" s="21">
        <f>[1]Payments!N24</f>
        <v>0</v>
      </c>
      <c r="O24" s="21">
        <f>[1]Payments!O24</f>
        <v>946.43500466718444</v>
      </c>
      <c r="P24" s="22">
        <f>[1]Payments!P24</f>
        <v>0</v>
      </c>
      <c r="Q24" s="38">
        <f>[1]Payments!Q24</f>
        <v>0</v>
      </c>
      <c r="R24" s="21">
        <f>[1]Payments!R24</f>
        <v>0</v>
      </c>
      <c r="S24" s="21">
        <f>[1]Payments!S24</f>
        <v>0</v>
      </c>
      <c r="T24" s="21">
        <f>[1]Payments!T24</f>
        <v>0</v>
      </c>
      <c r="U24" s="21">
        <f>[1]Payments!U24</f>
        <v>0</v>
      </c>
      <c r="V24" s="21">
        <f>[1]Payments!V24</f>
        <v>0</v>
      </c>
      <c r="W24" s="21">
        <f>[1]Payments!W24</f>
        <v>0</v>
      </c>
      <c r="X24" s="38">
        <f>[1]Payments!X24</f>
        <v>0</v>
      </c>
      <c r="Y24" s="21">
        <f>[1]Payments!Y24</f>
        <v>0</v>
      </c>
      <c r="Z24" s="29">
        <f>[1]Payments!Z24</f>
        <v>2882967.6450046673</v>
      </c>
      <c r="AA24" s="8"/>
    </row>
    <row r="25" spans="1:27" x14ac:dyDescent="0.25">
      <c r="A25" s="20">
        <v>11</v>
      </c>
      <c r="B25" s="66" t="s">
        <v>53</v>
      </c>
      <c r="C25" s="37">
        <f>[1]Payments!C25</f>
        <v>0</v>
      </c>
      <c r="D25" s="37">
        <f>[1]Payments!D25</f>
        <v>0</v>
      </c>
      <c r="E25" s="37">
        <f>[1]Payments!E25</f>
        <v>0</v>
      </c>
      <c r="F25" s="21">
        <f>[1]Payments!F25</f>
        <v>0</v>
      </c>
      <c r="G25" s="21">
        <f>[1]Payments!G25</f>
        <v>0</v>
      </c>
      <c r="H25" s="21">
        <f>[1]Payments!H25</f>
        <v>0</v>
      </c>
      <c r="I25" s="37">
        <f>[1]Payments!I25</f>
        <v>0</v>
      </c>
      <c r="J25" s="21">
        <f>[1]Payments!J25</f>
        <v>0</v>
      </c>
      <c r="K25" s="21">
        <f>[1]Payments!K25</f>
        <v>0</v>
      </c>
      <c r="L25" s="37">
        <f>[1]Payments!L25</f>
        <v>0</v>
      </c>
      <c r="M25" s="21">
        <f>[1]Payments!M25</f>
        <v>0</v>
      </c>
      <c r="N25" s="21">
        <f>[1]Payments!N25</f>
        <v>0</v>
      </c>
      <c r="O25" s="21">
        <f>[1]Payments!O25</f>
        <v>0</v>
      </c>
      <c r="P25" s="22">
        <f>[1]Payments!P25</f>
        <v>0</v>
      </c>
      <c r="Q25" s="38">
        <f>[1]Payments!Q25</f>
        <v>0</v>
      </c>
      <c r="R25" s="21">
        <f>[1]Payments!R25</f>
        <v>0</v>
      </c>
      <c r="S25" s="21">
        <f>[1]Payments!S25</f>
        <v>0</v>
      </c>
      <c r="T25" s="21">
        <f>[1]Payments!T25</f>
        <v>0</v>
      </c>
      <c r="U25" s="21">
        <f>[1]Payments!U25</f>
        <v>0</v>
      </c>
      <c r="V25" s="21">
        <f>[1]Payments!V25</f>
        <v>0</v>
      </c>
      <c r="W25" s="21">
        <f>[1]Payments!W25</f>
        <v>0</v>
      </c>
      <c r="X25" s="38">
        <f>[1]Payments!X25</f>
        <v>0</v>
      </c>
      <c r="Y25" s="21">
        <f>[1]Payments!Y25</f>
        <v>0</v>
      </c>
      <c r="Z25" s="29">
        <f>[1]Payments!Z25</f>
        <v>0</v>
      </c>
      <c r="AA25" s="8"/>
    </row>
    <row r="26" spans="1:27" x14ac:dyDescent="0.25">
      <c r="A26" s="20">
        <v>12</v>
      </c>
      <c r="B26" s="66" t="s">
        <v>54</v>
      </c>
      <c r="C26" s="37">
        <f>[1]Payments!C26</f>
        <v>0</v>
      </c>
      <c r="D26" s="37">
        <f>[1]Payments!D26</f>
        <v>54</v>
      </c>
      <c r="E26" s="37">
        <f>[1]Payments!E26</f>
        <v>11804</v>
      </c>
      <c r="F26" s="21">
        <f>[1]Payments!F26</f>
        <v>0</v>
      </c>
      <c r="G26" s="21">
        <f>[1]Payments!G26</f>
        <v>0</v>
      </c>
      <c r="H26" s="21">
        <f>[1]Payments!H26</f>
        <v>0</v>
      </c>
      <c r="I26" s="37">
        <f>[1]Payments!I26</f>
        <v>4180.93</v>
      </c>
      <c r="J26" s="21">
        <f>[1]Payments!J26</f>
        <v>0</v>
      </c>
      <c r="K26" s="21">
        <f>[1]Payments!K26</f>
        <v>0</v>
      </c>
      <c r="L26" s="37">
        <f>[1]Payments!L26</f>
        <v>0</v>
      </c>
      <c r="M26" s="21">
        <f>[1]Payments!M26</f>
        <v>0</v>
      </c>
      <c r="N26" s="21">
        <f>[1]Payments!N26</f>
        <v>0</v>
      </c>
      <c r="O26" s="21">
        <f>[1]Payments!O26</f>
        <v>0</v>
      </c>
      <c r="P26" s="22">
        <f>[1]Payments!P26</f>
        <v>0</v>
      </c>
      <c r="Q26" s="38">
        <f>[1]Payments!Q26</f>
        <v>0</v>
      </c>
      <c r="R26" s="21">
        <f>[1]Payments!R26</f>
        <v>0</v>
      </c>
      <c r="S26" s="21">
        <f>[1]Payments!S26</f>
        <v>0</v>
      </c>
      <c r="T26" s="21">
        <f>[1]Payments!T26</f>
        <v>0</v>
      </c>
      <c r="U26" s="21">
        <f>[1]Payments!U26</f>
        <v>0</v>
      </c>
      <c r="V26" s="21">
        <f>[1]Payments!V26</f>
        <v>0</v>
      </c>
      <c r="W26" s="21">
        <f>[1]Payments!W26</f>
        <v>0</v>
      </c>
      <c r="X26" s="38">
        <f>[1]Payments!X26</f>
        <v>0</v>
      </c>
      <c r="Y26" s="21">
        <f>[1]Payments!Y26</f>
        <v>0</v>
      </c>
      <c r="Z26" s="29">
        <f>[1]Payments!Z26</f>
        <v>16038.93</v>
      </c>
      <c r="AA26" s="8"/>
    </row>
    <row r="27" spans="1:27" x14ac:dyDescent="0.25">
      <c r="A27" s="20">
        <v>13</v>
      </c>
      <c r="B27" s="66" t="s">
        <v>55</v>
      </c>
      <c r="C27" s="37">
        <f>[1]Payments!C27</f>
        <v>1608995.95</v>
      </c>
      <c r="D27" s="37">
        <f>[1]Payments!D27</f>
        <v>750606</v>
      </c>
      <c r="E27" s="37">
        <f>[1]Payments!E27</f>
        <v>511944.41000000003</v>
      </c>
      <c r="F27" s="21">
        <f>[1]Payments!F27</f>
        <v>53881.71</v>
      </c>
      <c r="G27" s="21">
        <f>[1]Payments!G27</f>
        <v>649568.05044560018</v>
      </c>
      <c r="H27" s="21">
        <f>[1]Payments!H27</f>
        <v>10134</v>
      </c>
      <c r="I27" s="37">
        <f>[1]Payments!I27</f>
        <v>215113.21000000002</v>
      </c>
      <c r="J27" s="21">
        <f>[1]Payments!J27</f>
        <v>850603.48</v>
      </c>
      <c r="K27" s="21">
        <f>[1]Payments!K27</f>
        <v>129330.33000000002</v>
      </c>
      <c r="L27" s="37">
        <f>[1]Payments!L27</f>
        <v>355537</v>
      </c>
      <c r="M27" s="21">
        <f>[1]Payments!M27</f>
        <v>559114.12</v>
      </c>
      <c r="N27" s="21">
        <f>[1]Payments!N27</f>
        <v>0</v>
      </c>
      <c r="O27" s="21">
        <f>[1]Payments!O27</f>
        <v>13854.547474201532</v>
      </c>
      <c r="P27" s="22">
        <f>[1]Payments!P27</f>
        <v>8827.25</v>
      </c>
      <c r="Q27" s="38">
        <f>[1]Payments!Q27</f>
        <v>0</v>
      </c>
      <c r="R27" s="21">
        <f>[1]Payments!R27</f>
        <v>352394.93</v>
      </c>
      <c r="S27" s="21">
        <f>[1]Payments!S27</f>
        <v>0</v>
      </c>
      <c r="T27" s="21">
        <f>[1]Payments!T27</f>
        <v>0</v>
      </c>
      <c r="U27" s="21">
        <f>[1]Payments!U27</f>
        <v>0</v>
      </c>
      <c r="V27" s="21">
        <f>[1]Payments!V27</f>
        <v>0</v>
      </c>
      <c r="W27" s="21">
        <f>[1]Payments!W27</f>
        <v>0</v>
      </c>
      <c r="X27" s="38">
        <f>[1]Payments!X27</f>
        <v>0</v>
      </c>
      <c r="Y27" s="21">
        <f>[1]Payments!Y27</f>
        <v>0</v>
      </c>
      <c r="Z27" s="29">
        <f>[1]Payments!Z27</f>
        <v>6069904.9879198028</v>
      </c>
      <c r="AA27" s="8"/>
    </row>
    <row r="28" spans="1:27" x14ac:dyDescent="0.25">
      <c r="A28" s="20">
        <v>14</v>
      </c>
      <c r="B28" s="66" t="s">
        <v>56</v>
      </c>
      <c r="C28" s="37">
        <f>[1]Payments!C28</f>
        <v>0</v>
      </c>
      <c r="D28" s="37">
        <f>[1]Payments!D28</f>
        <v>0</v>
      </c>
      <c r="E28" s="37">
        <f>[1]Payments!E28</f>
        <v>0</v>
      </c>
      <c r="F28" s="21">
        <f>[1]Payments!F28</f>
        <v>0</v>
      </c>
      <c r="G28" s="21">
        <f>[1]Payments!G28</f>
        <v>-6243.03</v>
      </c>
      <c r="H28" s="21">
        <f>[1]Payments!H28</f>
        <v>0</v>
      </c>
      <c r="I28" s="37">
        <f>[1]Payments!I28</f>
        <v>-856.89</v>
      </c>
      <c r="J28" s="21">
        <f>[1]Payments!J28</f>
        <v>0</v>
      </c>
      <c r="K28" s="21">
        <f>[1]Payments!K28</f>
        <v>0</v>
      </c>
      <c r="L28" s="37">
        <f>[1]Payments!L28</f>
        <v>0</v>
      </c>
      <c r="M28" s="21">
        <f>[1]Payments!M28</f>
        <v>0</v>
      </c>
      <c r="N28" s="21">
        <f>[1]Payments!N28</f>
        <v>0</v>
      </c>
      <c r="O28" s="21">
        <f>[1]Payments!O28</f>
        <v>73.558730173199493</v>
      </c>
      <c r="P28" s="22">
        <f>[1]Payments!P28</f>
        <v>0</v>
      </c>
      <c r="Q28" s="38">
        <f>[1]Payments!Q28</f>
        <v>0</v>
      </c>
      <c r="R28" s="21">
        <f>[1]Payments!R28</f>
        <v>0</v>
      </c>
      <c r="S28" s="21">
        <f>[1]Payments!S28</f>
        <v>0</v>
      </c>
      <c r="T28" s="21">
        <f>[1]Payments!T28</f>
        <v>0</v>
      </c>
      <c r="U28" s="21">
        <f>[1]Payments!U28</f>
        <v>0</v>
      </c>
      <c r="V28" s="21">
        <f>[1]Payments!V28</f>
        <v>1552824.8699999996</v>
      </c>
      <c r="W28" s="21">
        <f>[1]Payments!W28</f>
        <v>0</v>
      </c>
      <c r="X28" s="38">
        <f>[1]Payments!X28</f>
        <v>0</v>
      </c>
      <c r="Y28" s="21">
        <f>[1]Payments!Y28</f>
        <v>0</v>
      </c>
      <c r="Z28" s="29">
        <f>[1]Payments!Z28</f>
        <v>1545798.5087301729</v>
      </c>
      <c r="AA28" s="8"/>
    </row>
    <row r="29" spans="1:27" x14ac:dyDescent="0.25">
      <c r="A29" s="20">
        <v>15</v>
      </c>
      <c r="B29" s="66" t="s">
        <v>57</v>
      </c>
      <c r="C29" s="37">
        <f>[1]Payments!C29</f>
        <v>552995.93999999994</v>
      </c>
      <c r="D29" s="37">
        <f>[1]Payments!D29</f>
        <v>484757</v>
      </c>
      <c r="E29" s="37">
        <f>[1]Payments!E29</f>
        <v>0</v>
      </c>
      <c r="F29" s="21">
        <f>[1]Payments!F29</f>
        <v>2758.97</v>
      </c>
      <c r="G29" s="21">
        <f>[1]Payments!G29</f>
        <v>0</v>
      </c>
      <c r="H29" s="21">
        <f>[1]Payments!H29</f>
        <v>130407.42</v>
      </c>
      <c r="I29" s="37">
        <f>[1]Payments!I29</f>
        <v>0</v>
      </c>
      <c r="J29" s="21">
        <f>[1]Payments!J29</f>
        <v>0</v>
      </c>
      <c r="K29" s="21">
        <f>[1]Payments!K29</f>
        <v>791321.2</v>
      </c>
      <c r="L29" s="37">
        <f>[1]Payments!L29</f>
        <v>439225.47</v>
      </c>
      <c r="M29" s="21">
        <f>[1]Payments!M29</f>
        <v>0</v>
      </c>
      <c r="N29" s="21">
        <f>[1]Payments!N29</f>
        <v>0</v>
      </c>
      <c r="O29" s="21">
        <f>[1]Payments!O29</f>
        <v>4361.6735808461608</v>
      </c>
      <c r="P29" s="22">
        <f>[1]Payments!P29</f>
        <v>0</v>
      </c>
      <c r="Q29" s="38">
        <f>[1]Payments!Q29</f>
        <v>0</v>
      </c>
      <c r="R29" s="21">
        <f>[1]Payments!R29</f>
        <v>9836.81</v>
      </c>
      <c r="S29" s="21">
        <f>[1]Payments!S29</f>
        <v>0</v>
      </c>
      <c r="T29" s="21">
        <f>[1]Payments!T29</f>
        <v>0</v>
      </c>
      <c r="U29" s="21">
        <f>[1]Payments!U29</f>
        <v>0</v>
      </c>
      <c r="V29" s="21">
        <f>[1]Payments!V29</f>
        <v>18000</v>
      </c>
      <c r="W29" s="21">
        <f>[1]Payments!W29</f>
        <v>0</v>
      </c>
      <c r="X29" s="38">
        <f>[1]Payments!X29</f>
        <v>0</v>
      </c>
      <c r="Y29" s="21">
        <f>[1]Payments!Y29</f>
        <v>0</v>
      </c>
      <c r="Z29" s="29">
        <f>[1]Payments!Z29</f>
        <v>2433664.4835808463</v>
      </c>
      <c r="AA29" s="8"/>
    </row>
    <row r="30" spans="1:27" x14ac:dyDescent="0.25">
      <c r="A30" s="20">
        <v>16</v>
      </c>
      <c r="B30" s="66" t="s">
        <v>58</v>
      </c>
      <c r="C30" s="37">
        <f>[1]Payments!C30</f>
        <v>11568.6</v>
      </c>
      <c r="D30" s="37">
        <f>[1]Payments!D30</f>
        <v>27</v>
      </c>
      <c r="E30" s="37">
        <f>[1]Payments!E30</f>
        <v>23710.959999999999</v>
      </c>
      <c r="F30" s="21">
        <f>[1]Payments!F30</f>
        <v>1880.43</v>
      </c>
      <c r="G30" s="21">
        <f>[1]Payments!G30</f>
        <v>7871.5081421955174</v>
      </c>
      <c r="H30" s="21">
        <f>[1]Payments!H30</f>
        <v>0</v>
      </c>
      <c r="I30" s="37">
        <f>[1]Payments!I30</f>
        <v>0</v>
      </c>
      <c r="J30" s="21">
        <f>[1]Payments!J30</f>
        <v>47550.390000000014</v>
      </c>
      <c r="K30" s="21">
        <f>[1]Payments!K30</f>
        <v>0</v>
      </c>
      <c r="L30" s="37">
        <f>[1]Payments!L30</f>
        <v>458817.80000000005</v>
      </c>
      <c r="M30" s="21">
        <f>[1]Payments!M30</f>
        <v>7162.4</v>
      </c>
      <c r="N30" s="21">
        <f>[1]Payments!N30</f>
        <v>0</v>
      </c>
      <c r="O30" s="21">
        <f>[1]Payments!O30</f>
        <v>187.23950452004703</v>
      </c>
      <c r="P30" s="22">
        <f>[1]Payments!P30</f>
        <v>66338.86</v>
      </c>
      <c r="Q30" s="38">
        <f>[1]Payments!Q30</f>
        <v>17712.600000000002</v>
      </c>
      <c r="R30" s="21">
        <f>[1]Payments!R30</f>
        <v>0</v>
      </c>
      <c r="S30" s="21">
        <f>[1]Payments!S30</f>
        <v>0</v>
      </c>
      <c r="T30" s="21">
        <f>[1]Payments!T30</f>
        <v>0</v>
      </c>
      <c r="U30" s="21">
        <f>[1]Payments!U30</f>
        <v>0</v>
      </c>
      <c r="V30" s="21">
        <f>[1]Payments!V30</f>
        <v>0</v>
      </c>
      <c r="W30" s="21">
        <f>[1]Payments!W30</f>
        <v>73664</v>
      </c>
      <c r="X30" s="38">
        <f>[1]Payments!X30</f>
        <v>0</v>
      </c>
      <c r="Y30" s="21">
        <f>[1]Payments!Y30</f>
        <v>0</v>
      </c>
      <c r="Z30" s="29">
        <f>[1]Payments!Z30</f>
        <v>716491.78764671565</v>
      </c>
      <c r="AA30" s="8"/>
    </row>
    <row r="31" spans="1:27" x14ac:dyDescent="0.25">
      <c r="A31" s="20">
        <v>17</v>
      </c>
      <c r="B31" s="66" t="s">
        <v>59</v>
      </c>
      <c r="C31" s="37">
        <f>[1]Payments!C31</f>
        <v>48696.55</v>
      </c>
      <c r="D31" s="37">
        <f>[1]Payments!D31</f>
        <v>0</v>
      </c>
      <c r="E31" s="37">
        <f>[1]Payments!E31</f>
        <v>0</v>
      </c>
      <c r="F31" s="21">
        <f>[1]Payments!F31</f>
        <v>0</v>
      </c>
      <c r="G31" s="21">
        <f>[1]Payments!G31</f>
        <v>0</v>
      </c>
      <c r="H31" s="21">
        <f>[1]Payments!H31</f>
        <v>0</v>
      </c>
      <c r="I31" s="37">
        <f>[1]Payments!I31</f>
        <v>0</v>
      </c>
      <c r="J31" s="21">
        <f>[1]Payments!J31</f>
        <v>0</v>
      </c>
      <c r="K31" s="21">
        <f>[1]Payments!K31</f>
        <v>0</v>
      </c>
      <c r="L31" s="37">
        <f>[1]Payments!L31</f>
        <v>0</v>
      </c>
      <c r="M31" s="21">
        <f>[1]Payments!M31</f>
        <v>0</v>
      </c>
      <c r="N31" s="21">
        <f>[1]Payments!N31</f>
        <v>0</v>
      </c>
      <c r="O31" s="21">
        <f>[1]Payments!O31</f>
        <v>0</v>
      </c>
      <c r="P31" s="22">
        <f>[1]Payments!P31</f>
        <v>0</v>
      </c>
      <c r="Q31" s="38">
        <f>[1]Payments!Q31</f>
        <v>0</v>
      </c>
      <c r="R31" s="21">
        <f>[1]Payments!R31</f>
        <v>0</v>
      </c>
      <c r="S31" s="21">
        <f>[1]Payments!S31</f>
        <v>0</v>
      </c>
      <c r="T31" s="21">
        <f>[1]Payments!T31</f>
        <v>0</v>
      </c>
      <c r="U31" s="21">
        <f>[1]Payments!U31</f>
        <v>0</v>
      </c>
      <c r="V31" s="21">
        <f>[1]Payments!V31</f>
        <v>0</v>
      </c>
      <c r="W31" s="21">
        <f>[1]Payments!W31</f>
        <v>0</v>
      </c>
      <c r="X31" s="38">
        <f>[1]Payments!X31</f>
        <v>0</v>
      </c>
      <c r="Y31" s="21">
        <f>[1]Payments!Y31</f>
        <v>0</v>
      </c>
      <c r="Z31" s="29">
        <f>[1]Payments!Z31</f>
        <v>48696.55</v>
      </c>
      <c r="AA31" s="8"/>
    </row>
    <row r="32" spans="1:27" x14ac:dyDescent="0.25">
      <c r="A32" s="20">
        <v>18</v>
      </c>
      <c r="B32" s="66" t="s">
        <v>60</v>
      </c>
      <c r="C32" s="37">
        <f>[1]Payments!C32</f>
        <v>17721894.719999999</v>
      </c>
      <c r="D32" s="37">
        <f>[1]Payments!D32</f>
        <v>764985</v>
      </c>
      <c r="E32" s="37">
        <f>[1]Payments!E32</f>
        <v>416145.4600000002</v>
      </c>
      <c r="F32" s="21">
        <f>[1]Payments!F32</f>
        <v>88003.56</v>
      </c>
      <c r="G32" s="21">
        <f>[1]Payments!G32</f>
        <v>167469.97347077302</v>
      </c>
      <c r="H32" s="21">
        <f>[1]Payments!H32</f>
        <v>0</v>
      </c>
      <c r="I32" s="37">
        <f>[1]Payments!I32</f>
        <v>215344.29000000007</v>
      </c>
      <c r="J32" s="21">
        <f>[1]Payments!J32</f>
        <v>684781.87999999989</v>
      </c>
      <c r="K32" s="21">
        <f>[1]Payments!K32</f>
        <v>150064.93999999997</v>
      </c>
      <c r="L32" s="37">
        <f>[1]Payments!L32</f>
        <v>1291426.2000000002</v>
      </c>
      <c r="M32" s="21">
        <f>[1]Payments!M32</f>
        <v>542234.42000000004</v>
      </c>
      <c r="N32" s="21">
        <f>[1]Payments!N32</f>
        <v>0</v>
      </c>
      <c r="O32" s="21">
        <f>[1]Payments!O32</f>
        <v>2250.3862408920522</v>
      </c>
      <c r="P32" s="22">
        <f>[1]Payments!P32</f>
        <v>90269.799999999988</v>
      </c>
      <c r="Q32" s="38">
        <f>[1]Payments!Q32</f>
        <v>46000.059999999983</v>
      </c>
      <c r="R32" s="21">
        <f>[1]Payments!R32</f>
        <v>0</v>
      </c>
      <c r="S32" s="21">
        <f>[1]Payments!S32</f>
        <v>0</v>
      </c>
      <c r="T32" s="21">
        <f>[1]Payments!T32</f>
        <v>0</v>
      </c>
      <c r="U32" s="21">
        <f>[1]Payments!U32</f>
        <v>0</v>
      </c>
      <c r="V32" s="21">
        <f>[1]Payments!V32</f>
        <v>0</v>
      </c>
      <c r="W32" s="21">
        <f>[1]Payments!W32</f>
        <v>0</v>
      </c>
      <c r="X32" s="38">
        <f>[1]Payments!X32</f>
        <v>0</v>
      </c>
      <c r="Y32" s="21">
        <f>[1]Payments!Y32</f>
        <v>0</v>
      </c>
      <c r="Z32" s="29">
        <f>[1]Payments!Z32</f>
        <v>22180870.689711664</v>
      </c>
      <c r="AA32" s="8"/>
    </row>
    <row r="33" spans="1:46" s="28" customFormat="1" x14ac:dyDescent="0.25">
      <c r="A33" s="106" t="s">
        <v>61</v>
      </c>
      <c r="B33" s="107"/>
      <c r="C33" s="32">
        <f>[1]Payments!C33</f>
        <v>112389086.14</v>
      </c>
      <c r="D33" s="32">
        <f>[1]Payments!D33</f>
        <v>112357353</v>
      </c>
      <c r="E33" s="32">
        <f>[1]Payments!E33</f>
        <v>78040190.930000037</v>
      </c>
      <c r="F33" s="23">
        <f>[1]Payments!F33</f>
        <v>68936343.38000001</v>
      </c>
      <c r="G33" s="23">
        <f>[1]Payments!G33</f>
        <v>67060059.402886398</v>
      </c>
      <c r="H33" s="23">
        <f>[1]Payments!H33</f>
        <v>65733032.572017424</v>
      </c>
      <c r="I33" s="32">
        <f>[1]Payments!I33</f>
        <v>57765568.879999995</v>
      </c>
      <c r="J33" s="23">
        <f>[1]Payments!J33</f>
        <v>52034567.200000003</v>
      </c>
      <c r="K33" s="23">
        <f>[1]Payments!K33</f>
        <v>51403879.139999986</v>
      </c>
      <c r="L33" s="32">
        <f>[1]Payments!L33</f>
        <v>48102672.459999986</v>
      </c>
      <c r="M33" s="23">
        <f>[1]Payments!M33</f>
        <v>11662573.18</v>
      </c>
      <c r="N33" s="23">
        <f>[1]Payments!N33</f>
        <v>8785981</v>
      </c>
      <c r="O33" s="23">
        <f>[1]Payments!O33</f>
        <v>6491906.0344810039</v>
      </c>
      <c r="P33" s="33">
        <f>[1]Payments!P33</f>
        <v>6180749.9900000002</v>
      </c>
      <c r="Q33" s="45">
        <f>[1]Payments!Q33</f>
        <v>5488618.3900001645</v>
      </c>
      <c r="R33" s="23">
        <f>[1]Payments!R33</f>
        <v>3244235.1856314917</v>
      </c>
      <c r="S33" s="23">
        <f>[1]Payments!S33</f>
        <v>2777299.3099998431</v>
      </c>
      <c r="T33" s="23">
        <f>[1]Payments!T33</f>
        <v>2700515.5179644004</v>
      </c>
      <c r="U33" s="23">
        <f>[1]Payments!U33</f>
        <v>1666288.4000000025</v>
      </c>
      <c r="V33" s="23">
        <f>[1]Payments!V33</f>
        <v>1570824.8699999996</v>
      </c>
      <c r="W33" s="23">
        <f>[1]Payments!W33</f>
        <v>669054</v>
      </c>
      <c r="X33" s="23">
        <f>[1]Payments!X33</f>
        <v>438712.33</v>
      </c>
      <c r="Y33" s="23">
        <f>[1]Payments!Y33</f>
        <v>105271.79000000001</v>
      </c>
      <c r="Z33" s="29">
        <f>[1]Payments!Z33</f>
        <v>765604783.10298085</v>
      </c>
      <c r="AA33" s="8"/>
      <c r="AB33" s="24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</row>
    <row r="34" spans="1:46" s="28" customFormat="1" x14ac:dyDescent="0.25">
      <c r="A34" s="111" t="s">
        <v>64</v>
      </c>
      <c r="B34" s="112"/>
      <c r="C34" s="36">
        <f>[1]Payments!C34</f>
        <v>0.14679778473233837</v>
      </c>
      <c r="D34" s="36">
        <f>[1]Payments!D34</f>
        <v>0.14675633627133036</v>
      </c>
      <c r="E34" s="36">
        <f>[1]Payments!E34</f>
        <v>0.10193273690598524</v>
      </c>
      <c r="F34" s="36">
        <f>[1]Payments!F34</f>
        <v>9.0041683256735144E-2</v>
      </c>
      <c r="G34" s="36">
        <f>[1]Payments!G34</f>
        <v>8.7590961920448462E-2</v>
      </c>
      <c r="H34" s="36">
        <f>[1]Payments!H34</f>
        <v>8.5857656617037786E-2</v>
      </c>
      <c r="I34" s="36">
        <f>[1]Payments!I34</f>
        <v>7.5450898629286639E-2</v>
      </c>
      <c r="J34" s="36">
        <f>[1]Payments!J34</f>
        <v>6.7965311017395877E-2</v>
      </c>
      <c r="K34" s="36">
        <f>[1]Payments!K34</f>
        <v>6.7141533431467199E-2</v>
      </c>
      <c r="L34" s="36">
        <f>[1]Payments!L34</f>
        <v>6.2829639419232489E-2</v>
      </c>
      <c r="M34" s="36">
        <f>[1]Payments!M34</f>
        <v>1.5233150885933371E-2</v>
      </c>
      <c r="N34" s="36">
        <f>[1]Payments!N34</f>
        <v>1.1475870049283908E-2</v>
      </c>
      <c r="O34" s="36">
        <f>[1]Payments!O34</f>
        <v>8.479448114429796E-3</v>
      </c>
      <c r="P34" s="36">
        <f>[1]Payments!P34</f>
        <v>8.0730294878116407E-3</v>
      </c>
      <c r="Q34" s="36">
        <f>[1]Payments!Q34</f>
        <v>7.1689969957540022E-3</v>
      </c>
      <c r="R34" s="36">
        <f>[1]Payments!R34</f>
        <v>4.2374802995387142E-3</v>
      </c>
      <c r="S34" s="36">
        <f>[1]Payments!S34</f>
        <v>3.6275887655031419E-3</v>
      </c>
      <c r="T34" s="36">
        <f>[1]Payments!T34</f>
        <v>3.5272970827314649E-3</v>
      </c>
      <c r="U34" s="36">
        <f>[1]Payments!U34</f>
        <v>2.1764341560753697E-3</v>
      </c>
      <c r="V34" s="36">
        <f>[1]Payments!V34</f>
        <v>2.0517438039421303E-3</v>
      </c>
      <c r="W34" s="36">
        <f>[1]Payments!W34</f>
        <v>8.7388952468183062E-4</v>
      </c>
      <c r="X34" s="36">
        <f>[1]Payments!X34</f>
        <v>5.7302715406493121E-4</v>
      </c>
      <c r="Y34" s="36">
        <f>[1]Payments!Y34</f>
        <v>1.3750147899198794E-4</v>
      </c>
      <c r="Z34" s="36">
        <f>[1]Payments!Z34</f>
        <v>0.99999999999999989</v>
      </c>
      <c r="AA34" s="24"/>
      <c r="AB34" s="24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</row>
    <row r="35" spans="1:46" ht="18" customHeight="1" x14ac:dyDescent="0.25">
      <c r="A35" s="6" t="s">
        <v>63</v>
      </c>
      <c r="C35" s="24"/>
      <c r="G35" s="24"/>
      <c r="K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46" ht="15" customHeight="1" x14ac:dyDescent="0.25"/>
    <row r="37" spans="1:46" ht="15" customHeight="1" x14ac:dyDescent="0.25">
      <c r="D37" s="50"/>
      <c r="E37" s="49"/>
      <c r="F37" s="50"/>
      <c r="G37" s="50"/>
      <c r="H37" s="50"/>
      <c r="I37" s="50"/>
      <c r="J37" s="50"/>
      <c r="L37" s="49"/>
      <c r="M37" s="50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/>
    <row r="45" spans="1:46" ht="15" customHeight="1" x14ac:dyDescent="0.25"/>
    <row r="46" spans="1:46" ht="15" customHeight="1" x14ac:dyDescent="0.25">
      <c r="A46" s="53">
        <f>(Z4+Z6)/$Z$33</f>
        <v>5.8293546570412365E-2</v>
      </c>
      <c r="B46" s="104" t="s">
        <v>293</v>
      </c>
    </row>
    <row r="47" spans="1:46" ht="15" customHeight="1" x14ac:dyDescent="0.25">
      <c r="A47" s="53">
        <f>(Z7+Z20)/$Z$33</f>
        <v>0.84743947261860975</v>
      </c>
      <c r="B47" s="105" t="s">
        <v>294</v>
      </c>
    </row>
    <row r="48" spans="1:46" ht="15" customHeight="1" x14ac:dyDescent="0.25">
      <c r="A48" s="53">
        <f>Z8/$Z$33</f>
        <v>2.2492699958230305E-4</v>
      </c>
      <c r="B48" s="105" t="s">
        <v>36</v>
      </c>
    </row>
    <row r="49" spans="1:2" ht="15" customHeight="1" x14ac:dyDescent="0.25">
      <c r="A49" s="53">
        <f>(Z25+Z9)/$Z$33</f>
        <v>2.8379068971240711E-4</v>
      </c>
      <c r="B49" s="105" t="s">
        <v>295</v>
      </c>
    </row>
    <row r="50" spans="1:2" ht="15" customHeight="1" x14ac:dyDescent="0.25">
      <c r="A50" s="53">
        <f>(Z26+Z10)/$Z$33</f>
        <v>1.2348230955361019E-3</v>
      </c>
      <c r="B50" s="105" t="s">
        <v>296</v>
      </c>
    </row>
    <row r="51" spans="1:2" ht="15" customHeight="1" x14ac:dyDescent="0.25">
      <c r="A51" s="53">
        <f>Z11/$Z$33</f>
        <v>3.291220697639157E-3</v>
      </c>
      <c r="B51" s="105" t="s">
        <v>39</v>
      </c>
    </row>
    <row r="52" spans="1:2" ht="15" customHeight="1" x14ac:dyDescent="0.25">
      <c r="A52" s="53">
        <f>(Z12+Z17)/$Z$33</f>
        <v>4.6135013386481946E-2</v>
      </c>
      <c r="B52" s="105" t="s">
        <v>297</v>
      </c>
    </row>
    <row r="53" spans="1:2" ht="15" customHeight="1" x14ac:dyDescent="0.25">
      <c r="A53" s="53">
        <f>Z27/$Z$33</f>
        <v>7.9282485191884498E-3</v>
      </c>
      <c r="B53" s="105" t="s">
        <v>55</v>
      </c>
    </row>
    <row r="54" spans="1:2" ht="15" customHeight="1" x14ac:dyDescent="0.25">
      <c r="A54" s="53">
        <f>(Z28+Z29+Z30+Z31)/$Z$33</f>
        <v>6.1972592578742229E-3</v>
      </c>
      <c r="B54" s="105" t="s">
        <v>298</v>
      </c>
    </row>
    <row r="55" spans="1:2" ht="15" customHeight="1" x14ac:dyDescent="0.25">
      <c r="A55" s="53">
        <f>Z32/$Z$33</f>
        <v>2.8971698164963179E-2</v>
      </c>
      <c r="B55" s="105" t="s">
        <v>60</v>
      </c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61" spans="1:2" ht="15" customHeight="1" x14ac:dyDescent="0.25"/>
  </sheetData>
  <mergeCells count="3">
    <mergeCell ref="A1:Z1"/>
    <mergeCell ref="A33:B33"/>
    <mergeCell ref="A34:B34"/>
  </mergeCells>
  <conditionalFormatting sqref="AA34">
    <cfRule type="cellIs" dxfId="9" priority="2" operator="notEqual">
      <formula>0</formula>
    </cfRule>
  </conditionalFormatting>
  <conditionalFormatting sqref="AA4:AA33">
    <cfRule type="cellIs" dxfId="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zoomScaleNormal="100" zoomScaleSheetLayoutView="70" workbookViewId="0">
      <selection sqref="A1:H1"/>
    </sheetView>
  </sheetViews>
  <sheetFormatPr defaultRowHeight="15.75" x14ac:dyDescent="0.25"/>
  <cols>
    <col min="1" max="1" width="7.42578125" style="25" bestFit="1" customWidth="1"/>
    <col min="2" max="2" width="54.5703125" style="25" customWidth="1"/>
    <col min="3" max="8" width="20.42578125" style="25" customWidth="1"/>
    <col min="9" max="16384" width="9.140625" style="25"/>
  </cols>
  <sheetData>
    <row r="1" spans="1:11" x14ac:dyDescent="0.25">
      <c r="A1" s="113" t="str">
        <f>"GROSS WRITTEN PREMIUMS AND GROSS CLAIMS PAID AS AT "&amp;'[1]Data contr.'!$B$2&amp;" NON-LIFE INSURANCE*"</f>
        <v>GROSS WRITTEN PREMIUMS AND GROSS CLAIMS PAID AS AT 31.08.2022 NON-LIFE INSURANCE*</v>
      </c>
      <c r="B1" s="113"/>
      <c r="C1" s="113"/>
      <c r="D1" s="113"/>
      <c r="E1" s="113"/>
      <c r="F1" s="113"/>
      <c r="G1" s="113"/>
      <c r="H1" s="113"/>
    </row>
    <row r="2" spans="1:11" x14ac:dyDescent="0.25">
      <c r="D2" s="24"/>
      <c r="H2" s="69" t="s">
        <v>65</v>
      </c>
    </row>
    <row r="3" spans="1:11" ht="63" x14ac:dyDescent="0.25">
      <c r="A3" s="30" t="s">
        <v>30</v>
      </c>
      <c r="B3" s="63" t="s">
        <v>31</v>
      </c>
      <c r="C3" s="70" t="s">
        <v>69</v>
      </c>
      <c r="D3" s="70" t="s">
        <v>70</v>
      </c>
      <c r="E3" s="70" t="s">
        <v>71</v>
      </c>
      <c r="F3" s="70" t="s">
        <v>72</v>
      </c>
      <c r="G3" s="70" t="s">
        <v>73</v>
      </c>
      <c r="H3" s="70" t="s">
        <v>74</v>
      </c>
    </row>
    <row r="4" spans="1:11" x14ac:dyDescent="0.25">
      <c r="A4" s="20">
        <v>1</v>
      </c>
      <c r="B4" s="65" t="s">
        <v>32</v>
      </c>
      <c r="C4" s="37">
        <f>'[1]Prem-Pay-Total'!C4</f>
        <v>43232286.647287115</v>
      </c>
      <c r="D4" s="55">
        <f>'[1]Prem-Pay-Total'!D4</f>
        <v>11611647.019999985</v>
      </c>
      <c r="E4" s="23">
        <f>'[1]Prem-Pay-Total'!E4</f>
        <v>54843933.667287096</v>
      </c>
      <c r="F4" s="21">
        <f>'[1]Prem-Pay-Total'!F4</f>
        <v>8600698.9760242309</v>
      </c>
      <c r="G4" s="55">
        <f>'[1]Prem-Pay-Total'!G4</f>
        <v>4148868.4208498257</v>
      </c>
      <c r="H4" s="23">
        <f>'[1]Prem-Pay-Total'!H4</f>
        <v>12749567.396874057</v>
      </c>
      <c r="K4" s="24"/>
    </row>
    <row r="5" spans="1:11" ht="31.5" x14ac:dyDescent="0.25">
      <c r="A5" s="54">
        <v>1.1000000000000001</v>
      </c>
      <c r="B5" s="3" t="s">
        <v>33</v>
      </c>
      <c r="C5" s="37">
        <f>'[1]Prem-Pay-Total'!C5</f>
        <v>2075425.84</v>
      </c>
      <c r="D5" s="55">
        <f>'[1]Prem-Pay-Total'!D5</f>
        <v>0</v>
      </c>
      <c r="E5" s="23">
        <f>'[1]Prem-Pay-Total'!E5</f>
        <v>2075425.84</v>
      </c>
      <c r="F5" s="21">
        <f>'[1]Prem-Pay-Total'!F5</f>
        <v>165568.90244674819</v>
      </c>
      <c r="G5" s="55">
        <f>'[1]Prem-Pay-Total'!G5</f>
        <v>0</v>
      </c>
      <c r="H5" s="23">
        <f>'[1]Prem-Pay-Total'!H5</f>
        <v>165568.90244674819</v>
      </c>
    </row>
    <row r="6" spans="1:11" x14ac:dyDescent="0.25">
      <c r="A6" s="20">
        <v>2</v>
      </c>
      <c r="B6" s="65" t="s">
        <v>34</v>
      </c>
      <c r="C6" s="37">
        <f>'[1]Prem-Pay-Total'!C6</f>
        <v>65614450.785929248</v>
      </c>
      <c r="D6" s="55">
        <f>'[1]Prem-Pay-Total'!D6</f>
        <v>71724308.820000008</v>
      </c>
      <c r="E6" s="23">
        <f>'[1]Prem-Pay-Total'!E6</f>
        <v>137338759.60592926</v>
      </c>
      <c r="F6" s="21">
        <f>'[1]Prem-Pay-Total'!F6</f>
        <v>36029119.102319837</v>
      </c>
      <c r="G6" s="55">
        <f>'[1]Prem-Pay-Total'!G6</f>
        <v>30585121.908028278</v>
      </c>
      <c r="H6" s="23">
        <f>'[1]Prem-Pay-Total'!H6</f>
        <v>66614241.010348111</v>
      </c>
    </row>
    <row r="7" spans="1:11" x14ac:dyDescent="0.25">
      <c r="A7" s="20">
        <v>3</v>
      </c>
      <c r="B7" s="65" t="s">
        <v>35</v>
      </c>
      <c r="C7" s="37">
        <f>'[1]Prem-Pay-Total'!C7</f>
        <v>547443070.57999992</v>
      </c>
      <c r="D7" s="55">
        <f>'[1]Prem-Pay-Total'!D7</f>
        <v>0</v>
      </c>
      <c r="E7" s="23">
        <f>'[1]Prem-Pay-Total'!E7</f>
        <v>547443070.57999992</v>
      </c>
      <c r="F7" s="21">
        <f>'[1]Prem-Pay-Total'!F7</f>
        <v>221443130.22734109</v>
      </c>
      <c r="G7" s="55">
        <f>'[1]Prem-Pay-Total'!G7</f>
        <v>0</v>
      </c>
      <c r="H7" s="23">
        <f>'[1]Prem-Pay-Total'!H7</f>
        <v>221443130.22734109</v>
      </c>
    </row>
    <row r="8" spans="1:11" x14ac:dyDescent="0.25">
      <c r="A8" s="20">
        <v>4</v>
      </c>
      <c r="B8" s="65" t="s">
        <v>36</v>
      </c>
      <c r="C8" s="37">
        <f>'[1]Prem-Pay-Total'!C8</f>
        <v>9964445.6999999993</v>
      </c>
      <c r="D8" s="55">
        <f>'[1]Prem-Pay-Total'!D8</f>
        <v>0</v>
      </c>
      <c r="E8" s="23">
        <f>'[1]Prem-Pay-Total'!E8</f>
        <v>9964445.6999999993</v>
      </c>
      <c r="F8" s="21">
        <f>'[1]Prem-Pay-Total'!F8</f>
        <v>172205.1867292134</v>
      </c>
      <c r="G8" s="55">
        <f>'[1]Prem-Pay-Total'!G8</f>
        <v>0</v>
      </c>
      <c r="H8" s="23">
        <f>'[1]Prem-Pay-Total'!H8</f>
        <v>172205.1867292134</v>
      </c>
    </row>
    <row r="9" spans="1:11" x14ac:dyDescent="0.25">
      <c r="A9" s="20">
        <v>5</v>
      </c>
      <c r="B9" s="65" t="s">
        <v>37</v>
      </c>
      <c r="C9" s="37">
        <f>'[1]Prem-Pay-Total'!C9</f>
        <v>1992010.13</v>
      </c>
      <c r="D9" s="55">
        <f>'[1]Prem-Pay-Total'!D9</f>
        <v>0</v>
      </c>
      <c r="E9" s="23">
        <f>'[1]Prem-Pay-Total'!E9</f>
        <v>1992010.13</v>
      </c>
      <c r="F9" s="21">
        <f>'[1]Prem-Pay-Total'!F9</f>
        <v>217271.50944391277</v>
      </c>
      <c r="G9" s="55">
        <f>'[1]Prem-Pay-Total'!G9</f>
        <v>0</v>
      </c>
      <c r="H9" s="23">
        <f>'[1]Prem-Pay-Total'!H9</f>
        <v>217271.50944391277</v>
      </c>
    </row>
    <row r="10" spans="1:11" x14ac:dyDescent="0.25">
      <c r="A10" s="20">
        <v>6</v>
      </c>
      <c r="B10" s="65" t="s">
        <v>38</v>
      </c>
      <c r="C10" s="37">
        <f>'[1]Prem-Pay-Total'!C10</f>
        <v>7336685.0185020994</v>
      </c>
      <c r="D10" s="55">
        <f>'[1]Prem-Pay-Total'!D10</f>
        <v>0</v>
      </c>
      <c r="E10" s="23">
        <f>'[1]Prem-Pay-Total'!E10</f>
        <v>7336685.0185020994</v>
      </c>
      <c r="F10" s="21">
        <f>'[1]Prem-Pay-Total'!F10</f>
        <v>929347.53822846862</v>
      </c>
      <c r="G10" s="55">
        <f>'[1]Prem-Pay-Total'!G10</f>
        <v>0</v>
      </c>
      <c r="H10" s="23">
        <f>'[1]Prem-Pay-Total'!H10</f>
        <v>929347.53822846862</v>
      </c>
    </row>
    <row r="11" spans="1:11" x14ac:dyDescent="0.25">
      <c r="A11" s="20">
        <v>7</v>
      </c>
      <c r="B11" s="65" t="s">
        <v>39</v>
      </c>
      <c r="C11" s="37">
        <f>'[1]Prem-Pay-Total'!C11</f>
        <v>23103675.3106171</v>
      </c>
      <c r="D11" s="55">
        <f>'[1]Prem-Pay-Total'!D11</f>
        <v>0</v>
      </c>
      <c r="E11" s="23">
        <f>'[1]Prem-Pay-Total'!E11</f>
        <v>23103675.3106171</v>
      </c>
      <c r="F11" s="21">
        <f>'[1]Prem-Pay-Total'!F11</f>
        <v>2519774.3083600681</v>
      </c>
      <c r="G11" s="55">
        <f>'[1]Prem-Pay-Total'!G11</f>
        <v>0</v>
      </c>
      <c r="H11" s="23">
        <f>'[1]Prem-Pay-Total'!H11</f>
        <v>2519774.3083600681</v>
      </c>
    </row>
    <row r="12" spans="1:11" x14ac:dyDescent="0.25">
      <c r="A12" s="20">
        <v>8</v>
      </c>
      <c r="B12" s="65" t="s">
        <v>40</v>
      </c>
      <c r="C12" s="37">
        <f>'[1]Prem-Pay-Total'!C12</f>
        <v>209101882.16952518</v>
      </c>
      <c r="D12" s="55">
        <f>'[1]Prem-Pay-Total'!D12</f>
        <v>0</v>
      </c>
      <c r="E12" s="23">
        <f>'[1]Prem-Pay-Total'!E12</f>
        <v>209101882.16952518</v>
      </c>
      <c r="F12" s="21">
        <f>'[1]Prem-Pay-Total'!F12</f>
        <v>33354376.618717186</v>
      </c>
      <c r="G12" s="55">
        <f>'[1]Prem-Pay-Total'!G12</f>
        <v>0</v>
      </c>
      <c r="H12" s="23">
        <f>'[1]Prem-Pay-Total'!H12</f>
        <v>33354376.618717186</v>
      </c>
    </row>
    <row r="13" spans="1:11" x14ac:dyDescent="0.25">
      <c r="A13" s="54">
        <v>8.1</v>
      </c>
      <c r="B13" s="3" t="s">
        <v>41</v>
      </c>
      <c r="C13" s="37">
        <f>'[1]Prem-Pay-Total'!C13</f>
        <v>111238973.44960871</v>
      </c>
      <c r="D13" s="55">
        <f>'[1]Prem-Pay-Total'!D13</f>
        <v>0</v>
      </c>
      <c r="E13" s="23">
        <f>'[1]Prem-Pay-Total'!E13</f>
        <v>111238973.44960871</v>
      </c>
      <c r="F13" s="21">
        <f>'[1]Prem-Pay-Total'!F13</f>
        <v>11329491.541318627</v>
      </c>
      <c r="G13" s="55">
        <f>'[1]Prem-Pay-Total'!G13</f>
        <v>0</v>
      </c>
      <c r="H13" s="23">
        <f>'[1]Prem-Pay-Total'!H13</f>
        <v>11329491.541318627</v>
      </c>
    </row>
    <row r="14" spans="1:11" x14ac:dyDescent="0.25">
      <c r="A14" s="54">
        <v>8.1999999999999993</v>
      </c>
      <c r="B14" s="3" t="s">
        <v>42</v>
      </c>
      <c r="C14" s="37">
        <f>'[1]Prem-Pay-Total'!C14</f>
        <v>72597738.845895708</v>
      </c>
      <c r="D14" s="55">
        <f>'[1]Prem-Pay-Total'!D14</f>
        <v>0</v>
      </c>
      <c r="E14" s="23">
        <f>'[1]Prem-Pay-Total'!E14</f>
        <v>72597738.845895708</v>
      </c>
      <c r="F14" s="21">
        <f>'[1]Prem-Pay-Total'!F14</f>
        <v>16566902.838435426</v>
      </c>
      <c r="G14" s="55">
        <f>'[1]Prem-Pay-Total'!G14</f>
        <v>0</v>
      </c>
      <c r="H14" s="23">
        <f>'[1]Prem-Pay-Total'!H14</f>
        <v>16566902.838435426</v>
      </c>
    </row>
    <row r="15" spans="1:11" x14ac:dyDescent="0.25">
      <c r="A15" s="54">
        <v>8.3000000000000007</v>
      </c>
      <c r="B15" s="3" t="s">
        <v>43</v>
      </c>
      <c r="C15" s="37">
        <f>'[1]Prem-Pay-Total'!C15</f>
        <v>11188463.000000002</v>
      </c>
      <c r="D15" s="55">
        <f>'[1]Prem-Pay-Total'!D15</f>
        <v>0</v>
      </c>
      <c r="E15" s="23">
        <f>'[1]Prem-Pay-Total'!E15</f>
        <v>11188463.000000002</v>
      </c>
      <c r="F15" s="21">
        <f>'[1]Prem-Pay-Total'!F15</f>
        <v>1127031.7283788228</v>
      </c>
      <c r="G15" s="55">
        <f>'[1]Prem-Pay-Total'!G15</f>
        <v>0</v>
      </c>
      <c r="H15" s="23">
        <f>'[1]Prem-Pay-Total'!H15</f>
        <v>1127031.7283788228</v>
      </c>
    </row>
    <row r="16" spans="1:11" x14ac:dyDescent="0.25">
      <c r="A16" s="54">
        <v>8.4</v>
      </c>
      <c r="B16" s="3" t="s">
        <v>44</v>
      </c>
      <c r="C16" s="37">
        <f>'[1]Prem-Pay-Total'!C16</f>
        <v>14076706.8740208</v>
      </c>
      <c r="D16" s="55">
        <f>'[1]Prem-Pay-Total'!D16</f>
        <v>0</v>
      </c>
      <c r="E16" s="23">
        <f>'[1]Prem-Pay-Total'!E16</f>
        <v>14076706.8740208</v>
      </c>
      <c r="F16" s="21">
        <f>'[1]Prem-Pay-Total'!F16</f>
        <v>4330950.5105843125</v>
      </c>
      <c r="G16" s="55">
        <f>'[1]Prem-Pay-Total'!G16</f>
        <v>0</v>
      </c>
      <c r="H16" s="23">
        <f>'[1]Prem-Pay-Total'!H16</f>
        <v>4330950.5105843125</v>
      </c>
    </row>
    <row r="17" spans="1:8" x14ac:dyDescent="0.25">
      <c r="A17" s="20">
        <v>9</v>
      </c>
      <c r="B17" s="65" t="s">
        <v>45</v>
      </c>
      <c r="C17" s="37">
        <f>'[1]Prem-Pay-Total'!C17</f>
        <v>18689876.749999944</v>
      </c>
      <c r="D17" s="55">
        <f>'[1]Prem-Pay-Total'!D17</f>
        <v>0</v>
      </c>
      <c r="E17" s="23">
        <f>'[1]Prem-Pay-Total'!E17</f>
        <v>18689876.749999944</v>
      </c>
      <c r="F17" s="21">
        <f>'[1]Prem-Pay-Total'!F17</f>
        <v>1966810.2984934468</v>
      </c>
      <c r="G17" s="55">
        <f>'[1]Prem-Pay-Total'!G17</f>
        <v>0</v>
      </c>
      <c r="H17" s="23">
        <f>'[1]Prem-Pay-Total'!H17</f>
        <v>1966810.2984934468</v>
      </c>
    </row>
    <row r="18" spans="1:8" x14ac:dyDescent="0.25">
      <c r="A18" s="54">
        <v>9.1</v>
      </c>
      <c r="B18" s="3" t="s">
        <v>46</v>
      </c>
      <c r="C18" s="37">
        <f>'[1]Prem-Pay-Total'!C18</f>
        <v>17561210.879999947</v>
      </c>
      <c r="D18" s="55">
        <f>'[1]Prem-Pay-Total'!D18</f>
        <v>0</v>
      </c>
      <c r="E18" s="23">
        <f>'[1]Prem-Pay-Total'!E18</f>
        <v>17561210.879999947</v>
      </c>
      <c r="F18" s="21">
        <f>'[1]Prem-Pay-Total'!F18</f>
        <v>1692199.026068466</v>
      </c>
      <c r="G18" s="55">
        <f>'[1]Prem-Pay-Total'!G18</f>
        <v>0</v>
      </c>
      <c r="H18" s="23">
        <f>'[1]Prem-Pay-Total'!H18</f>
        <v>1692199.026068466</v>
      </c>
    </row>
    <row r="19" spans="1:8" x14ac:dyDescent="0.25">
      <c r="A19" s="54">
        <v>9.1999999999999993</v>
      </c>
      <c r="B19" s="3" t="s">
        <v>47</v>
      </c>
      <c r="C19" s="37">
        <f>'[1]Prem-Pay-Total'!C19</f>
        <v>1128665.8699999999</v>
      </c>
      <c r="D19" s="55">
        <f>'[1]Prem-Pay-Total'!D19</f>
        <v>0</v>
      </c>
      <c r="E19" s="23">
        <f>'[1]Prem-Pay-Total'!E19</f>
        <v>1128665.8699999999</v>
      </c>
      <c r="F19" s="21">
        <f>'[1]Prem-Pay-Total'!F19</f>
        <v>274611.27242498077</v>
      </c>
      <c r="G19" s="55">
        <f>'[1]Prem-Pay-Total'!G19</f>
        <v>0</v>
      </c>
      <c r="H19" s="23">
        <f>'[1]Prem-Pay-Total'!H19</f>
        <v>274611.27242498077</v>
      </c>
    </row>
    <row r="20" spans="1:8" x14ac:dyDescent="0.25">
      <c r="A20" s="20">
        <v>10</v>
      </c>
      <c r="B20" s="66" t="s">
        <v>48</v>
      </c>
      <c r="C20" s="37">
        <f>'[1]Prem-Pay-Total'!C20</f>
        <v>798562136.90389168</v>
      </c>
      <c r="D20" s="55">
        <f>'[1]Prem-Pay-Total'!D20</f>
        <v>0</v>
      </c>
      <c r="E20" s="23">
        <f>'[1]Prem-Pay-Total'!E20</f>
        <v>798562136.90389168</v>
      </c>
      <c r="F20" s="21">
        <f>'[1]Prem-Pay-Total'!F20</f>
        <v>427360583.39973408</v>
      </c>
      <c r="G20" s="55">
        <f>'[1]Prem-Pay-Total'!G20</f>
        <v>3392</v>
      </c>
      <c r="H20" s="23">
        <f>'[1]Prem-Pay-Total'!H20</f>
        <v>427363975.39973408</v>
      </c>
    </row>
    <row r="21" spans="1:8" x14ac:dyDescent="0.25">
      <c r="A21" s="54">
        <v>10.1</v>
      </c>
      <c r="B21" s="65" t="s">
        <v>49</v>
      </c>
      <c r="C21" s="37">
        <f>'[1]Prem-Pay-Total'!C21</f>
        <v>784392252.41389179</v>
      </c>
      <c r="D21" s="55">
        <f>'[1]Prem-Pay-Total'!D21</f>
        <v>0</v>
      </c>
      <c r="E21" s="23">
        <f>'[1]Prem-Pay-Total'!E21</f>
        <v>784392252.41389179</v>
      </c>
      <c r="F21" s="21">
        <f>'[1]Prem-Pay-Total'!F21</f>
        <v>422642633.7490176</v>
      </c>
      <c r="G21" s="55">
        <f>'[1]Prem-Pay-Total'!G21</f>
        <v>3392</v>
      </c>
      <c r="H21" s="23">
        <f>'[1]Prem-Pay-Total'!H21</f>
        <v>422646025.7490176</v>
      </c>
    </row>
    <row r="22" spans="1:8" x14ac:dyDescent="0.25">
      <c r="A22" s="54">
        <v>10.199999999999999</v>
      </c>
      <c r="B22" s="67" t="s">
        <v>50</v>
      </c>
      <c r="C22" s="37">
        <f>'[1]Prem-Pay-Total'!C22</f>
        <v>0</v>
      </c>
      <c r="D22" s="55">
        <f>'[1]Prem-Pay-Total'!D22</f>
        <v>0</v>
      </c>
      <c r="E22" s="23">
        <f>'[1]Prem-Pay-Total'!E22</f>
        <v>0</v>
      </c>
      <c r="F22" s="21">
        <f>'[1]Prem-Pay-Total'!F22</f>
        <v>1262068.5483250741</v>
      </c>
      <c r="G22" s="55">
        <f>'[1]Prem-Pay-Total'!G22</f>
        <v>0</v>
      </c>
      <c r="H22" s="23">
        <f>'[1]Prem-Pay-Total'!H22</f>
        <v>1262068.5483250741</v>
      </c>
    </row>
    <row r="23" spans="1:8" x14ac:dyDescent="0.25">
      <c r="A23" s="54">
        <v>10.3</v>
      </c>
      <c r="B23" s="68" t="s">
        <v>51</v>
      </c>
      <c r="C23" s="37">
        <f>'[1]Prem-Pay-Total'!C23</f>
        <v>5566187.9000000004</v>
      </c>
      <c r="D23" s="55">
        <f>'[1]Prem-Pay-Total'!D23</f>
        <v>0</v>
      </c>
      <c r="E23" s="23">
        <f>'[1]Prem-Pay-Total'!E23</f>
        <v>5566187.9000000004</v>
      </c>
      <c r="F23" s="21">
        <f>'[1]Prem-Pay-Total'!F23</f>
        <v>572913.45738678391</v>
      </c>
      <c r="G23" s="55">
        <f>'[1]Prem-Pay-Total'!G23</f>
        <v>0</v>
      </c>
      <c r="H23" s="23">
        <f>'[1]Prem-Pay-Total'!H23</f>
        <v>572913.45738678391</v>
      </c>
    </row>
    <row r="24" spans="1:8" x14ac:dyDescent="0.25">
      <c r="A24" s="54">
        <v>10.4</v>
      </c>
      <c r="B24" s="65" t="s">
        <v>52</v>
      </c>
      <c r="C24" s="37">
        <f>'[1]Prem-Pay-Total'!C24</f>
        <v>8603696.5899999999</v>
      </c>
      <c r="D24" s="55">
        <f>'[1]Prem-Pay-Total'!D24</f>
        <v>0</v>
      </c>
      <c r="E24" s="23">
        <f>'[1]Prem-Pay-Total'!E24</f>
        <v>8603696.5899999999</v>
      </c>
      <c r="F24" s="21">
        <f>'[1]Prem-Pay-Total'!F24</f>
        <v>2882967.6450046673</v>
      </c>
      <c r="G24" s="55">
        <f>'[1]Prem-Pay-Total'!G24</f>
        <v>0</v>
      </c>
      <c r="H24" s="23">
        <f>'[1]Prem-Pay-Total'!H24</f>
        <v>2882967.6450046673</v>
      </c>
    </row>
    <row r="25" spans="1:8" x14ac:dyDescent="0.25">
      <c r="A25" s="20">
        <v>11</v>
      </c>
      <c r="B25" s="66" t="s">
        <v>53</v>
      </c>
      <c r="C25" s="37">
        <f>'[1]Prem-Pay-Total'!C25</f>
        <v>1153286.0799999998</v>
      </c>
      <c r="D25" s="55">
        <f>'[1]Prem-Pay-Total'!D25</f>
        <v>0</v>
      </c>
      <c r="E25" s="23">
        <f>'[1]Prem-Pay-Total'!E25</f>
        <v>1153286.0799999998</v>
      </c>
      <c r="F25" s="21">
        <f>'[1]Prem-Pay-Total'!F25</f>
        <v>0</v>
      </c>
      <c r="G25" s="55">
        <f>'[1]Prem-Pay-Total'!G25</f>
        <v>0</v>
      </c>
      <c r="H25" s="23">
        <f>'[1]Prem-Pay-Total'!H25</f>
        <v>0</v>
      </c>
    </row>
    <row r="26" spans="1:8" x14ac:dyDescent="0.25">
      <c r="A26" s="20">
        <v>12</v>
      </c>
      <c r="B26" s="66" t="s">
        <v>54</v>
      </c>
      <c r="C26" s="37">
        <f>'[1]Prem-Pay-Total'!C26</f>
        <v>288416.05999999994</v>
      </c>
      <c r="D26" s="55">
        <f>'[1]Prem-Pay-Total'!D26</f>
        <v>0</v>
      </c>
      <c r="E26" s="23">
        <f>'[1]Prem-Pay-Total'!E26</f>
        <v>288416.05999999994</v>
      </c>
      <c r="F26" s="21">
        <f>'[1]Prem-Pay-Total'!F26</f>
        <v>16038.93</v>
      </c>
      <c r="G26" s="55">
        <f>'[1]Prem-Pay-Total'!G26</f>
        <v>0</v>
      </c>
      <c r="H26" s="23">
        <f>'[1]Prem-Pay-Total'!H26</f>
        <v>16038.93</v>
      </c>
    </row>
    <row r="27" spans="1:8" x14ac:dyDescent="0.25">
      <c r="A27" s="20">
        <v>13</v>
      </c>
      <c r="B27" s="66" t="s">
        <v>55</v>
      </c>
      <c r="C27" s="37">
        <f>'[1]Prem-Pay-Total'!C27</f>
        <v>34264348.783799998</v>
      </c>
      <c r="D27" s="55">
        <f>'[1]Prem-Pay-Total'!D27</f>
        <v>0</v>
      </c>
      <c r="E27" s="23">
        <f>'[1]Prem-Pay-Total'!E27</f>
        <v>34264348.783799998</v>
      </c>
      <c r="F27" s="21">
        <f>'[1]Prem-Pay-Total'!F27</f>
        <v>6069904.9879198028</v>
      </c>
      <c r="G27" s="55">
        <f>'[1]Prem-Pay-Total'!G27</f>
        <v>0</v>
      </c>
      <c r="H27" s="23">
        <f>'[1]Prem-Pay-Total'!H27</f>
        <v>6069904.9879198028</v>
      </c>
    </row>
    <row r="28" spans="1:8" x14ac:dyDescent="0.25">
      <c r="A28" s="20">
        <v>14</v>
      </c>
      <c r="B28" s="66" t="s">
        <v>56</v>
      </c>
      <c r="C28" s="37">
        <f>'[1]Prem-Pay-Total'!C28</f>
        <v>7525046.9799999995</v>
      </c>
      <c r="D28" s="55">
        <f>'[1]Prem-Pay-Total'!D28</f>
        <v>0</v>
      </c>
      <c r="E28" s="23">
        <f>'[1]Prem-Pay-Total'!E28</f>
        <v>7525046.9799999995</v>
      </c>
      <c r="F28" s="21">
        <f>'[1]Prem-Pay-Total'!F28</f>
        <v>1545798.5087301729</v>
      </c>
      <c r="G28" s="55">
        <f>'[1]Prem-Pay-Total'!G28</f>
        <v>0</v>
      </c>
      <c r="H28" s="23">
        <f>'[1]Prem-Pay-Total'!H28</f>
        <v>1545798.5087301729</v>
      </c>
    </row>
    <row r="29" spans="1:8" x14ac:dyDescent="0.25">
      <c r="A29" s="20">
        <v>15</v>
      </c>
      <c r="B29" s="66" t="s">
        <v>57</v>
      </c>
      <c r="C29" s="37">
        <f>'[1]Prem-Pay-Total'!C29</f>
        <v>60891479.183049232</v>
      </c>
      <c r="D29" s="55">
        <f>'[1]Prem-Pay-Total'!D29</f>
        <v>0</v>
      </c>
      <c r="E29" s="23">
        <f>'[1]Prem-Pay-Total'!E29</f>
        <v>60891479.183049232</v>
      </c>
      <c r="F29" s="21">
        <f>'[1]Prem-Pay-Total'!F29</f>
        <v>2433664.4835808463</v>
      </c>
      <c r="G29" s="55">
        <f>'[1]Prem-Pay-Total'!G29</f>
        <v>0</v>
      </c>
      <c r="H29" s="23">
        <f>'[1]Prem-Pay-Total'!H29</f>
        <v>2433664.4835808463</v>
      </c>
    </row>
    <row r="30" spans="1:8" x14ac:dyDescent="0.25">
      <c r="A30" s="20">
        <v>16</v>
      </c>
      <c r="B30" s="66" t="s">
        <v>58</v>
      </c>
      <c r="C30" s="37">
        <f>'[1]Prem-Pay-Total'!C30</f>
        <v>9621037.8200000003</v>
      </c>
      <c r="D30" s="55">
        <f>'[1]Prem-Pay-Total'!D30</f>
        <v>0</v>
      </c>
      <c r="E30" s="23">
        <f>'[1]Prem-Pay-Total'!E30</f>
        <v>9621037.8200000003</v>
      </c>
      <c r="F30" s="21">
        <f>'[1]Prem-Pay-Total'!F30</f>
        <v>716491.78764671565</v>
      </c>
      <c r="G30" s="55">
        <f>'[1]Prem-Pay-Total'!G30</f>
        <v>0</v>
      </c>
      <c r="H30" s="23">
        <f>'[1]Prem-Pay-Total'!H30</f>
        <v>716491.78764671565</v>
      </c>
    </row>
    <row r="31" spans="1:8" x14ac:dyDescent="0.25">
      <c r="A31" s="20">
        <v>17</v>
      </c>
      <c r="B31" s="66" t="s">
        <v>59</v>
      </c>
      <c r="C31" s="37">
        <f>'[1]Prem-Pay-Total'!C31</f>
        <v>1897156.3699999999</v>
      </c>
      <c r="D31" s="55">
        <f>'[1]Prem-Pay-Total'!D31</f>
        <v>0</v>
      </c>
      <c r="E31" s="23">
        <f>'[1]Prem-Pay-Total'!E31</f>
        <v>1897156.3699999999</v>
      </c>
      <c r="F31" s="21">
        <f>'[1]Prem-Pay-Total'!F31</f>
        <v>48696.55</v>
      </c>
      <c r="G31" s="55">
        <f>'[1]Prem-Pay-Total'!G31</f>
        <v>0</v>
      </c>
      <c r="H31" s="23">
        <f>'[1]Prem-Pay-Total'!H31</f>
        <v>48696.55</v>
      </c>
    </row>
    <row r="32" spans="1:8" x14ac:dyDescent="0.25">
      <c r="A32" s="20">
        <v>18</v>
      </c>
      <c r="B32" s="66" t="s">
        <v>60</v>
      </c>
      <c r="C32" s="37">
        <f>'[1]Prem-Pay-Total'!C32</f>
        <v>91765200.279199988</v>
      </c>
      <c r="D32" s="55">
        <f>'[1]Prem-Pay-Total'!D32</f>
        <v>0</v>
      </c>
      <c r="E32" s="23">
        <f>'[1]Prem-Pay-Total'!E32</f>
        <v>91765200.279199988</v>
      </c>
      <c r="F32" s="21">
        <f>'[1]Prem-Pay-Total'!F32</f>
        <v>22180870.689711664</v>
      </c>
      <c r="G32" s="55">
        <f>'[1]Prem-Pay-Total'!G32</f>
        <v>0</v>
      </c>
      <c r="H32" s="23">
        <f>'[1]Prem-Pay-Total'!H32</f>
        <v>22180870.689711664</v>
      </c>
    </row>
    <row r="33" spans="1:9" x14ac:dyDescent="0.25">
      <c r="A33" s="106" t="s">
        <v>61</v>
      </c>
      <c r="B33" s="107"/>
      <c r="C33" s="32">
        <f>'[1]Prem-Pay-Total'!C33</f>
        <v>1932446491.5518014</v>
      </c>
      <c r="D33" s="51">
        <f>'[1]Prem-Pay-Total'!D33</f>
        <v>83335955.839999974</v>
      </c>
      <c r="E33" s="23">
        <f>'[1]Prem-Pay-Total'!E33</f>
        <v>2015782447.3918014</v>
      </c>
      <c r="F33" s="32">
        <f>'[1]Prem-Pay-Total'!F33</f>
        <v>765604783.10298085</v>
      </c>
      <c r="G33" s="51">
        <f>'[1]Prem-Pay-Total'!G33</f>
        <v>34737382.328878105</v>
      </c>
      <c r="H33" s="23">
        <f>'[1]Prem-Pay-Total'!H33</f>
        <v>800342165.43185902</v>
      </c>
    </row>
    <row r="34" spans="1:9" x14ac:dyDescent="0.25">
      <c r="A34" s="111" t="s">
        <v>64</v>
      </c>
      <c r="B34" s="112"/>
      <c r="C34" s="34">
        <f>'[1]Prem-Pay-Total'!C34</f>
        <v>0.95865825900616042</v>
      </c>
      <c r="D34" s="34">
        <f>'[1]Prem-Pay-Total'!D34</f>
        <v>4.134174099383961E-2</v>
      </c>
      <c r="E34" s="35">
        <f>'[1]Prem-Pay-Total'!E34</f>
        <v>1</v>
      </c>
      <c r="F34" s="34">
        <f>'[1]Prem-Pay-Total'!F34</f>
        <v>0.95659683591688049</v>
      </c>
      <c r="G34" s="34">
        <f>'[1]Prem-Pay-Total'!G34</f>
        <v>4.3403164083119443E-2</v>
      </c>
      <c r="H34" s="35">
        <f>'[1]Prem-Pay-Total'!H34</f>
        <v>0.99999999999999989</v>
      </c>
    </row>
    <row r="35" spans="1:9" ht="15.75" customHeight="1" x14ac:dyDescent="0.25">
      <c r="A35" s="115" t="s">
        <v>67</v>
      </c>
      <c r="B35" s="115"/>
      <c r="C35" s="115"/>
      <c r="D35" s="115"/>
      <c r="E35" s="115"/>
      <c r="F35" s="115"/>
      <c r="G35" s="115"/>
      <c r="H35" s="115"/>
    </row>
    <row r="36" spans="1:9" x14ac:dyDescent="0.25">
      <c r="A36" s="114" t="s">
        <v>68</v>
      </c>
      <c r="B36" s="114"/>
      <c r="C36" s="114"/>
      <c r="D36" s="114"/>
      <c r="E36" s="114"/>
      <c r="F36" s="114"/>
      <c r="G36" s="114"/>
      <c r="H36" s="114"/>
    </row>
    <row r="44" spans="1:9" x14ac:dyDescent="0.25">
      <c r="A44" s="53">
        <f>(E4+E6)/$E$33</f>
        <v>9.533900521947665E-2</v>
      </c>
      <c r="B44" s="104" t="s">
        <v>293</v>
      </c>
      <c r="C44" s="52"/>
      <c r="D44" s="52"/>
      <c r="E44" s="52"/>
      <c r="F44" s="52"/>
      <c r="G44" s="53">
        <f>(H4+H6)/$H$33</f>
        <v>9.9162348099450709E-2</v>
      </c>
      <c r="H44" s="104"/>
      <c r="I44" s="52"/>
    </row>
    <row r="45" spans="1:9" x14ac:dyDescent="0.25">
      <c r="A45" s="53">
        <f>(E7+E20)/$E$33</f>
        <v>0.66773337034731739</v>
      </c>
      <c r="B45" s="105" t="s">
        <v>294</v>
      </c>
      <c r="C45" s="52"/>
      <c r="D45" s="52"/>
      <c r="E45" s="52"/>
      <c r="F45" s="52"/>
      <c r="G45" s="53">
        <f>(H7+H20)/$H$33</f>
        <v>0.81066215632533045</v>
      </c>
      <c r="H45" s="105"/>
      <c r="I45" s="52"/>
    </row>
    <row r="46" spans="1:9" x14ac:dyDescent="0.25">
      <c r="A46" s="53">
        <f>E8/$E$33</f>
        <v>4.9432148359526027E-3</v>
      </c>
      <c r="B46" s="105" t="s">
        <v>36</v>
      </c>
      <c r="C46" s="52"/>
      <c r="D46" s="52"/>
      <c r="E46" s="52"/>
      <c r="F46" s="52"/>
      <c r="G46" s="53">
        <f>H8/$H$33</f>
        <v>2.1516445611270861E-4</v>
      </c>
      <c r="H46" s="105"/>
      <c r="I46" s="52"/>
    </row>
    <row r="47" spans="1:9" x14ac:dyDescent="0.25">
      <c r="A47" s="53">
        <f>(E25+E9)/$E$33</f>
        <v>1.5603351512806672E-3</v>
      </c>
      <c r="B47" s="105" t="s">
        <v>295</v>
      </c>
      <c r="C47" s="52"/>
      <c r="D47" s="52"/>
      <c r="E47" s="52"/>
      <c r="F47" s="52"/>
      <c r="G47" s="53">
        <f>(H25+H9)/$H$33</f>
        <v>2.7147327584155781E-4</v>
      </c>
      <c r="H47" s="105"/>
      <c r="I47" s="52"/>
    </row>
    <row r="48" spans="1:9" x14ac:dyDescent="0.25">
      <c r="A48" s="53">
        <f>(E26+E10)/$E$33</f>
        <v>3.7827004041870358E-3</v>
      </c>
      <c r="B48" s="105" t="s">
        <v>296</v>
      </c>
      <c r="C48" s="52"/>
      <c r="D48" s="52"/>
      <c r="E48" s="52"/>
      <c r="F48" s="52"/>
      <c r="G48" s="53">
        <f>(H26+H10)/$H$33</f>
        <v>1.1812278661069229E-3</v>
      </c>
      <c r="H48" s="105"/>
      <c r="I48" s="52"/>
    </row>
    <row r="49" spans="1:9" x14ac:dyDescent="0.25">
      <c r="A49" s="53">
        <f>E11/$E$33</f>
        <v>1.14613932374055E-2</v>
      </c>
      <c r="B49" s="105" t="s">
        <v>39</v>
      </c>
      <c r="C49" s="52"/>
      <c r="D49" s="52"/>
      <c r="E49" s="52"/>
      <c r="F49" s="52"/>
      <c r="G49" s="53">
        <f>H11/$H$33</f>
        <v>3.1483713056657658E-3</v>
      </c>
      <c r="H49" s="105"/>
      <c r="I49" s="52"/>
    </row>
    <row r="50" spans="1:9" x14ac:dyDescent="0.25">
      <c r="A50" s="53">
        <f>(E12+E17)/$E$33</f>
        <v>0.11300413852410629</v>
      </c>
      <c r="B50" s="105" t="s">
        <v>297</v>
      </c>
      <c r="C50" s="52"/>
      <c r="D50" s="52"/>
      <c r="E50" s="52"/>
      <c r="F50" s="52"/>
      <c r="G50" s="53">
        <f>(H12+H17)/$H$33</f>
        <v>4.4132607830491555E-2</v>
      </c>
      <c r="H50" s="105"/>
      <c r="I50" s="52"/>
    </row>
    <row r="51" spans="1:9" x14ac:dyDescent="0.25">
      <c r="A51" s="53">
        <f>E27/$E$33</f>
        <v>1.6998039063260157E-2</v>
      </c>
      <c r="B51" s="105" t="s">
        <v>55</v>
      </c>
      <c r="C51" s="52"/>
      <c r="D51" s="52"/>
      <c r="E51" s="52"/>
      <c r="F51" s="52"/>
      <c r="G51" s="53">
        <f>H27/$H$33</f>
        <v>7.5841374478183652E-3</v>
      </c>
      <c r="H51" s="105"/>
      <c r="I51" s="52"/>
    </row>
    <row r="52" spans="1:9" x14ac:dyDescent="0.25">
      <c r="A52" s="53">
        <f>(E28+E29+E30+E31)/$E$33</f>
        <v>3.96544381346687E-2</v>
      </c>
      <c r="B52" s="105" t="s">
        <v>298</v>
      </c>
      <c r="C52" s="52"/>
      <c r="D52" s="52"/>
      <c r="E52" s="52"/>
      <c r="F52" s="52"/>
      <c r="G52" s="53">
        <f>(H28+H29+H30+H31)/$H$33</f>
        <v>5.9282785974390769E-3</v>
      </c>
      <c r="H52" s="105"/>
      <c r="I52" s="52"/>
    </row>
    <row r="53" spans="1:9" x14ac:dyDescent="0.25">
      <c r="A53" s="53">
        <f>E32/$E$33</f>
        <v>4.5523365082345058E-2</v>
      </c>
      <c r="B53" s="105" t="s">
        <v>60</v>
      </c>
      <c r="C53" s="52"/>
      <c r="D53" s="52"/>
      <c r="E53" s="52"/>
      <c r="F53" s="52"/>
      <c r="G53" s="53">
        <f>H32/$H$33</f>
        <v>2.771423479574267E-2</v>
      </c>
      <c r="H53" s="105"/>
      <c r="I53" s="52"/>
    </row>
    <row r="68" spans="3:7" x14ac:dyDescent="0.25">
      <c r="E68" s="42"/>
      <c r="F68" s="42"/>
      <c r="G68" s="42"/>
    </row>
    <row r="69" spans="3:7" x14ac:dyDescent="0.25">
      <c r="D69" s="42"/>
    </row>
    <row r="78" spans="3:7" x14ac:dyDescent="0.25">
      <c r="C78" s="40"/>
      <c r="F78" s="41"/>
    </row>
    <row r="79" spans="3:7" x14ac:dyDescent="0.25">
      <c r="C79" s="40"/>
      <c r="F79" s="41"/>
    </row>
    <row r="80" spans="3:7" x14ac:dyDescent="0.25">
      <c r="C80" s="40"/>
      <c r="F80" s="41"/>
    </row>
    <row r="81" spans="3:6" x14ac:dyDescent="0.25">
      <c r="C81" s="40"/>
      <c r="F81" s="41"/>
    </row>
    <row r="82" spans="3:6" x14ac:dyDescent="0.25">
      <c r="C82" s="40"/>
      <c r="F82" s="41"/>
    </row>
    <row r="83" spans="3:6" x14ac:dyDescent="0.25">
      <c r="C83" s="40"/>
      <c r="F83" s="41"/>
    </row>
    <row r="84" spans="3:6" x14ac:dyDescent="0.25">
      <c r="C84" s="40"/>
      <c r="F84" s="41"/>
    </row>
    <row r="85" spans="3:6" x14ac:dyDescent="0.25">
      <c r="C85" s="40"/>
      <c r="F85" s="41"/>
    </row>
    <row r="86" spans="3:6" x14ac:dyDescent="0.25">
      <c r="C86" s="40"/>
      <c r="F86" s="41"/>
    </row>
    <row r="87" spans="3:6" x14ac:dyDescent="0.25">
      <c r="C87" s="40"/>
      <c r="F87" s="41"/>
    </row>
  </sheetData>
  <mergeCells count="5">
    <mergeCell ref="A33:B33"/>
    <mergeCell ref="A34:B34"/>
    <mergeCell ref="A1:H1"/>
    <mergeCell ref="A36:H36"/>
    <mergeCell ref="A35:H35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zoomScaleNormal="100" workbookViewId="0">
      <pane xSplit="1" ySplit="6" topLeftCell="B7" activePane="bottomRight" state="frozen"/>
      <selection activeCell="B4" sqref="B4:C4"/>
      <selection pane="topRight" activeCell="B4" sqref="B4:C4"/>
      <selection pane="bottomLeft" activeCell="B4" sqref="B4:C4"/>
      <selection pane="bottomRight" activeCell="B7" sqref="B7"/>
    </sheetView>
  </sheetViews>
  <sheetFormatPr defaultRowHeight="15" x14ac:dyDescent="0.25"/>
  <cols>
    <col min="1" max="1" width="50.7109375" style="7" customWidth="1"/>
    <col min="2" max="2" width="18.7109375" style="7" customWidth="1"/>
    <col min="3" max="3" width="17.42578125" style="7" customWidth="1"/>
    <col min="4" max="4" width="15.7109375" style="7" customWidth="1"/>
    <col min="5" max="5" width="16" style="7" customWidth="1"/>
    <col min="6" max="6" width="14.42578125" style="7" customWidth="1"/>
    <col min="7" max="7" width="13.7109375" style="7" customWidth="1"/>
    <col min="8" max="8" width="15.5703125" style="7" customWidth="1"/>
    <col min="9" max="9" width="15" style="7" customWidth="1"/>
    <col min="10" max="10" width="13.7109375" style="7" customWidth="1"/>
    <col min="11" max="11" width="14.42578125" style="7" customWidth="1"/>
    <col min="12" max="12" width="13.7109375" style="7" customWidth="1"/>
    <col min="13" max="13" width="15" style="7" customWidth="1"/>
    <col min="14" max="14" width="13.7109375" style="7" customWidth="1"/>
    <col min="15" max="15" width="23.28515625" style="7" customWidth="1"/>
    <col min="16" max="16" width="14.7109375" style="7" customWidth="1"/>
    <col min="17" max="17" width="15.140625" style="7" customWidth="1"/>
    <col min="18" max="18" width="14.85546875" style="7" customWidth="1"/>
    <col min="19" max="19" width="22" style="7" customWidth="1"/>
    <col min="20" max="20" width="16.7109375" style="7" customWidth="1"/>
    <col min="21" max="21" width="22.7109375" style="7" customWidth="1"/>
    <col min="22" max="22" width="13.7109375" style="7" customWidth="1"/>
    <col min="23" max="23" width="15.28515625" style="7" customWidth="1"/>
    <col min="24" max="24" width="15.7109375" style="7" customWidth="1"/>
    <col min="25" max="25" width="13.85546875" style="7" customWidth="1"/>
    <col min="26" max="16384" width="9.140625" style="7"/>
  </cols>
  <sheetData>
    <row r="1" spans="1:25" ht="15.75" x14ac:dyDescent="0.25">
      <c r="A1" s="119" t="str">
        <f>"GENERAL INFORMATION ABOUT THE INSURANCE PORTFOLIO AS AT "&amp;'[1]Data contr.'!$B$2&amp;"*"</f>
        <v>GENERAL INFORMATION ABOUT THE INSURANCE PORTFOLIO AS AT 31.08.2022*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69" t="s">
        <v>65</v>
      </c>
    </row>
    <row r="3" spans="1:25" ht="15.75" customHeight="1" x14ac:dyDescent="0.25">
      <c r="A3" s="120" t="s">
        <v>31</v>
      </c>
      <c r="B3" s="116" t="s">
        <v>275</v>
      </c>
      <c r="C3" s="116"/>
      <c r="D3" s="116" t="s">
        <v>278</v>
      </c>
      <c r="E3" s="116" t="s">
        <v>279</v>
      </c>
      <c r="F3" s="116" t="s">
        <v>280</v>
      </c>
      <c r="G3" s="116"/>
      <c r="H3" s="116"/>
      <c r="I3" s="116"/>
      <c r="J3" s="116"/>
      <c r="K3" s="122" t="s">
        <v>281</v>
      </c>
      <c r="L3" s="122"/>
      <c r="M3" s="122"/>
      <c r="N3" s="122"/>
      <c r="O3" s="123" t="s">
        <v>287</v>
      </c>
      <c r="P3" s="124" t="s">
        <v>312</v>
      </c>
      <c r="Q3" s="124" t="s">
        <v>285</v>
      </c>
      <c r="R3" s="124"/>
      <c r="S3" s="124"/>
      <c r="T3" s="124"/>
      <c r="U3" s="124"/>
      <c r="V3" s="124"/>
      <c r="W3" s="124"/>
    </row>
    <row r="4" spans="1:25" ht="15" customHeight="1" x14ac:dyDescent="0.25">
      <c r="A4" s="120"/>
      <c r="B4" s="116" t="s">
        <v>276</v>
      </c>
      <c r="C4" s="116" t="s">
        <v>277</v>
      </c>
      <c r="D4" s="121"/>
      <c r="E4" s="116"/>
      <c r="F4" s="116" t="s">
        <v>66</v>
      </c>
      <c r="G4" s="116"/>
      <c r="H4" s="116" t="s">
        <v>286</v>
      </c>
      <c r="I4" s="116" t="s">
        <v>284</v>
      </c>
      <c r="J4" s="116"/>
      <c r="K4" s="116" t="s">
        <v>66</v>
      </c>
      <c r="L4" s="116"/>
      <c r="M4" s="116" t="s">
        <v>284</v>
      </c>
      <c r="N4" s="116"/>
      <c r="O4" s="123"/>
      <c r="P4" s="124"/>
      <c r="Q4" s="124"/>
      <c r="R4" s="124"/>
      <c r="S4" s="124"/>
      <c r="T4" s="124"/>
      <c r="U4" s="124"/>
      <c r="V4" s="124"/>
      <c r="W4" s="124"/>
    </row>
    <row r="5" spans="1:25" ht="35.25" customHeight="1" x14ac:dyDescent="0.25">
      <c r="A5" s="120"/>
      <c r="B5" s="116"/>
      <c r="C5" s="116"/>
      <c r="D5" s="121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23"/>
      <c r="P5" s="124"/>
      <c r="Q5" s="117" t="s">
        <v>313</v>
      </c>
      <c r="R5" s="118" t="s">
        <v>288</v>
      </c>
      <c r="S5" s="118"/>
      <c r="T5" s="118"/>
      <c r="U5" s="116" t="s">
        <v>291</v>
      </c>
      <c r="V5" s="116" t="s">
        <v>292</v>
      </c>
      <c r="W5" s="116" t="s">
        <v>66</v>
      </c>
    </row>
    <row r="6" spans="1:25" ht="99.75" customHeight="1" x14ac:dyDescent="0.25">
      <c r="A6" s="120"/>
      <c r="B6" s="116"/>
      <c r="C6" s="116"/>
      <c r="D6" s="121"/>
      <c r="E6" s="116"/>
      <c r="F6" s="62" t="s">
        <v>282</v>
      </c>
      <c r="G6" s="62" t="s">
        <v>283</v>
      </c>
      <c r="H6" s="116"/>
      <c r="I6" s="62" t="s">
        <v>282</v>
      </c>
      <c r="J6" s="62" t="s">
        <v>283</v>
      </c>
      <c r="K6" s="62" t="s">
        <v>282</v>
      </c>
      <c r="L6" s="62" t="s">
        <v>283</v>
      </c>
      <c r="M6" s="62" t="s">
        <v>282</v>
      </c>
      <c r="N6" s="62" t="s">
        <v>283</v>
      </c>
      <c r="O6" s="123"/>
      <c r="P6" s="124"/>
      <c r="Q6" s="117"/>
      <c r="R6" s="62" t="s">
        <v>66</v>
      </c>
      <c r="S6" s="62" t="s">
        <v>289</v>
      </c>
      <c r="T6" s="62" t="s">
        <v>290</v>
      </c>
      <c r="U6" s="116"/>
      <c r="V6" s="116"/>
      <c r="W6" s="116"/>
    </row>
    <row r="7" spans="1:25" ht="15.75" x14ac:dyDescent="0.25">
      <c r="A7" s="65" t="s">
        <v>32</v>
      </c>
      <c r="B7" s="5">
        <f>'[1]Prem-Pay-Exp'!B7</f>
        <v>43232286.647287115</v>
      </c>
      <c r="C7" s="5">
        <f>'[1]Prem-Pay-Exp'!C7</f>
        <v>4116127.55125</v>
      </c>
      <c r="D7" s="5">
        <f>'[1]Prem-Pay-Exp'!D7</f>
        <v>38956843.160515219</v>
      </c>
      <c r="E7" s="5">
        <f>'[1]Prem-Pay-Exp'!E7</f>
        <v>601112.55887173198</v>
      </c>
      <c r="F7" s="5">
        <f>'[1]Prem-Pay-Exp'!F7</f>
        <v>8296139.7779643992</v>
      </c>
      <c r="G7" s="5">
        <f>'[1]Prem-Pay-Exp'!G7</f>
        <v>8784.7147000000004</v>
      </c>
      <c r="H7" s="5">
        <f>'[1]Prem-Pay-Exp'!H7</f>
        <v>870691.89999999991</v>
      </c>
      <c r="I7" s="5">
        <f>'[1]Prem-Pay-Exp'!I7</f>
        <v>2061954.5161539714</v>
      </c>
      <c r="J7" s="5">
        <f>'[1]Prem-Pay-Exp'!J7</f>
        <v>983</v>
      </c>
      <c r="K7" s="5">
        <f>'[1]Prem-Pay-Exp'!K7</f>
        <v>9526213.4238586966</v>
      </c>
      <c r="L7" s="5">
        <f>'[1]Prem-Pay-Exp'!L7</f>
        <v>693676.11950000003</v>
      </c>
      <c r="M7" s="5">
        <f>'[1]Prem-Pay-Exp'!M7</f>
        <v>2805793.1888607</v>
      </c>
      <c r="N7" s="5">
        <f>'[1]Prem-Pay-Exp'!N7</f>
        <v>2173</v>
      </c>
      <c r="O7" s="5">
        <f>'[1]Prem-Pay-Exp'!O7</f>
        <v>0</v>
      </c>
      <c r="P7" s="5">
        <f>'[1]Prem-Pay-Exp'!P7</f>
        <v>135519.28</v>
      </c>
      <c r="Q7" s="5">
        <f>'[1]Prem-Pay-Exp'!Q7</f>
        <v>304559.19805983111</v>
      </c>
      <c r="R7" s="5">
        <f>'[1]Prem-Pay-Exp'!R7</f>
        <v>12397689.006709667</v>
      </c>
      <c r="S7" s="5">
        <f>'[1]Prem-Pay-Exp'!S7</f>
        <v>2196.8499999999976</v>
      </c>
      <c r="T7" s="5">
        <f>'[1]Prem-Pay-Exp'!T7</f>
        <v>119062.04999999951</v>
      </c>
      <c r="U7" s="5">
        <f>'[1]Prem-Pay-Exp'!U7</f>
        <v>4840740.8185852952</v>
      </c>
      <c r="V7" s="5">
        <f>'[1]Prem-Pay-Exp'!V7</f>
        <v>603404.10170880146</v>
      </c>
      <c r="W7" s="5">
        <f>'[1]Prem-Pay-Exp'!W7</f>
        <v>18146393.125063594</v>
      </c>
      <c r="X7" s="39"/>
      <c r="Y7" s="39"/>
    </row>
    <row r="8" spans="1:25" ht="31.5" x14ac:dyDescent="0.25">
      <c r="A8" s="3" t="s">
        <v>33</v>
      </c>
      <c r="B8" s="5">
        <f>'[1]Prem-Pay-Exp'!B8</f>
        <v>2075425.84</v>
      </c>
      <c r="C8" s="5">
        <f>'[1]Prem-Pay-Exp'!C8</f>
        <v>40245.160000000003</v>
      </c>
      <c r="D8" s="5">
        <f>'[1]Prem-Pay-Exp'!D8</f>
        <v>1968830.3099999998</v>
      </c>
      <c r="E8" s="5">
        <f>'[1]Prem-Pay-Exp'!E8</f>
        <v>37796.953600000314</v>
      </c>
      <c r="F8" s="5">
        <f>'[1]Prem-Pay-Exp'!F8</f>
        <v>164143.09999999998</v>
      </c>
      <c r="G8" s="5">
        <f>'[1]Prem-Pay-Exp'!G8</f>
        <v>11</v>
      </c>
      <c r="H8" s="5">
        <f>'[1]Prem-Pay-Exp'!H8</f>
        <v>0</v>
      </c>
      <c r="I8" s="5">
        <f>'[1]Prem-Pay-Exp'!I8</f>
        <v>13827.62</v>
      </c>
      <c r="J8" s="5">
        <f>'[1]Prem-Pay-Exp'!J8</f>
        <v>4</v>
      </c>
      <c r="K8" s="5">
        <f>'[1]Prem-Pay-Exp'!K8</f>
        <v>195151.99</v>
      </c>
      <c r="L8" s="5">
        <f>'[1]Prem-Pay-Exp'!L8</f>
        <v>2893.5</v>
      </c>
      <c r="M8" s="5">
        <f>'[1]Prem-Pay-Exp'!M8</f>
        <v>152666.91999999998</v>
      </c>
      <c r="N8" s="5">
        <f>'[1]Prem-Pay-Exp'!N8</f>
        <v>8</v>
      </c>
      <c r="O8" s="5">
        <f>'[1]Prem-Pay-Exp'!O8</f>
        <v>0</v>
      </c>
      <c r="P8" s="5">
        <f>'[1]Prem-Pay-Exp'!P8</f>
        <v>0</v>
      </c>
      <c r="Q8" s="5">
        <f>'[1]Prem-Pay-Exp'!Q8</f>
        <v>1425.8024467481609</v>
      </c>
      <c r="R8" s="5">
        <f>'[1]Prem-Pay-Exp'!R8</f>
        <v>556720.79961810273</v>
      </c>
      <c r="S8" s="5">
        <f>'[1]Prem-Pay-Exp'!S8</f>
        <v>1076.9899999999998</v>
      </c>
      <c r="T8" s="5">
        <f>'[1]Prem-Pay-Exp'!T8</f>
        <v>0</v>
      </c>
      <c r="U8" s="5">
        <f>'[1]Prem-Pay-Exp'!U8</f>
        <v>209935.62131306715</v>
      </c>
      <c r="V8" s="5">
        <f>'[1]Prem-Pay-Exp'!V8</f>
        <v>4748.4108305967729</v>
      </c>
      <c r="W8" s="5">
        <f>'[1]Prem-Pay-Exp'!W8</f>
        <v>772830.63420851494</v>
      </c>
      <c r="X8" s="39"/>
      <c r="Y8" s="39"/>
    </row>
    <row r="9" spans="1:25" ht="15.75" x14ac:dyDescent="0.25">
      <c r="A9" s="65" t="s">
        <v>34</v>
      </c>
      <c r="B9" s="5">
        <f>'[1]Prem-Pay-Exp'!B9</f>
        <v>65614450.785929255</v>
      </c>
      <c r="C9" s="5">
        <f>'[1]Prem-Pay-Exp'!C9</f>
        <v>5621478.1399999969</v>
      </c>
      <c r="D9" s="5">
        <f>'[1]Prem-Pay-Exp'!D9</f>
        <v>57151093.920463905</v>
      </c>
      <c r="E9" s="5">
        <f>'[1]Prem-Pay-Exp'!E9</f>
        <v>1147582.6757271497</v>
      </c>
      <c r="F9" s="5">
        <f>'[1]Prem-Pay-Exp'!F9</f>
        <v>35094738.119999856</v>
      </c>
      <c r="G9" s="5">
        <f>'[1]Prem-Pay-Exp'!G9</f>
        <v>443241.18579999998</v>
      </c>
      <c r="H9" s="5">
        <f>'[1]Prem-Pay-Exp'!H9</f>
        <v>3219993.2500002068</v>
      </c>
      <c r="I9" s="5">
        <f>'[1]Prem-Pay-Exp'!I9</f>
        <v>4969487.0200000042</v>
      </c>
      <c r="J9" s="5">
        <f>'[1]Prem-Pay-Exp'!J9</f>
        <v>31960</v>
      </c>
      <c r="K9" s="5">
        <f>'[1]Prem-Pay-Exp'!K9</f>
        <v>37211001.165399969</v>
      </c>
      <c r="L9" s="5">
        <f>'[1]Prem-Pay-Exp'!L9</f>
        <v>469892</v>
      </c>
      <c r="M9" s="5">
        <f>'[1]Prem-Pay-Exp'!M9</f>
        <v>6262248.5748999985</v>
      </c>
      <c r="N9" s="5">
        <f>'[1]Prem-Pay-Exp'!N9</f>
        <v>53617</v>
      </c>
      <c r="O9" s="5">
        <f>'[1]Prem-Pay-Exp'!O9</f>
        <v>16189.94</v>
      </c>
      <c r="P9" s="5">
        <f>'[1]Prem-Pay-Exp'!P9</f>
        <v>112.47</v>
      </c>
      <c r="Q9" s="5">
        <f>'[1]Prem-Pay-Exp'!Q9</f>
        <v>950570.92231998208</v>
      </c>
      <c r="R9" s="5">
        <f>'[1]Prem-Pay-Exp'!R9</f>
        <v>9560523.3503915817</v>
      </c>
      <c r="S9" s="5">
        <f>'[1]Prem-Pay-Exp'!S9</f>
        <v>0</v>
      </c>
      <c r="T9" s="5">
        <f>'[1]Prem-Pay-Exp'!T9</f>
        <v>172294.67</v>
      </c>
      <c r="U9" s="5">
        <f>'[1]Prem-Pay-Exp'!U9</f>
        <v>7391779.2989739943</v>
      </c>
      <c r="V9" s="5">
        <f>'[1]Prem-Pay-Exp'!V9</f>
        <v>33253.841464202014</v>
      </c>
      <c r="W9" s="5">
        <f>'[1]Prem-Pay-Exp'!W9</f>
        <v>17936127.413149759</v>
      </c>
      <c r="X9" s="39"/>
      <c r="Y9" s="39"/>
    </row>
    <row r="10" spans="1:25" ht="15.75" x14ac:dyDescent="0.25">
      <c r="A10" s="65" t="s">
        <v>35</v>
      </c>
      <c r="B10" s="5">
        <f>'[1]Prem-Pay-Exp'!B10</f>
        <v>547443070.57999992</v>
      </c>
      <c r="C10" s="5">
        <f>'[1]Prem-Pay-Exp'!C10</f>
        <v>64950653.63968277</v>
      </c>
      <c r="D10" s="5">
        <f>'[1]Prem-Pay-Exp'!D10</f>
        <v>499330368.4799999</v>
      </c>
      <c r="E10" s="5">
        <f>'[1]Prem-Pay-Exp'!E10</f>
        <v>8677096.3666000031</v>
      </c>
      <c r="F10" s="5">
        <f>'[1]Prem-Pay-Exp'!F10</f>
        <v>251110167.26000017</v>
      </c>
      <c r="G10" s="5">
        <f>'[1]Prem-Pay-Exp'!G10</f>
        <v>229086.5336</v>
      </c>
      <c r="H10" s="5">
        <f>'[1]Prem-Pay-Exp'!H10</f>
        <v>17947005.800000001</v>
      </c>
      <c r="I10" s="5">
        <f>'[1]Prem-Pay-Exp'!I10</f>
        <v>104943037.3045266</v>
      </c>
      <c r="J10" s="5">
        <f>'[1]Prem-Pay-Exp'!J10</f>
        <v>77263.212</v>
      </c>
      <c r="K10" s="5">
        <f>'[1]Prem-Pay-Exp'!K10</f>
        <v>259812392.46910244</v>
      </c>
      <c r="L10" s="5">
        <f>'[1]Prem-Pay-Exp'!L10</f>
        <v>1916834.9478</v>
      </c>
      <c r="M10" s="5">
        <f>'[1]Prem-Pay-Exp'!M10</f>
        <v>8221884.1810853044</v>
      </c>
      <c r="N10" s="5">
        <f>'[1]Prem-Pay-Exp'!N10</f>
        <v>7445.3985000000002</v>
      </c>
      <c r="O10" s="5">
        <f>'[1]Prem-Pay-Exp'!O10</f>
        <v>39879907.602306001</v>
      </c>
      <c r="P10" s="5">
        <f>'[1]Prem-Pay-Exp'!P10</f>
        <v>327373.76</v>
      </c>
      <c r="Q10" s="5">
        <f>'[1]Prem-Pay-Exp'!Q10</f>
        <v>10212870.569646934</v>
      </c>
      <c r="R10" s="5">
        <f>'[1]Prem-Pay-Exp'!R10</f>
        <v>151144121.72004822</v>
      </c>
      <c r="S10" s="5">
        <f>'[1]Prem-Pay-Exp'!S10</f>
        <v>-1622.1399999999994</v>
      </c>
      <c r="T10" s="5">
        <f>'[1]Prem-Pay-Exp'!T10</f>
        <v>1138813.8899999997</v>
      </c>
      <c r="U10" s="5">
        <f>'[1]Prem-Pay-Exp'!U10</f>
        <v>45533272.562488787</v>
      </c>
      <c r="V10" s="5">
        <f>'[1]Prem-Pay-Exp'!V10</f>
        <v>4371801.5720457314</v>
      </c>
      <c r="W10" s="5">
        <f>'[1]Prem-Pay-Exp'!W10</f>
        <v>211262066.42422962</v>
      </c>
      <c r="X10" s="39"/>
      <c r="Y10" s="39"/>
    </row>
    <row r="11" spans="1:25" ht="15.75" x14ac:dyDescent="0.25">
      <c r="A11" s="65" t="s">
        <v>36</v>
      </c>
      <c r="B11" s="5">
        <f>'[1]Prem-Pay-Exp'!B11</f>
        <v>9964445.6999999993</v>
      </c>
      <c r="C11" s="5">
        <f>'[1]Prem-Pay-Exp'!C11</f>
        <v>2819734.8031588001</v>
      </c>
      <c r="D11" s="5">
        <f>'[1]Prem-Pay-Exp'!D11</f>
        <v>6216706.3500000006</v>
      </c>
      <c r="E11" s="5">
        <f>'[1]Prem-Pay-Exp'!E11</f>
        <v>125081.73</v>
      </c>
      <c r="F11" s="5">
        <f>'[1]Prem-Pay-Exp'!F11</f>
        <v>154476.13</v>
      </c>
      <c r="G11" s="5">
        <f>'[1]Prem-Pay-Exp'!G11</f>
        <v>12</v>
      </c>
      <c r="H11" s="5">
        <f>'[1]Prem-Pay-Exp'!H11</f>
        <v>38321.750000000007</v>
      </c>
      <c r="I11" s="5">
        <f>'[1]Prem-Pay-Exp'!I11</f>
        <v>148754.26999999999</v>
      </c>
      <c r="J11" s="5">
        <f>'[1]Prem-Pay-Exp'!J11</f>
        <v>11</v>
      </c>
      <c r="K11" s="5">
        <f>'[1]Prem-Pay-Exp'!K11</f>
        <v>486651.47</v>
      </c>
      <c r="L11" s="5">
        <f>'[1]Prem-Pay-Exp'!L11</f>
        <v>30</v>
      </c>
      <c r="M11" s="5">
        <f>'[1]Prem-Pay-Exp'!M11</f>
        <v>2</v>
      </c>
      <c r="N11" s="5">
        <f>'[1]Prem-Pay-Exp'!N11</f>
        <v>0</v>
      </c>
      <c r="O11" s="5">
        <f>'[1]Prem-Pay-Exp'!O11</f>
        <v>31808.079999999998</v>
      </c>
      <c r="P11" s="5">
        <f>'[1]Prem-Pay-Exp'!P11</f>
        <v>0</v>
      </c>
      <c r="Q11" s="5">
        <f>'[1]Prem-Pay-Exp'!Q11</f>
        <v>49537.136729213431</v>
      </c>
      <c r="R11" s="5">
        <f>'[1]Prem-Pay-Exp'!R11</f>
        <v>1129697.8528465745</v>
      </c>
      <c r="S11" s="5">
        <f>'[1]Prem-Pay-Exp'!S11</f>
        <v>0</v>
      </c>
      <c r="T11" s="5">
        <f>'[1]Prem-Pay-Exp'!T11</f>
        <v>0</v>
      </c>
      <c r="U11" s="5">
        <f>'[1]Prem-Pay-Exp'!U11</f>
        <v>546228.92794471153</v>
      </c>
      <c r="V11" s="5">
        <f>'[1]Prem-Pay-Exp'!V11</f>
        <v>848.91</v>
      </c>
      <c r="W11" s="5">
        <f>'[1]Prem-Pay-Exp'!W11</f>
        <v>1726312.8275204992</v>
      </c>
      <c r="X11" s="39"/>
      <c r="Y11" s="39"/>
    </row>
    <row r="12" spans="1:25" ht="15.75" x14ac:dyDescent="0.25">
      <c r="A12" s="65" t="s">
        <v>37</v>
      </c>
      <c r="B12" s="5">
        <f>'[1]Prem-Pay-Exp'!B12</f>
        <v>1992010.13</v>
      </c>
      <c r="C12" s="5">
        <f>'[1]Prem-Pay-Exp'!C12</f>
        <v>1663840.0536419998</v>
      </c>
      <c r="D12" s="5">
        <f>'[1]Prem-Pay-Exp'!D12</f>
        <v>2702730.1500000004</v>
      </c>
      <c r="E12" s="5">
        <f>'[1]Prem-Pay-Exp'!E12</f>
        <v>258.02000000000004</v>
      </c>
      <c r="F12" s="5">
        <f>'[1]Prem-Pay-Exp'!F12</f>
        <v>120505.07</v>
      </c>
      <c r="G12" s="5">
        <f>'[1]Prem-Pay-Exp'!G12</f>
        <v>1</v>
      </c>
      <c r="H12" s="5">
        <f>'[1]Prem-Pay-Exp'!H12</f>
        <v>160380.97999999998</v>
      </c>
      <c r="I12" s="5">
        <f>'[1]Prem-Pay-Exp'!I12</f>
        <v>120505.07</v>
      </c>
      <c r="J12" s="5">
        <f>'[1]Prem-Pay-Exp'!J12</f>
        <v>1</v>
      </c>
      <c r="K12" s="5">
        <f>'[1]Prem-Pay-Exp'!K12</f>
        <v>0</v>
      </c>
      <c r="L12" s="5">
        <f>'[1]Prem-Pay-Exp'!L12</f>
        <v>0</v>
      </c>
      <c r="M12" s="5">
        <f>'[1]Prem-Pay-Exp'!M12</f>
        <v>0</v>
      </c>
      <c r="N12" s="5">
        <f>'[1]Prem-Pay-Exp'!N12</f>
        <v>0</v>
      </c>
      <c r="O12" s="5">
        <f>'[1]Prem-Pay-Exp'!O12</f>
        <v>0</v>
      </c>
      <c r="P12" s="5">
        <f>'[1]Prem-Pay-Exp'!P12</f>
        <v>0</v>
      </c>
      <c r="Q12" s="5">
        <f>'[1]Prem-Pay-Exp'!Q12</f>
        <v>96766.43944391275</v>
      </c>
      <c r="R12" s="5">
        <f>'[1]Prem-Pay-Exp'!R12</f>
        <v>58583.88816294726</v>
      </c>
      <c r="S12" s="5">
        <f>'[1]Prem-Pay-Exp'!S12</f>
        <v>0</v>
      </c>
      <c r="T12" s="5">
        <f>'[1]Prem-Pay-Exp'!T12</f>
        <v>0</v>
      </c>
      <c r="U12" s="5">
        <f>'[1]Prem-Pay-Exp'!U12</f>
        <v>484402.73217479029</v>
      </c>
      <c r="V12" s="5">
        <f>'[1]Prem-Pay-Exp'!V12</f>
        <v>764416.78001915663</v>
      </c>
      <c r="W12" s="5">
        <f>'[1]Prem-Pay-Exp'!W12</f>
        <v>1404169.8398008072</v>
      </c>
      <c r="X12" s="39"/>
      <c r="Y12" s="39"/>
    </row>
    <row r="13" spans="1:25" ht="15.75" x14ac:dyDescent="0.25">
      <c r="A13" s="65" t="s">
        <v>38</v>
      </c>
      <c r="B13" s="5">
        <f>'[1]Prem-Pay-Exp'!B13</f>
        <v>7336685.0185020994</v>
      </c>
      <c r="C13" s="5">
        <f>'[1]Prem-Pay-Exp'!C13</f>
        <v>3052479.0179308681</v>
      </c>
      <c r="D13" s="5">
        <f>'[1]Prem-Pay-Exp'!D13</f>
        <v>4898238.9566745656</v>
      </c>
      <c r="E13" s="5">
        <f>'[1]Prem-Pay-Exp'!E13</f>
        <v>911.50440000000003</v>
      </c>
      <c r="F13" s="5">
        <f>'[1]Prem-Pay-Exp'!F13</f>
        <v>834080.07030240004</v>
      </c>
      <c r="G13" s="5">
        <f>'[1]Prem-Pay-Exp'!G13</f>
        <v>21.516999999999999</v>
      </c>
      <c r="H13" s="5">
        <f>'[1]Prem-Pay-Exp'!H13</f>
        <v>81159.493000000002</v>
      </c>
      <c r="I13" s="5">
        <f>'[1]Prem-Pay-Exp'!I13</f>
        <v>707992.63376390003</v>
      </c>
      <c r="J13" s="5">
        <f>'[1]Prem-Pay-Exp'!J13</f>
        <v>14.516999999999999</v>
      </c>
      <c r="K13" s="5">
        <f>'[1]Prem-Pay-Exp'!K13</f>
        <v>408730.83046119998</v>
      </c>
      <c r="L13" s="5">
        <f>'[1]Prem-Pay-Exp'!L13</f>
        <v>40</v>
      </c>
      <c r="M13" s="5">
        <f>'[1]Prem-Pay-Exp'!M13</f>
        <v>32473.0301588</v>
      </c>
      <c r="N13" s="5">
        <f>'[1]Prem-Pay-Exp'!N13</f>
        <v>3</v>
      </c>
      <c r="O13" s="5">
        <f>'[1]Prem-Pay-Exp'!O13</f>
        <v>0</v>
      </c>
      <c r="P13" s="5">
        <f>'[1]Prem-Pay-Exp'!P13</f>
        <v>51484.85</v>
      </c>
      <c r="Q13" s="5">
        <f>'[1]Prem-Pay-Exp'!Q13</f>
        <v>95267.467926068726</v>
      </c>
      <c r="R13" s="5">
        <f>'[1]Prem-Pay-Exp'!R13</f>
        <v>1100277.8917561707</v>
      </c>
      <c r="S13" s="5">
        <f>'[1]Prem-Pay-Exp'!S13</f>
        <v>0</v>
      </c>
      <c r="T13" s="5">
        <f>'[1]Prem-Pay-Exp'!T13</f>
        <v>19735.899999999998</v>
      </c>
      <c r="U13" s="5">
        <f>'[1]Prem-Pay-Exp'!U13</f>
        <v>1035497.2764775369</v>
      </c>
      <c r="V13" s="5">
        <f>'[1]Prem-Pay-Exp'!V13</f>
        <v>-7579.0220166835352</v>
      </c>
      <c r="W13" s="5">
        <f>'[1]Prem-Pay-Exp'!W13</f>
        <v>2223463.6141430931</v>
      </c>
      <c r="X13" s="39"/>
      <c r="Y13" s="39"/>
    </row>
    <row r="14" spans="1:25" ht="15.75" x14ac:dyDescent="0.25">
      <c r="A14" s="65" t="s">
        <v>39</v>
      </c>
      <c r="B14" s="5">
        <f>'[1]Prem-Pay-Exp'!B14</f>
        <v>23103675.3106171</v>
      </c>
      <c r="C14" s="5">
        <f>'[1]Prem-Pay-Exp'!C14</f>
        <v>8434881.7696693949</v>
      </c>
      <c r="D14" s="5">
        <f>'[1]Prem-Pay-Exp'!D14</f>
        <v>21006122.827983782</v>
      </c>
      <c r="E14" s="5">
        <f>'[1]Prem-Pay-Exp'!E14</f>
        <v>76882.979600000006</v>
      </c>
      <c r="F14" s="5">
        <f>'[1]Prem-Pay-Exp'!F14</f>
        <v>2757417.6206439002</v>
      </c>
      <c r="G14" s="5">
        <f>'[1]Prem-Pay-Exp'!G14</f>
        <v>1030.9838999999999</v>
      </c>
      <c r="H14" s="5">
        <f>'[1]Prem-Pay-Exp'!H14</f>
        <v>657876.73584102013</v>
      </c>
      <c r="I14" s="5">
        <f>'[1]Prem-Pay-Exp'!I14</f>
        <v>410503.61401782086</v>
      </c>
      <c r="J14" s="5">
        <f>'[1]Prem-Pay-Exp'!J14</f>
        <v>123</v>
      </c>
      <c r="K14" s="5">
        <f>'[1]Prem-Pay-Exp'!K14</f>
        <v>4191981.2113436996</v>
      </c>
      <c r="L14" s="5">
        <f>'[1]Prem-Pay-Exp'!L14</f>
        <v>49375.600000000006</v>
      </c>
      <c r="M14" s="5">
        <f>'[1]Prem-Pay-Exp'!M14</f>
        <v>505615.76511729998</v>
      </c>
      <c r="N14" s="5">
        <f>'[1]Prem-Pay-Exp'!N14</f>
        <v>392</v>
      </c>
      <c r="O14" s="5">
        <f>'[1]Prem-Pay-Exp'!O14</f>
        <v>496926.63999999996</v>
      </c>
      <c r="P14" s="5">
        <f>'[1]Prem-Pay-Exp'!P14</f>
        <v>449408.58999999997</v>
      </c>
      <c r="Q14" s="5">
        <f>'[1]Prem-Pay-Exp'!Q14</f>
        <v>259283.32771616764</v>
      </c>
      <c r="R14" s="5">
        <f>'[1]Prem-Pay-Exp'!R14</f>
        <v>5346967.9557176465</v>
      </c>
      <c r="S14" s="5">
        <f>'[1]Prem-Pay-Exp'!S14</f>
        <v>4875.42</v>
      </c>
      <c r="T14" s="5">
        <f>'[1]Prem-Pay-Exp'!T14</f>
        <v>2670.17</v>
      </c>
      <c r="U14" s="5">
        <f>'[1]Prem-Pay-Exp'!U14</f>
        <v>3696636.4348920281</v>
      </c>
      <c r="V14" s="5">
        <f>'[1]Prem-Pay-Exp'!V14</f>
        <v>51456.009832692696</v>
      </c>
      <c r="W14" s="5">
        <f>'[1]Prem-Pay-Exp'!W14</f>
        <v>9354343.7281585354</v>
      </c>
      <c r="X14" s="39"/>
      <c r="Y14" s="39"/>
    </row>
    <row r="15" spans="1:25" ht="15.75" x14ac:dyDescent="0.25">
      <c r="A15" s="65" t="s">
        <v>40</v>
      </c>
      <c r="B15" s="5">
        <f>'[1]Prem-Pay-Exp'!B15</f>
        <v>209101882.16952521</v>
      </c>
      <c r="C15" s="5">
        <f>'[1]Prem-Pay-Exp'!C15</f>
        <v>98953665.851144969</v>
      </c>
      <c r="D15" s="5">
        <f>'[1]Prem-Pay-Exp'!D15</f>
        <v>206293019.59122214</v>
      </c>
      <c r="E15" s="5">
        <f>'[1]Prem-Pay-Exp'!E15</f>
        <v>3787424.7571387235</v>
      </c>
      <c r="F15" s="5">
        <f>'[1]Prem-Pay-Exp'!F15</f>
        <v>31558811.204685193</v>
      </c>
      <c r="G15" s="5">
        <f>'[1]Prem-Pay-Exp'!G15</f>
        <v>19127.4902</v>
      </c>
      <c r="H15" s="5">
        <f>'[1]Prem-Pay-Exp'!H15</f>
        <v>8245992.2418600507</v>
      </c>
      <c r="I15" s="5">
        <f>'[1]Prem-Pay-Exp'!I15</f>
        <v>11933983.240468668</v>
      </c>
      <c r="J15" s="5">
        <f>'[1]Prem-Pay-Exp'!J15</f>
        <v>3982</v>
      </c>
      <c r="K15" s="5">
        <f>'[1]Prem-Pay-Exp'!K15</f>
        <v>48802374.201616183</v>
      </c>
      <c r="L15" s="5">
        <f>'[1]Prem-Pay-Exp'!L15</f>
        <v>856101.94</v>
      </c>
      <c r="M15" s="5">
        <f>'[1]Prem-Pay-Exp'!M15</f>
        <v>1232340.6539263998</v>
      </c>
      <c r="N15" s="5">
        <f>'[1]Prem-Pay-Exp'!N15</f>
        <v>1968</v>
      </c>
      <c r="O15" s="5">
        <f>'[1]Prem-Pay-Exp'!O15</f>
        <v>699691.53976899991</v>
      </c>
      <c r="P15" s="5">
        <f>'[1]Prem-Pay-Exp'!P15</f>
        <v>1557867.9686750001</v>
      </c>
      <c r="Q15" s="5">
        <f>'[1]Prem-Pay-Exp'!Q15</f>
        <v>2495256.9538009982</v>
      </c>
      <c r="R15" s="5">
        <f>'[1]Prem-Pay-Exp'!R15</f>
        <v>53333116.191699155</v>
      </c>
      <c r="S15" s="5">
        <f>'[1]Prem-Pay-Exp'!S15</f>
        <v>201998.19000000495</v>
      </c>
      <c r="T15" s="5">
        <f>'[1]Prem-Pay-Exp'!T15</f>
        <v>440431.45999999892</v>
      </c>
      <c r="U15" s="5">
        <f>'[1]Prem-Pay-Exp'!U15</f>
        <v>23777343.44900699</v>
      </c>
      <c r="V15" s="5">
        <f>'[1]Prem-Pay-Exp'!V15</f>
        <v>988990.31795529195</v>
      </c>
      <c r="W15" s="5">
        <f>'[1]Prem-Pay-Exp'!W15</f>
        <v>80594706.912462428</v>
      </c>
      <c r="X15" s="39"/>
      <c r="Y15" s="39"/>
    </row>
    <row r="16" spans="1:25" ht="15.75" x14ac:dyDescent="0.25">
      <c r="A16" s="3" t="s">
        <v>41</v>
      </c>
      <c r="B16" s="5">
        <f>'[1]Prem-Pay-Exp'!B16</f>
        <v>111238973.44960871</v>
      </c>
      <c r="C16" s="5">
        <f>'[1]Prem-Pay-Exp'!C16</f>
        <v>74893134.911563814</v>
      </c>
      <c r="D16" s="5">
        <f>'[1]Prem-Pay-Exp'!D16</f>
        <v>110110959.1204288</v>
      </c>
      <c r="E16" s="5">
        <f>'[1]Prem-Pay-Exp'!E16</f>
        <v>2028345.5954000016</v>
      </c>
      <c r="F16" s="5">
        <f>'[1]Prem-Pay-Exp'!F16</f>
        <v>10752506.739999998</v>
      </c>
      <c r="G16" s="5">
        <f>'[1]Prem-Pay-Exp'!G16</f>
        <v>2439</v>
      </c>
      <c r="H16" s="5">
        <f>'[1]Prem-Pay-Exp'!H16</f>
        <v>5190426.9625763493</v>
      </c>
      <c r="I16" s="5">
        <f>'[1]Prem-Pay-Exp'!I16</f>
        <v>5923768.7433502004</v>
      </c>
      <c r="J16" s="5">
        <f>'[1]Prem-Pay-Exp'!J16</f>
        <v>1018</v>
      </c>
      <c r="K16" s="5">
        <f>'[1]Prem-Pay-Exp'!K16</f>
        <v>23051648.395330701</v>
      </c>
      <c r="L16" s="5">
        <f>'[1]Prem-Pay-Exp'!L16</f>
        <v>173526.9</v>
      </c>
      <c r="M16" s="5">
        <f>'[1]Prem-Pay-Exp'!M16</f>
        <v>771059.27</v>
      </c>
      <c r="N16" s="5">
        <f>'[1]Prem-Pay-Exp'!N16</f>
        <v>372</v>
      </c>
      <c r="O16" s="5">
        <f>'[1]Prem-Pay-Exp'!O16</f>
        <v>363671.77976900002</v>
      </c>
      <c r="P16" s="5">
        <f>'[1]Prem-Pay-Exp'!P16</f>
        <v>370599.04302500002</v>
      </c>
      <c r="Q16" s="5">
        <f>'[1]Prem-Pay-Exp'!Q16</f>
        <v>940656.58108762698</v>
      </c>
      <c r="R16" s="5">
        <f>'[1]Prem-Pay-Exp'!R16</f>
        <v>22832452.637834691</v>
      </c>
      <c r="S16" s="5">
        <f>'[1]Prem-Pay-Exp'!S16</f>
        <v>52737.440000000002</v>
      </c>
      <c r="T16" s="5">
        <f>'[1]Prem-Pay-Exp'!T16</f>
        <v>77471.50999999902</v>
      </c>
      <c r="U16" s="5">
        <f>'[1]Prem-Pay-Exp'!U16</f>
        <v>13107593.533398943</v>
      </c>
      <c r="V16" s="5">
        <f>'[1]Prem-Pay-Exp'!V16</f>
        <v>31820.185454819482</v>
      </c>
      <c r="W16" s="5">
        <f>'[1]Prem-Pay-Exp'!W16</f>
        <v>36912522.937776074</v>
      </c>
      <c r="X16" s="39"/>
      <c r="Y16" s="39"/>
    </row>
    <row r="17" spans="1:25" ht="15.75" x14ac:dyDescent="0.25">
      <c r="A17" s="3" t="s">
        <v>42</v>
      </c>
      <c r="B17" s="5">
        <f>'[1]Prem-Pay-Exp'!B17</f>
        <v>72597738.845895708</v>
      </c>
      <c r="C17" s="5">
        <f>'[1]Prem-Pay-Exp'!C17</f>
        <v>19702800.101736028</v>
      </c>
      <c r="D17" s="5">
        <f>'[1]Prem-Pay-Exp'!D17</f>
        <v>71836258.611259475</v>
      </c>
      <c r="E17" s="5">
        <f>'[1]Prem-Pay-Exp'!E17</f>
        <v>1394599.8891387205</v>
      </c>
      <c r="F17" s="5">
        <f>'[1]Prem-Pay-Exp'!F17</f>
        <v>15472397.946810497</v>
      </c>
      <c r="G17" s="5">
        <f>'[1]Prem-Pay-Exp'!G17</f>
        <v>16259.4941</v>
      </c>
      <c r="H17" s="5">
        <f>'[1]Prem-Pay-Exp'!H17</f>
        <v>1355027.9692837002</v>
      </c>
      <c r="I17" s="5">
        <f>'[1]Prem-Pay-Exp'!I17</f>
        <v>4574441.9349537194</v>
      </c>
      <c r="J17" s="5">
        <f>'[1]Prem-Pay-Exp'!J17</f>
        <v>2868</v>
      </c>
      <c r="K17" s="5">
        <f>'[1]Prem-Pay-Exp'!K17</f>
        <v>18698086.758410808</v>
      </c>
      <c r="L17" s="5">
        <f>'[1]Prem-Pay-Exp'!L17</f>
        <v>262350.05</v>
      </c>
      <c r="M17" s="5">
        <f>'[1]Prem-Pay-Exp'!M17</f>
        <v>411429.67392640002</v>
      </c>
      <c r="N17" s="5">
        <f>'[1]Prem-Pay-Exp'!N17</f>
        <v>1567</v>
      </c>
      <c r="O17" s="5">
        <f>'[1]Prem-Pay-Exp'!O17</f>
        <v>336019.75999999995</v>
      </c>
      <c r="P17" s="5">
        <f>'[1]Prem-Pay-Exp'!P17</f>
        <v>923108.15549999999</v>
      </c>
      <c r="Q17" s="5">
        <f>'[1]Prem-Pay-Exp'!Q17</f>
        <v>1430524.6516249271</v>
      </c>
      <c r="R17" s="5">
        <f>'[1]Prem-Pay-Exp'!R17</f>
        <v>23779032.341978397</v>
      </c>
      <c r="S17" s="5">
        <f>'[1]Prem-Pay-Exp'!S17</f>
        <v>85871.890000004976</v>
      </c>
      <c r="T17" s="5">
        <f>'[1]Prem-Pay-Exp'!T17</f>
        <v>267364.17999999993</v>
      </c>
      <c r="U17" s="5">
        <f>'[1]Prem-Pay-Exp'!U17</f>
        <v>7981716.9781578118</v>
      </c>
      <c r="V17" s="5">
        <f>'[1]Prem-Pay-Exp'!V17</f>
        <v>591225.15744884452</v>
      </c>
      <c r="W17" s="5">
        <f>'[1]Prem-Pay-Exp'!W17</f>
        <v>33782499.129209988</v>
      </c>
      <c r="X17" s="39"/>
      <c r="Y17" s="39"/>
    </row>
    <row r="18" spans="1:25" ht="15.75" x14ac:dyDescent="0.25">
      <c r="A18" s="3" t="s">
        <v>43</v>
      </c>
      <c r="B18" s="5">
        <f>'[1]Prem-Pay-Exp'!B18</f>
        <v>11188463</v>
      </c>
      <c r="C18" s="5">
        <f>'[1]Prem-Pay-Exp'!C18</f>
        <v>3670933.6878451263</v>
      </c>
      <c r="D18" s="5">
        <f>'[1]Prem-Pay-Exp'!D18</f>
        <v>9508492.7799999993</v>
      </c>
      <c r="E18" s="5">
        <f>'[1]Prem-Pay-Exp'!E18</f>
        <v>126496.84440000133</v>
      </c>
      <c r="F18" s="5">
        <f>'[1]Prem-Pay-Exp'!F18</f>
        <v>1053885.52</v>
      </c>
      <c r="G18" s="5">
        <f>'[1]Prem-Pay-Exp'!G18</f>
        <v>213</v>
      </c>
      <c r="H18" s="5">
        <f>'[1]Prem-Pay-Exp'!H18</f>
        <v>485663.55000000005</v>
      </c>
      <c r="I18" s="5">
        <f>'[1]Prem-Pay-Exp'!I18</f>
        <v>713507.70778750302</v>
      </c>
      <c r="J18" s="5">
        <f>'[1]Prem-Pay-Exp'!J18</f>
        <v>55</v>
      </c>
      <c r="K18" s="5">
        <f>'[1]Prem-Pay-Exp'!K18</f>
        <v>2408592.56</v>
      </c>
      <c r="L18" s="5">
        <f>'[1]Prem-Pay-Exp'!L18</f>
        <v>419137.99</v>
      </c>
      <c r="M18" s="5">
        <f>'[1]Prem-Pay-Exp'!M18</f>
        <v>36339.819999999978</v>
      </c>
      <c r="N18" s="5">
        <f>'[1]Prem-Pay-Exp'!N18</f>
        <v>22</v>
      </c>
      <c r="O18" s="5">
        <f>'[1]Prem-Pay-Exp'!O18</f>
        <v>0</v>
      </c>
      <c r="P18" s="5">
        <f>'[1]Prem-Pay-Exp'!P18</f>
        <v>24339.870149999999</v>
      </c>
      <c r="Q18" s="5">
        <f>'[1]Prem-Pay-Exp'!Q18</f>
        <v>73146.208378822659</v>
      </c>
      <c r="R18" s="5">
        <f>'[1]Prem-Pay-Exp'!R18</f>
        <v>3093631.7547662156</v>
      </c>
      <c r="S18" s="5">
        <f>'[1]Prem-Pay-Exp'!S18</f>
        <v>33646.329999999994</v>
      </c>
      <c r="T18" s="5">
        <f>'[1]Prem-Pay-Exp'!T18</f>
        <v>46624.26999999999</v>
      </c>
      <c r="U18" s="5">
        <f>'[1]Prem-Pay-Exp'!U18</f>
        <v>1192471.4378482744</v>
      </c>
      <c r="V18" s="5">
        <f>'[1]Prem-Pay-Exp'!V18</f>
        <v>3284.656122438726</v>
      </c>
      <c r="W18" s="5">
        <f>'[1]Prem-Pay-Exp'!W18</f>
        <v>4362534.0571157513</v>
      </c>
      <c r="X18" s="39"/>
      <c r="Y18" s="39"/>
    </row>
    <row r="19" spans="1:25" ht="15.75" x14ac:dyDescent="0.25">
      <c r="A19" s="3" t="s">
        <v>44</v>
      </c>
      <c r="B19" s="5">
        <f>'[1]Prem-Pay-Exp'!B19</f>
        <v>14076706.8740208</v>
      </c>
      <c r="C19" s="5">
        <f>'[1]Prem-Pay-Exp'!C19</f>
        <v>686797.15</v>
      </c>
      <c r="D19" s="5">
        <f>'[1]Prem-Pay-Exp'!D19</f>
        <v>14837309.079533871</v>
      </c>
      <c r="E19" s="5">
        <f>'[1]Prem-Pay-Exp'!E19</f>
        <v>237982.42820000002</v>
      </c>
      <c r="F19" s="5">
        <f>'[1]Prem-Pay-Exp'!F19</f>
        <v>4280020.9978746912</v>
      </c>
      <c r="G19" s="5">
        <f>'[1]Prem-Pay-Exp'!G19</f>
        <v>215.99610000000001</v>
      </c>
      <c r="H19" s="5">
        <f>'[1]Prem-Pay-Exp'!H19</f>
        <v>1214873.76</v>
      </c>
      <c r="I19" s="5">
        <f>'[1]Prem-Pay-Exp'!I19</f>
        <v>722264.85437724704</v>
      </c>
      <c r="J19" s="5">
        <f>'[1]Prem-Pay-Exp'!J19</f>
        <v>41</v>
      </c>
      <c r="K19" s="5">
        <f>'[1]Prem-Pay-Exp'!K19</f>
        <v>4644046.4878746914</v>
      </c>
      <c r="L19" s="5">
        <f>'[1]Prem-Pay-Exp'!L19</f>
        <v>1087</v>
      </c>
      <c r="M19" s="5">
        <f>'[1]Prem-Pay-Exp'!M19</f>
        <v>13511.89</v>
      </c>
      <c r="N19" s="5">
        <f>'[1]Prem-Pay-Exp'!N19</f>
        <v>7</v>
      </c>
      <c r="O19" s="5">
        <f>'[1]Prem-Pay-Exp'!O19</f>
        <v>0</v>
      </c>
      <c r="P19" s="5">
        <f>'[1]Prem-Pay-Exp'!P19</f>
        <v>239820.90000000002</v>
      </c>
      <c r="Q19" s="5">
        <f>'[1]Prem-Pay-Exp'!Q19</f>
        <v>50929.512709621355</v>
      </c>
      <c r="R19" s="5">
        <f>'[1]Prem-Pay-Exp'!R19</f>
        <v>3627999.4571198598</v>
      </c>
      <c r="S19" s="5">
        <f>'[1]Prem-Pay-Exp'!S19</f>
        <v>29742.53</v>
      </c>
      <c r="T19" s="5">
        <f>'[1]Prem-Pay-Exp'!T19</f>
        <v>48971.5</v>
      </c>
      <c r="U19" s="5">
        <f>'[1]Prem-Pay-Exp'!U19</f>
        <v>1495561.4996019606</v>
      </c>
      <c r="V19" s="5">
        <f>'[1]Prem-Pay-Exp'!V19</f>
        <v>362660.31892918941</v>
      </c>
      <c r="W19" s="5">
        <f>'[1]Prem-Pay-Exp'!W19</f>
        <v>5537150.7883606311</v>
      </c>
      <c r="X19" s="39"/>
      <c r="Y19" s="39"/>
    </row>
    <row r="20" spans="1:25" ht="15.75" x14ac:dyDescent="0.25">
      <c r="A20" s="65" t="s">
        <v>45</v>
      </c>
      <c r="B20" s="5">
        <f>'[1]Prem-Pay-Exp'!B20</f>
        <v>18689876.749999944</v>
      </c>
      <c r="C20" s="5">
        <f>'[1]Prem-Pay-Exp'!C20</f>
        <v>2980492.5210287375</v>
      </c>
      <c r="D20" s="5">
        <f>'[1]Prem-Pay-Exp'!D20</f>
        <v>17187131.59</v>
      </c>
      <c r="E20" s="5">
        <f>'[1]Prem-Pay-Exp'!E20</f>
        <v>302951.4644000004</v>
      </c>
      <c r="F20" s="5">
        <f>'[1]Prem-Pay-Exp'!F20</f>
        <v>1889599.3</v>
      </c>
      <c r="G20" s="5">
        <f>'[1]Prem-Pay-Exp'!G20</f>
        <v>1275</v>
      </c>
      <c r="H20" s="5">
        <f>'[1]Prem-Pay-Exp'!H20</f>
        <v>505665.64600000001</v>
      </c>
      <c r="I20" s="5">
        <f>'[1]Prem-Pay-Exp'!I20</f>
        <v>976406.3</v>
      </c>
      <c r="J20" s="5">
        <f>'[1]Prem-Pay-Exp'!J20</f>
        <v>262</v>
      </c>
      <c r="K20" s="5">
        <f>'[1]Prem-Pay-Exp'!K20</f>
        <v>2373126.48</v>
      </c>
      <c r="L20" s="5">
        <f>'[1]Prem-Pay-Exp'!L20</f>
        <v>12105</v>
      </c>
      <c r="M20" s="5">
        <f>'[1]Prem-Pay-Exp'!M20</f>
        <v>128596.95</v>
      </c>
      <c r="N20" s="5">
        <f>'[1]Prem-Pay-Exp'!N20</f>
        <v>61</v>
      </c>
      <c r="O20" s="5">
        <f>'[1]Prem-Pay-Exp'!O20</f>
        <v>21528</v>
      </c>
      <c r="P20" s="5">
        <f>'[1]Prem-Pay-Exp'!P20</f>
        <v>13241.85</v>
      </c>
      <c r="Q20" s="5">
        <f>'[1]Prem-Pay-Exp'!Q20</f>
        <v>98738.99849344675</v>
      </c>
      <c r="R20" s="5">
        <f>'[1]Prem-Pay-Exp'!R20</f>
        <v>5855333.9867249513</v>
      </c>
      <c r="S20" s="5">
        <f>'[1]Prem-Pay-Exp'!S20</f>
        <v>18445.499999999996</v>
      </c>
      <c r="T20" s="5">
        <f>'[1]Prem-Pay-Exp'!T20</f>
        <v>48360.730000000804</v>
      </c>
      <c r="U20" s="5">
        <f>'[1]Prem-Pay-Exp'!U20</f>
        <v>2031286.9187289835</v>
      </c>
      <c r="V20" s="5">
        <f>'[1]Prem-Pay-Exp'!V20</f>
        <v>37265.325115843407</v>
      </c>
      <c r="W20" s="5">
        <f>'[1]Prem-Pay-Exp'!W20</f>
        <v>8022625.229063225</v>
      </c>
      <c r="X20" s="39"/>
      <c r="Y20" s="39"/>
    </row>
    <row r="21" spans="1:25" ht="15.75" x14ac:dyDescent="0.25">
      <c r="A21" s="3" t="s">
        <v>46</v>
      </c>
      <c r="B21" s="5">
        <f>'[1]Prem-Pay-Exp'!B21</f>
        <v>17561210.879999947</v>
      </c>
      <c r="C21" s="5">
        <f>'[1]Prem-Pay-Exp'!C21</f>
        <v>2972231.4610287375</v>
      </c>
      <c r="D21" s="5">
        <f>'[1]Prem-Pay-Exp'!D21</f>
        <v>16254920.68</v>
      </c>
      <c r="E21" s="5">
        <f>'[1]Prem-Pay-Exp'!E21</f>
        <v>285292.37680000032</v>
      </c>
      <c r="F21" s="5">
        <f>'[1]Prem-Pay-Exp'!F21</f>
        <v>1621314.6700000002</v>
      </c>
      <c r="G21" s="5">
        <f>'[1]Prem-Pay-Exp'!G21</f>
        <v>1153</v>
      </c>
      <c r="H21" s="5">
        <f>'[1]Prem-Pay-Exp'!H21</f>
        <v>505665.64600000001</v>
      </c>
      <c r="I21" s="5">
        <f>'[1]Prem-Pay-Exp'!I21</f>
        <v>973106.3</v>
      </c>
      <c r="J21" s="5">
        <f>'[1]Prem-Pay-Exp'!J21</f>
        <v>254</v>
      </c>
      <c r="K21" s="5">
        <f>'[1]Prem-Pay-Exp'!K21</f>
        <v>2078341.85</v>
      </c>
      <c r="L21" s="5">
        <f>'[1]Prem-Pay-Exp'!L21</f>
        <v>11983</v>
      </c>
      <c r="M21" s="5">
        <f>'[1]Prem-Pay-Exp'!M21</f>
        <v>86834.4</v>
      </c>
      <c r="N21" s="5">
        <f>'[1]Prem-Pay-Exp'!N21</f>
        <v>46</v>
      </c>
      <c r="O21" s="5">
        <f>'[1]Prem-Pay-Exp'!O21</f>
        <v>21528</v>
      </c>
      <c r="P21" s="5">
        <f>'[1]Prem-Pay-Exp'!P21</f>
        <v>13241.85</v>
      </c>
      <c r="Q21" s="5">
        <f>'[1]Prem-Pay-Exp'!Q21</f>
        <v>92412.356068465975</v>
      </c>
      <c r="R21" s="5">
        <f>'[1]Prem-Pay-Exp'!R21</f>
        <v>5633453.5555613171</v>
      </c>
      <c r="S21" s="5">
        <f>'[1]Prem-Pay-Exp'!S21</f>
        <v>17067.379999999997</v>
      </c>
      <c r="T21" s="5">
        <f>'[1]Prem-Pay-Exp'!T21</f>
        <v>46042.830000000802</v>
      </c>
      <c r="U21" s="5">
        <f>'[1]Prem-Pay-Exp'!U21</f>
        <v>1919305.3563275374</v>
      </c>
      <c r="V21" s="5">
        <f>'[1]Prem-Pay-Exp'!V21</f>
        <v>15803.074574975511</v>
      </c>
      <c r="W21" s="5">
        <f>'[1]Prem-Pay-Exp'!W21</f>
        <v>7660974.3425322948</v>
      </c>
      <c r="X21" s="39"/>
      <c r="Y21" s="39"/>
    </row>
    <row r="22" spans="1:25" ht="15.75" x14ac:dyDescent="0.25">
      <c r="A22" s="3" t="s">
        <v>47</v>
      </c>
      <c r="B22" s="5">
        <f>'[1]Prem-Pay-Exp'!B22</f>
        <v>1128665.8699999999</v>
      </c>
      <c r="C22" s="5">
        <f>'[1]Prem-Pay-Exp'!C22</f>
        <v>8261.0599999999977</v>
      </c>
      <c r="D22" s="5">
        <f>'[1]Prem-Pay-Exp'!D22</f>
        <v>932210.91</v>
      </c>
      <c r="E22" s="5">
        <f>'[1]Prem-Pay-Exp'!E22</f>
        <v>17659.087599999999</v>
      </c>
      <c r="F22" s="5">
        <f>'[1]Prem-Pay-Exp'!F22</f>
        <v>268284.63</v>
      </c>
      <c r="G22" s="5">
        <f>'[1]Prem-Pay-Exp'!G22</f>
        <v>122</v>
      </c>
      <c r="H22" s="5">
        <f>'[1]Prem-Pay-Exp'!H22</f>
        <v>0</v>
      </c>
      <c r="I22" s="5">
        <f>'[1]Prem-Pay-Exp'!I22</f>
        <v>3300</v>
      </c>
      <c r="J22" s="5">
        <f>'[1]Prem-Pay-Exp'!J22</f>
        <v>8</v>
      </c>
      <c r="K22" s="5">
        <f>'[1]Prem-Pay-Exp'!K22</f>
        <v>294784.63</v>
      </c>
      <c r="L22" s="5">
        <f>'[1]Prem-Pay-Exp'!L22</f>
        <v>122</v>
      </c>
      <c r="M22" s="5">
        <f>'[1]Prem-Pay-Exp'!M22</f>
        <v>41762.550000000003</v>
      </c>
      <c r="N22" s="5">
        <f>'[1]Prem-Pay-Exp'!N22</f>
        <v>15</v>
      </c>
      <c r="O22" s="5">
        <f>'[1]Prem-Pay-Exp'!O22</f>
        <v>0</v>
      </c>
      <c r="P22" s="5">
        <f>'[1]Prem-Pay-Exp'!P22</f>
        <v>0</v>
      </c>
      <c r="Q22" s="5">
        <f>'[1]Prem-Pay-Exp'!Q22</f>
        <v>6326.6424249807733</v>
      </c>
      <c r="R22" s="5">
        <f>'[1]Prem-Pay-Exp'!R22</f>
        <v>221880.43116363452</v>
      </c>
      <c r="S22" s="5">
        <f>'[1]Prem-Pay-Exp'!S22</f>
        <v>1378.1200000000001</v>
      </c>
      <c r="T22" s="5">
        <f>'[1]Prem-Pay-Exp'!T22</f>
        <v>2317.9</v>
      </c>
      <c r="U22" s="5">
        <f>'[1]Prem-Pay-Exp'!U22</f>
        <v>111981.5624014463</v>
      </c>
      <c r="V22" s="5">
        <f>'[1]Prem-Pay-Exp'!V22</f>
        <v>21462.250540867892</v>
      </c>
      <c r="W22" s="5">
        <f>'[1]Prem-Pay-Exp'!W22</f>
        <v>361650.88653092954</v>
      </c>
      <c r="X22" s="39"/>
      <c r="Y22" s="39"/>
    </row>
    <row r="23" spans="1:25" ht="15.75" x14ac:dyDescent="0.25">
      <c r="A23" s="66" t="s">
        <v>48</v>
      </c>
      <c r="B23" s="5">
        <f>'[1]Prem-Pay-Exp'!B23</f>
        <v>798562136.9038918</v>
      </c>
      <c r="C23" s="5">
        <f>'[1]Prem-Pay-Exp'!C23</f>
        <v>288438293.20658994</v>
      </c>
      <c r="D23" s="5">
        <f>'[1]Prem-Pay-Exp'!D23</f>
        <v>758843452.80500245</v>
      </c>
      <c r="E23" s="5">
        <f>'[1]Prem-Pay-Exp'!E23</f>
        <v>12274612.649399636</v>
      </c>
      <c r="F23" s="5">
        <f>'[1]Prem-Pay-Exp'!F23</f>
        <v>407254186.86457348</v>
      </c>
      <c r="G23" s="5">
        <f>'[1]Prem-Pay-Exp'!G23</f>
        <v>112246.40669999999</v>
      </c>
      <c r="H23" s="5">
        <f>'[1]Prem-Pay-Exp'!H23</f>
        <v>150061860.00800002</v>
      </c>
      <c r="I23" s="5">
        <f>'[1]Prem-Pay-Exp'!I23</f>
        <v>247444715.09765333</v>
      </c>
      <c r="J23" s="5">
        <f>'[1]Prem-Pay-Exp'!J23</f>
        <v>37803.626200000021</v>
      </c>
      <c r="K23" s="5">
        <f>'[1]Prem-Pay-Exp'!K23</f>
        <v>409961769.0074839</v>
      </c>
      <c r="L23" s="5">
        <f>'[1]Prem-Pay-Exp'!L23</f>
        <v>12748988.39460001</v>
      </c>
      <c r="M23" s="5">
        <f>'[1]Prem-Pay-Exp'!M23</f>
        <v>207500458.50550303</v>
      </c>
      <c r="N23" s="5">
        <f>'[1]Prem-Pay-Exp'!N23</f>
        <v>30144.420199999997</v>
      </c>
      <c r="O23" s="5">
        <f>'[1]Prem-Pay-Exp'!O23</f>
        <v>5560630.1860000007</v>
      </c>
      <c r="P23" s="5">
        <f>'[1]Prem-Pay-Exp'!P23</f>
        <v>16849.580000000002</v>
      </c>
      <c r="Q23" s="5">
        <f>'[1]Prem-Pay-Exp'!Q23</f>
        <v>25667026.721160639</v>
      </c>
      <c r="R23" s="5">
        <f>'[1]Prem-Pay-Exp'!R23</f>
        <v>158682788.92857909</v>
      </c>
      <c r="S23" s="5">
        <f>'[1]Prem-Pay-Exp'!S23</f>
        <v>15655.869999999999</v>
      </c>
      <c r="T23" s="5">
        <f>'[1]Prem-Pay-Exp'!T23</f>
        <v>56136.079999987967</v>
      </c>
      <c r="U23" s="5">
        <f>'[1]Prem-Pay-Exp'!U23</f>
        <v>43424232.881834812</v>
      </c>
      <c r="V23" s="5">
        <f>'[1]Prem-Pay-Exp'!V23</f>
        <v>13120286.831564656</v>
      </c>
      <c r="W23" s="5">
        <f>'[1]Prem-Pay-Exp'!W23</f>
        <v>240894335.36313927</v>
      </c>
      <c r="X23" s="39"/>
      <c r="Y23" s="39"/>
    </row>
    <row r="24" spans="1:25" ht="15.75" x14ac:dyDescent="0.25">
      <c r="A24" s="65" t="s">
        <v>49</v>
      </c>
      <c r="B24" s="5">
        <f>'[1]Prem-Pay-Exp'!B24</f>
        <v>784392252.41389203</v>
      </c>
      <c r="C24" s="5">
        <f>'[1]Prem-Pay-Exp'!C24</f>
        <v>273086892.4370988</v>
      </c>
      <c r="D24" s="5">
        <f>'[1]Prem-Pay-Exp'!D24</f>
        <v>745919964.1450026</v>
      </c>
      <c r="E24" s="5">
        <f>'[1]Prem-Pay-Exp'!E24</f>
        <v>12017329.198799644</v>
      </c>
      <c r="F24" s="5">
        <f>'[1]Prem-Pay-Exp'!F24</f>
        <v>402944843.60736513</v>
      </c>
      <c r="G24" s="5">
        <f>'[1]Prem-Pay-Exp'!G24</f>
        <v>111432.85819999999</v>
      </c>
      <c r="H24" s="5">
        <f>'[1]Prem-Pay-Exp'!H24</f>
        <v>149409381.26000002</v>
      </c>
      <c r="I24" s="5">
        <f>'[1]Prem-Pay-Exp'!I24</f>
        <v>244655062.00900829</v>
      </c>
      <c r="J24" s="5">
        <f>'[1]Prem-Pay-Exp'!J24</f>
        <v>37499.077700000016</v>
      </c>
      <c r="K24" s="5">
        <f>'[1]Prem-Pay-Exp'!K24</f>
        <v>402303188.93255585</v>
      </c>
      <c r="L24" s="5">
        <f>'[1]Prem-Pay-Exp'!L24</f>
        <v>12739780.28460001</v>
      </c>
      <c r="M24" s="5">
        <f>'[1]Prem-Pay-Exp'!M24</f>
        <v>203624637.99924704</v>
      </c>
      <c r="N24" s="5">
        <f>'[1]Prem-Pay-Exp'!N24</f>
        <v>29749.420199999997</v>
      </c>
      <c r="O24" s="5">
        <f>'[1]Prem-Pay-Exp'!O24</f>
        <v>5560632.7360000005</v>
      </c>
      <c r="P24" s="5">
        <f>'[1]Prem-Pay-Exp'!P24</f>
        <v>16849.580000000002</v>
      </c>
      <c r="Q24" s="5">
        <f>'[1]Prem-Pay-Exp'!Q24</f>
        <v>25258422.87765241</v>
      </c>
      <c r="R24" s="5">
        <f>'[1]Prem-Pay-Exp'!R24</f>
        <v>155701894.70386791</v>
      </c>
      <c r="S24" s="5">
        <f>'[1]Prem-Pay-Exp'!S24</f>
        <v>0</v>
      </c>
      <c r="T24" s="5">
        <f>'[1]Prem-Pay-Exp'!T24</f>
        <v>56136.079999987967</v>
      </c>
      <c r="U24" s="5">
        <f>'[1]Prem-Pay-Exp'!U24</f>
        <v>40304709.428994752</v>
      </c>
      <c r="V24" s="5">
        <f>'[1]Prem-Pay-Exp'!V24</f>
        <v>13047322.992662886</v>
      </c>
      <c r="W24" s="5">
        <f>'[1]Prem-Pay-Exp'!W24</f>
        <v>234312350.003178</v>
      </c>
      <c r="X24" s="39"/>
      <c r="Y24" s="39"/>
    </row>
    <row r="25" spans="1:25" ht="15.75" x14ac:dyDescent="0.25">
      <c r="A25" s="102" t="s">
        <v>50</v>
      </c>
      <c r="B25" s="5">
        <f>'[1]Prem-Pay-Exp'!B25</f>
        <v>0</v>
      </c>
      <c r="C25" s="5">
        <f>'[1]Prem-Pay-Exp'!C25</f>
        <v>0</v>
      </c>
      <c r="D25" s="5">
        <f>'[1]Prem-Pay-Exp'!D25</f>
        <v>0</v>
      </c>
      <c r="E25" s="5">
        <f>'[1]Prem-Pay-Exp'!E25</f>
        <v>373.68</v>
      </c>
      <c r="F25" s="5">
        <f>'[1]Prem-Pay-Exp'!F25</f>
        <v>1132722.67</v>
      </c>
      <c r="G25" s="5">
        <f>'[1]Prem-Pay-Exp'!G25</f>
        <v>78</v>
      </c>
      <c r="H25" s="5">
        <f>'[1]Prem-Pay-Exp'!H25</f>
        <v>0</v>
      </c>
      <c r="I25" s="5">
        <f>'[1]Prem-Pay-Exp'!I25</f>
        <v>786001.90338032262</v>
      </c>
      <c r="J25" s="5">
        <f>'[1]Prem-Pay-Exp'!J25</f>
        <v>35</v>
      </c>
      <c r="K25" s="5">
        <f>'[1]Prem-Pay-Exp'!K25</f>
        <v>2775344.8772146995</v>
      </c>
      <c r="L25" s="5">
        <f>'[1]Prem-Pay-Exp'!L25</f>
        <v>8130.1100000000006</v>
      </c>
      <c r="M25" s="5">
        <f>'[1]Prem-Pay-Exp'!M25</f>
        <v>2446353.6519311001</v>
      </c>
      <c r="N25" s="5">
        <f>'[1]Prem-Pay-Exp'!N25</f>
        <v>54</v>
      </c>
      <c r="O25" s="5">
        <f>'[1]Prem-Pay-Exp'!O25</f>
        <v>-25.44</v>
      </c>
      <c r="P25" s="5">
        <f>'[1]Prem-Pay-Exp'!P25</f>
        <v>0</v>
      </c>
      <c r="Q25" s="5">
        <f>'[1]Prem-Pay-Exp'!Q25</f>
        <v>129320.43832507405</v>
      </c>
      <c r="R25" s="5">
        <f>'[1]Prem-Pay-Exp'!R25</f>
        <v>-357.81</v>
      </c>
      <c r="S25" s="5">
        <f>'[1]Prem-Pay-Exp'!S25</f>
        <v>0</v>
      </c>
      <c r="T25" s="5">
        <f>'[1]Prem-Pay-Exp'!T25</f>
        <v>0</v>
      </c>
      <c r="U25" s="5">
        <f>'[1]Prem-Pay-Exp'!U25</f>
        <v>1973128.0229684704</v>
      </c>
      <c r="V25" s="5">
        <f>'[1]Prem-Pay-Exp'!V25</f>
        <v>0</v>
      </c>
      <c r="W25" s="5">
        <f>'[1]Prem-Pay-Exp'!W25</f>
        <v>2102090.6512935446</v>
      </c>
      <c r="X25" s="39"/>
      <c r="Y25" s="39"/>
    </row>
    <row r="26" spans="1:25" ht="15.75" x14ac:dyDescent="0.25">
      <c r="A26" s="103" t="s">
        <v>51</v>
      </c>
      <c r="B26" s="5">
        <f>'[1]Prem-Pay-Exp'!B26</f>
        <v>5566187.9000000004</v>
      </c>
      <c r="C26" s="5">
        <f>'[1]Prem-Pay-Exp'!C26</f>
        <v>13365951.531315992</v>
      </c>
      <c r="D26" s="5">
        <f>'[1]Prem-Pay-Exp'!D26</f>
        <v>5429151.8599997666</v>
      </c>
      <c r="E26" s="5">
        <f>'[1]Prem-Pay-Exp'!E26</f>
        <v>108343.68699999299</v>
      </c>
      <c r="F26" s="5">
        <f>'[1]Prem-Pay-Exp'!F26</f>
        <v>532529.31720830011</v>
      </c>
      <c r="G26" s="5">
        <f>'[1]Prem-Pay-Exp'!G26</f>
        <v>68.54849999999999</v>
      </c>
      <c r="H26" s="5">
        <f>'[1]Prem-Pay-Exp'!H26</f>
        <v>0</v>
      </c>
      <c r="I26" s="5">
        <f>'[1]Prem-Pay-Exp'!I26</f>
        <v>468449.54720830009</v>
      </c>
      <c r="J26" s="5">
        <f>'[1]Prem-Pay-Exp'!J26</f>
        <v>32.548500000000004</v>
      </c>
      <c r="K26" s="5">
        <f>'[1]Prem-Pay-Exp'!K26</f>
        <v>186438.59</v>
      </c>
      <c r="L26" s="5">
        <f>'[1]Prem-Pay-Exp'!L26</f>
        <v>72</v>
      </c>
      <c r="M26" s="5">
        <f>'[1]Prem-Pay-Exp'!M26</f>
        <v>62175.990000000005</v>
      </c>
      <c r="N26" s="5">
        <f>'[1]Prem-Pay-Exp'!N26</f>
        <v>24</v>
      </c>
      <c r="O26" s="5">
        <f>'[1]Prem-Pay-Exp'!O26</f>
        <v>-160.44</v>
      </c>
      <c r="P26" s="5">
        <f>'[1]Prem-Pay-Exp'!P26</f>
        <v>0</v>
      </c>
      <c r="Q26" s="5">
        <f>'[1]Prem-Pay-Exp'!Q26</f>
        <v>40223.70017848385</v>
      </c>
      <c r="R26" s="5">
        <f>'[1]Prem-Pay-Exp'!R26</f>
        <v>1197134.8719411229</v>
      </c>
      <c r="S26" s="5">
        <f>'[1]Prem-Pay-Exp'!S26</f>
        <v>0</v>
      </c>
      <c r="T26" s="5">
        <f>'[1]Prem-Pay-Exp'!T26</f>
        <v>0</v>
      </c>
      <c r="U26" s="5">
        <f>'[1]Prem-Pay-Exp'!U26</f>
        <v>394009.94046676584</v>
      </c>
      <c r="V26" s="5">
        <f>'[1]Prem-Pay-Exp'!V26</f>
        <v>2324.9934353980625</v>
      </c>
      <c r="W26" s="5">
        <f>'[1]Prem-Pay-Exp'!W26</f>
        <v>1633693.5060217706</v>
      </c>
      <c r="X26" s="39"/>
      <c r="Y26" s="39"/>
    </row>
    <row r="27" spans="1:25" ht="15.75" x14ac:dyDescent="0.25">
      <c r="A27" s="65" t="s">
        <v>52</v>
      </c>
      <c r="B27" s="5">
        <f>'[1]Prem-Pay-Exp'!B27</f>
        <v>8603696.589999998</v>
      </c>
      <c r="C27" s="5">
        <f>'[1]Prem-Pay-Exp'!C27</f>
        <v>1985449.2381751309</v>
      </c>
      <c r="D27" s="5">
        <f>'[1]Prem-Pay-Exp'!D27</f>
        <v>7494336.799999998</v>
      </c>
      <c r="E27" s="5">
        <f>'[1]Prem-Pay-Exp'!E27</f>
        <v>148566.08359999998</v>
      </c>
      <c r="F27" s="5">
        <f>'[1]Prem-Pay-Exp'!F27</f>
        <v>2644091.2699999996</v>
      </c>
      <c r="G27" s="5">
        <f>'[1]Prem-Pay-Exp'!G27</f>
        <v>667</v>
      </c>
      <c r="H27" s="5">
        <f>'[1]Prem-Pay-Exp'!H27</f>
        <v>652478.74800000014</v>
      </c>
      <c r="I27" s="5">
        <f>'[1]Prem-Pay-Exp'!I27</f>
        <v>1535201.6380564002</v>
      </c>
      <c r="J27" s="5">
        <f>'[1]Prem-Pay-Exp'!J27</f>
        <v>237</v>
      </c>
      <c r="K27" s="5">
        <f>'[1]Prem-Pay-Exp'!K27</f>
        <v>4696796.6077133333</v>
      </c>
      <c r="L27" s="5">
        <f>'[1]Prem-Pay-Exp'!L27</f>
        <v>1006</v>
      </c>
      <c r="M27" s="5">
        <f>'[1]Prem-Pay-Exp'!M27</f>
        <v>1367290.86432486</v>
      </c>
      <c r="N27" s="5">
        <f>'[1]Prem-Pay-Exp'!N27</f>
        <v>317</v>
      </c>
      <c r="O27" s="5">
        <f>'[1]Prem-Pay-Exp'!O27</f>
        <v>183.33</v>
      </c>
      <c r="P27" s="5">
        <f>'[1]Prem-Pay-Exp'!P27</f>
        <v>0</v>
      </c>
      <c r="Q27" s="5">
        <f>'[1]Prem-Pay-Exp'!Q27</f>
        <v>239059.70500466722</v>
      </c>
      <c r="R27" s="5">
        <f>'[1]Prem-Pay-Exp'!R27</f>
        <v>1784117.1627700971</v>
      </c>
      <c r="S27" s="5">
        <f>'[1]Prem-Pay-Exp'!S27</f>
        <v>15655.869999999999</v>
      </c>
      <c r="T27" s="5">
        <f>'[1]Prem-Pay-Exp'!T27</f>
        <v>0</v>
      </c>
      <c r="U27" s="5">
        <f>'[1]Prem-Pay-Exp'!U27</f>
        <v>752385.48940483085</v>
      </c>
      <c r="V27" s="5">
        <f>'[1]Prem-Pay-Exp'!V27</f>
        <v>70638.845466373561</v>
      </c>
      <c r="W27" s="5">
        <f>'[1]Prem-Pay-Exp'!W27</f>
        <v>2846201.2026459691</v>
      </c>
      <c r="X27" s="39"/>
      <c r="Y27" s="39"/>
    </row>
    <row r="28" spans="1:25" ht="15.75" x14ac:dyDescent="0.25">
      <c r="A28" s="66" t="s">
        <v>53</v>
      </c>
      <c r="B28" s="5">
        <f>'[1]Prem-Pay-Exp'!B28</f>
        <v>1153286.0799999998</v>
      </c>
      <c r="C28" s="5">
        <f>'[1]Prem-Pay-Exp'!C28</f>
        <v>2875191.9299999997</v>
      </c>
      <c r="D28" s="5">
        <f>'[1]Prem-Pay-Exp'!D28</f>
        <v>2673491.69</v>
      </c>
      <c r="E28" s="5">
        <f>'[1]Prem-Pay-Exp'!E28</f>
        <v>6711.0499999999993</v>
      </c>
      <c r="F28" s="5">
        <f>'[1]Prem-Pay-Exp'!F28</f>
        <v>0</v>
      </c>
      <c r="G28" s="5">
        <f>'[1]Prem-Pay-Exp'!G28</f>
        <v>0</v>
      </c>
      <c r="H28" s="5">
        <f>'[1]Prem-Pay-Exp'!H28</f>
        <v>0</v>
      </c>
      <c r="I28" s="5">
        <f>'[1]Prem-Pay-Exp'!I28</f>
        <v>0</v>
      </c>
      <c r="J28" s="5">
        <f>'[1]Prem-Pay-Exp'!J28</f>
        <v>0</v>
      </c>
      <c r="K28" s="5">
        <f>'[1]Prem-Pay-Exp'!K28</f>
        <v>0</v>
      </c>
      <c r="L28" s="5">
        <f>'[1]Prem-Pay-Exp'!L28</f>
        <v>0</v>
      </c>
      <c r="M28" s="5">
        <f>'[1]Prem-Pay-Exp'!M28</f>
        <v>0</v>
      </c>
      <c r="N28" s="5">
        <f>'[1]Prem-Pay-Exp'!N28</f>
        <v>0</v>
      </c>
      <c r="O28" s="5">
        <f>'[1]Prem-Pay-Exp'!O28</f>
        <v>0</v>
      </c>
      <c r="P28" s="5">
        <f>'[1]Prem-Pay-Exp'!P28</f>
        <v>0</v>
      </c>
      <c r="Q28" s="5">
        <f>'[1]Prem-Pay-Exp'!Q28</f>
        <v>0</v>
      </c>
      <c r="R28" s="5">
        <f>'[1]Prem-Pay-Exp'!R28</f>
        <v>47409.539060827985</v>
      </c>
      <c r="S28" s="5">
        <f>'[1]Prem-Pay-Exp'!S28</f>
        <v>0</v>
      </c>
      <c r="T28" s="5">
        <f>'[1]Prem-Pay-Exp'!T28</f>
        <v>9828.02</v>
      </c>
      <c r="U28" s="5">
        <f>'[1]Prem-Pay-Exp'!U28</f>
        <v>151347.90082942083</v>
      </c>
      <c r="V28" s="5">
        <f>'[1]Prem-Pay-Exp'!V28</f>
        <v>898333.07999922126</v>
      </c>
      <c r="W28" s="5">
        <f>'[1]Prem-Pay-Exp'!W28</f>
        <v>1097090.5198894702</v>
      </c>
      <c r="X28" s="39"/>
      <c r="Y28" s="39"/>
    </row>
    <row r="29" spans="1:25" ht="15.75" x14ac:dyDescent="0.25">
      <c r="A29" s="66" t="s">
        <v>54</v>
      </c>
      <c r="B29" s="5">
        <f>'[1]Prem-Pay-Exp'!B29</f>
        <v>288416.05999999994</v>
      </c>
      <c r="C29" s="5">
        <f>'[1]Prem-Pay-Exp'!C29</f>
        <v>23498.620000000003</v>
      </c>
      <c r="D29" s="5">
        <f>'[1]Prem-Pay-Exp'!D29</f>
        <v>302354.97000000003</v>
      </c>
      <c r="E29" s="5">
        <f>'[1]Prem-Pay-Exp'!E29</f>
        <v>1827.9299999999998</v>
      </c>
      <c r="F29" s="5">
        <f>'[1]Prem-Pay-Exp'!F29</f>
        <v>15380.93</v>
      </c>
      <c r="G29" s="5">
        <f>'[1]Prem-Pay-Exp'!G29</f>
        <v>3</v>
      </c>
      <c r="H29" s="5">
        <f>'[1]Prem-Pay-Exp'!H29</f>
        <v>0</v>
      </c>
      <c r="I29" s="5">
        <f>'[1]Prem-Pay-Exp'!I29</f>
        <v>2712.93</v>
      </c>
      <c r="J29" s="5">
        <f>'[1]Prem-Pay-Exp'!J29</f>
        <v>1</v>
      </c>
      <c r="K29" s="5">
        <f>'[1]Prem-Pay-Exp'!K29</f>
        <v>16623.830000000002</v>
      </c>
      <c r="L29" s="5">
        <f>'[1]Prem-Pay-Exp'!L29</f>
        <v>4</v>
      </c>
      <c r="M29" s="5">
        <f>'[1]Prem-Pay-Exp'!M29</f>
        <v>0</v>
      </c>
      <c r="N29" s="5">
        <f>'[1]Prem-Pay-Exp'!N29</f>
        <v>0</v>
      </c>
      <c r="O29" s="5">
        <f>'[1]Prem-Pay-Exp'!O29</f>
        <v>0</v>
      </c>
      <c r="P29" s="5">
        <f>'[1]Prem-Pay-Exp'!P29</f>
        <v>0</v>
      </c>
      <c r="Q29" s="5">
        <f>'[1]Prem-Pay-Exp'!Q29</f>
        <v>658</v>
      </c>
      <c r="R29" s="5">
        <f>'[1]Prem-Pay-Exp'!R29</f>
        <v>42371.118714421944</v>
      </c>
      <c r="S29" s="5">
        <f>'[1]Prem-Pay-Exp'!S29</f>
        <v>0</v>
      </c>
      <c r="T29" s="5">
        <f>'[1]Prem-Pay-Exp'!T29</f>
        <v>1525.8300000000002</v>
      </c>
      <c r="U29" s="5">
        <f>'[1]Prem-Pay-Exp'!U29</f>
        <v>70354.502798260044</v>
      </c>
      <c r="V29" s="5">
        <f>'[1]Prem-Pay-Exp'!V29</f>
        <v>2465.212364585308</v>
      </c>
      <c r="W29" s="5">
        <f>'[1]Prem-Pay-Exp'!W29</f>
        <v>115848.8338772673</v>
      </c>
      <c r="X29" s="39"/>
      <c r="Y29" s="39"/>
    </row>
    <row r="30" spans="1:25" ht="15.75" x14ac:dyDescent="0.25">
      <c r="A30" s="66" t="s">
        <v>55</v>
      </c>
      <c r="B30" s="5">
        <f>'[1]Prem-Pay-Exp'!B30</f>
        <v>34264348.783799998</v>
      </c>
      <c r="C30" s="5">
        <f>'[1]Prem-Pay-Exp'!C30</f>
        <v>10793009.749297699</v>
      </c>
      <c r="D30" s="5">
        <f>'[1]Prem-Pay-Exp'!D30</f>
        <v>31821205.601286896</v>
      </c>
      <c r="E30" s="5">
        <f>'[1]Prem-Pay-Exp'!E30</f>
        <v>552718.26295808365</v>
      </c>
      <c r="F30" s="5">
        <f>'[1]Prem-Pay-Exp'!F30</f>
        <v>5875515.2099999981</v>
      </c>
      <c r="G30" s="5">
        <f>'[1]Prem-Pay-Exp'!G30</f>
        <v>994.67309999999998</v>
      </c>
      <c r="H30" s="5">
        <f>'[1]Prem-Pay-Exp'!H30</f>
        <v>1824664.2499999998</v>
      </c>
      <c r="I30" s="5">
        <f>'[1]Prem-Pay-Exp'!I30</f>
        <v>4141653.402250275</v>
      </c>
      <c r="J30" s="5">
        <f>'[1]Prem-Pay-Exp'!J30</f>
        <v>281.29320000000001</v>
      </c>
      <c r="K30" s="5">
        <f>'[1]Prem-Pay-Exp'!K30</f>
        <v>10430452.961320696</v>
      </c>
      <c r="L30" s="5">
        <f>'[1]Prem-Pay-Exp'!L30</f>
        <v>762163.82</v>
      </c>
      <c r="M30" s="5">
        <f>'[1]Prem-Pay-Exp'!M30</f>
        <v>6549861.5300000003</v>
      </c>
      <c r="N30" s="5">
        <f>'[1]Prem-Pay-Exp'!N30</f>
        <v>470</v>
      </c>
      <c r="O30" s="5">
        <f>'[1]Prem-Pay-Exp'!O30</f>
        <v>103100.37</v>
      </c>
      <c r="P30" s="5">
        <f>'[1]Prem-Pay-Exp'!P30</f>
        <v>3050.97</v>
      </c>
      <c r="Q30" s="5">
        <f>'[1]Prem-Pay-Exp'!Q30</f>
        <v>297490.14791980159</v>
      </c>
      <c r="R30" s="5">
        <f>'[1]Prem-Pay-Exp'!R30</f>
        <v>7569826.4676307989</v>
      </c>
      <c r="S30" s="5">
        <f>'[1]Prem-Pay-Exp'!S30</f>
        <v>78683.510000000111</v>
      </c>
      <c r="T30" s="5">
        <f>'[1]Prem-Pay-Exp'!T30</f>
        <v>137081.39000000097</v>
      </c>
      <c r="U30" s="5">
        <f>'[1]Prem-Pay-Exp'!U30</f>
        <v>3343082.6806934928</v>
      </c>
      <c r="V30" s="5">
        <f>'[1]Prem-Pay-Exp'!V30</f>
        <v>48193.481309609924</v>
      </c>
      <c r="W30" s="5">
        <f>'[1]Prem-Pay-Exp'!W30</f>
        <v>11258592.7775537</v>
      </c>
      <c r="X30" s="39"/>
      <c r="Y30" s="39"/>
    </row>
    <row r="31" spans="1:25" ht="15.75" x14ac:dyDescent="0.25">
      <c r="A31" s="66" t="s">
        <v>56</v>
      </c>
      <c r="B31" s="5">
        <f>'[1]Prem-Pay-Exp'!B31</f>
        <v>7525046.9799999986</v>
      </c>
      <c r="C31" s="5">
        <f>'[1]Prem-Pay-Exp'!C31</f>
        <v>2521188.08</v>
      </c>
      <c r="D31" s="5">
        <f>'[1]Prem-Pay-Exp'!D31</f>
        <v>6507103.8299999982</v>
      </c>
      <c r="E31" s="5">
        <f>'[1]Prem-Pay-Exp'!E31</f>
        <v>129706.29839999991</v>
      </c>
      <c r="F31" s="5">
        <f>'[1]Prem-Pay-Exp'!F31</f>
        <v>2963236.8</v>
      </c>
      <c r="G31" s="5">
        <f>'[1]Prem-Pay-Exp'!G31</f>
        <v>57</v>
      </c>
      <c r="H31" s="5">
        <f>'[1]Prem-Pay-Exp'!H31</f>
        <v>775271.46</v>
      </c>
      <c r="I31" s="5">
        <f>'[1]Prem-Pay-Exp'!I31</f>
        <v>1088204.8999999999</v>
      </c>
      <c r="J31" s="5">
        <f>'[1]Prem-Pay-Exp'!J31</f>
        <v>10</v>
      </c>
      <c r="K31" s="5">
        <f>'[1]Prem-Pay-Exp'!K31</f>
        <v>10583538.609999999</v>
      </c>
      <c r="L31" s="5">
        <f>'[1]Prem-Pay-Exp'!L31</f>
        <v>102</v>
      </c>
      <c r="M31" s="5">
        <f>'[1]Prem-Pay-Exp'!M31</f>
        <v>524425.86</v>
      </c>
      <c r="N31" s="5">
        <f>'[1]Prem-Pay-Exp'!N31</f>
        <v>12</v>
      </c>
      <c r="O31" s="5">
        <f>'[1]Prem-Pay-Exp'!O31</f>
        <v>1417511.85</v>
      </c>
      <c r="P31" s="5">
        <f>'[1]Prem-Pay-Exp'!P31</f>
        <v>37471.290000000008</v>
      </c>
      <c r="Q31" s="5">
        <f>'[1]Prem-Pay-Exp'!Q31</f>
        <v>73.558730173199493</v>
      </c>
      <c r="R31" s="5">
        <f>'[1]Prem-Pay-Exp'!R31</f>
        <v>757339.0119127942</v>
      </c>
      <c r="S31" s="5">
        <f>'[1]Prem-Pay-Exp'!S31</f>
        <v>0</v>
      </c>
      <c r="T31" s="5">
        <f>'[1]Prem-Pay-Exp'!T31</f>
        <v>0</v>
      </c>
      <c r="U31" s="5">
        <f>'[1]Prem-Pay-Exp'!U31</f>
        <v>1182771.3222897972</v>
      </c>
      <c r="V31" s="5">
        <f>'[1]Prem-Pay-Exp'!V31</f>
        <v>226773.27098430652</v>
      </c>
      <c r="W31" s="5">
        <f>'[1]Prem-Pay-Exp'!W31</f>
        <v>2166957.1639170712</v>
      </c>
      <c r="X31" s="39"/>
      <c r="Y31" s="39"/>
    </row>
    <row r="32" spans="1:25" ht="15.75" x14ac:dyDescent="0.25">
      <c r="A32" s="66" t="s">
        <v>57</v>
      </c>
      <c r="B32" s="5">
        <f>'[1]Prem-Pay-Exp'!B32</f>
        <v>60891479.183049217</v>
      </c>
      <c r="C32" s="5">
        <f>'[1]Prem-Pay-Exp'!C32</f>
        <v>25424062.969999999</v>
      </c>
      <c r="D32" s="5">
        <f>'[1]Prem-Pay-Exp'!D32</f>
        <v>61009338.964819714</v>
      </c>
      <c r="E32" s="5">
        <f>'[1]Prem-Pay-Exp'!E32</f>
        <v>396678.50900000066</v>
      </c>
      <c r="F32" s="5">
        <f>'[1]Prem-Pay-Exp'!F32</f>
        <v>2433686.42</v>
      </c>
      <c r="G32" s="5">
        <f>'[1]Prem-Pay-Exp'!G32</f>
        <v>1724</v>
      </c>
      <c r="H32" s="5">
        <f>'[1]Prem-Pay-Exp'!H32</f>
        <v>648213</v>
      </c>
      <c r="I32" s="5">
        <f>'[1]Prem-Pay-Exp'!I32</f>
        <v>1859101.3000000003</v>
      </c>
      <c r="J32" s="5">
        <f>'[1]Prem-Pay-Exp'!J32</f>
        <v>1179</v>
      </c>
      <c r="K32" s="5">
        <f>'[1]Prem-Pay-Exp'!K32</f>
        <v>3015596.36</v>
      </c>
      <c r="L32" s="5">
        <f>'[1]Prem-Pay-Exp'!L32</f>
        <v>584</v>
      </c>
      <c r="M32" s="5">
        <f>'[1]Prem-Pay-Exp'!M32</f>
        <v>559111.57000000007</v>
      </c>
      <c r="N32" s="5">
        <f>'[1]Prem-Pay-Exp'!N32</f>
        <v>95</v>
      </c>
      <c r="O32" s="5">
        <f>'[1]Prem-Pay-Exp'!O32</f>
        <v>137918.82</v>
      </c>
      <c r="P32" s="5">
        <f>'[1]Prem-Pay-Exp'!P32</f>
        <v>101.74</v>
      </c>
      <c r="Q32" s="5">
        <f>'[1]Prem-Pay-Exp'!Q32</f>
        <v>137896.88358084616</v>
      </c>
      <c r="R32" s="5">
        <f>'[1]Prem-Pay-Exp'!R32</f>
        <v>17897830.292555228</v>
      </c>
      <c r="S32" s="5">
        <f>'[1]Prem-Pay-Exp'!S32</f>
        <v>249541.93999983033</v>
      </c>
      <c r="T32" s="5">
        <f>'[1]Prem-Pay-Exp'!T32</f>
        <v>0</v>
      </c>
      <c r="U32" s="5">
        <f>'[1]Prem-Pay-Exp'!U32</f>
        <v>4578610.4530317225</v>
      </c>
      <c r="V32" s="5">
        <f>'[1]Prem-Pay-Exp'!V32</f>
        <v>-2739.9259848695597</v>
      </c>
      <c r="W32" s="5">
        <f>'[1]Prem-Pay-Exp'!W32</f>
        <v>22611597.703182928</v>
      </c>
      <c r="X32" s="39"/>
      <c r="Y32" s="39"/>
    </row>
    <row r="33" spans="1:25" ht="15.75" x14ac:dyDescent="0.25">
      <c r="A33" s="66" t="s">
        <v>58</v>
      </c>
      <c r="B33" s="5">
        <f>'[1]Prem-Pay-Exp'!B33</f>
        <v>9621037.8200000003</v>
      </c>
      <c r="C33" s="5">
        <f>'[1]Prem-Pay-Exp'!C33</f>
        <v>143079.73000000001</v>
      </c>
      <c r="D33" s="5">
        <f>'[1]Prem-Pay-Exp'!D33</f>
        <v>10651606.569999997</v>
      </c>
      <c r="E33" s="5">
        <f>'[1]Prem-Pay-Exp'!E33</f>
        <v>115223.47450428049</v>
      </c>
      <c r="F33" s="5">
        <f>'[1]Prem-Pay-Exp'!F33</f>
        <v>1114236.8400000003</v>
      </c>
      <c r="G33" s="5">
        <f>'[1]Prem-Pay-Exp'!G33</f>
        <v>251</v>
      </c>
      <c r="H33" s="5">
        <f>'[1]Prem-Pay-Exp'!H33</f>
        <v>1412.74</v>
      </c>
      <c r="I33" s="5">
        <f>'[1]Prem-Pay-Exp'!I33</f>
        <v>389895.79999999993</v>
      </c>
      <c r="J33" s="5">
        <f>'[1]Prem-Pay-Exp'!J33</f>
        <v>57</v>
      </c>
      <c r="K33" s="5">
        <f>'[1]Prem-Pay-Exp'!K33</f>
        <v>1920295.338068</v>
      </c>
      <c r="L33" s="5">
        <f>'[1]Prem-Pay-Exp'!L33</f>
        <v>3267.4</v>
      </c>
      <c r="M33" s="5">
        <f>'[1]Prem-Pay-Exp'!M33</f>
        <v>119358.23806799998</v>
      </c>
      <c r="N33" s="5">
        <f>'[1]Prem-Pay-Exp'!N33</f>
        <v>42</v>
      </c>
      <c r="O33" s="5">
        <f>'[1]Prem-Pay-Exp'!O33</f>
        <v>485020.98</v>
      </c>
      <c r="P33" s="5">
        <f>'[1]Prem-Pay-Exp'!P33</f>
        <v>958.4</v>
      </c>
      <c r="Q33" s="5">
        <f>'[1]Prem-Pay-Exp'!Q33</f>
        <v>87275.927646715572</v>
      </c>
      <c r="R33" s="5">
        <f>'[1]Prem-Pay-Exp'!R33</f>
        <v>3157877.1584361042</v>
      </c>
      <c r="S33" s="5">
        <f>'[1]Prem-Pay-Exp'!S33</f>
        <v>4713.7600000000093</v>
      </c>
      <c r="T33" s="5">
        <f>'[1]Prem-Pay-Exp'!T33</f>
        <v>9874.9700000001976</v>
      </c>
      <c r="U33" s="5">
        <f>'[1]Prem-Pay-Exp'!U33</f>
        <v>1891980.4116498951</v>
      </c>
      <c r="V33" s="5">
        <f>'[1]Prem-Pay-Exp'!V33</f>
        <v>1007519.9433900471</v>
      </c>
      <c r="W33" s="5">
        <f>'[1]Prem-Pay-Exp'!W33</f>
        <v>6144653.4411227619</v>
      </c>
      <c r="X33" s="39"/>
      <c r="Y33" s="39"/>
    </row>
    <row r="34" spans="1:25" ht="15.75" x14ac:dyDescent="0.25">
      <c r="A34" s="66" t="s">
        <v>59</v>
      </c>
      <c r="B34" s="5">
        <f>'[1]Prem-Pay-Exp'!B34</f>
        <v>1897156.3699999999</v>
      </c>
      <c r="C34" s="5">
        <f>'[1]Prem-Pay-Exp'!C34</f>
        <v>75204</v>
      </c>
      <c r="D34" s="5">
        <f>'[1]Prem-Pay-Exp'!D34</f>
        <v>1711643.76</v>
      </c>
      <c r="E34" s="5">
        <f>'[1]Prem-Pay-Exp'!E34</f>
        <v>1024.53</v>
      </c>
      <c r="F34" s="5">
        <f>'[1]Prem-Pay-Exp'!F34</f>
        <v>48696.55</v>
      </c>
      <c r="G34" s="5">
        <f>'[1]Prem-Pay-Exp'!G34</f>
        <v>50.113599999999998</v>
      </c>
      <c r="H34" s="5">
        <f>'[1]Prem-Pay-Exp'!H34</f>
        <v>0</v>
      </c>
      <c r="I34" s="5">
        <f>'[1]Prem-Pay-Exp'!I34</f>
        <v>24489.14</v>
      </c>
      <c r="J34" s="5">
        <f>'[1]Prem-Pay-Exp'!J34</f>
        <v>30.261800000000001</v>
      </c>
      <c r="K34" s="5">
        <f>'[1]Prem-Pay-Exp'!K34</f>
        <v>31942.69999999999</v>
      </c>
      <c r="L34" s="5">
        <f>'[1]Prem-Pay-Exp'!L34</f>
        <v>22.020600000000016</v>
      </c>
      <c r="M34" s="5">
        <f>'[1]Prem-Pay-Exp'!M34</f>
        <v>12931.38</v>
      </c>
      <c r="N34" s="5">
        <f>'[1]Prem-Pay-Exp'!N34</f>
        <v>10.819900000000004</v>
      </c>
      <c r="O34" s="5">
        <f>'[1]Prem-Pay-Exp'!O34</f>
        <v>0</v>
      </c>
      <c r="P34" s="5">
        <f>'[1]Prem-Pay-Exp'!P34</f>
        <v>0</v>
      </c>
      <c r="Q34" s="5">
        <f>'[1]Prem-Pay-Exp'!Q34</f>
        <v>0</v>
      </c>
      <c r="R34" s="5">
        <f>'[1]Prem-Pay-Exp'!R34</f>
        <v>565652.40211938822</v>
      </c>
      <c r="S34" s="5">
        <f>'[1]Prem-Pay-Exp'!S34</f>
        <v>80.309999999930142</v>
      </c>
      <c r="T34" s="5">
        <f>'[1]Prem-Pay-Exp'!T34</f>
        <v>1.7099999999998978</v>
      </c>
      <c r="U34" s="5">
        <f>'[1]Prem-Pay-Exp'!U34</f>
        <v>145402.49853665225</v>
      </c>
      <c r="V34" s="5">
        <f>'[1]Prem-Pay-Exp'!V34</f>
        <v>0.10082566616635079</v>
      </c>
      <c r="W34" s="5">
        <f>'[1]Prem-Pay-Exp'!W34</f>
        <v>711055.00148170663</v>
      </c>
      <c r="X34" s="39"/>
      <c r="Y34" s="39"/>
    </row>
    <row r="35" spans="1:25" ht="15.75" x14ac:dyDescent="0.25">
      <c r="A35" s="66" t="s">
        <v>60</v>
      </c>
      <c r="B35" s="5">
        <f>'[1]Prem-Pay-Exp'!B35</f>
        <v>91765200.279199988</v>
      </c>
      <c r="C35" s="5">
        <f>'[1]Prem-Pay-Exp'!C35</f>
        <v>67509714.264321133</v>
      </c>
      <c r="D35" s="5">
        <f>'[1]Prem-Pay-Exp'!D35</f>
        <v>37350282.770000026</v>
      </c>
      <c r="E35" s="5">
        <f>'[1]Prem-Pay-Exp'!E35</f>
        <v>327613.93740000104</v>
      </c>
      <c r="F35" s="5">
        <f>'[1]Prem-Pay-Exp'!F35</f>
        <v>21422431.449999996</v>
      </c>
      <c r="G35" s="5">
        <f>'[1]Prem-Pay-Exp'!G35</f>
        <v>12930.7174</v>
      </c>
      <c r="H35" s="5">
        <f>'[1]Prem-Pay-Exp'!H35</f>
        <v>16789287.418705709</v>
      </c>
      <c r="I35" s="5">
        <f>'[1]Prem-Pay-Exp'!I35</f>
        <v>7900513.3692168491</v>
      </c>
      <c r="J35" s="5">
        <f>'[1]Prem-Pay-Exp'!J35</f>
        <v>4292.5509999999995</v>
      </c>
      <c r="K35" s="5">
        <f>'[1]Prem-Pay-Exp'!K35</f>
        <v>26763519.344833795</v>
      </c>
      <c r="L35" s="5">
        <f>'[1]Prem-Pay-Exp'!L35</f>
        <v>46022.29</v>
      </c>
      <c r="M35" s="5">
        <f>'[1]Prem-Pay-Exp'!M35</f>
        <v>2539916.5640666019</v>
      </c>
      <c r="N35" s="5">
        <f>'[1]Prem-Pay-Exp'!N35</f>
        <v>1792</v>
      </c>
      <c r="O35" s="5">
        <f>'[1]Prem-Pay-Exp'!O35</f>
        <v>8068.48</v>
      </c>
      <c r="P35" s="5">
        <f>'[1]Prem-Pay-Exp'!P35</f>
        <v>6792.54</v>
      </c>
      <c r="Q35" s="5">
        <f>'[1]Prem-Pay-Exp'!Q35</f>
        <v>766507.71971166518</v>
      </c>
      <c r="R35" s="5">
        <f>'[1]Prem-Pay-Exp'!R35</f>
        <v>39644476.274058498</v>
      </c>
      <c r="S35" s="5">
        <f>'[1]Prem-Pay-Exp'!S35</f>
        <v>8588.9299999996983</v>
      </c>
      <c r="T35" s="5">
        <f>'[1]Prem-Pay-Exp'!T35</f>
        <v>2526.5999999996993</v>
      </c>
      <c r="U35" s="5">
        <f>'[1]Prem-Pay-Exp'!U35</f>
        <v>8099858.6889145775</v>
      </c>
      <c r="V35" s="5">
        <f>'[1]Prem-Pay-Exp'!V35</f>
        <v>225307.55177775616</v>
      </c>
      <c r="W35" s="5">
        <f>'[1]Prem-Pay-Exp'!W35</f>
        <v>48736150.234462515</v>
      </c>
      <c r="X35" s="39"/>
      <c r="Y35" s="39"/>
    </row>
    <row r="36" spans="1:25" ht="15.75" x14ac:dyDescent="0.25">
      <c r="A36" s="4" t="s">
        <v>61</v>
      </c>
      <c r="B36" s="46">
        <f>'[1]Prem-Pay-Exp'!B36</f>
        <v>1932446491.5518017</v>
      </c>
      <c r="C36" s="46">
        <f>'[1]Prem-Pay-Exp'!C36</f>
        <v>590396595.89771628</v>
      </c>
      <c r="D36" s="46">
        <f>'[1]Prem-Pay-Exp'!D36</f>
        <v>1764612735.9879684</v>
      </c>
      <c r="E36" s="46">
        <f>'[1]Prem-Pay-Exp'!E36</f>
        <v>28525418.698399603</v>
      </c>
      <c r="F36" s="46">
        <f>'[1]Prem-Pay-Exp'!F36</f>
        <v>772943305.61816931</v>
      </c>
      <c r="G36" s="46">
        <f>'[1]Prem-Pay-Exp'!G36</f>
        <v>830837.33600000001</v>
      </c>
      <c r="H36" s="46">
        <f>'[1]Prem-Pay-Exp'!H36</f>
        <v>201827796.67340702</v>
      </c>
      <c r="I36" s="46">
        <f>'[1]Prem-Pay-Exp'!I36</f>
        <v>389123909.90805149</v>
      </c>
      <c r="J36" s="46">
        <f>'[1]Prem-Pay-Exp'!J36</f>
        <v>158254.46120000002</v>
      </c>
      <c r="K36" s="46">
        <f>'[1]Prem-Pay-Exp'!K36</f>
        <v>825536209.40348852</v>
      </c>
      <c r="L36" s="46">
        <f>'[1]Prem-Pay-Exp'!L36</f>
        <v>17559209.53250001</v>
      </c>
      <c r="M36" s="46">
        <f>'[1]Prem-Pay-Exp'!M36</f>
        <v>236995017.9916862</v>
      </c>
      <c r="N36" s="46">
        <f>'[1]Prem-Pay-Exp'!N36</f>
        <v>98225.638600000006</v>
      </c>
      <c r="O36" s="46">
        <f>'[1]Prem-Pay-Exp'!O36</f>
        <v>48858302.488074996</v>
      </c>
      <c r="P36" s="46">
        <f>'[1]Prem-Pay-Exp'!P36</f>
        <v>2600233.2886749995</v>
      </c>
      <c r="Q36" s="46">
        <f>'[1]Prem-Pay-Exp'!Q36</f>
        <v>41519779.972886384</v>
      </c>
      <c r="R36" s="46">
        <f>'[1]Prem-Pay-Exp'!R36</f>
        <v>468291883.0371241</v>
      </c>
      <c r="S36" s="46">
        <f>'[1]Prem-Pay-Exp'!S36</f>
        <v>583158.13999983505</v>
      </c>
      <c r="T36" s="46">
        <f>'[1]Prem-Pay-Exp'!T36</f>
        <v>2158343.4699999876</v>
      </c>
      <c r="U36" s="46">
        <f>'[1]Prem-Pay-Exp'!U36</f>
        <v>152224829.75985175</v>
      </c>
      <c r="V36" s="46">
        <f>'[1]Prem-Pay-Exp'!V36</f>
        <v>22369997.382356014</v>
      </c>
      <c r="W36" s="46">
        <f>'[1]Prem-Pay-Exp'!W36</f>
        <v>684406490.1522181</v>
      </c>
      <c r="X36" s="39"/>
      <c r="Y36" s="39"/>
    </row>
    <row r="37" spans="1:25" ht="15" customHeight="1" x14ac:dyDescent="0.25">
      <c r="A37" s="115" t="s">
        <v>67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</row>
    <row r="39" spans="1:25" x14ac:dyDescent="0.25">
      <c r="B39" s="39"/>
      <c r="F39" s="39"/>
    </row>
  </sheetData>
  <mergeCells count="23">
    <mergeCell ref="A37:W37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B39">
    <cfRule type="cellIs" dxfId="7" priority="3" operator="notEqual">
      <formula>0</formula>
    </cfRule>
  </conditionalFormatting>
  <conditionalFormatting sqref="F39">
    <cfRule type="cellIs" dxfId="6" priority="2" operator="notEqual">
      <formula>0</formula>
    </cfRule>
  </conditionalFormatting>
  <conditionalFormatting sqref="X7:Y36">
    <cfRule type="cellIs" dxfId="5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55" fitToWidth="2" orientation="landscape" r:id="rId1"/>
  <colBreaks count="1" manualBreakCount="1">
    <brk id="14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zoomScaleNormal="100" zoomScaleSheetLayoutView="70" workbookViewId="0">
      <selection sqref="A1:C2"/>
    </sheetView>
  </sheetViews>
  <sheetFormatPr defaultRowHeight="15.75" x14ac:dyDescent="0.25"/>
  <cols>
    <col min="1" max="1" width="9.140625" style="64"/>
    <col min="2" max="2" width="87.140625" style="58" customWidth="1"/>
    <col min="3" max="3" width="19.85546875" style="58" customWidth="1"/>
    <col min="4" max="4" width="12" style="58" customWidth="1"/>
    <col min="5" max="16384" width="9.140625" style="58"/>
  </cols>
  <sheetData>
    <row r="1" spans="1:4" x14ac:dyDescent="0.25">
      <c r="A1" s="125" t="str">
        <f>"AGGREGATED STATEMENT OF FINANCIAL POSITION AS AT "&amp;'[1]Data contr.'!$B$2&amp;"*"</f>
        <v>AGGREGATED STATEMENT OF FINANCIAL POSITION AS AT 31.08.2022*</v>
      </c>
      <c r="B1" s="125"/>
      <c r="C1" s="125"/>
    </row>
    <row r="2" spans="1:4" ht="10.5" customHeight="1" x14ac:dyDescent="0.25">
      <c r="A2" s="126"/>
      <c r="B2" s="126"/>
      <c r="C2" s="126"/>
    </row>
    <row r="3" spans="1:4" ht="12.75" customHeight="1" x14ac:dyDescent="0.25">
      <c r="A3" s="127" t="s">
        <v>194</v>
      </c>
      <c r="B3" s="128"/>
      <c r="C3" s="138" t="s">
        <v>66</v>
      </c>
    </row>
    <row r="4" spans="1:4" ht="12.75" customHeight="1" x14ac:dyDescent="0.25">
      <c r="A4" s="129"/>
      <c r="B4" s="130"/>
      <c r="C4" s="138"/>
    </row>
    <row r="5" spans="1:4" x14ac:dyDescent="0.25">
      <c r="A5" s="131"/>
      <c r="B5" s="132"/>
      <c r="C5" s="9" t="s">
        <v>195</v>
      </c>
    </row>
    <row r="6" spans="1:4" x14ac:dyDescent="0.25">
      <c r="A6" s="133">
        <v>1</v>
      </c>
      <c r="B6" s="134"/>
      <c r="C6" s="43">
        <v>2</v>
      </c>
    </row>
    <row r="7" spans="1:4" x14ac:dyDescent="0.25">
      <c r="A7" s="71" t="s">
        <v>0</v>
      </c>
      <c r="B7" s="80" t="s">
        <v>75</v>
      </c>
      <c r="C7" s="44">
        <f>'[1]Balance sheet'!C7</f>
        <v>26669.02045</v>
      </c>
      <c r="D7" s="59"/>
    </row>
    <row r="8" spans="1:4" x14ac:dyDescent="0.25">
      <c r="A8" s="71" t="s">
        <v>1</v>
      </c>
      <c r="B8" s="81" t="s">
        <v>76</v>
      </c>
      <c r="C8" s="44">
        <f>'[1]Balance sheet'!C8</f>
        <v>20818.433639999999</v>
      </c>
      <c r="D8" s="59"/>
    </row>
    <row r="9" spans="1:4" x14ac:dyDescent="0.25">
      <c r="A9" s="71" t="s">
        <v>1</v>
      </c>
      <c r="B9" s="81" t="s">
        <v>77</v>
      </c>
      <c r="C9" s="44">
        <f>'[1]Balance sheet'!C9</f>
        <v>0</v>
      </c>
      <c r="D9" s="59"/>
    </row>
    <row r="10" spans="1:4" x14ac:dyDescent="0.25">
      <c r="A10" s="71" t="s">
        <v>1</v>
      </c>
      <c r="B10" s="81" t="s">
        <v>78</v>
      </c>
      <c r="C10" s="44">
        <f>'[1]Balance sheet'!C10</f>
        <v>5850.5868099999998</v>
      </c>
      <c r="D10" s="59"/>
    </row>
    <row r="11" spans="1:4" x14ac:dyDescent="0.25">
      <c r="A11" s="82" t="s">
        <v>79</v>
      </c>
      <c r="B11" s="83" t="s">
        <v>80</v>
      </c>
      <c r="C11" s="44"/>
      <c r="D11" s="59"/>
    </row>
    <row r="12" spans="1:4" x14ac:dyDescent="0.25">
      <c r="A12" s="71" t="s">
        <v>2</v>
      </c>
      <c r="B12" s="81" t="s">
        <v>81</v>
      </c>
      <c r="C12" s="44">
        <f>'[1]Balance sheet'!C12</f>
        <v>248671</v>
      </c>
      <c r="D12" s="59"/>
    </row>
    <row r="13" spans="1:4" x14ac:dyDescent="0.25">
      <c r="A13" s="72">
        <v>1</v>
      </c>
      <c r="B13" s="73" t="s">
        <v>82</v>
      </c>
      <c r="C13" s="44">
        <f>'[1]Balance sheet'!C13</f>
        <v>34745</v>
      </c>
      <c r="D13" s="59"/>
    </row>
    <row r="14" spans="1:4" ht="31.5" x14ac:dyDescent="0.25">
      <c r="A14" s="71" t="s">
        <v>3</v>
      </c>
      <c r="B14" s="81" t="s">
        <v>83</v>
      </c>
      <c r="C14" s="44">
        <f>'[1]Balance sheet'!C14</f>
        <v>94724</v>
      </c>
      <c r="D14" s="59"/>
    </row>
    <row r="15" spans="1:4" x14ac:dyDescent="0.25">
      <c r="A15" s="71" t="s">
        <v>4</v>
      </c>
      <c r="B15" s="81" t="s">
        <v>84</v>
      </c>
      <c r="C15" s="44">
        <f>'[1]Balance sheet'!C15</f>
        <v>91679</v>
      </c>
      <c r="D15" s="59"/>
    </row>
    <row r="16" spans="1:4" ht="31.5" x14ac:dyDescent="0.25">
      <c r="A16" s="71" t="s">
        <v>5</v>
      </c>
      <c r="B16" s="81" t="s">
        <v>85</v>
      </c>
      <c r="C16" s="44">
        <f>'[1]Balance sheet'!C16</f>
        <v>0</v>
      </c>
      <c r="D16" s="59"/>
    </row>
    <row r="17" spans="1:4" x14ac:dyDescent="0.25">
      <c r="A17" s="71" t="s">
        <v>6</v>
      </c>
      <c r="B17" s="81" t="s">
        <v>86</v>
      </c>
      <c r="C17" s="44">
        <f>'[1]Balance sheet'!C17</f>
        <v>3045</v>
      </c>
      <c r="D17" s="59"/>
    </row>
    <row r="18" spans="1:4" ht="31.5" x14ac:dyDescent="0.25">
      <c r="A18" s="71" t="s">
        <v>7</v>
      </c>
      <c r="B18" s="81" t="s">
        <v>87</v>
      </c>
      <c r="C18" s="44">
        <f>'[1]Balance sheet'!C18</f>
        <v>0</v>
      </c>
      <c r="D18" s="59"/>
    </row>
    <row r="19" spans="1:4" x14ac:dyDescent="0.25">
      <c r="A19" s="71" t="s">
        <v>8</v>
      </c>
      <c r="B19" s="81" t="s">
        <v>88</v>
      </c>
      <c r="C19" s="44">
        <f>'[1]Balance sheet'!C19</f>
        <v>1945820.83699</v>
      </c>
      <c r="D19" s="59"/>
    </row>
    <row r="20" spans="1:4" x14ac:dyDescent="0.25">
      <c r="A20" s="71" t="s">
        <v>4</v>
      </c>
      <c r="B20" s="81" t="s">
        <v>89</v>
      </c>
      <c r="C20" s="44">
        <f>'[1]Balance sheet'!C20</f>
        <v>389813.90118000004</v>
      </c>
      <c r="D20" s="59"/>
    </row>
    <row r="21" spans="1:4" x14ac:dyDescent="0.25">
      <c r="A21" s="71" t="s">
        <v>5</v>
      </c>
      <c r="B21" s="81" t="s">
        <v>90</v>
      </c>
      <c r="C21" s="44">
        <f>'[1]Balance sheet'!C21</f>
        <v>1327834.39748</v>
      </c>
      <c r="D21" s="59"/>
    </row>
    <row r="22" spans="1:4" x14ac:dyDescent="0.25">
      <c r="A22" s="71"/>
      <c r="B22" s="81" t="s">
        <v>91</v>
      </c>
      <c r="C22" s="44">
        <f>'[1]Balance sheet'!C22</f>
        <v>1076837.64573</v>
      </c>
      <c r="D22" s="59"/>
    </row>
    <row r="23" spans="1:4" x14ac:dyDescent="0.25">
      <c r="A23" s="71" t="s">
        <v>6</v>
      </c>
      <c r="B23" s="81" t="s">
        <v>92</v>
      </c>
      <c r="C23" s="44">
        <f>'[1]Balance sheet'!C23</f>
        <v>0</v>
      </c>
      <c r="D23" s="59"/>
    </row>
    <row r="24" spans="1:4" x14ac:dyDescent="0.25">
      <c r="A24" s="71" t="s">
        <v>7</v>
      </c>
      <c r="B24" s="81" t="s">
        <v>93</v>
      </c>
      <c r="C24" s="44">
        <f>'[1]Balance sheet'!C24</f>
        <v>0</v>
      </c>
      <c r="D24" s="59"/>
    </row>
    <row r="25" spans="1:4" x14ac:dyDescent="0.25">
      <c r="A25" s="71" t="s">
        <v>9</v>
      </c>
      <c r="B25" s="81" t="s">
        <v>94</v>
      </c>
      <c r="C25" s="44">
        <f>'[1]Balance sheet'!C25</f>
        <v>61823.963000000003</v>
      </c>
      <c r="D25" s="59"/>
    </row>
    <row r="26" spans="1:4" x14ac:dyDescent="0.25">
      <c r="A26" s="71" t="s">
        <v>10</v>
      </c>
      <c r="B26" s="81" t="s">
        <v>95</v>
      </c>
      <c r="C26" s="44">
        <f>'[1]Balance sheet'!C26</f>
        <v>154012.57532999999</v>
      </c>
      <c r="D26" s="59"/>
    </row>
    <row r="27" spans="1:4" x14ac:dyDescent="0.25">
      <c r="A27" s="71" t="s">
        <v>11</v>
      </c>
      <c r="B27" s="81" t="s">
        <v>78</v>
      </c>
      <c r="C27" s="44">
        <f>'[1]Balance sheet'!C27</f>
        <v>12336</v>
      </c>
      <c r="D27" s="59"/>
    </row>
    <row r="28" spans="1:4" x14ac:dyDescent="0.25">
      <c r="A28" s="71" t="s">
        <v>12</v>
      </c>
      <c r="B28" s="81" t="s">
        <v>96</v>
      </c>
      <c r="C28" s="44">
        <f>'[1]Balance sheet'!C28</f>
        <v>0</v>
      </c>
      <c r="D28" s="59"/>
    </row>
    <row r="29" spans="1:4" x14ac:dyDescent="0.25">
      <c r="A29" s="71"/>
      <c r="B29" s="83" t="s">
        <v>97</v>
      </c>
      <c r="C29" s="44">
        <f>'[1]Balance sheet'!C29</f>
        <v>2289215.8369899997</v>
      </c>
      <c r="D29" s="59"/>
    </row>
    <row r="30" spans="1:4" x14ac:dyDescent="0.25">
      <c r="A30" s="82" t="s">
        <v>98</v>
      </c>
      <c r="B30" s="83" t="s">
        <v>99</v>
      </c>
      <c r="C30" s="44">
        <f>'[1]Balance sheet'!C30</f>
        <v>0</v>
      </c>
      <c r="D30" s="59"/>
    </row>
    <row r="31" spans="1:4" x14ac:dyDescent="0.25">
      <c r="A31" s="82" t="s">
        <v>100</v>
      </c>
      <c r="B31" s="83" t="s">
        <v>101</v>
      </c>
      <c r="C31" s="44">
        <f>'[1]Balance sheet'!C31</f>
        <v>1077278.9586100001</v>
      </c>
      <c r="D31" s="59"/>
    </row>
    <row r="32" spans="1:4" x14ac:dyDescent="0.25">
      <c r="A32" s="82" t="s">
        <v>2</v>
      </c>
      <c r="B32" s="81" t="s">
        <v>102</v>
      </c>
      <c r="C32" s="44">
        <f>'[1]Balance sheet'!C32</f>
        <v>0</v>
      </c>
      <c r="D32" s="59"/>
    </row>
    <row r="33" spans="1:4" x14ac:dyDescent="0.25">
      <c r="A33" s="82" t="s">
        <v>4</v>
      </c>
      <c r="B33" s="81" t="s">
        <v>103</v>
      </c>
      <c r="C33" s="44">
        <f>'[1]Balance sheet'!C33</f>
        <v>738899.92909000011</v>
      </c>
      <c r="D33" s="59"/>
    </row>
    <row r="34" spans="1:4" x14ac:dyDescent="0.25">
      <c r="A34" s="82" t="s">
        <v>1</v>
      </c>
      <c r="B34" s="81" t="s">
        <v>104</v>
      </c>
      <c r="C34" s="44">
        <f>'[1]Balance sheet'!C34</f>
        <v>543</v>
      </c>
      <c r="D34" s="59"/>
    </row>
    <row r="35" spans="1:4" x14ac:dyDescent="0.25">
      <c r="A35" s="82" t="s">
        <v>1</v>
      </c>
      <c r="B35" s="81" t="s">
        <v>105</v>
      </c>
      <c r="C35" s="44">
        <f>'[1]Balance sheet'!C35</f>
        <v>0</v>
      </c>
      <c r="D35" s="59"/>
    </row>
    <row r="36" spans="1:4" x14ac:dyDescent="0.25">
      <c r="A36" s="82" t="s">
        <v>5</v>
      </c>
      <c r="B36" s="81" t="s">
        <v>106</v>
      </c>
      <c r="C36" s="44">
        <f>'[1]Balance sheet'!C36</f>
        <v>22180.216</v>
      </c>
      <c r="D36" s="59"/>
    </row>
    <row r="37" spans="1:4" x14ac:dyDescent="0.25">
      <c r="A37" s="82" t="s">
        <v>1</v>
      </c>
      <c r="B37" s="81" t="s">
        <v>104</v>
      </c>
      <c r="C37" s="44">
        <f>'[1]Balance sheet'!C37</f>
        <v>0</v>
      </c>
      <c r="D37" s="59"/>
    </row>
    <row r="38" spans="1:4" x14ac:dyDescent="0.25">
      <c r="A38" s="82" t="s">
        <v>1</v>
      </c>
      <c r="B38" s="81" t="s">
        <v>105</v>
      </c>
      <c r="C38" s="44">
        <f>'[1]Balance sheet'!C38</f>
        <v>0</v>
      </c>
      <c r="D38" s="59"/>
    </row>
    <row r="39" spans="1:4" x14ac:dyDescent="0.25">
      <c r="A39" s="82" t="s">
        <v>13</v>
      </c>
      <c r="B39" s="83" t="s">
        <v>107</v>
      </c>
      <c r="C39" s="44">
        <f>'[1]Balance sheet'!C39</f>
        <v>761080.14509000012</v>
      </c>
      <c r="D39" s="59"/>
    </row>
    <row r="40" spans="1:4" x14ac:dyDescent="0.25">
      <c r="A40" s="71" t="s">
        <v>3</v>
      </c>
      <c r="B40" s="81" t="s">
        <v>108</v>
      </c>
      <c r="C40" s="44">
        <f>'[1]Balance sheet'!C40</f>
        <v>57316.76225</v>
      </c>
      <c r="D40" s="59"/>
    </row>
    <row r="41" spans="1:4" x14ac:dyDescent="0.25">
      <c r="A41" s="71" t="s">
        <v>1</v>
      </c>
      <c r="B41" s="81" t="s">
        <v>104</v>
      </c>
      <c r="C41" s="44">
        <f>'[1]Balance sheet'!C41</f>
        <v>0</v>
      </c>
      <c r="D41" s="59"/>
    </row>
    <row r="42" spans="1:4" x14ac:dyDescent="0.25">
      <c r="A42" s="71" t="s">
        <v>1</v>
      </c>
      <c r="B42" s="81" t="s">
        <v>105</v>
      </c>
      <c r="C42" s="44">
        <f>'[1]Balance sheet'!C42</f>
        <v>0</v>
      </c>
      <c r="D42" s="59"/>
    </row>
    <row r="43" spans="1:4" x14ac:dyDescent="0.25">
      <c r="A43" s="71" t="s">
        <v>8</v>
      </c>
      <c r="B43" s="81" t="s">
        <v>109</v>
      </c>
      <c r="C43" s="44">
        <f>'[1]Balance sheet'!C43</f>
        <v>258882.05127</v>
      </c>
      <c r="D43" s="59"/>
    </row>
    <row r="44" spans="1:4" x14ac:dyDescent="0.25">
      <c r="A44" s="71" t="s">
        <v>1</v>
      </c>
      <c r="B44" s="81" t="s">
        <v>104</v>
      </c>
      <c r="C44" s="44">
        <f>'[1]Balance sheet'!C44</f>
        <v>400</v>
      </c>
      <c r="D44" s="59"/>
    </row>
    <row r="45" spans="1:4" x14ac:dyDescent="0.25">
      <c r="A45" s="71" t="s">
        <v>1</v>
      </c>
      <c r="B45" s="81" t="s">
        <v>105</v>
      </c>
      <c r="C45" s="44">
        <f>'[1]Balance sheet'!C45</f>
        <v>0</v>
      </c>
      <c r="D45" s="59"/>
    </row>
    <row r="46" spans="1:4" x14ac:dyDescent="0.25">
      <c r="A46" s="71" t="s">
        <v>110</v>
      </c>
      <c r="B46" s="74" t="s">
        <v>111</v>
      </c>
      <c r="C46" s="44"/>
      <c r="D46" s="59"/>
    </row>
    <row r="47" spans="1:4" x14ac:dyDescent="0.25">
      <c r="A47" s="71" t="s">
        <v>4</v>
      </c>
      <c r="B47" s="75" t="s">
        <v>112</v>
      </c>
      <c r="C47" s="44">
        <f>'[1]Balance sheet'!C47</f>
        <v>370759.65649000002</v>
      </c>
      <c r="D47" s="59"/>
    </row>
    <row r="48" spans="1:4" x14ac:dyDescent="0.25">
      <c r="A48" s="71" t="s">
        <v>5</v>
      </c>
      <c r="B48" s="75" t="s">
        <v>113</v>
      </c>
      <c r="C48" s="44">
        <f>'[1]Balance sheet'!C48</f>
        <v>229</v>
      </c>
      <c r="D48" s="59"/>
    </row>
    <row r="49" spans="1:4" x14ac:dyDescent="0.25">
      <c r="A49" s="71" t="s">
        <v>6</v>
      </c>
      <c r="B49" s="75" t="s">
        <v>114</v>
      </c>
      <c r="C49" s="44">
        <f>'[1]Balance sheet'!C49</f>
        <v>0</v>
      </c>
      <c r="D49" s="59"/>
    </row>
    <row r="50" spans="1:4" x14ac:dyDescent="0.25">
      <c r="A50" s="71" t="s">
        <v>7</v>
      </c>
      <c r="B50" s="75" t="s">
        <v>115</v>
      </c>
      <c r="C50" s="44">
        <f>'[1]Balance sheet'!C50</f>
        <v>1288389.1376499999</v>
      </c>
      <c r="D50" s="59"/>
    </row>
    <row r="51" spans="1:4" x14ac:dyDescent="0.25">
      <c r="A51" s="71" t="s">
        <v>9</v>
      </c>
      <c r="B51" s="75" t="s">
        <v>116</v>
      </c>
      <c r="C51" s="44">
        <f>'[1]Balance sheet'!C51</f>
        <v>0</v>
      </c>
      <c r="D51" s="59"/>
    </row>
    <row r="52" spans="1:4" x14ac:dyDescent="0.25">
      <c r="A52" s="71" t="s">
        <v>10</v>
      </c>
      <c r="B52" s="75" t="s">
        <v>117</v>
      </c>
      <c r="C52" s="44">
        <f>'[1]Balance sheet'!C52</f>
        <v>1005</v>
      </c>
      <c r="D52" s="59"/>
    </row>
    <row r="53" spans="1:4" ht="31.5" x14ac:dyDescent="0.25">
      <c r="A53" s="71" t="s">
        <v>11</v>
      </c>
      <c r="B53" s="75" t="s">
        <v>118</v>
      </c>
      <c r="C53" s="44">
        <f>'[1]Balance sheet'!C53</f>
        <v>0</v>
      </c>
      <c r="D53" s="59"/>
    </row>
    <row r="54" spans="1:4" x14ac:dyDescent="0.25">
      <c r="A54" s="79" t="s">
        <v>14</v>
      </c>
      <c r="B54" s="75" t="s">
        <v>119</v>
      </c>
      <c r="C54" s="44">
        <f>'[1]Balance sheet'!C54</f>
        <v>0</v>
      </c>
      <c r="D54" s="59"/>
    </row>
    <row r="55" spans="1:4" x14ac:dyDescent="0.25">
      <c r="A55" s="71"/>
      <c r="B55" s="76" t="s">
        <v>120</v>
      </c>
      <c r="C55" s="44">
        <f>'[1]Balance sheet'!C55</f>
        <v>1660382.7941400001</v>
      </c>
      <c r="D55" s="59"/>
    </row>
    <row r="56" spans="1:4" x14ac:dyDescent="0.25">
      <c r="A56" s="82" t="s">
        <v>121</v>
      </c>
      <c r="B56" s="83" t="s">
        <v>122</v>
      </c>
      <c r="C56" s="44"/>
      <c r="D56" s="59"/>
    </row>
    <row r="57" spans="1:4" x14ac:dyDescent="0.25">
      <c r="A57" s="82" t="s">
        <v>2</v>
      </c>
      <c r="B57" s="81" t="s">
        <v>123</v>
      </c>
      <c r="C57" s="44">
        <f>'[1]Balance sheet'!C57</f>
        <v>99869.800320000009</v>
      </c>
      <c r="D57" s="59"/>
    </row>
    <row r="58" spans="1:4" x14ac:dyDescent="0.25">
      <c r="A58" s="82" t="s">
        <v>4</v>
      </c>
      <c r="B58" s="81" t="s">
        <v>124</v>
      </c>
      <c r="C58" s="44">
        <f>'[1]Balance sheet'!C58</f>
        <v>21594.815490000005</v>
      </c>
      <c r="D58" s="59"/>
    </row>
    <row r="59" spans="1:4" x14ac:dyDescent="0.25">
      <c r="A59" s="82" t="s">
        <v>5</v>
      </c>
      <c r="B59" s="81" t="s">
        <v>78</v>
      </c>
      <c r="C59" s="44">
        <f>'[1]Balance sheet'!C59</f>
        <v>78274.984830000001</v>
      </c>
      <c r="D59" s="59"/>
    </row>
    <row r="60" spans="1:4" x14ac:dyDescent="0.25">
      <c r="A60" s="82" t="s">
        <v>3</v>
      </c>
      <c r="B60" s="81" t="s">
        <v>125</v>
      </c>
      <c r="C60" s="44"/>
      <c r="D60" s="59"/>
    </row>
    <row r="61" spans="1:4" x14ac:dyDescent="0.25">
      <c r="A61" s="82" t="s">
        <v>4</v>
      </c>
      <c r="B61" s="81" t="s">
        <v>126</v>
      </c>
      <c r="C61" s="44">
        <f>'[1]Balance sheet'!C61</f>
        <v>260856.86702000001</v>
      </c>
      <c r="D61" s="59"/>
    </row>
    <row r="62" spans="1:4" x14ac:dyDescent="0.25">
      <c r="A62" s="82" t="s">
        <v>5</v>
      </c>
      <c r="B62" s="81" t="s">
        <v>127</v>
      </c>
      <c r="C62" s="44">
        <f>'[1]Balance sheet'!C62</f>
        <v>11402.941569999999</v>
      </c>
      <c r="D62" s="59"/>
    </row>
    <row r="63" spans="1:4" x14ac:dyDescent="0.25">
      <c r="A63" s="82" t="s">
        <v>6</v>
      </c>
      <c r="B63" s="81" t="s">
        <v>128</v>
      </c>
      <c r="C63" s="44">
        <f>'[1]Balance sheet'!C63</f>
        <v>1884.0150000000001</v>
      </c>
      <c r="D63" s="59"/>
    </row>
    <row r="64" spans="1:4" x14ac:dyDescent="0.25">
      <c r="A64" s="71"/>
      <c r="B64" s="83" t="s">
        <v>129</v>
      </c>
      <c r="C64" s="44">
        <f>'[1]Balance sheet'!C64</f>
        <v>274143.82358999999</v>
      </c>
      <c r="D64" s="59"/>
    </row>
    <row r="65" spans="1:4" x14ac:dyDescent="0.25">
      <c r="A65" s="71" t="s">
        <v>15</v>
      </c>
      <c r="B65" s="81" t="s">
        <v>78</v>
      </c>
      <c r="C65" s="44">
        <f>'[1]Balance sheet'!C65</f>
        <v>1745.3829600000001</v>
      </c>
      <c r="D65" s="59"/>
    </row>
    <row r="66" spans="1:4" x14ac:dyDescent="0.25">
      <c r="A66" s="71"/>
      <c r="B66" s="83" t="s">
        <v>130</v>
      </c>
      <c r="C66" s="44">
        <f>'[1]Balance sheet'!C66</f>
        <v>375759.00686999998</v>
      </c>
      <c r="D66" s="59"/>
    </row>
    <row r="67" spans="1:4" x14ac:dyDescent="0.25">
      <c r="A67" s="82" t="s">
        <v>131</v>
      </c>
      <c r="B67" s="83" t="s">
        <v>132</v>
      </c>
      <c r="C67" s="44"/>
      <c r="D67" s="59"/>
    </row>
    <row r="68" spans="1:4" x14ac:dyDescent="0.25">
      <c r="A68" s="82" t="s">
        <v>2</v>
      </c>
      <c r="B68" s="81" t="s">
        <v>133</v>
      </c>
      <c r="C68" s="44">
        <f>'[1]Balance sheet'!C68</f>
        <v>0</v>
      </c>
      <c r="D68" s="59"/>
    </row>
    <row r="69" spans="1:4" x14ac:dyDescent="0.25">
      <c r="A69" s="82" t="s">
        <v>3</v>
      </c>
      <c r="B69" s="81" t="s">
        <v>134</v>
      </c>
      <c r="C69" s="44">
        <f>'[1]Balance sheet'!C69</f>
        <v>70011.586639999994</v>
      </c>
      <c r="D69" s="59"/>
    </row>
    <row r="70" spans="1:4" x14ac:dyDescent="0.25">
      <c r="A70" s="82" t="s">
        <v>8</v>
      </c>
      <c r="B70" s="81" t="s">
        <v>135</v>
      </c>
      <c r="C70" s="44">
        <f>'[1]Balance sheet'!C70</f>
        <v>8430.2540999999983</v>
      </c>
      <c r="D70" s="59"/>
    </row>
    <row r="71" spans="1:4" x14ac:dyDescent="0.25">
      <c r="A71" s="82"/>
      <c r="B71" s="83" t="s">
        <v>136</v>
      </c>
      <c r="C71" s="44">
        <f>'[1]Balance sheet'!C71</f>
        <v>78441.84074</v>
      </c>
      <c r="D71" s="59"/>
    </row>
    <row r="72" spans="1:4" x14ac:dyDescent="0.25">
      <c r="A72" s="82"/>
      <c r="B72" s="84" t="s">
        <v>137</v>
      </c>
      <c r="C72" s="44">
        <f>'[1]Balance sheet'!C72</f>
        <v>5507747.4578</v>
      </c>
      <c r="D72" s="59"/>
    </row>
    <row r="73" spans="1:4" x14ac:dyDescent="0.25">
      <c r="A73" s="82" t="s">
        <v>138</v>
      </c>
      <c r="B73" s="83" t="s">
        <v>139</v>
      </c>
      <c r="C73" s="44">
        <f>'[1]Balance sheet'!C73</f>
        <v>15651</v>
      </c>
      <c r="D73" s="59"/>
    </row>
    <row r="74" spans="1:4" ht="15.75" customHeight="1" x14ac:dyDescent="0.25">
      <c r="A74" s="135" t="s">
        <v>140</v>
      </c>
      <c r="B74" s="136"/>
      <c r="C74" s="137"/>
      <c r="D74" s="59"/>
    </row>
    <row r="75" spans="1:4" x14ac:dyDescent="0.25">
      <c r="A75" s="85" t="s">
        <v>141</v>
      </c>
      <c r="B75" s="86" t="s">
        <v>142</v>
      </c>
      <c r="C75" s="44"/>
      <c r="D75" s="59"/>
    </row>
    <row r="76" spans="1:4" x14ac:dyDescent="0.25">
      <c r="A76" s="82" t="s">
        <v>2</v>
      </c>
      <c r="B76" s="87" t="s">
        <v>143</v>
      </c>
      <c r="C76" s="44">
        <f>'[1]Balance sheet'!C76</f>
        <v>512978.18001000001</v>
      </c>
      <c r="D76" s="59"/>
    </row>
    <row r="77" spans="1:4" x14ac:dyDescent="0.25">
      <c r="A77" s="88" t="s">
        <v>1</v>
      </c>
      <c r="B77" s="81" t="s">
        <v>144</v>
      </c>
      <c r="C77" s="44">
        <f>'[1]Balance sheet'!C77</f>
        <v>0</v>
      </c>
      <c r="D77" s="59"/>
    </row>
    <row r="78" spans="1:4" x14ac:dyDescent="0.25">
      <c r="A78" s="88" t="s">
        <v>1</v>
      </c>
      <c r="B78" s="81" t="s">
        <v>145</v>
      </c>
      <c r="C78" s="44">
        <f>'[1]Balance sheet'!C78</f>
        <v>-542</v>
      </c>
      <c r="D78" s="59"/>
    </row>
    <row r="79" spans="1:4" x14ac:dyDescent="0.25">
      <c r="A79" s="82" t="s">
        <v>3</v>
      </c>
      <c r="B79" s="81" t="s">
        <v>146</v>
      </c>
      <c r="C79" s="44">
        <f>'[1]Balance sheet'!C79</f>
        <v>24488.947</v>
      </c>
      <c r="D79" s="59"/>
    </row>
    <row r="80" spans="1:4" x14ac:dyDescent="0.25">
      <c r="A80" s="82" t="s">
        <v>8</v>
      </c>
      <c r="B80" s="81" t="s">
        <v>147</v>
      </c>
      <c r="C80" s="44">
        <f>'[1]Balance sheet'!C80</f>
        <v>-25717.714340000002</v>
      </c>
      <c r="D80" s="59"/>
    </row>
    <row r="81" spans="1:4" x14ac:dyDescent="0.25">
      <c r="A81" s="82" t="s">
        <v>12</v>
      </c>
      <c r="B81" s="81" t="s">
        <v>148</v>
      </c>
      <c r="C81" s="44">
        <f>'[1]Balance sheet'!C81</f>
        <v>244765.34823000003</v>
      </c>
      <c r="D81" s="59"/>
    </row>
    <row r="82" spans="1:4" x14ac:dyDescent="0.25">
      <c r="A82" s="82" t="s">
        <v>16</v>
      </c>
      <c r="B82" s="81" t="s">
        <v>149</v>
      </c>
      <c r="C82" s="44">
        <f>'[1]Balance sheet'!C82</f>
        <v>239032.17464000001</v>
      </c>
      <c r="D82" s="59"/>
    </row>
    <row r="83" spans="1:4" x14ac:dyDescent="0.25">
      <c r="A83" s="82" t="s">
        <v>17</v>
      </c>
      <c r="B83" s="81" t="s">
        <v>150</v>
      </c>
      <c r="C83" s="44">
        <f>'[1]Balance sheet'!C83</f>
        <v>-16718.018</v>
      </c>
      <c r="D83" s="59"/>
    </row>
    <row r="84" spans="1:4" x14ac:dyDescent="0.25">
      <c r="A84" s="82" t="s">
        <v>18</v>
      </c>
      <c r="B84" s="81" t="s">
        <v>151</v>
      </c>
      <c r="C84" s="44">
        <f>'[1]Balance sheet'!C84</f>
        <v>185740.39089111707</v>
      </c>
      <c r="D84" s="59"/>
    </row>
    <row r="85" spans="1:4" x14ac:dyDescent="0.25">
      <c r="A85" s="88"/>
      <c r="B85" s="83" t="s">
        <v>152</v>
      </c>
      <c r="C85" s="44">
        <f>'[1]Balance sheet'!C85</f>
        <v>1164569.3084311171</v>
      </c>
      <c r="D85" s="59"/>
    </row>
    <row r="86" spans="1:4" x14ac:dyDescent="0.25">
      <c r="A86" s="82" t="s">
        <v>79</v>
      </c>
      <c r="B86" s="83" t="s">
        <v>153</v>
      </c>
      <c r="C86" s="44">
        <f>'[1]Balance sheet'!C86</f>
        <v>23448</v>
      </c>
      <c r="D86" s="59"/>
    </row>
    <row r="87" spans="1:4" x14ac:dyDescent="0.25">
      <c r="A87" s="71" t="s">
        <v>154</v>
      </c>
      <c r="B87" s="74" t="s">
        <v>155</v>
      </c>
      <c r="C87" s="44">
        <f>'[1]Balance sheet'!C87</f>
        <v>0</v>
      </c>
      <c r="D87" s="59"/>
    </row>
    <row r="88" spans="1:4" x14ac:dyDescent="0.25">
      <c r="A88" s="71" t="s">
        <v>98</v>
      </c>
      <c r="B88" s="83" t="s">
        <v>156</v>
      </c>
      <c r="C88" s="44"/>
      <c r="D88" s="59"/>
    </row>
    <row r="89" spans="1:4" x14ac:dyDescent="0.25">
      <c r="A89" s="71" t="s">
        <v>4</v>
      </c>
      <c r="B89" s="75" t="s">
        <v>157</v>
      </c>
      <c r="C89" s="44">
        <f>'[1]Balance sheet'!C89</f>
        <v>1228516.8611899999</v>
      </c>
      <c r="D89" s="59"/>
    </row>
    <row r="90" spans="1:4" x14ac:dyDescent="0.25">
      <c r="A90" s="71" t="s">
        <v>5</v>
      </c>
      <c r="B90" s="75" t="s">
        <v>158</v>
      </c>
      <c r="C90" s="44">
        <f>'[1]Balance sheet'!C90</f>
        <v>4541.6354599999995</v>
      </c>
      <c r="D90" s="59"/>
    </row>
    <row r="91" spans="1:4" x14ac:dyDescent="0.25">
      <c r="A91" s="71" t="s">
        <v>6</v>
      </c>
      <c r="B91" s="75" t="s">
        <v>159</v>
      </c>
      <c r="C91" s="44">
        <f>'[1]Balance sheet'!C91</f>
        <v>0</v>
      </c>
      <c r="D91" s="59"/>
    </row>
    <row r="92" spans="1:4" x14ac:dyDescent="0.25">
      <c r="A92" s="71" t="s">
        <v>7</v>
      </c>
      <c r="B92" s="75" t="s">
        <v>160</v>
      </c>
      <c r="C92" s="44">
        <f>'[1]Balance sheet'!C92</f>
        <v>2528304.3211500002</v>
      </c>
      <c r="D92" s="59"/>
    </row>
    <row r="93" spans="1:4" x14ac:dyDescent="0.25">
      <c r="A93" s="71" t="s">
        <v>9</v>
      </c>
      <c r="B93" s="75" t="s">
        <v>161</v>
      </c>
      <c r="C93" s="44">
        <f>'[1]Balance sheet'!C93</f>
        <v>2702.8330000000001</v>
      </c>
      <c r="D93" s="59"/>
    </row>
    <row r="94" spans="1:4" x14ac:dyDescent="0.25">
      <c r="A94" s="71" t="s">
        <v>10</v>
      </c>
      <c r="B94" s="75" t="s">
        <v>162</v>
      </c>
      <c r="C94" s="44">
        <f>'[1]Balance sheet'!C94</f>
        <v>0</v>
      </c>
      <c r="D94" s="59"/>
    </row>
    <row r="95" spans="1:4" x14ac:dyDescent="0.25">
      <c r="A95" s="71" t="s">
        <v>11</v>
      </c>
      <c r="B95" s="75" t="s">
        <v>163</v>
      </c>
      <c r="C95" s="44">
        <f>'[1]Balance sheet'!C95</f>
        <v>0</v>
      </c>
      <c r="D95" s="59"/>
    </row>
    <row r="96" spans="1:4" x14ac:dyDescent="0.25">
      <c r="A96" s="71" t="s">
        <v>14</v>
      </c>
      <c r="B96" s="75" t="s">
        <v>164</v>
      </c>
      <c r="C96" s="44">
        <f>'[1]Balance sheet'!C96</f>
        <v>4792.5641599999999</v>
      </c>
      <c r="D96" s="59"/>
    </row>
    <row r="97" spans="1:4" x14ac:dyDescent="0.25">
      <c r="A97" s="71" t="s">
        <v>19</v>
      </c>
      <c r="B97" s="75" t="s">
        <v>165</v>
      </c>
      <c r="C97" s="44">
        <f>'[1]Balance sheet'!C97</f>
        <v>1284.2099499999999</v>
      </c>
      <c r="D97" s="59"/>
    </row>
    <row r="98" spans="1:4" x14ac:dyDescent="0.25">
      <c r="A98" s="77"/>
      <c r="B98" s="74" t="s">
        <v>166</v>
      </c>
      <c r="C98" s="44">
        <f>'[1]Balance sheet'!C98</f>
        <v>3770142.4249100001</v>
      </c>
      <c r="D98" s="59"/>
    </row>
    <row r="99" spans="1:4" x14ac:dyDescent="0.25">
      <c r="A99" s="71" t="s">
        <v>100</v>
      </c>
      <c r="B99" s="74" t="s">
        <v>167</v>
      </c>
      <c r="C99" s="44">
        <f>'[1]Balance sheet'!C99</f>
        <v>0</v>
      </c>
      <c r="D99" s="59"/>
    </row>
    <row r="100" spans="1:4" x14ac:dyDescent="0.25">
      <c r="A100" s="72" t="s">
        <v>168</v>
      </c>
      <c r="B100" s="76" t="s">
        <v>169</v>
      </c>
      <c r="C100" s="44">
        <f>'[1]Balance sheet'!C100</f>
        <v>258</v>
      </c>
      <c r="D100" s="59"/>
    </row>
    <row r="101" spans="1:4" x14ac:dyDescent="0.25">
      <c r="A101" s="78" t="s">
        <v>4</v>
      </c>
      <c r="B101" s="73" t="s">
        <v>170</v>
      </c>
      <c r="C101" s="44">
        <f>'[1]Balance sheet'!C101</f>
        <v>258</v>
      </c>
      <c r="D101" s="59"/>
    </row>
    <row r="102" spans="1:4" x14ac:dyDescent="0.25">
      <c r="A102" s="78" t="s">
        <v>5</v>
      </c>
      <c r="B102" s="73" t="s">
        <v>171</v>
      </c>
      <c r="C102" s="44">
        <f>'[1]Balance sheet'!C102</f>
        <v>0</v>
      </c>
      <c r="D102" s="59"/>
    </row>
    <row r="103" spans="1:4" x14ac:dyDescent="0.25">
      <c r="A103" s="78" t="s">
        <v>6</v>
      </c>
      <c r="B103" s="73" t="s">
        <v>172</v>
      </c>
      <c r="C103" s="44">
        <f>'[1]Balance sheet'!C103</f>
        <v>0</v>
      </c>
      <c r="D103" s="59"/>
    </row>
    <row r="104" spans="1:4" x14ac:dyDescent="0.25">
      <c r="A104" s="82" t="s">
        <v>121</v>
      </c>
      <c r="B104" s="83" t="s">
        <v>173</v>
      </c>
      <c r="C104" s="44">
        <f>'[1]Balance sheet'!C104</f>
        <v>62099</v>
      </c>
      <c r="D104" s="59"/>
    </row>
    <row r="105" spans="1:4" x14ac:dyDescent="0.25">
      <c r="A105" s="82" t="s">
        <v>131</v>
      </c>
      <c r="B105" s="83" t="s">
        <v>174</v>
      </c>
      <c r="C105" s="44">
        <f>'[1]Balance sheet'!C105</f>
        <v>482996.05222000001</v>
      </c>
      <c r="D105" s="59"/>
    </row>
    <row r="106" spans="1:4" x14ac:dyDescent="0.25">
      <c r="A106" s="82" t="s">
        <v>2</v>
      </c>
      <c r="B106" s="81" t="s">
        <v>175</v>
      </c>
      <c r="C106" s="44">
        <f>'[1]Balance sheet'!C106</f>
        <v>167654.02235999997</v>
      </c>
      <c r="D106" s="59"/>
    </row>
    <row r="107" spans="1:4" x14ac:dyDescent="0.25">
      <c r="A107" s="82" t="s">
        <v>1</v>
      </c>
      <c r="B107" s="81" t="s">
        <v>176</v>
      </c>
      <c r="C107" s="44">
        <f>'[1]Balance sheet'!C107</f>
        <v>0</v>
      </c>
      <c r="D107" s="59"/>
    </row>
    <row r="108" spans="1:4" x14ac:dyDescent="0.25">
      <c r="A108" s="82" t="s">
        <v>1</v>
      </c>
      <c r="B108" s="81" t="s">
        <v>177</v>
      </c>
      <c r="C108" s="44">
        <f>'[1]Balance sheet'!C108</f>
        <v>0</v>
      </c>
      <c r="D108" s="59"/>
    </row>
    <row r="109" spans="1:4" x14ac:dyDescent="0.25">
      <c r="A109" s="82" t="s">
        <v>3</v>
      </c>
      <c r="B109" s="81" t="s">
        <v>178</v>
      </c>
      <c r="C109" s="44">
        <f>'[1]Balance sheet'!C109</f>
        <v>132234.73267</v>
      </c>
      <c r="D109" s="59"/>
    </row>
    <row r="110" spans="1:4" x14ac:dyDescent="0.25">
      <c r="A110" s="82" t="s">
        <v>1</v>
      </c>
      <c r="B110" s="81" t="s">
        <v>176</v>
      </c>
      <c r="C110" s="44">
        <f>'[1]Balance sheet'!C110</f>
        <v>0</v>
      </c>
      <c r="D110" s="59"/>
    </row>
    <row r="111" spans="1:4" x14ac:dyDescent="0.25">
      <c r="A111" s="82" t="s">
        <v>1</v>
      </c>
      <c r="B111" s="81" t="s">
        <v>177</v>
      </c>
      <c r="C111" s="44">
        <f>'[1]Balance sheet'!C111</f>
        <v>0</v>
      </c>
      <c r="D111" s="59"/>
    </row>
    <row r="112" spans="1:4" x14ac:dyDescent="0.25">
      <c r="A112" s="82" t="s">
        <v>8</v>
      </c>
      <c r="B112" s="81" t="s">
        <v>179</v>
      </c>
      <c r="C112" s="44">
        <f>'[1]Balance sheet'!C112</f>
        <v>20000</v>
      </c>
      <c r="D112" s="59"/>
    </row>
    <row r="113" spans="1:4" x14ac:dyDescent="0.25">
      <c r="A113" s="82" t="s">
        <v>4</v>
      </c>
      <c r="B113" s="81" t="s">
        <v>180</v>
      </c>
      <c r="C113" s="44">
        <f>'[1]Balance sheet'!C113</f>
        <v>0</v>
      </c>
      <c r="D113" s="59"/>
    </row>
    <row r="114" spans="1:4" x14ac:dyDescent="0.25">
      <c r="A114" s="82" t="s">
        <v>1</v>
      </c>
      <c r="B114" s="81" t="s">
        <v>176</v>
      </c>
      <c r="C114" s="44">
        <f>'[1]Balance sheet'!C114</f>
        <v>0</v>
      </c>
      <c r="D114" s="59"/>
    </row>
    <row r="115" spans="1:4" x14ac:dyDescent="0.25">
      <c r="A115" s="82" t="s">
        <v>1</v>
      </c>
      <c r="B115" s="81" t="s">
        <v>177</v>
      </c>
      <c r="C115" s="44">
        <f>'[1]Balance sheet'!C115</f>
        <v>0</v>
      </c>
      <c r="D115" s="59"/>
    </row>
    <row r="116" spans="1:4" x14ac:dyDescent="0.25">
      <c r="A116" s="82" t="s">
        <v>5</v>
      </c>
      <c r="B116" s="81" t="s">
        <v>181</v>
      </c>
      <c r="C116" s="44">
        <f>'[1]Balance sheet'!C116</f>
        <v>20000</v>
      </c>
      <c r="D116" s="59"/>
    </row>
    <row r="117" spans="1:4" x14ac:dyDescent="0.25">
      <c r="A117" s="82" t="s">
        <v>1</v>
      </c>
      <c r="B117" s="81" t="s">
        <v>176</v>
      </c>
      <c r="C117" s="44">
        <f>'[1]Balance sheet'!C117</f>
        <v>0</v>
      </c>
      <c r="D117" s="59"/>
    </row>
    <row r="118" spans="1:4" x14ac:dyDescent="0.25">
      <c r="A118" s="82" t="s">
        <v>1</v>
      </c>
      <c r="B118" s="81" t="s">
        <v>177</v>
      </c>
      <c r="C118" s="44">
        <f>'[1]Balance sheet'!C118</f>
        <v>0</v>
      </c>
      <c r="D118" s="59"/>
    </row>
    <row r="119" spans="1:4" x14ac:dyDescent="0.25">
      <c r="A119" s="82" t="s">
        <v>12</v>
      </c>
      <c r="B119" s="81" t="s">
        <v>182</v>
      </c>
      <c r="C119" s="44">
        <f>'[1]Balance sheet'!C119</f>
        <v>11496.513000000001</v>
      </c>
      <c r="D119" s="59"/>
    </row>
    <row r="120" spans="1:4" x14ac:dyDescent="0.25">
      <c r="A120" s="82" t="s">
        <v>1</v>
      </c>
      <c r="B120" s="81" t="s">
        <v>176</v>
      </c>
      <c r="C120" s="44">
        <f>'[1]Balance sheet'!C120</f>
        <v>0</v>
      </c>
      <c r="D120" s="59"/>
    </row>
    <row r="121" spans="1:4" x14ac:dyDescent="0.25">
      <c r="A121" s="82" t="s">
        <v>1</v>
      </c>
      <c r="B121" s="81" t="s">
        <v>177</v>
      </c>
      <c r="C121" s="44">
        <f>'[1]Balance sheet'!C121</f>
        <v>0</v>
      </c>
      <c r="D121" s="59"/>
    </row>
    <row r="122" spans="1:4" x14ac:dyDescent="0.25">
      <c r="A122" s="82" t="s">
        <v>16</v>
      </c>
      <c r="B122" s="81" t="s">
        <v>183</v>
      </c>
      <c r="C122" s="44">
        <f>'[1]Balance sheet'!C122</f>
        <v>151610.78418999998</v>
      </c>
      <c r="D122" s="59"/>
    </row>
    <row r="123" spans="1:4" x14ac:dyDescent="0.25">
      <c r="A123" s="82" t="s">
        <v>1</v>
      </c>
      <c r="B123" s="81" t="s">
        <v>176</v>
      </c>
      <c r="C123" s="44">
        <f>'[1]Balance sheet'!C123</f>
        <v>60</v>
      </c>
      <c r="D123" s="59"/>
    </row>
    <row r="124" spans="1:4" x14ac:dyDescent="0.25">
      <c r="A124" s="82" t="s">
        <v>1</v>
      </c>
      <c r="B124" s="81" t="s">
        <v>177</v>
      </c>
      <c r="C124" s="44">
        <f>'[1]Balance sheet'!C124</f>
        <v>0</v>
      </c>
      <c r="D124" s="59"/>
    </row>
    <row r="125" spans="1:4" x14ac:dyDescent="0.25">
      <c r="A125" s="82" t="s">
        <v>1</v>
      </c>
      <c r="B125" s="81" t="s">
        <v>184</v>
      </c>
      <c r="C125" s="44">
        <f>'[1]Balance sheet'!C125</f>
        <v>22175.646820000002</v>
      </c>
      <c r="D125" s="59"/>
    </row>
    <row r="126" spans="1:4" x14ac:dyDescent="0.25">
      <c r="A126" s="82" t="s">
        <v>1</v>
      </c>
      <c r="B126" s="81" t="s">
        <v>185</v>
      </c>
      <c r="C126" s="44">
        <f>'[1]Balance sheet'!C126</f>
        <v>16566.803460000003</v>
      </c>
      <c r="D126" s="59"/>
    </row>
    <row r="127" spans="1:4" x14ac:dyDescent="0.25">
      <c r="A127" s="82" t="s">
        <v>1</v>
      </c>
      <c r="B127" s="81" t="s">
        <v>186</v>
      </c>
      <c r="C127" s="44">
        <f>'[1]Balance sheet'!C127</f>
        <v>2981.9422800000002</v>
      </c>
      <c r="D127" s="59"/>
    </row>
    <row r="128" spans="1:4" x14ac:dyDescent="0.25">
      <c r="A128" s="82" t="s">
        <v>138</v>
      </c>
      <c r="B128" s="89" t="s">
        <v>187</v>
      </c>
      <c r="C128" s="44"/>
      <c r="D128" s="59"/>
    </row>
    <row r="129" spans="1:5" x14ac:dyDescent="0.25">
      <c r="A129" s="82" t="s">
        <v>2</v>
      </c>
      <c r="B129" s="81" t="s">
        <v>188</v>
      </c>
      <c r="C129" s="44">
        <f>'[1]Balance sheet'!C129</f>
        <v>4100</v>
      </c>
      <c r="D129" s="59"/>
    </row>
    <row r="130" spans="1:5" x14ac:dyDescent="0.25">
      <c r="A130" s="82" t="s">
        <v>3</v>
      </c>
      <c r="B130" s="81" t="s">
        <v>189</v>
      </c>
      <c r="C130" s="44">
        <f>'[1]Balance sheet'!C130</f>
        <v>135</v>
      </c>
      <c r="D130" s="59"/>
    </row>
    <row r="131" spans="1:5" x14ac:dyDescent="0.25">
      <c r="A131" s="82"/>
      <c r="B131" s="83" t="s">
        <v>190</v>
      </c>
      <c r="C131" s="44">
        <f>'[1]Balance sheet'!C131</f>
        <v>4235</v>
      </c>
      <c r="D131" s="59"/>
    </row>
    <row r="132" spans="1:5" x14ac:dyDescent="0.25">
      <c r="A132" s="90"/>
      <c r="B132" s="89" t="s">
        <v>191</v>
      </c>
      <c r="C132" s="44">
        <f>'[1]Balance sheet'!C132</f>
        <v>5507747.7855611173</v>
      </c>
      <c r="D132" s="59"/>
      <c r="E132" s="59"/>
    </row>
    <row r="133" spans="1:5" x14ac:dyDescent="0.25">
      <c r="A133" s="91" t="s">
        <v>192</v>
      </c>
      <c r="B133" s="89" t="s">
        <v>193</v>
      </c>
      <c r="C133" s="44">
        <f>'[1]Balance sheet'!C133</f>
        <v>15651</v>
      </c>
      <c r="D133" s="59"/>
      <c r="E133" s="59"/>
    </row>
    <row r="134" spans="1:5" x14ac:dyDescent="0.25">
      <c r="A134" s="114" t="s">
        <v>63</v>
      </c>
      <c r="B134" s="114"/>
      <c r="C134" s="114"/>
    </row>
    <row r="136" spans="1:5" x14ac:dyDescent="0.25">
      <c r="C136" s="59"/>
    </row>
    <row r="137" spans="1:5" x14ac:dyDescent="0.25">
      <c r="C137" s="59"/>
    </row>
  </sheetData>
  <mergeCells count="6">
    <mergeCell ref="A134:C134"/>
    <mergeCell ref="A1:C2"/>
    <mergeCell ref="A3:B5"/>
    <mergeCell ref="A6:B6"/>
    <mergeCell ref="A74:C74"/>
    <mergeCell ref="C3:C4"/>
  </mergeCells>
  <conditionalFormatting sqref="D7:D133">
    <cfRule type="cellIs" dxfId="4" priority="3" operator="notBetween">
      <formula>0.5</formula>
      <formula>-0.5</formula>
    </cfRule>
  </conditionalFormatting>
  <conditionalFormatting sqref="E133">
    <cfRule type="cellIs" dxfId="3" priority="1" operator="notBetween">
      <formula>0.5</formula>
      <formula>-0.5</formula>
    </cfRule>
  </conditionalFormatting>
  <conditionalFormatting sqref="E132">
    <cfRule type="cellIs" dxfId="2" priority="2" operator="notBetween">
      <formula>0.5</formula>
      <formula>-0.5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zoomScaleNormal="100" zoomScaleSheetLayoutView="70" workbookViewId="0">
      <selection sqref="A1:C1"/>
    </sheetView>
  </sheetViews>
  <sheetFormatPr defaultRowHeight="15.75" x14ac:dyDescent="0.25"/>
  <cols>
    <col min="1" max="1" width="4.85546875" style="58" customWidth="1"/>
    <col min="2" max="2" width="120.42578125" style="58" customWidth="1"/>
    <col min="3" max="3" width="20" style="58" customWidth="1"/>
    <col min="4" max="4" width="11.7109375" style="58" bestFit="1" customWidth="1"/>
    <col min="5" max="5" width="11.140625" style="58" customWidth="1"/>
    <col min="6" max="16384" width="9.140625" style="58"/>
  </cols>
  <sheetData>
    <row r="1" spans="1:5" ht="27" customHeight="1" x14ac:dyDescent="0.25">
      <c r="A1" s="125" t="str">
        <f>"AGGREGATED STATEMENTS OF PROFIT OR LOSS AND OTHER COMPREHENSIVE INCOME AS AT "&amp;'[1]Data contr.'!$B$2&amp;"*"</f>
        <v>AGGREGATED STATEMENTS OF PROFIT OR LOSS AND OTHER COMPREHENSIVE INCOME AS AT 31.08.2022*</v>
      </c>
      <c r="B1" s="125"/>
      <c r="C1" s="125"/>
    </row>
    <row r="2" spans="1:5" ht="31.5" x14ac:dyDescent="0.25">
      <c r="A2" s="139"/>
      <c r="B2" s="140"/>
      <c r="C2" s="10" t="s">
        <v>196</v>
      </c>
    </row>
    <row r="3" spans="1:5" x14ac:dyDescent="0.25">
      <c r="A3" s="141">
        <v>1</v>
      </c>
      <c r="B3" s="142"/>
      <c r="C3" s="11">
        <v>2</v>
      </c>
    </row>
    <row r="4" spans="1:5" x14ac:dyDescent="0.25">
      <c r="A4" s="14" t="s">
        <v>20</v>
      </c>
      <c r="B4" s="93" t="s">
        <v>197</v>
      </c>
      <c r="C4" s="92"/>
      <c r="D4" s="56"/>
    </row>
    <row r="5" spans="1:5" x14ac:dyDescent="0.25">
      <c r="A5" s="15" t="s">
        <v>4</v>
      </c>
      <c r="B5" s="94" t="s">
        <v>198</v>
      </c>
      <c r="C5" s="60"/>
      <c r="D5" s="57"/>
    </row>
    <row r="6" spans="1:5" x14ac:dyDescent="0.25">
      <c r="A6" s="12" t="s">
        <v>21</v>
      </c>
      <c r="B6" s="94" t="s">
        <v>199</v>
      </c>
      <c r="C6" s="61">
        <f>'[1]Income Statement'!C6</f>
        <v>1935580.88185</v>
      </c>
      <c r="D6" s="59"/>
      <c r="E6" s="59"/>
    </row>
    <row r="7" spans="1:5" ht="31.5" x14ac:dyDescent="0.25">
      <c r="A7" s="12"/>
      <c r="B7" s="94" t="s">
        <v>200</v>
      </c>
      <c r="C7" s="61">
        <f>'[1]Income Statement'!C7</f>
        <v>-66162.197119999997</v>
      </c>
      <c r="D7" s="59"/>
      <c r="E7" s="59"/>
    </row>
    <row r="8" spans="1:5" x14ac:dyDescent="0.25">
      <c r="A8" s="12" t="s">
        <v>299</v>
      </c>
      <c r="B8" s="94" t="s">
        <v>201</v>
      </c>
      <c r="C8" s="61">
        <f>'[1]Income Statement'!C8</f>
        <v>-591558.32312999992</v>
      </c>
      <c r="D8" s="59"/>
      <c r="E8" s="59"/>
    </row>
    <row r="9" spans="1:5" x14ac:dyDescent="0.25">
      <c r="A9" s="12" t="s">
        <v>300</v>
      </c>
      <c r="B9" s="94" t="s">
        <v>202</v>
      </c>
      <c r="C9" s="61">
        <f>'[1]Income Statement'!C9</f>
        <v>-63652.722069999989</v>
      </c>
      <c r="D9" s="59"/>
      <c r="E9" s="59"/>
    </row>
    <row r="10" spans="1:5" x14ac:dyDescent="0.25">
      <c r="A10" s="12"/>
      <c r="B10" s="94" t="s">
        <v>203</v>
      </c>
      <c r="C10" s="61">
        <f>'[1]Income Statement'!C10</f>
        <v>249.93701999999959</v>
      </c>
      <c r="D10" s="59"/>
      <c r="E10" s="59"/>
    </row>
    <row r="11" spans="1:5" x14ac:dyDescent="0.25">
      <c r="A11" s="12" t="s">
        <v>301</v>
      </c>
      <c r="B11" s="94" t="s">
        <v>204</v>
      </c>
      <c r="C11" s="61">
        <f>'[1]Income Statement'!C11</f>
        <v>31724.72768</v>
      </c>
      <c r="D11" s="59"/>
      <c r="E11" s="59"/>
    </row>
    <row r="12" spans="1:5" x14ac:dyDescent="0.25">
      <c r="A12" s="16"/>
      <c r="B12" s="95" t="s">
        <v>205</v>
      </c>
      <c r="C12" s="61">
        <f>'[1]Income Statement'!C12</f>
        <v>1312094.56433</v>
      </c>
      <c r="D12" s="59"/>
      <c r="E12" s="59"/>
    </row>
    <row r="13" spans="1:5" x14ac:dyDescent="0.25">
      <c r="A13" s="11" t="s">
        <v>5</v>
      </c>
      <c r="B13" s="94" t="s">
        <v>302</v>
      </c>
      <c r="C13" s="61">
        <f>'[1]Income Statement'!C13</f>
        <v>13126</v>
      </c>
      <c r="D13" s="59"/>
      <c r="E13" s="59"/>
    </row>
    <row r="14" spans="1:5" x14ac:dyDescent="0.25">
      <c r="A14" s="11" t="s">
        <v>6</v>
      </c>
      <c r="B14" s="94" t="s">
        <v>206</v>
      </c>
      <c r="C14" s="61">
        <f>'[1]Income Statement'!C14</f>
        <v>21881.151679999999</v>
      </c>
      <c r="D14" s="59"/>
      <c r="E14" s="59"/>
    </row>
    <row r="15" spans="1:5" x14ac:dyDescent="0.25">
      <c r="A15" s="15" t="s">
        <v>7</v>
      </c>
      <c r="B15" s="94" t="s">
        <v>207</v>
      </c>
      <c r="C15" s="61"/>
      <c r="D15" s="59"/>
      <c r="E15" s="59"/>
    </row>
    <row r="16" spans="1:5" x14ac:dyDescent="0.25">
      <c r="A16" s="12" t="s">
        <v>21</v>
      </c>
      <c r="B16" s="94" t="s">
        <v>208</v>
      </c>
      <c r="C16" s="61"/>
      <c r="D16" s="59"/>
      <c r="E16" s="59"/>
    </row>
    <row r="17" spans="1:5" x14ac:dyDescent="0.25">
      <c r="A17" s="12" t="s">
        <v>22</v>
      </c>
      <c r="B17" s="94" t="s">
        <v>209</v>
      </c>
      <c r="C17" s="61">
        <f>'[1]Income Statement'!C17</f>
        <v>-765676.40637999994</v>
      </c>
      <c r="D17" s="59"/>
      <c r="E17" s="59"/>
    </row>
    <row r="18" spans="1:5" x14ac:dyDescent="0.25">
      <c r="A18" s="12" t="s">
        <v>303</v>
      </c>
      <c r="B18" s="94" t="s">
        <v>210</v>
      </c>
      <c r="C18" s="61">
        <f>'[1]Income Statement'!C18</f>
        <v>219626.28154</v>
      </c>
      <c r="D18" s="59"/>
      <c r="E18" s="59"/>
    </row>
    <row r="19" spans="1:5" x14ac:dyDescent="0.25">
      <c r="A19" s="16"/>
      <c r="B19" s="96" t="s">
        <v>211</v>
      </c>
      <c r="C19" s="61">
        <f>'[1]Income Statement'!C19</f>
        <v>-546050.12483999995</v>
      </c>
      <c r="D19" s="59"/>
      <c r="E19" s="59"/>
    </row>
    <row r="20" spans="1:5" x14ac:dyDescent="0.25">
      <c r="A20" s="12" t="s">
        <v>299</v>
      </c>
      <c r="B20" s="94" t="s">
        <v>212</v>
      </c>
      <c r="C20" s="61">
        <f>'[1]Income Statement'!C20</f>
        <v>-112257.86146537712</v>
      </c>
      <c r="D20" s="59"/>
      <c r="E20" s="59"/>
    </row>
    <row r="21" spans="1:5" x14ac:dyDescent="0.25">
      <c r="A21" s="12" t="s">
        <v>300</v>
      </c>
      <c r="B21" s="94" t="s">
        <v>213</v>
      </c>
      <c r="C21" s="61">
        <f>'[1]Income Statement'!C21</f>
        <v>63823.552647067096</v>
      </c>
      <c r="D21" s="59"/>
      <c r="E21" s="59"/>
    </row>
    <row r="22" spans="1:5" x14ac:dyDescent="0.25">
      <c r="A22" s="16"/>
      <c r="B22" s="95" t="s">
        <v>214</v>
      </c>
      <c r="C22" s="61">
        <f>'[1]Income Statement'!C22</f>
        <v>-594484.43365830998</v>
      </c>
      <c r="D22" s="59"/>
      <c r="E22" s="59"/>
    </row>
    <row r="23" spans="1:5" x14ac:dyDescent="0.25">
      <c r="A23" s="15" t="s">
        <v>9</v>
      </c>
      <c r="B23" s="94" t="s">
        <v>215</v>
      </c>
      <c r="C23" s="61"/>
      <c r="D23" s="59"/>
      <c r="E23" s="59"/>
    </row>
    <row r="24" spans="1:5" x14ac:dyDescent="0.25">
      <c r="A24" s="12" t="s">
        <v>21</v>
      </c>
      <c r="B24" s="94" t="s">
        <v>216</v>
      </c>
      <c r="C24" s="61">
        <f>'[1]Income Statement'!C24</f>
        <v>-279.14802000000032</v>
      </c>
      <c r="D24" s="59"/>
      <c r="E24" s="59"/>
    </row>
    <row r="25" spans="1:5" x14ac:dyDescent="0.25">
      <c r="A25" s="12" t="s">
        <v>299</v>
      </c>
      <c r="B25" s="94" t="s">
        <v>217</v>
      </c>
      <c r="C25" s="61">
        <f>'[1]Income Statement'!C25</f>
        <v>237</v>
      </c>
      <c r="D25" s="59"/>
      <c r="E25" s="59"/>
    </row>
    <row r="26" spans="1:5" x14ac:dyDescent="0.25">
      <c r="A26" s="15"/>
      <c r="B26" s="95" t="s">
        <v>218</v>
      </c>
      <c r="C26" s="61">
        <f>'[1]Income Statement'!C26</f>
        <v>-42.148020000000315</v>
      </c>
      <c r="D26" s="59"/>
      <c r="E26" s="59"/>
    </row>
    <row r="27" spans="1:5" x14ac:dyDescent="0.25">
      <c r="A27" s="15" t="s">
        <v>10</v>
      </c>
      <c r="B27" s="94" t="s">
        <v>219</v>
      </c>
      <c r="C27" s="61">
        <f>'[1]Income Statement'!C27</f>
        <v>-2763.1769300000001</v>
      </c>
      <c r="D27" s="59"/>
      <c r="E27" s="59"/>
    </row>
    <row r="28" spans="1:5" x14ac:dyDescent="0.25">
      <c r="A28" s="15" t="s">
        <v>11</v>
      </c>
      <c r="B28" s="94" t="s">
        <v>220</v>
      </c>
      <c r="C28" s="61"/>
      <c r="D28" s="59"/>
      <c r="E28" s="59"/>
    </row>
    <row r="29" spans="1:5" x14ac:dyDescent="0.25">
      <c r="A29" s="12" t="s">
        <v>21</v>
      </c>
      <c r="B29" s="94" t="s">
        <v>221</v>
      </c>
      <c r="C29" s="61">
        <f>'[1]Income Statement'!C29</f>
        <v>-468723.04452999996</v>
      </c>
      <c r="D29" s="59"/>
      <c r="E29" s="59"/>
    </row>
    <row r="30" spans="1:5" x14ac:dyDescent="0.25">
      <c r="A30" s="12" t="s">
        <v>299</v>
      </c>
      <c r="B30" s="94" t="s">
        <v>222</v>
      </c>
      <c r="C30" s="61">
        <f>'[1]Income Statement'!C30</f>
        <v>7110.9434700000065</v>
      </c>
      <c r="D30" s="59"/>
      <c r="E30" s="59"/>
    </row>
    <row r="31" spans="1:5" x14ac:dyDescent="0.25">
      <c r="A31" s="12" t="s">
        <v>300</v>
      </c>
      <c r="B31" s="94" t="s">
        <v>223</v>
      </c>
      <c r="C31" s="61">
        <f>'[1]Income Statement'!C31</f>
        <v>-153124.08517999999</v>
      </c>
      <c r="D31" s="59"/>
      <c r="E31" s="59"/>
    </row>
    <row r="32" spans="1:5" x14ac:dyDescent="0.25">
      <c r="A32" s="12" t="s">
        <v>301</v>
      </c>
      <c r="B32" s="94" t="s">
        <v>224</v>
      </c>
      <c r="C32" s="61">
        <f>'[1]Income Statement'!C32</f>
        <v>175871.1268</v>
      </c>
      <c r="D32" s="59"/>
      <c r="E32" s="59"/>
    </row>
    <row r="33" spans="1:5" x14ac:dyDescent="0.25">
      <c r="A33" s="17"/>
      <c r="B33" s="95" t="s">
        <v>225</v>
      </c>
      <c r="C33" s="61">
        <f>'[1]Income Statement'!C33</f>
        <v>-438865.05943999998</v>
      </c>
      <c r="D33" s="59"/>
      <c r="E33" s="59"/>
    </row>
    <row r="34" spans="1:5" x14ac:dyDescent="0.25">
      <c r="A34" s="15" t="s">
        <v>14</v>
      </c>
      <c r="B34" s="94" t="s">
        <v>226</v>
      </c>
      <c r="C34" s="61">
        <f>'[1]Income Statement'!C34</f>
        <v>-108816.45783000001</v>
      </c>
      <c r="D34" s="59"/>
      <c r="E34" s="59"/>
    </row>
    <row r="35" spans="1:5" ht="15.75" customHeight="1" x14ac:dyDescent="0.25">
      <c r="A35" s="15"/>
      <c r="B35" s="94" t="s">
        <v>227</v>
      </c>
      <c r="C35" s="61">
        <f>'[1]Income Statement'!C35</f>
        <v>-88349.247170000002</v>
      </c>
      <c r="D35" s="59"/>
      <c r="E35" s="59"/>
    </row>
    <row r="36" spans="1:5" x14ac:dyDescent="0.25">
      <c r="A36" s="15" t="s">
        <v>19</v>
      </c>
      <c r="B36" s="94" t="s">
        <v>228</v>
      </c>
      <c r="C36" s="61">
        <f>'[1]Income Statement'!C36</f>
        <v>0</v>
      </c>
      <c r="D36" s="59"/>
      <c r="E36" s="59"/>
    </row>
    <row r="37" spans="1:5" x14ac:dyDescent="0.25">
      <c r="A37" s="15" t="s">
        <v>23</v>
      </c>
      <c r="B37" s="94" t="s">
        <v>229</v>
      </c>
      <c r="C37" s="61">
        <f>'[1]Income Statement'!C37</f>
        <v>202130.44013169</v>
      </c>
      <c r="D37" s="59"/>
      <c r="E37" s="59"/>
    </row>
    <row r="38" spans="1:5" x14ac:dyDescent="0.25">
      <c r="A38" s="18" t="s">
        <v>3</v>
      </c>
      <c r="B38" s="89" t="s">
        <v>230</v>
      </c>
      <c r="C38" s="61"/>
      <c r="D38" s="59"/>
      <c r="E38" s="59"/>
    </row>
    <row r="39" spans="1:5" x14ac:dyDescent="0.25">
      <c r="A39" s="15" t="s">
        <v>4</v>
      </c>
      <c r="B39" s="94" t="s">
        <v>198</v>
      </c>
      <c r="C39" s="61"/>
      <c r="D39" s="59"/>
      <c r="E39" s="59"/>
    </row>
    <row r="40" spans="1:5" x14ac:dyDescent="0.25">
      <c r="A40" s="12" t="s">
        <v>21</v>
      </c>
      <c r="B40" s="97" t="s">
        <v>199</v>
      </c>
      <c r="C40" s="61">
        <f>'[1]Income Statement'!C40</f>
        <v>0</v>
      </c>
      <c r="D40" s="59"/>
      <c r="E40" s="59"/>
    </row>
    <row r="41" spans="1:5" ht="31.5" x14ac:dyDescent="0.25">
      <c r="A41" s="12"/>
      <c r="B41" s="94" t="s">
        <v>200</v>
      </c>
      <c r="C41" s="61">
        <f>'[1]Income Statement'!C41</f>
        <v>0</v>
      </c>
      <c r="D41" s="59"/>
      <c r="E41" s="59"/>
    </row>
    <row r="42" spans="1:5" x14ac:dyDescent="0.25">
      <c r="A42" s="12" t="s">
        <v>299</v>
      </c>
      <c r="B42" s="97" t="s">
        <v>201</v>
      </c>
      <c r="C42" s="61">
        <f>'[1]Income Statement'!C42</f>
        <v>0</v>
      </c>
      <c r="D42" s="59"/>
      <c r="E42" s="59"/>
    </row>
    <row r="43" spans="1:5" x14ac:dyDescent="0.25">
      <c r="A43" s="12" t="s">
        <v>300</v>
      </c>
      <c r="B43" s="94" t="s">
        <v>231</v>
      </c>
      <c r="C43" s="61">
        <f>'[1]Income Statement'!C43</f>
        <v>0</v>
      </c>
      <c r="D43" s="59"/>
      <c r="E43" s="59"/>
    </row>
    <row r="44" spans="1:5" x14ac:dyDescent="0.25">
      <c r="A44" s="12" t="s">
        <v>301</v>
      </c>
      <c r="B44" s="97" t="s">
        <v>204</v>
      </c>
      <c r="C44" s="61">
        <f>'[1]Income Statement'!C44</f>
        <v>0</v>
      </c>
      <c r="D44" s="59"/>
      <c r="E44" s="59"/>
    </row>
    <row r="45" spans="1:5" x14ac:dyDescent="0.25">
      <c r="A45" s="16"/>
      <c r="B45" s="95" t="s">
        <v>232</v>
      </c>
      <c r="C45" s="61">
        <f>'[1]Income Statement'!C45</f>
        <v>0</v>
      </c>
      <c r="D45" s="59"/>
      <c r="E45" s="59"/>
    </row>
    <row r="46" spans="1:5" x14ac:dyDescent="0.25">
      <c r="A46" s="17" t="s">
        <v>5</v>
      </c>
      <c r="B46" s="94" t="s">
        <v>233</v>
      </c>
      <c r="C46" s="61"/>
      <c r="D46" s="59"/>
      <c r="E46" s="59"/>
    </row>
    <row r="47" spans="1:5" x14ac:dyDescent="0.25">
      <c r="A47" s="12" t="s">
        <v>21</v>
      </c>
      <c r="B47" s="98" t="s">
        <v>234</v>
      </c>
      <c r="C47" s="61">
        <f>'[1]Income Statement'!C47</f>
        <v>0</v>
      </c>
      <c r="D47" s="59"/>
      <c r="E47" s="59"/>
    </row>
    <row r="48" spans="1:5" x14ac:dyDescent="0.25">
      <c r="A48" s="16"/>
      <c r="B48" s="98" t="s">
        <v>235</v>
      </c>
      <c r="C48" s="61">
        <f>'[1]Income Statement'!C48</f>
        <v>0</v>
      </c>
      <c r="D48" s="59"/>
      <c r="E48" s="59"/>
    </row>
    <row r="49" spans="1:5" x14ac:dyDescent="0.25">
      <c r="A49" s="16" t="s">
        <v>299</v>
      </c>
      <c r="B49" s="98" t="s">
        <v>236</v>
      </c>
      <c r="C49" s="61"/>
      <c r="D49" s="59"/>
      <c r="E49" s="59"/>
    </row>
    <row r="50" spans="1:5" x14ac:dyDescent="0.25">
      <c r="A50" s="16"/>
      <c r="B50" s="98" t="s">
        <v>235</v>
      </c>
      <c r="C50" s="61">
        <f>'[1]Income Statement'!C50</f>
        <v>0</v>
      </c>
      <c r="D50" s="59"/>
      <c r="E50" s="59"/>
    </row>
    <row r="51" spans="1:5" x14ac:dyDescent="0.25">
      <c r="A51" s="19" t="s">
        <v>304</v>
      </c>
      <c r="B51" s="94" t="s">
        <v>237</v>
      </c>
      <c r="C51" s="61">
        <f>'[1]Income Statement'!C51</f>
        <v>0</v>
      </c>
      <c r="D51" s="59"/>
      <c r="E51" s="59"/>
    </row>
    <row r="52" spans="1:5" x14ac:dyDescent="0.25">
      <c r="A52" s="19" t="s">
        <v>305</v>
      </c>
      <c r="B52" s="94" t="s">
        <v>238</v>
      </c>
      <c r="C52" s="61">
        <f>'[1]Income Statement'!C52</f>
        <v>0</v>
      </c>
      <c r="D52" s="59"/>
      <c r="E52" s="59"/>
    </row>
    <row r="53" spans="1:5" x14ac:dyDescent="0.25">
      <c r="A53" s="13"/>
      <c r="B53" s="96" t="s">
        <v>239</v>
      </c>
      <c r="C53" s="61">
        <f>'[1]Income Statement'!C53</f>
        <v>0</v>
      </c>
      <c r="D53" s="59"/>
      <c r="E53" s="59"/>
    </row>
    <row r="54" spans="1:5" x14ac:dyDescent="0.25">
      <c r="A54" s="16" t="s">
        <v>300</v>
      </c>
      <c r="B54" s="94" t="s">
        <v>240</v>
      </c>
      <c r="C54" s="61">
        <f>'[1]Income Statement'!C54</f>
        <v>0</v>
      </c>
      <c r="D54" s="59"/>
      <c r="E54" s="59"/>
    </row>
    <row r="55" spans="1:5" x14ac:dyDescent="0.25">
      <c r="A55" s="16" t="s">
        <v>301</v>
      </c>
      <c r="B55" s="94" t="s">
        <v>241</v>
      </c>
      <c r="C55" s="61">
        <f>'[1]Income Statement'!C55</f>
        <v>0</v>
      </c>
      <c r="D55" s="59"/>
      <c r="E55" s="59"/>
    </row>
    <row r="56" spans="1:5" x14ac:dyDescent="0.25">
      <c r="A56" s="14"/>
      <c r="B56" s="95" t="s">
        <v>242</v>
      </c>
      <c r="C56" s="61">
        <f>'[1]Income Statement'!C56</f>
        <v>0</v>
      </c>
      <c r="D56" s="59"/>
      <c r="E56" s="59"/>
    </row>
    <row r="57" spans="1:5" x14ac:dyDescent="0.25">
      <c r="A57" s="17" t="s">
        <v>6</v>
      </c>
      <c r="B57" s="99" t="s">
        <v>206</v>
      </c>
      <c r="C57" s="61">
        <f>'[1]Income Statement'!C57</f>
        <v>0</v>
      </c>
      <c r="D57" s="59"/>
      <c r="E57" s="59"/>
    </row>
    <row r="58" spans="1:5" x14ac:dyDescent="0.25">
      <c r="A58" s="15" t="s">
        <v>7</v>
      </c>
      <c r="B58" s="94" t="s">
        <v>207</v>
      </c>
      <c r="C58" s="61"/>
      <c r="D58" s="59"/>
      <c r="E58" s="59"/>
    </row>
    <row r="59" spans="1:5" x14ac:dyDescent="0.25">
      <c r="A59" s="12" t="s">
        <v>21</v>
      </c>
      <c r="B59" s="97" t="s">
        <v>243</v>
      </c>
      <c r="C59" s="61"/>
      <c r="D59" s="59"/>
      <c r="E59" s="59"/>
    </row>
    <row r="60" spans="1:5" x14ac:dyDescent="0.25">
      <c r="A60" s="12" t="s">
        <v>22</v>
      </c>
      <c r="B60" s="97" t="s">
        <v>209</v>
      </c>
      <c r="C60" s="61">
        <f>'[1]Income Statement'!C60</f>
        <v>0</v>
      </c>
      <c r="D60" s="59"/>
      <c r="E60" s="59"/>
    </row>
    <row r="61" spans="1:5" x14ac:dyDescent="0.25">
      <c r="A61" s="12" t="s">
        <v>303</v>
      </c>
      <c r="B61" s="98" t="s">
        <v>210</v>
      </c>
      <c r="C61" s="61">
        <f>'[1]Income Statement'!C61</f>
        <v>0</v>
      </c>
      <c r="D61" s="59"/>
      <c r="E61" s="59"/>
    </row>
    <row r="62" spans="1:5" x14ac:dyDescent="0.25">
      <c r="A62" s="16"/>
      <c r="B62" s="96" t="s">
        <v>244</v>
      </c>
      <c r="C62" s="61">
        <f>'[1]Income Statement'!C62</f>
        <v>0</v>
      </c>
      <c r="D62" s="59"/>
      <c r="E62" s="59"/>
    </row>
    <row r="63" spans="1:5" x14ac:dyDescent="0.25">
      <c r="A63" s="16" t="s">
        <v>299</v>
      </c>
      <c r="B63" s="98" t="s">
        <v>245</v>
      </c>
      <c r="C63" s="61"/>
      <c r="D63" s="59"/>
      <c r="E63" s="59"/>
    </row>
    <row r="64" spans="1:5" x14ac:dyDescent="0.25">
      <c r="A64" s="19" t="s">
        <v>304</v>
      </c>
      <c r="B64" s="97" t="s">
        <v>209</v>
      </c>
      <c r="C64" s="61">
        <f>'[1]Income Statement'!C64</f>
        <v>0</v>
      </c>
      <c r="D64" s="59"/>
      <c r="E64" s="59"/>
    </row>
    <row r="65" spans="1:5" x14ac:dyDescent="0.25">
      <c r="A65" s="19" t="s">
        <v>305</v>
      </c>
      <c r="B65" s="98" t="s">
        <v>210</v>
      </c>
      <c r="C65" s="61">
        <f>'[1]Income Statement'!C65</f>
        <v>0</v>
      </c>
      <c r="D65" s="59"/>
      <c r="E65" s="59"/>
    </row>
    <row r="66" spans="1:5" x14ac:dyDescent="0.25">
      <c r="A66" s="16"/>
      <c r="B66" s="96" t="s">
        <v>246</v>
      </c>
      <c r="C66" s="61">
        <f>'[1]Income Statement'!C66</f>
        <v>0</v>
      </c>
      <c r="D66" s="59"/>
      <c r="E66" s="59"/>
    </row>
    <row r="67" spans="1:5" x14ac:dyDescent="0.25">
      <c r="A67" s="17"/>
      <c r="B67" s="100" t="s">
        <v>214</v>
      </c>
      <c r="C67" s="61">
        <f>'[1]Income Statement'!C67</f>
        <v>0</v>
      </c>
      <c r="D67" s="59"/>
      <c r="E67" s="59"/>
    </row>
    <row r="68" spans="1:5" x14ac:dyDescent="0.25">
      <c r="A68" s="15">
        <v>5</v>
      </c>
      <c r="B68" s="94" t="s">
        <v>247</v>
      </c>
      <c r="C68" s="61"/>
      <c r="D68" s="59"/>
      <c r="E68" s="59"/>
    </row>
    <row r="69" spans="1:5" x14ac:dyDescent="0.25">
      <c r="A69" s="12" t="s">
        <v>21</v>
      </c>
      <c r="B69" s="101" t="s">
        <v>248</v>
      </c>
      <c r="C69" s="61"/>
      <c r="D69" s="59"/>
      <c r="E69" s="59"/>
    </row>
    <row r="70" spans="1:5" x14ac:dyDescent="0.25">
      <c r="A70" s="12" t="s">
        <v>22</v>
      </c>
      <c r="B70" s="97" t="s">
        <v>209</v>
      </c>
      <c r="C70" s="61">
        <f>'[1]Income Statement'!C70</f>
        <v>0</v>
      </c>
      <c r="D70" s="59"/>
      <c r="E70" s="59"/>
    </row>
    <row r="71" spans="1:5" x14ac:dyDescent="0.25">
      <c r="A71" s="12" t="s">
        <v>303</v>
      </c>
      <c r="B71" s="98" t="s">
        <v>210</v>
      </c>
      <c r="C71" s="61">
        <f>'[1]Income Statement'!C71</f>
        <v>0</v>
      </c>
      <c r="D71" s="59"/>
      <c r="E71" s="59"/>
    </row>
    <row r="72" spans="1:5" x14ac:dyDescent="0.25">
      <c r="A72" s="16"/>
      <c r="B72" s="96" t="s">
        <v>244</v>
      </c>
      <c r="C72" s="61">
        <f>'[1]Income Statement'!C72</f>
        <v>0</v>
      </c>
      <c r="D72" s="59"/>
      <c r="E72" s="59"/>
    </row>
    <row r="73" spans="1:5" x14ac:dyDescent="0.25">
      <c r="A73" s="16" t="s">
        <v>299</v>
      </c>
      <c r="B73" s="98" t="s">
        <v>249</v>
      </c>
      <c r="C73" s="61">
        <f>'[1]Income Statement'!C73</f>
        <v>0</v>
      </c>
      <c r="D73" s="59"/>
      <c r="E73" s="59"/>
    </row>
    <row r="74" spans="1:5" x14ac:dyDescent="0.25">
      <c r="A74" s="16"/>
      <c r="B74" s="95" t="s">
        <v>250</v>
      </c>
      <c r="C74" s="61">
        <f>'[1]Income Statement'!C74</f>
        <v>0</v>
      </c>
      <c r="D74" s="59"/>
      <c r="E74" s="59"/>
    </row>
    <row r="75" spans="1:5" x14ac:dyDescent="0.25">
      <c r="A75" s="15">
        <v>6</v>
      </c>
      <c r="B75" s="94" t="s">
        <v>219</v>
      </c>
      <c r="C75" s="61">
        <f>'[1]Income Statement'!C75</f>
        <v>0</v>
      </c>
      <c r="D75" s="59"/>
      <c r="E75" s="59"/>
    </row>
    <row r="76" spans="1:5" x14ac:dyDescent="0.25">
      <c r="A76" s="15">
        <v>7</v>
      </c>
      <c r="B76" s="94" t="s">
        <v>220</v>
      </c>
      <c r="C76" s="61"/>
      <c r="D76" s="59"/>
      <c r="E76" s="59"/>
    </row>
    <row r="77" spans="1:5" x14ac:dyDescent="0.25">
      <c r="A77" s="12" t="s">
        <v>21</v>
      </c>
      <c r="B77" s="94" t="s">
        <v>251</v>
      </c>
      <c r="C77" s="61">
        <f>'[1]Income Statement'!C77</f>
        <v>0</v>
      </c>
      <c r="D77" s="59"/>
      <c r="E77" s="59"/>
    </row>
    <row r="78" spans="1:5" x14ac:dyDescent="0.25">
      <c r="A78" s="12" t="s">
        <v>299</v>
      </c>
      <c r="B78" s="94" t="s">
        <v>222</v>
      </c>
      <c r="C78" s="61">
        <f>'[1]Income Statement'!C78</f>
        <v>0</v>
      </c>
      <c r="D78" s="59"/>
      <c r="E78" s="59"/>
    </row>
    <row r="79" spans="1:5" x14ac:dyDescent="0.25">
      <c r="A79" s="12" t="s">
        <v>300</v>
      </c>
      <c r="B79" s="94" t="s">
        <v>223</v>
      </c>
      <c r="C79" s="61">
        <f>'[1]Income Statement'!C79</f>
        <v>0</v>
      </c>
      <c r="D79" s="59"/>
      <c r="E79" s="59"/>
    </row>
    <row r="80" spans="1:5" x14ac:dyDescent="0.25">
      <c r="A80" s="12" t="s">
        <v>301</v>
      </c>
      <c r="B80" s="94" t="s">
        <v>252</v>
      </c>
      <c r="C80" s="61">
        <f>'[1]Income Statement'!C80</f>
        <v>0</v>
      </c>
      <c r="D80" s="59"/>
      <c r="E80" s="59"/>
    </row>
    <row r="81" spans="1:5" x14ac:dyDescent="0.25">
      <c r="A81" s="17"/>
      <c r="B81" s="95" t="s">
        <v>225</v>
      </c>
      <c r="C81" s="61">
        <f>'[1]Income Statement'!C81</f>
        <v>0</v>
      </c>
      <c r="D81" s="59"/>
      <c r="E81" s="59"/>
    </row>
    <row r="82" spans="1:5" x14ac:dyDescent="0.25">
      <c r="A82" s="15">
        <v>8</v>
      </c>
      <c r="B82" s="94" t="s">
        <v>253</v>
      </c>
      <c r="C82" s="61"/>
      <c r="D82" s="59"/>
      <c r="E82" s="59"/>
    </row>
    <row r="83" spans="1:5" x14ac:dyDescent="0.25">
      <c r="A83" s="12" t="s">
        <v>21</v>
      </c>
      <c r="B83" s="94" t="s">
        <v>254</v>
      </c>
      <c r="C83" s="61">
        <f>'[1]Income Statement'!C83</f>
        <v>0</v>
      </c>
      <c r="D83" s="59"/>
      <c r="E83" s="59"/>
    </row>
    <row r="84" spans="1:5" x14ac:dyDescent="0.25">
      <c r="A84" s="12" t="s">
        <v>299</v>
      </c>
      <c r="B84" s="94" t="s">
        <v>255</v>
      </c>
      <c r="C84" s="61">
        <f>'[1]Income Statement'!C84</f>
        <v>0</v>
      </c>
      <c r="D84" s="59"/>
      <c r="E84" s="59"/>
    </row>
    <row r="85" spans="1:5" x14ac:dyDescent="0.25">
      <c r="A85" s="12" t="s">
        <v>300</v>
      </c>
      <c r="B85" s="94" t="s">
        <v>256</v>
      </c>
      <c r="C85" s="61">
        <f>'[1]Income Statement'!C85</f>
        <v>0</v>
      </c>
      <c r="D85" s="59"/>
      <c r="E85" s="59"/>
    </row>
    <row r="86" spans="1:5" x14ac:dyDescent="0.25">
      <c r="A86" s="12"/>
      <c r="B86" s="95" t="s">
        <v>257</v>
      </c>
      <c r="C86" s="61">
        <f>'[1]Income Statement'!C86</f>
        <v>0</v>
      </c>
      <c r="D86" s="59"/>
      <c r="E86" s="59"/>
    </row>
    <row r="87" spans="1:5" x14ac:dyDescent="0.25">
      <c r="A87" s="15">
        <v>9</v>
      </c>
      <c r="B87" s="98" t="s">
        <v>258</v>
      </c>
      <c r="C87" s="61">
        <f>'[1]Income Statement'!C87</f>
        <v>0</v>
      </c>
      <c r="D87" s="59"/>
      <c r="E87" s="59"/>
    </row>
    <row r="88" spans="1:5" ht="15.75" customHeight="1" x14ac:dyDescent="0.25">
      <c r="A88" s="15"/>
      <c r="B88" s="94" t="s">
        <v>227</v>
      </c>
      <c r="C88" s="61">
        <f>'[1]Income Statement'!C88</f>
        <v>0</v>
      </c>
      <c r="D88" s="59"/>
      <c r="E88" s="59"/>
    </row>
    <row r="89" spans="1:5" x14ac:dyDescent="0.25">
      <c r="A89" s="15" t="s">
        <v>23</v>
      </c>
      <c r="B89" s="94" t="s">
        <v>306</v>
      </c>
      <c r="C89" s="61">
        <f>'[1]Income Statement'!C89</f>
        <v>0</v>
      </c>
      <c r="D89" s="59"/>
      <c r="E89" s="59"/>
    </row>
    <row r="90" spans="1:5" x14ac:dyDescent="0.25">
      <c r="A90" s="15" t="s">
        <v>307</v>
      </c>
      <c r="B90" s="94" t="s">
        <v>259</v>
      </c>
      <c r="C90" s="61">
        <f>'[1]Income Statement'!C90</f>
        <v>0</v>
      </c>
      <c r="D90" s="59"/>
      <c r="E90" s="59"/>
    </row>
    <row r="91" spans="1:5" x14ac:dyDescent="0.25">
      <c r="A91" s="15" t="s">
        <v>24</v>
      </c>
      <c r="B91" s="94" t="s">
        <v>260</v>
      </c>
      <c r="C91" s="61">
        <f>'[1]Income Statement'!C91</f>
        <v>0</v>
      </c>
      <c r="D91" s="59"/>
      <c r="E91" s="59"/>
    </row>
    <row r="92" spans="1:5" x14ac:dyDescent="0.25">
      <c r="A92" s="14" t="s">
        <v>25</v>
      </c>
      <c r="B92" s="89" t="s">
        <v>261</v>
      </c>
      <c r="C92" s="92"/>
      <c r="D92" s="59"/>
      <c r="E92" s="59"/>
    </row>
    <row r="93" spans="1:5" x14ac:dyDescent="0.25">
      <c r="A93" s="15" t="s">
        <v>4</v>
      </c>
      <c r="B93" s="94" t="s">
        <v>308</v>
      </c>
      <c r="C93" s="61">
        <f>'[1]Income Statement'!C93</f>
        <v>202130.44013169</v>
      </c>
      <c r="D93" s="59"/>
      <c r="E93" s="59"/>
    </row>
    <row r="94" spans="1:5" x14ac:dyDescent="0.25">
      <c r="A94" s="15" t="s">
        <v>5</v>
      </c>
      <c r="B94" s="94" t="s">
        <v>309</v>
      </c>
      <c r="C94" s="61">
        <f>'[1]Income Statement'!C94</f>
        <v>0</v>
      </c>
      <c r="D94" s="59"/>
      <c r="E94" s="59"/>
    </row>
    <row r="95" spans="1:5" x14ac:dyDescent="0.25">
      <c r="A95" s="17" t="s">
        <v>6</v>
      </c>
      <c r="B95" s="94" t="s">
        <v>262</v>
      </c>
      <c r="C95" s="61"/>
      <c r="D95" s="59"/>
      <c r="E95" s="59"/>
    </row>
    <row r="96" spans="1:5" x14ac:dyDescent="0.25">
      <c r="A96" s="12" t="s">
        <v>21</v>
      </c>
      <c r="B96" s="94" t="s">
        <v>234</v>
      </c>
      <c r="C96" s="61">
        <f>'[1]Income Statement'!C96</f>
        <v>6370</v>
      </c>
      <c r="D96" s="59"/>
      <c r="E96" s="59"/>
    </row>
    <row r="97" spans="1:5" x14ac:dyDescent="0.25">
      <c r="A97" s="16"/>
      <c r="B97" s="94" t="s">
        <v>235</v>
      </c>
      <c r="C97" s="61">
        <f>'[1]Income Statement'!C97</f>
        <v>6112</v>
      </c>
      <c r="D97" s="59"/>
      <c r="E97" s="59"/>
    </row>
    <row r="98" spans="1:5" x14ac:dyDescent="0.25">
      <c r="A98" s="16" t="s">
        <v>299</v>
      </c>
      <c r="B98" s="94" t="s">
        <v>236</v>
      </c>
      <c r="C98" s="61">
        <f>'[1]Income Statement'!C98</f>
        <v>255</v>
      </c>
      <c r="D98" s="59"/>
      <c r="E98" s="59"/>
    </row>
    <row r="99" spans="1:5" x14ac:dyDescent="0.25">
      <c r="A99" s="16"/>
      <c r="B99" s="94" t="s">
        <v>235</v>
      </c>
      <c r="C99" s="61">
        <f>'[1]Income Statement'!C99</f>
        <v>0</v>
      </c>
      <c r="D99" s="59"/>
      <c r="E99" s="59"/>
    </row>
    <row r="100" spans="1:5" x14ac:dyDescent="0.25">
      <c r="A100" s="19" t="s">
        <v>304</v>
      </c>
      <c r="B100" s="94" t="s">
        <v>237</v>
      </c>
      <c r="C100" s="61">
        <f>'[1]Income Statement'!C100</f>
        <v>2857.46324</v>
      </c>
      <c r="D100" s="59"/>
      <c r="E100" s="59"/>
    </row>
    <row r="101" spans="1:5" x14ac:dyDescent="0.25">
      <c r="A101" s="19" t="s">
        <v>305</v>
      </c>
      <c r="B101" s="94" t="s">
        <v>238</v>
      </c>
      <c r="C101" s="61">
        <f>'[1]Income Statement'!C101</f>
        <v>12557.75936</v>
      </c>
      <c r="D101" s="59"/>
      <c r="E101" s="59"/>
    </row>
    <row r="102" spans="1:5" x14ac:dyDescent="0.25">
      <c r="A102" s="13"/>
      <c r="B102" s="96" t="s">
        <v>239</v>
      </c>
      <c r="C102" s="61">
        <f>'[1]Income Statement'!C102</f>
        <v>15415.222600000001</v>
      </c>
      <c r="D102" s="59"/>
      <c r="E102" s="59"/>
    </row>
    <row r="103" spans="1:5" x14ac:dyDescent="0.25">
      <c r="A103" s="16" t="s">
        <v>300</v>
      </c>
      <c r="B103" s="94" t="s">
        <v>240</v>
      </c>
      <c r="C103" s="61">
        <f>'[1]Income Statement'!C103</f>
        <v>51786.53</v>
      </c>
      <c r="D103" s="59"/>
      <c r="E103" s="59"/>
    </row>
    <row r="104" spans="1:5" x14ac:dyDescent="0.25">
      <c r="A104" s="16" t="s">
        <v>301</v>
      </c>
      <c r="B104" s="94" t="s">
        <v>241</v>
      </c>
      <c r="C104" s="61">
        <f>'[1]Income Statement'!C104</f>
        <v>4007.0955299999996</v>
      </c>
      <c r="D104" s="59"/>
      <c r="E104" s="59"/>
    </row>
    <row r="105" spans="1:5" x14ac:dyDescent="0.25">
      <c r="A105" s="14"/>
      <c r="B105" s="95" t="s">
        <v>263</v>
      </c>
      <c r="C105" s="61">
        <f>'[1]Income Statement'!C105</f>
        <v>77578.848129999998</v>
      </c>
      <c r="D105" s="59"/>
      <c r="E105" s="59"/>
    </row>
    <row r="106" spans="1:5" x14ac:dyDescent="0.25">
      <c r="A106" s="17" t="s">
        <v>7</v>
      </c>
      <c r="B106" s="94" t="s">
        <v>310</v>
      </c>
      <c r="C106" s="61">
        <f>'[1]Income Statement'!C106</f>
        <v>0</v>
      </c>
      <c r="D106" s="59"/>
      <c r="E106" s="59"/>
    </row>
    <row r="107" spans="1:5" x14ac:dyDescent="0.25">
      <c r="A107" s="15" t="s">
        <v>9</v>
      </c>
      <c r="B107" s="94" t="s">
        <v>264</v>
      </c>
      <c r="C107" s="61"/>
      <c r="D107" s="59"/>
      <c r="E107" s="59"/>
    </row>
    <row r="108" spans="1:5" x14ac:dyDescent="0.25">
      <c r="A108" s="12" t="s">
        <v>21</v>
      </c>
      <c r="B108" s="94" t="s">
        <v>265</v>
      </c>
      <c r="C108" s="61">
        <f>'[1]Income Statement'!C108</f>
        <v>-2129.7153400000002</v>
      </c>
      <c r="D108" s="59"/>
      <c r="E108" s="59"/>
    </row>
    <row r="109" spans="1:5" x14ac:dyDescent="0.25">
      <c r="A109" s="12" t="s">
        <v>299</v>
      </c>
      <c r="B109" s="94" t="s">
        <v>255</v>
      </c>
      <c r="C109" s="61">
        <f>'[1]Income Statement'!C109</f>
        <v>-59036.679130000004</v>
      </c>
      <c r="D109" s="59"/>
      <c r="E109" s="59"/>
    </row>
    <row r="110" spans="1:5" x14ac:dyDescent="0.25">
      <c r="A110" s="12" t="s">
        <v>300</v>
      </c>
      <c r="B110" s="94" t="s">
        <v>256</v>
      </c>
      <c r="C110" s="61">
        <f>'[1]Income Statement'!C110</f>
        <v>-2412.0430299999998</v>
      </c>
      <c r="D110" s="59"/>
      <c r="E110" s="59"/>
    </row>
    <row r="111" spans="1:5" x14ac:dyDescent="0.25">
      <c r="A111" s="12"/>
      <c r="B111" s="95" t="s">
        <v>250</v>
      </c>
      <c r="C111" s="61">
        <f>'[1]Income Statement'!C111</f>
        <v>-63578.4375</v>
      </c>
      <c r="D111" s="59"/>
      <c r="E111" s="59"/>
    </row>
    <row r="112" spans="1:5" x14ac:dyDescent="0.25">
      <c r="A112" s="17" t="s">
        <v>10</v>
      </c>
      <c r="B112" s="94" t="s">
        <v>311</v>
      </c>
      <c r="C112" s="61">
        <f>'[1]Income Statement'!C112</f>
        <v>-13126</v>
      </c>
      <c r="D112" s="59"/>
      <c r="E112" s="59"/>
    </row>
    <row r="113" spans="1:5" x14ac:dyDescent="0.25">
      <c r="A113" s="17" t="s">
        <v>11</v>
      </c>
      <c r="B113" s="94" t="s">
        <v>266</v>
      </c>
      <c r="C113" s="61">
        <f>'[1]Income Statement'!C113</f>
        <v>7921.2239900000004</v>
      </c>
      <c r="D113" s="59"/>
      <c r="E113" s="59"/>
    </row>
    <row r="114" spans="1:5" x14ac:dyDescent="0.25">
      <c r="A114" s="17" t="s">
        <v>14</v>
      </c>
      <c r="B114" s="94" t="s">
        <v>267</v>
      </c>
      <c r="C114" s="61">
        <f>'[1]Income Statement'!C114</f>
        <v>-19756.578909999997</v>
      </c>
      <c r="D114" s="59"/>
      <c r="E114" s="59"/>
    </row>
    <row r="115" spans="1:5" x14ac:dyDescent="0.25">
      <c r="A115" s="17" t="s">
        <v>19</v>
      </c>
      <c r="B115" s="94" t="s">
        <v>268</v>
      </c>
      <c r="C115" s="61">
        <f>'[1]Income Statement'!C115</f>
        <v>191169.49584169002</v>
      </c>
      <c r="D115" s="59"/>
      <c r="E115" s="59"/>
    </row>
    <row r="116" spans="1:5" x14ac:dyDescent="0.25">
      <c r="A116" s="17" t="s">
        <v>23</v>
      </c>
      <c r="B116" s="94" t="s">
        <v>269</v>
      </c>
      <c r="C116" s="61">
        <f>'[1]Income Statement'!C116</f>
        <v>1080.33402</v>
      </c>
      <c r="D116" s="59"/>
      <c r="E116" s="59"/>
    </row>
    <row r="117" spans="1:5" x14ac:dyDescent="0.25">
      <c r="A117" s="17" t="s">
        <v>24</v>
      </c>
      <c r="B117" s="94" t="s">
        <v>270</v>
      </c>
      <c r="C117" s="61">
        <f>'[1]Income Statement'!C117</f>
        <v>-175.53432999999998</v>
      </c>
      <c r="D117" s="59"/>
      <c r="E117" s="59"/>
    </row>
    <row r="118" spans="1:5" x14ac:dyDescent="0.25">
      <c r="A118" s="17" t="s">
        <v>26</v>
      </c>
      <c r="B118" s="94" t="s">
        <v>271</v>
      </c>
      <c r="C118" s="61">
        <f>'[1]Income Statement'!C118</f>
        <v>904.79969000000006</v>
      </c>
      <c r="D118" s="59"/>
      <c r="E118" s="59"/>
    </row>
    <row r="119" spans="1:5" x14ac:dyDescent="0.25">
      <c r="A119" s="17" t="s">
        <v>27</v>
      </c>
      <c r="B119" s="94" t="s">
        <v>272</v>
      </c>
      <c r="C119" s="61">
        <f>'[1]Income Statement'!C119</f>
        <v>-6553</v>
      </c>
      <c r="D119" s="59"/>
      <c r="E119" s="59"/>
    </row>
    <row r="120" spans="1:5" x14ac:dyDescent="0.25">
      <c r="A120" s="17" t="s">
        <v>28</v>
      </c>
      <c r="B120" s="94" t="s">
        <v>273</v>
      </c>
      <c r="C120" s="61">
        <f>'[1]Income Statement'!C120</f>
        <v>220</v>
      </c>
      <c r="D120" s="59"/>
      <c r="E120" s="59"/>
    </row>
    <row r="121" spans="1:5" x14ac:dyDescent="0.25">
      <c r="A121" s="17" t="s">
        <v>29</v>
      </c>
      <c r="B121" s="94" t="s">
        <v>274</v>
      </c>
      <c r="C121" s="61">
        <f>'[1]Income Statement'!C121</f>
        <v>185741.29553169003</v>
      </c>
      <c r="D121" s="59"/>
      <c r="E121" s="59"/>
    </row>
    <row r="122" spans="1:5" x14ac:dyDescent="0.25">
      <c r="A122" s="114" t="s">
        <v>63</v>
      </c>
      <c r="B122" s="114"/>
      <c r="C122" s="114"/>
    </row>
  </sheetData>
  <mergeCells count="4">
    <mergeCell ref="A122:C122"/>
    <mergeCell ref="A2:B2"/>
    <mergeCell ref="A3:B3"/>
    <mergeCell ref="A1:C1"/>
  </mergeCells>
  <conditionalFormatting sqref="D6:D121">
    <cfRule type="cellIs" dxfId="1" priority="2" operator="notBetween">
      <formula>0.5</formula>
      <formula>-0.5</formula>
    </cfRule>
  </conditionalFormatting>
  <conditionalFormatting sqref="E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2021-05-10T10:42:54Z</cp:lastPrinted>
  <dcterms:created xsi:type="dcterms:W3CDTF">2017-08-01T06:48:00Z</dcterms:created>
  <dcterms:modified xsi:type="dcterms:W3CDTF">2022-11-10T12:21:55Z</dcterms:modified>
</cp:coreProperties>
</file>