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rehvarleni\2022-06\За сайта финал\"/>
    </mc:Choice>
  </mc:AlternateContent>
  <bookViews>
    <workbookView xWindow="0" yWindow="0" windowWidth="21600" windowHeight="9630" tabRatio="602" activeTab="1"/>
  </bookViews>
  <sheets>
    <sheet name="ППФ - II-ро тримесечие 2022 г." sheetId="6" r:id="rId1"/>
    <sheet name="ППФ - I-во плугодие 2022 г." sheetId="10" r:id="rId2"/>
    <sheet name="ППФ - 2022 г." sheetId="9" state="hidden" r:id="rId3"/>
  </sheets>
  <definedNames>
    <definedName name="_xlnm.Print_Area" localSheetId="2">'ППФ - 2022 г.'!$A$1:$AA$44</definedName>
    <definedName name="_xlnm.Print_Area" localSheetId="0">'ППФ - II-ро тримесечие 2022 г.'!$A$1:$AA$44</definedName>
    <definedName name="_xlnm.Print_Area" localSheetId="1">'ППФ - I-во плугодие 2022 г.'!$A$1:$AA$44</definedName>
  </definedNames>
  <calcPr calcId="162913"/>
</workbook>
</file>

<file path=xl/calcChain.xml><?xml version="1.0" encoding="utf-8"?>
<calcChain xmlns="http://schemas.openxmlformats.org/spreadsheetml/2006/main">
  <c r="X7" i="10" l="1"/>
  <c r="X8" i="10"/>
  <c r="X9" i="10"/>
  <c r="X10" i="10"/>
  <c r="X11" i="10"/>
  <c r="X17" i="10" s="1"/>
  <c r="X12" i="10"/>
  <c r="X13" i="10"/>
  <c r="X14" i="10"/>
  <c r="X15" i="10"/>
  <c r="X16" i="10"/>
  <c r="C17" i="10"/>
  <c r="Y7" i="10" s="1"/>
  <c r="D17" i="10"/>
  <c r="Z7" i="10" s="1"/>
  <c r="E17" i="10"/>
  <c r="Y8" i="10" s="1"/>
  <c r="F17" i="10"/>
  <c r="Z8" i="10" s="1"/>
  <c r="G17" i="10"/>
  <c r="Y9" i="10" s="1"/>
  <c r="H17" i="10"/>
  <c r="Z9" i="10" s="1"/>
  <c r="I17" i="10"/>
  <c r="Y10" i="10" s="1"/>
  <c r="J17" i="10"/>
  <c r="K17" i="10"/>
  <c r="Y11" i="10" s="1"/>
  <c r="L17" i="10"/>
  <c r="M17" i="10"/>
  <c r="Y12" i="10" s="1"/>
  <c r="N17" i="10"/>
  <c r="Z12" i="10" s="1"/>
  <c r="O17" i="10"/>
  <c r="Y13" i="10" s="1"/>
  <c r="P17" i="10"/>
  <c r="Z13" i="10" s="1"/>
  <c r="Q17" i="10"/>
  <c r="Y14" i="10" s="1"/>
  <c r="R17" i="10"/>
  <c r="S17" i="10"/>
  <c r="Y15" i="10" s="1"/>
  <c r="T17" i="10"/>
  <c r="U17" i="10"/>
  <c r="Y16" i="10" s="1"/>
  <c r="V17" i="10"/>
  <c r="Z16" i="10" s="1"/>
  <c r="W17" i="10"/>
  <c r="Z15" i="10" l="1"/>
  <c r="Z11" i="10"/>
  <c r="Z14" i="10"/>
  <c r="Z10" i="10"/>
  <c r="W8" i="9"/>
  <c r="X8" i="9"/>
  <c r="W9" i="9"/>
  <c r="X9" i="9"/>
  <c r="W10" i="9"/>
  <c r="X10" i="9"/>
  <c r="W11" i="9"/>
  <c r="X11" i="9"/>
  <c r="W12" i="9"/>
  <c r="X12" i="9"/>
  <c r="W13" i="9"/>
  <c r="X13" i="9"/>
  <c r="W14" i="9"/>
  <c r="X14" i="9"/>
  <c r="W15" i="9"/>
  <c r="X15" i="9"/>
  <c r="W16" i="9"/>
  <c r="X16" i="9"/>
  <c r="X7" i="9"/>
  <c r="W7" i="9"/>
  <c r="U17" i="9"/>
  <c r="V17" i="9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Y16" i="6" s="1"/>
  <c r="V17" i="6"/>
  <c r="Z16" i="6" s="1"/>
  <c r="Z16" i="9" l="1"/>
  <c r="Y16" i="9"/>
  <c r="T17" i="9"/>
  <c r="Z15" i="9" s="1"/>
  <c r="S17" i="9"/>
  <c r="Y15" i="9" s="1"/>
  <c r="R17" i="9"/>
  <c r="Q17" i="9"/>
  <c r="Y14" i="9" s="1"/>
  <c r="P17" i="9"/>
  <c r="Z13" i="9" s="1"/>
  <c r="O17" i="9"/>
  <c r="N17" i="9"/>
  <c r="M17" i="9"/>
  <c r="L17" i="9"/>
  <c r="Z11" i="9" s="1"/>
  <c r="K17" i="9"/>
  <c r="J17" i="9"/>
  <c r="I17" i="9"/>
  <c r="Y10" i="9" s="1"/>
  <c r="H17" i="9"/>
  <c r="Z9" i="9" s="1"/>
  <c r="G17" i="9"/>
  <c r="F17" i="9"/>
  <c r="E17" i="9"/>
  <c r="D17" i="9"/>
  <c r="C17" i="9"/>
  <c r="Y7" i="9" s="1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Y12" i="9"/>
  <c r="Y8" i="9"/>
  <c r="W17" i="9" l="1"/>
  <c r="Y11" i="9"/>
  <c r="Z7" i="9"/>
  <c r="X17" i="9"/>
  <c r="Y9" i="9"/>
  <c r="Z13" i="6"/>
  <c r="W17" i="6"/>
  <c r="Z9" i="6"/>
  <c r="Z11" i="6"/>
  <c r="Y12" i="6"/>
  <c r="Y14" i="6"/>
  <c r="Y13" i="9"/>
  <c r="Z14" i="9"/>
  <c r="X17" i="6"/>
  <c r="Y8" i="6"/>
  <c r="Y7" i="6"/>
  <c r="Y9" i="6"/>
  <c r="Y13" i="6"/>
  <c r="Y11" i="6"/>
  <c r="Z10" i="9"/>
  <c r="Z8" i="9"/>
  <c r="Z12" i="9"/>
</calcChain>
</file>

<file path=xl/sharedStrings.xml><?xml version="1.0" encoding="utf-8"?>
<sst xmlns="http://schemas.openxmlformats.org/spreadsheetml/2006/main" count="158" uniqueCount="24">
  <si>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</si>
  <si>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</si>
  <si>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</si>
  <si>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</si>
  <si>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</si>
  <si>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</si>
  <si>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</si>
  <si>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>УПФ "Пенсионноосигурителен институт"</t>
  </si>
  <si>
    <t>и за размера на прехвърлените средства</t>
  </si>
  <si>
    <t xml:space="preserve">ППФ "Доверие" </t>
  </si>
  <si>
    <t xml:space="preserve">ППФ "Съгласие" </t>
  </si>
  <si>
    <t xml:space="preserve">ППФ "ДСК-Родина" </t>
  </si>
  <si>
    <t xml:space="preserve">ЗППФ "Алианц България" </t>
  </si>
  <si>
    <t xml:space="preserve">"ППФ ОББ" </t>
  </si>
  <si>
    <t>ППФ "ЦКБ - Сила"</t>
  </si>
  <si>
    <t xml:space="preserve">"ППФ - Бъдеще" </t>
  </si>
  <si>
    <t xml:space="preserve"> ППФ "Топлина" </t>
  </si>
  <si>
    <t xml:space="preserve">ППФ "ПОИ" </t>
  </si>
  <si>
    <t>ППФ "ДаллБогг: Живот и Здраве"</t>
  </si>
  <si>
    <t>ППФ "Топлина"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</si>
  <si>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 01.01.2022 г. - 31.03.2022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</si>
  <si>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 01.01.2022 г. - 30.06.2022 г. </t>
    </r>
  </si>
  <si>
    <t>и за размера на прехвърлените средства на 15.08.2022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</si>
  <si>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01.04.2022 г. - 30.06.2022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</si>
</sst>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lightUp">
        <bgColor theme="6" tint="0.79998168889431442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3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2" fillId="0" borderId="1" xfId="0" applyNumberFormat="1" applyFont="1" applyFill="1" applyBorder="1" applyAlignment="1"/>
    <xf numFmtId="3" fontId="6" fillId="0" borderId="1" xfId="0" applyNumberFormat="1" applyFont="1" applyBorder="1" applyAlignment="1"/>
    <xf numFmtId="3" fontId="6" fillId="0" borderId="3" xfId="0" applyNumberFormat="1" applyFont="1" applyBorder="1" applyAlignment="1"/>
    <xf numFmtId="3" fontId="14" fillId="2" borderId="1" xfId="0" applyNumberFormat="1" applyFont="1" applyFill="1" applyBorder="1" applyAlignment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7" fillId="0" borderId="3" xfId="1" applyNumberFormat="1" applyFont="1" applyBorder="1" applyAlignment="1"/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/>
    <xf numFmtId="1" fontId="1" fillId="0" borderId="1" xfId="0" applyNumberFormat="1" applyFont="1" applyBorder="1"/>
    <xf numFmtId="0" fontId="1" fillId="0" borderId="15" xfId="1" applyFont="1" applyBorder="1" applyAlignment="1">
      <alignment vertical="center" wrapText="1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3" fontId="1" fillId="3" borderId="1" xfId="0" applyNumberFormat="1" applyFont="1" applyFill="1" applyBorder="1" applyAlignment="1"/>
    <xf numFmtId="3" fontId="1" fillId="3" borderId="3" xfId="0" applyNumberFormat="1" applyFont="1" applyFill="1" applyBorder="1" applyAlignment="1"/>
    <xf numFmtId="3" fontId="14" fillId="3" borderId="1" xfId="0" applyNumberFormat="1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II-ро тримесечие 2022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2022 г.'!$X$15</c:f>
              <c:numCache>
                <c:formatCode>#,##0</c:formatCode>
                <c:ptCount val="1"/>
                <c:pt idx="0">
                  <c:v>842754.46</c:v>
                </c:pt>
              </c:numCache>
            </c:numRef>
          </c:cat>
          <c:val>
            <c:numRef>
              <c:f>'ППФ - II-ро тримесечие 2022 г.'!$Z$7</c:f>
              <c:numCache>
                <c:formatCode>#,##0</c:formatCode>
                <c:ptCount val="1"/>
                <c:pt idx="0">
                  <c:v>3801139.2399999993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'ППФ - II-ро тримесечие 2022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2022 г.'!$X$15</c:f>
              <c:numCache>
                <c:formatCode>#,##0</c:formatCode>
                <c:ptCount val="1"/>
                <c:pt idx="0">
                  <c:v>842754.46</c:v>
                </c:pt>
              </c:numCache>
            </c:numRef>
          </c:cat>
          <c:val>
            <c:numRef>
              <c:f>'ППФ - II-ро тримесечие 2022 г.'!$Z$8</c:f>
              <c:numCache>
                <c:formatCode>#,##0</c:formatCode>
                <c:ptCount val="1"/>
                <c:pt idx="0">
                  <c:v>-3387353.4799999995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'ППФ - II-ро тримесечие 2022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II-ро тримесечие 2022 г.'!$X$15</c:f>
              <c:numCache>
                <c:formatCode>#,##0</c:formatCode>
                <c:ptCount val="1"/>
                <c:pt idx="0">
                  <c:v>842754.46</c:v>
                </c:pt>
              </c:numCache>
            </c:numRef>
          </c:cat>
          <c:val>
            <c:numRef>
              <c:f>'ППФ - II-ро тримесечие 2022 г.'!$Z$9</c:f>
              <c:numCache>
                <c:formatCode>#,##0</c:formatCode>
                <c:ptCount val="1"/>
                <c:pt idx="0">
                  <c:v>3749336.08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'ППФ - II-ро тримесечие 2022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2022 г.'!$X$15</c:f>
              <c:numCache>
                <c:formatCode>#,##0</c:formatCode>
                <c:ptCount val="1"/>
                <c:pt idx="0">
                  <c:v>842754.46</c:v>
                </c:pt>
              </c:numCache>
            </c:numRef>
          </c:cat>
          <c:val>
            <c:numRef>
              <c:f>'ППФ - II-ро тримесечие 2022 г.'!$Z$10</c:f>
              <c:numCache>
                <c:formatCode>#,##0</c:formatCode>
                <c:ptCount val="1"/>
                <c:pt idx="0">
                  <c:v>-1654760.5599999996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'ППФ - II-ро тримесечие 2022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2022 г.'!$X$15</c:f>
              <c:numCache>
                <c:formatCode>#,##0</c:formatCode>
                <c:ptCount val="1"/>
                <c:pt idx="0">
                  <c:v>842754.46</c:v>
                </c:pt>
              </c:numCache>
            </c:numRef>
          </c:cat>
          <c:val>
            <c:numRef>
              <c:f>'ППФ - II-ро тримесечие 2022 г.'!$Z$11</c:f>
              <c:numCache>
                <c:formatCode>#,##0</c:formatCode>
                <c:ptCount val="1"/>
                <c:pt idx="0">
                  <c:v>-883375.1800000004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'ППФ - II-ро тримесечие 2022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2022 г.'!$X$15</c:f>
              <c:numCache>
                <c:formatCode>#,##0</c:formatCode>
                <c:ptCount val="1"/>
                <c:pt idx="0">
                  <c:v>842754.46</c:v>
                </c:pt>
              </c:numCache>
            </c:numRef>
          </c:cat>
          <c:val>
            <c:numRef>
              <c:f>'ППФ - II-ро тримесечие 2022 г.'!$Z$12</c:f>
              <c:numCache>
                <c:formatCode>#,##0</c:formatCode>
                <c:ptCount val="1"/>
                <c:pt idx="0">
                  <c:v>-2847714.3800000008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'ППФ - II-ро тримесечие 2022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2022 г.'!$X$15</c:f>
              <c:numCache>
                <c:formatCode>#,##0</c:formatCode>
                <c:ptCount val="1"/>
                <c:pt idx="0">
                  <c:v>842754.46</c:v>
                </c:pt>
              </c:numCache>
            </c:numRef>
          </c:cat>
          <c:val>
            <c:numRef>
              <c:f>'ППФ - II-ро тримесечие 2022 г.'!$Z$13</c:f>
              <c:numCache>
                <c:formatCode>#,##0</c:formatCode>
                <c:ptCount val="1"/>
                <c:pt idx="0">
                  <c:v>1697620.2299999991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'ППФ - II-ро тримесечие 2022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2022 г.'!$X$15</c:f>
              <c:numCache>
                <c:formatCode>#,##0</c:formatCode>
                <c:ptCount val="1"/>
                <c:pt idx="0">
                  <c:v>842754.46</c:v>
                </c:pt>
              </c:numCache>
            </c:numRef>
          </c:cat>
          <c:val>
            <c:numRef>
              <c:f>'ППФ - II-ро тримесечие 2022 г.'!$Z$14</c:f>
              <c:numCache>
                <c:formatCode>#,##0</c:formatCode>
                <c:ptCount val="1"/>
                <c:pt idx="0">
                  <c:v>-1058438.4699999997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'ППФ - II-ро тримесечие 2022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2022 г.'!$X$15</c:f>
              <c:numCache>
                <c:formatCode>#,##0</c:formatCode>
                <c:ptCount val="1"/>
                <c:pt idx="0">
                  <c:v>842754.46</c:v>
                </c:pt>
              </c:numCache>
            </c:numRef>
          </c:cat>
          <c:val>
            <c:numRef>
              <c:f>'ППФ - II-ро тримесечие 2022 г.'!$Z$15</c:f>
              <c:numCache>
                <c:formatCode>#,##0</c:formatCode>
                <c:ptCount val="1"/>
                <c:pt idx="0">
                  <c:v>-365444.45999999996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'ППФ - II-ро тримесечие 2022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II-ро тримесечие 2022 г.'!$X$15</c:f>
              <c:numCache>
                <c:formatCode>#,##0</c:formatCode>
                <c:ptCount val="1"/>
                <c:pt idx="0">
                  <c:v>842754.46</c:v>
                </c:pt>
              </c:numCache>
            </c:numRef>
          </c:cat>
          <c:val>
            <c:numRef>
              <c:f>'ППФ - II-ро тримесечие 2022 г.'!$Z$16</c:f>
              <c:numCache>
                <c:formatCode>#,##0</c:formatCode>
                <c:ptCount val="1"/>
                <c:pt idx="0">
                  <c:v>948990.98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II-ро тримесечие 2022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2022 г.'!$Y$16</c:f>
              <c:numCache>
                <c:formatCode>#,##0</c:formatCode>
                <c:ptCount val="1"/>
                <c:pt idx="0">
                  <c:v>124</c:v>
                </c:pt>
              </c:numCache>
            </c:numRef>
          </c:cat>
          <c:val>
            <c:numRef>
              <c:f>'ППФ - II-ро тримесечие 2022 г.'!$Y$7</c:f>
              <c:numCache>
                <c:formatCode>#,##0</c:formatCode>
                <c:ptCount val="1"/>
                <c:pt idx="0">
                  <c:v>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'ППФ - II-ро тримесечие 2022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II-ро тримесечие 2022 г.'!$Y$16</c:f>
              <c:numCache>
                <c:formatCode>#,##0</c:formatCode>
                <c:ptCount val="1"/>
                <c:pt idx="0">
                  <c:v>124</c:v>
                </c:pt>
              </c:numCache>
            </c:numRef>
          </c:cat>
          <c:val>
            <c:numRef>
              <c:f>'ППФ - II-ро тримесечие 2022 г.'!$Y$8</c:f>
              <c:numCache>
                <c:formatCode>#,##0</c:formatCode>
                <c:ptCount val="1"/>
                <c:pt idx="0">
                  <c:v>-597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'ППФ - II-ро тримесечие 2022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2022 г.'!$Y$16</c:f>
              <c:numCache>
                <c:formatCode>#,##0</c:formatCode>
                <c:ptCount val="1"/>
                <c:pt idx="0">
                  <c:v>124</c:v>
                </c:pt>
              </c:numCache>
            </c:numRef>
          </c:cat>
          <c:val>
            <c:numRef>
              <c:f>'ППФ - II-ро тримесечие 2022 г.'!$Y$9</c:f>
              <c:numCache>
                <c:formatCode>#,##0</c:formatCode>
                <c:ptCount val="1"/>
                <c:pt idx="0">
                  <c:v>1085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'ППФ - II-ро тримесечие 2022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2022 г.'!$Y$16</c:f>
              <c:numCache>
                <c:formatCode>#,##0</c:formatCode>
                <c:ptCount val="1"/>
                <c:pt idx="0">
                  <c:v>124</c:v>
                </c:pt>
              </c:numCache>
            </c:numRef>
          </c:cat>
          <c:val>
            <c:numRef>
              <c:f>'ППФ - II-ро тримесечие 2022 г.'!$Y$10</c:f>
              <c:numCache>
                <c:formatCode>#,##0</c:formatCode>
                <c:ptCount val="1"/>
                <c:pt idx="0">
                  <c:v>-152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'ППФ - II-ро тримесечие 2022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2022 г.'!$Y$16</c:f>
              <c:numCache>
                <c:formatCode>#,##0</c:formatCode>
                <c:ptCount val="1"/>
                <c:pt idx="0">
                  <c:v>124</c:v>
                </c:pt>
              </c:numCache>
            </c:numRef>
          </c:cat>
          <c:val>
            <c:numRef>
              <c:f>'ППФ - II-ро тримесечие 2022 г.'!$Y$11</c:f>
              <c:numCache>
                <c:formatCode>#,##0</c:formatCode>
                <c:ptCount val="1"/>
                <c:pt idx="0">
                  <c:v>-260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'ППФ - II-ро тримесечие 2022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2022 г.'!$Y$16</c:f>
              <c:numCache>
                <c:formatCode>#,##0</c:formatCode>
                <c:ptCount val="1"/>
                <c:pt idx="0">
                  <c:v>124</c:v>
                </c:pt>
              </c:numCache>
            </c:numRef>
          </c:cat>
          <c:val>
            <c:numRef>
              <c:f>'ППФ - II-ро тримесечие 2022 г.'!$Y$12</c:f>
              <c:numCache>
                <c:formatCode>#,##0</c:formatCode>
                <c:ptCount val="1"/>
                <c:pt idx="0">
                  <c:v>-575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'ППФ - II-ро тримесечие 2022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2022 г.'!$Y$16</c:f>
              <c:numCache>
                <c:formatCode>#,##0</c:formatCode>
                <c:ptCount val="1"/>
                <c:pt idx="0">
                  <c:v>124</c:v>
                </c:pt>
              </c:numCache>
            </c:numRef>
          </c:cat>
          <c:val>
            <c:numRef>
              <c:f>'ППФ - II-ро тримесечие 2022 г.'!$Y$13</c:f>
              <c:numCache>
                <c:formatCode>#,##0</c:formatCode>
                <c:ptCount val="1"/>
                <c:pt idx="0">
                  <c:v>-77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'ППФ - II-ро тримесечие 2022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2022 г.'!$Y$16</c:f>
              <c:numCache>
                <c:formatCode>#,##0</c:formatCode>
                <c:ptCount val="1"/>
                <c:pt idx="0">
                  <c:v>124</c:v>
                </c:pt>
              </c:numCache>
            </c:numRef>
          </c:cat>
          <c:val>
            <c:numRef>
              <c:f>'ППФ - II-ро тримесечие 2022 г.'!$Y$14</c:f>
              <c:numCache>
                <c:formatCode>#,##0</c:formatCode>
                <c:ptCount val="1"/>
                <c:pt idx="0">
                  <c:v>-369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'ППФ - II-ро тримесечие 2022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2022 г.'!$Y$16</c:f>
              <c:numCache>
                <c:formatCode>#,##0</c:formatCode>
                <c:ptCount val="1"/>
                <c:pt idx="0">
                  <c:v>124</c:v>
                </c:pt>
              </c:numCache>
            </c:numRef>
          </c:cat>
          <c:val>
            <c:numRef>
              <c:f>'ППФ - II-ро тримесечие 2022 г.'!$Y$15</c:f>
              <c:numCache>
                <c:formatCode>#,##0</c:formatCode>
                <c:ptCount val="1"/>
                <c:pt idx="0">
                  <c:v>-175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'ППФ - II-ро тримесечие 2022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II-ро тримесечие 2022 г.'!$Y$16</c:f>
              <c:numCache>
                <c:formatCode>#,##0</c:formatCode>
                <c:ptCount val="1"/>
                <c:pt idx="0">
                  <c:v>124</c:v>
                </c:pt>
              </c:numCache>
            </c:numRef>
          </c:cat>
          <c:val>
            <c:numRef>
              <c:f>'ППФ - II-ро тримесечие 2022 г.'!$Y$16</c:f>
              <c:numCache>
                <c:formatCode>#,##0</c:formatCode>
                <c:ptCount val="1"/>
                <c:pt idx="0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плугодие 2022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E56-40B2-8B62-33E29E63E84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плугодие 2022 г.'!$Z$7</c:f>
              <c:numCache>
                <c:formatCode>#,##0</c:formatCode>
                <c:ptCount val="1"/>
                <c:pt idx="0">
                  <c:v>8129144.7100000046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56-40B2-8B62-33E29E63E84F}"/>
            </c:ext>
          </c:extLst>
        </c:ser>
        <c:ser>
          <c:idx val="1"/>
          <c:order val="1"/>
          <c:tx>
            <c:strRef>
              <c:f>'ППФ - I-во плугодие 2022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плугодие 2022 г.'!$Z$8</c:f>
              <c:numCache>
                <c:formatCode>#,##0</c:formatCode>
                <c:ptCount val="1"/>
                <c:pt idx="0">
                  <c:v>-6260350.75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56-40B2-8B62-33E29E63E84F}"/>
            </c:ext>
          </c:extLst>
        </c:ser>
        <c:ser>
          <c:idx val="2"/>
          <c:order val="2"/>
          <c:tx>
            <c:strRef>
              <c:f>'ППФ - I-во плугодие 2022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672620855841E-3"/>
                  <c:y val="4.377132062165093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E56-40B2-8B62-33E29E63E84F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плугодие 2022 г.'!$Z$9</c:f>
              <c:numCache>
                <c:formatCode>#,##0</c:formatCode>
                <c:ptCount val="1"/>
                <c:pt idx="0">
                  <c:v>9407441.4899999965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56-40B2-8B62-33E29E63E84F}"/>
            </c:ext>
          </c:extLst>
        </c:ser>
        <c:ser>
          <c:idx val="3"/>
          <c:order val="3"/>
          <c:tx>
            <c:strRef>
              <c:f>'ППФ - I-во плугодие 2022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плугодие 2022 г.'!$Z$10</c:f>
              <c:numCache>
                <c:formatCode>#,##0</c:formatCode>
                <c:ptCount val="1"/>
                <c:pt idx="0">
                  <c:v>-2682816.4199999981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E56-40B2-8B62-33E29E63E84F}"/>
            </c:ext>
          </c:extLst>
        </c:ser>
        <c:ser>
          <c:idx val="4"/>
          <c:order val="4"/>
          <c:tx>
            <c:strRef>
              <c:f>'ППФ - I-во плугодие 2022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плугодие 2022 г.'!$Z$11</c:f>
              <c:numCache>
                <c:formatCode>#,##0</c:formatCode>
                <c:ptCount val="1"/>
                <c:pt idx="0">
                  <c:v>-2451336.1600000011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E56-40B2-8B62-33E29E63E84F}"/>
            </c:ext>
          </c:extLst>
        </c:ser>
        <c:ser>
          <c:idx val="5"/>
          <c:order val="5"/>
          <c:tx>
            <c:strRef>
              <c:f>'ППФ - I-во плугодие 2022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плугодие 2022 г.'!$Z$12</c:f>
              <c:numCache>
                <c:formatCode>#,##0</c:formatCode>
                <c:ptCount val="1"/>
                <c:pt idx="0">
                  <c:v>-4911654.3999999985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E56-40B2-8B62-33E29E63E84F}"/>
            </c:ext>
          </c:extLst>
        </c:ser>
        <c:ser>
          <c:idx val="7"/>
          <c:order val="6"/>
          <c:tx>
            <c:strRef>
              <c:f>'ППФ - I-во плугодие 2022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плугодие 2022 г.'!$Z$13</c:f>
              <c:numCache>
                <c:formatCode>#,##0</c:formatCode>
                <c:ptCount val="1"/>
                <c:pt idx="0">
                  <c:v>783793.31999999983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E56-40B2-8B62-33E29E63E84F}"/>
            </c:ext>
          </c:extLst>
        </c:ser>
        <c:ser>
          <c:idx val="8"/>
          <c:order val="7"/>
          <c:tx>
            <c:strRef>
              <c:f>'ППФ - I-во плугодие 2022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плугодие 2022 г.'!$Z$14</c:f>
              <c:numCache>
                <c:formatCode>#,##0</c:formatCode>
                <c:ptCount val="1"/>
                <c:pt idx="0">
                  <c:v>-1854703.0300000003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E56-40B2-8B62-33E29E63E84F}"/>
            </c:ext>
          </c:extLst>
        </c:ser>
        <c:ser>
          <c:idx val="9"/>
          <c:order val="8"/>
          <c:tx>
            <c:strRef>
              <c:f>'ППФ - I-во плугодие 2022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плугодие 2022 г.'!$Z$15</c:f>
              <c:numCache>
                <c:formatCode>#,##0</c:formatCode>
                <c:ptCount val="1"/>
                <c:pt idx="0">
                  <c:v>-1304320.0399999998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E56-40B2-8B62-33E29E63E84F}"/>
            </c:ext>
          </c:extLst>
        </c:ser>
        <c:ser>
          <c:idx val="6"/>
          <c:order val="9"/>
          <c:tx>
            <c:strRef>
              <c:f>'ППФ - I-во плугодие 2022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'ППФ - I-во плугодие 2022 г.'!$Z$16</c:f>
              <c:numCache>
                <c:formatCode>#,##0</c:formatCode>
                <c:ptCount val="1"/>
                <c:pt idx="0">
                  <c:v>1144801.2800000003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E56-40B2-8B62-33E29E63E84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097339929006721E-2"/>
          <c:y val="0.81709741550695825"/>
          <c:w val="0.9589500190664656"/>
          <c:h val="0.1590457256461234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плугодие 2022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плугодие 2022 г.'!$Y$7</c:f>
              <c:numCache>
                <c:formatCode>#,##0</c:formatCode>
                <c:ptCount val="1"/>
                <c:pt idx="0">
                  <c:v>2091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A6-4989-B210-7F85D27C330C}"/>
            </c:ext>
          </c:extLst>
        </c:ser>
        <c:ser>
          <c:idx val="1"/>
          <c:order val="1"/>
          <c:tx>
            <c:strRef>
              <c:f>'ППФ - I-во плугодие 2022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плугодие 2022 г.'!$Y$8</c:f>
              <c:numCache>
                <c:formatCode>#,##0</c:formatCode>
                <c:ptCount val="1"/>
                <c:pt idx="0">
                  <c:v>-1171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A6-4989-B210-7F85D27C330C}"/>
            </c:ext>
          </c:extLst>
        </c:ser>
        <c:ser>
          <c:idx val="2"/>
          <c:order val="2"/>
          <c:tx>
            <c:strRef>
              <c:f>'ППФ - I-во плугодие 2022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5A6-4989-B210-7F85D27C330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плугодие 2022 г.'!$Y$9</c:f>
              <c:numCache>
                <c:formatCode>#,##0</c:formatCode>
                <c:ptCount val="1"/>
                <c:pt idx="0">
                  <c:v>2358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A6-4989-B210-7F85D27C330C}"/>
            </c:ext>
          </c:extLst>
        </c:ser>
        <c:ser>
          <c:idx val="3"/>
          <c:order val="3"/>
          <c:tx>
            <c:strRef>
              <c:f>'ППФ - I-во плугодие 2022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5A6-4989-B210-7F85D27C330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плугодие 2022 г.'!$Y$10</c:f>
              <c:numCache>
                <c:formatCode>#,##0</c:formatCode>
                <c:ptCount val="1"/>
                <c:pt idx="0">
                  <c:v>-281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A6-4989-B210-7F85D27C330C}"/>
            </c:ext>
          </c:extLst>
        </c:ser>
        <c:ser>
          <c:idx val="4"/>
          <c:order val="4"/>
          <c:tx>
            <c:strRef>
              <c:f>'ППФ - I-во плугодие 2022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плугодие 2022 г.'!$Y$11</c:f>
              <c:numCache>
                <c:formatCode>#,##0</c:formatCode>
                <c:ptCount val="1"/>
                <c:pt idx="0">
                  <c:v>-583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5A6-4989-B210-7F85D27C330C}"/>
            </c:ext>
          </c:extLst>
        </c:ser>
        <c:ser>
          <c:idx val="5"/>
          <c:order val="5"/>
          <c:tx>
            <c:strRef>
              <c:f>'ППФ - I-во плугодие 2022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плугодие 2022 г.'!$Y$12</c:f>
              <c:numCache>
                <c:formatCode>#,##0</c:formatCode>
                <c:ptCount val="1"/>
                <c:pt idx="0">
                  <c:v>-1077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5A6-4989-B210-7F85D27C330C}"/>
            </c:ext>
          </c:extLst>
        </c:ser>
        <c:ser>
          <c:idx val="7"/>
          <c:order val="6"/>
          <c:tx>
            <c:strRef>
              <c:f>'ППФ - I-во плугодие 2022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5A6-4989-B210-7F85D27C330C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плугодие 2022 г.'!$Y$13</c:f>
              <c:numCache>
                <c:formatCode>#,##0</c:formatCode>
                <c:ptCount val="1"/>
                <c:pt idx="0">
                  <c:v>-375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5A6-4989-B210-7F85D27C330C}"/>
            </c:ext>
          </c:extLst>
        </c:ser>
        <c:ser>
          <c:idx val="8"/>
          <c:order val="7"/>
          <c:tx>
            <c:strRef>
              <c:f>'ППФ - I-во плугодие 2022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плугодие 2022 г.'!$Y$14</c:f>
              <c:numCache>
                <c:formatCode>#,##0</c:formatCode>
                <c:ptCount val="1"/>
                <c:pt idx="0">
                  <c:v>-682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A6-4989-B210-7F85D27C330C}"/>
            </c:ext>
          </c:extLst>
        </c:ser>
        <c:ser>
          <c:idx val="9"/>
          <c:order val="8"/>
          <c:tx>
            <c:strRef>
              <c:f>'ППФ - I-во плугодие 2022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плугодие 2022 г.'!$Y$15</c:f>
              <c:numCache>
                <c:formatCode>#,##0</c:formatCode>
                <c:ptCount val="1"/>
                <c:pt idx="0">
                  <c:v>-441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5A6-4989-B210-7F85D27C330C}"/>
            </c:ext>
          </c:extLst>
        </c:ser>
        <c:ser>
          <c:idx val="6"/>
          <c:order val="9"/>
          <c:tx>
            <c:strRef>
              <c:f>'ППФ - I-во плугодие 2022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'ППФ - I-во плугодие 2022 г.'!$Y$16</c:f>
              <c:numCache>
                <c:formatCode>#,##0</c:formatCode>
                <c:ptCount val="1"/>
                <c:pt idx="0">
                  <c:v>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5A6-4989-B210-7F85D27C33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245766421790615E-2"/>
          <c:y val="0.81150950890824358"/>
          <c:w val="0.96440704702883351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- 2022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A9-4BB5-AE1F-B79364C051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г.'!$Z$7</c:f>
              <c:numCache>
                <c:formatCode>#,##0</c:formatCode>
                <c:ptCount val="1"/>
                <c:pt idx="0">
                  <c:v>4328005.47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3-473B-B15D-478E67EF085D}"/>
            </c:ext>
          </c:extLst>
        </c:ser>
        <c:ser>
          <c:idx val="1"/>
          <c:order val="1"/>
          <c:tx>
            <c:strRef>
              <c:f>'ППФ - 2022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г.'!$Z$8</c:f>
              <c:numCache>
                <c:formatCode>#,##0</c:formatCode>
                <c:ptCount val="1"/>
                <c:pt idx="0">
                  <c:v>-2872997.2699999996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3-473B-B15D-478E67EF085D}"/>
            </c:ext>
          </c:extLst>
        </c:ser>
        <c:ser>
          <c:idx val="2"/>
          <c:order val="2"/>
          <c:tx>
            <c:strRef>
              <c:f>'ППФ - 2022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672620855841E-3"/>
                  <c:y val="4.377132062165093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C16-431A-B41C-4FB0D7C89F30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г.'!$Z$9</c:f>
              <c:numCache>
                <c:formatCode>#,##0</c:formatCode>
                <c:ptCount val="1"/>
                <c:pt idx="0">
                  <c:v>5658105.4100000001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3-473B-B15D-478E67EF085D}"/>
            </c:ext>
          </c:extLst>
        </c:ser>
        <c:ser>
          <c:idx val="3"/>
          <c:order val="3"/>
          <c:tx>
            <c:strRef>
              <c:f>'ППФ - 2022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г.'!$Z$10</c:f>
              <c:numCache>
                <c:formatCode>#,##0</c:formatCode>
                <c:ptCount val="1"/>
                <c:pt idx="0">
                  <c:v>-1028055.8600000008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3-473B-B15D-478E67EF085D}"/>
            </c:ext>
          </c:extLst>
        </c:ser>
        <c:ser>
          <c:idx val="4"/>
          <c:order val="4"/>
          <c:tx>
            <c:strRef>
              <c:f>'ППФ - 2022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г.'!$Z$11</c:f>
              <c:numCache>
                <c:formatCode>#,##0</c:formatCode>
                <c:ptCount val="1"/>
                <c:pt idx="0">
                  <c:v>-1567960.9799999995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B3-473B-B15D-478E67EF085D}"/>
            </c:ext>
          </c:extLst>
        </c:ser>
        <c:ser>
          <c:idx val="5"/>
          <c:order val="5"/>
          <c:tx>
            <c:strRef>
              <c:f>'ППФ - 2022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г.'!$Z$12</c:f>
              <c:numCache>
                <c:formatCode>#,##0</c:formatCode>
                <c:ptCount val="1"/>
                <c:pt idx="0">
                  <c:v>-2063940.0199999991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B3-473B-B15D-478E67EF085D}"/>
            </c:ext>
          </c:extLst>
        </c:ser>
        <c:ser>
          <c:idx val="7"/>
          <c:order val="6"/>
          <c:tx>
            <c:strRef>
              <c:f>'ППФ - 2022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г.'!$Z$13</c:f>
              <c:numCache>
                <c:formatCode>#,##0</c:formatCode>
                <c:ptCount val="1"/>
                <c:pt idx="0">
                  <c:v>-913826.91000000027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B3-473B-B15D-478E67EF085D}"/>
            </c:ext>
          </c:extLst>
        </c:ser>
        <c:ser>
          <c:idx val="8"/>
          <c:order val="7"/>
          <c:tx>
            <c:strRef>
              <c:f>'ППФ - 2022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г.'!$Z$14</c:f>
              <c:numCache>
                <c:formatCode>#,##0</c:formatCode>
                <c:ptCount val="1"/>
                <c:pt idx="0">
                  <c:v>-796264.56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B3-473B-B15D-478E67EF085D}"/>
            </c:ext>
          </c:extLst>
        </c:ser>
        <c:ser>
          <c:idx val="9"/>
          <c:order val="8"/>
          <c:tx>
            <c:strRef>
              <c:f>'ППФ - 2022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г.'!$Z$15</c:f>
              <c:numCache>
                <c:formatCode>#,##0</c:formatCode>
                <c:ptCount val="1"/>
                <c:pt idx="0">
                  <c:v>-938875.57999999984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B3-473B-B15D-478E67EF085D}"/>
            </c:ext>
          </c:extLst>
        </c:ser>
        <c:ser>
          <c:idx val="6"/>
          <c:order val="9"/>
          <c:tx>
            <c:strRef>
              <c:f>'ППФ - 2022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'ППФ - 2022 г.'!$Z$16</c:f>
              <c:numCache>
                <c:formatCode>#,##0</c:formatCode>
                <c:ptCount val="1"/>
                <c:pt idx="0">
                  <c:v>195810.3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55-49F4-9025-A7FBCBF010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097339929006721E-2"/>
          <c:y val="0.81709741550695825"/>
          <c:w val="0.9589500190664656"/>
          <c:h val="0.1590457256461234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- 2022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г.'!$Y$7</c:f>
              <c:numCache>
                <c:formatCode>#,##0</c:formatCode>
                <c:ptCount val="1"/>
                <c:pt idx="0">
                  <c:v>1095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E-4811-9C96-C30C8355BC61}"/>
            </c:ext>
          </c:extLst>
        </c:ser>
        <c:ser>
          <c:idx val="1"/>
          <c:order val="1"/>
          <c:tx>
            <c:strRef>
              <c:f>'ППФ - 2022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г.'!$Y$8</c:f>
              <c:numCache>
                <c:formatCode>#,##0</c:formatCode>
                <c:ptCount val="1"/>
                <c:pt idx="0">
                  <c:v>-574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E-4811-9C96-C30C8355BC61}"/>
            </c:ext>
          </c:extLst>
        </c:ser>
        <c:ser>
          <c:idx val="2"/>
          <c:order val="2"/>
          <c:tx>
            <c:strRef>
              <c:f>'ППФ - 2022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г.'!$Y$9</c:f>
              <c:numCache>
                <c:formatCode>#,##0</c:formatCode>
                <c:ptCount val="1"/>
                <c:pt idx="0">
                  <c:v>1273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E-4811-9C96-C30C8355BC61}"/>
            </c:ext>
          </c:extLst>
        </c:ser>
        <c:ser>
          <c:idx val="3"/>
          <c:order val="3"/>
          <c:tx>
            <c:strRef>
              <c:f>'ППФ - 2022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г.'!$Y$10</c:f>
              <c:numCache>
                <c:formatCode>#,##0</c:formatCode>
                <c:ptCount val="1"/>
                <c:pt idx="0">
                  <c:v>-129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0E-4811-9C96-C30C8355BC61}"/>
            </c:ext>
          </c:extLst>
        </c:ser>
        <c:ser>
          <c:idx val="4"/>
          <c:order val="4"/>
          <c:tx>
            <c:strRef>
              <c:f>'ППФ - 2022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г.'!$Y$11</c:f>
              <c:numCache>
                <c:formatCode>#,##0</c:formatCode>
                <c:ptCount val="1"/>
                <c:pt idx="0">
                  <c:v>-323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0E-4811-9C96-C30C8355BC61}"/>
            </c:ext>
          </c:extLst>
        </c:ser>
        <c:ser>
          <c:idx val="5"/>
          <c:order val="5"/>
          <c:tx>
            <c:strRef>
              <c:f>'ППФ - 2022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г.'!$Y$12</c:f>
              <c:numCache>
                <c:formatCode>#,##0</c:formatCode>
                <c:ptCount val="1"/>
                <c:pt idx="0">
                  <c:v>-502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E-4811-9C96-C30C8355BC61}"/>
            </c:ext>
          </c:extLst>
        </c:ser>
        <c:ser>
          <c:idx val="7"/>
          <c:order val="6"/>
          <c:tx>
            <c:strRef>
              <c:f>'ППФ - 2022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г.'!$Y$13</c:f>
              <c:numCache>
                <c:formatCode>#,##0</c:formatCode>
                <c:ptCount val="1"/>
                <c:pt idx="0">
                  <c:v>-298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E-4811-9C96-C30C8355BC61}"/>
            </c:ext>
          </c:extLst>
        </c:ser>
        <c:ser>
          <c:idx val="8"/>
          <c:order val="7"/>
          <c:tx>
            <c:strRef>
              <c:f>'ППФ - 2022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г.'!$Y$14</c:f>
              <c:numCache>
                <c:formatCode>#,##0</c:formatCode>
                <c:ptCount val="1"/>
                <c:pt idx="0">
                  <c:v>-313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E-4811-9C96-C30C8355BC61}"/>
            </c:ext>
          </c:extLst>
        </c:ser>
        <c:ser>
          <c:idx val="9"/>
          <c:order val="8"/>
          <c:tx>
            <c:strRef>
              <c:f>'ППФ - 2022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- 2022 г.'!$Y$15</c:f>
              <c:numCache>
                <c:formatCode>#,##0</c:formatCode>
                <c:ptCount val="1"/>
                <c:pt idx="0">
                  <c:v>-266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0E-4811-9C96-C30C8355BC61}"/>
            </c:ext>
          </c:extLst>
        </c:ser>
        <c:ser>
          <c:idx val="6"/>
          <c:order val="9"/>
          <c:tx>
            <c:strRef>
              <c:f>'ППФ - 2022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'ППФ - 2022 г.'!$Y$16</c:f>
              <c:numCache>
                <c:formatCode>#,##0</c:formatCode>
                <c:ptCount val="1"/>
                <c:pt idx="0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17-4993-98CC-E6EA235592F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245766421790615E-2"/>
          <c:y val="0.81150950890824358"/>
          <c:w val="0.96440704702883351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647701</xdr:colOff>
      <xdr:row>18</xdr:row>
      <xdr:rowOff>180975</xdr:rowOff>
    </xdr:from>
    <xdr:to>
      <xdr:col>25</xdr:col>
      <xdr:colOff>835479</xdr:colOff>
      <xdr:row>42</xdr:row>
      <xdr:rowOff>82550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222251</xdr:colOff>
      <xdr:row>18</xdr:row>
      <xdr:rowOff>184150</xdr:rowOff>
    </xdr:from>
    <xdr:to>
      <xdr:col>11</xdr:col>
      <xdr:colOff>520701</xdr:colOff>
      <xdr:row>42</xdr:row>
      <xdr:rowOff>95250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19</xdr:row>
      <xdr:rowOff>28575</xdr:rowOff>
    </xdr:from>
    <xdr:to>
      <xdr:col>26</xdr:col>
      <xdr:colOff>0</xdr:colOff>
      <xdr:row>43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816428</xdr:colOff>
      <xdr:row>43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19</xdr:row>
      <xdr:rowOff>28575</xdr:rowOff>
    </xdr:from>
    <xdr:to>
      <xdr:col>26</xdr:col>
      <xdr:colOff>0</xdr:colOff>
      <xdr:row>43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816428</xdr:colOff>
      <xdr:row>43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51" t="s">
        <v>23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spans="1:96" ht="18.75" x14ac:dyDescent="0.3">
      <c r="A2" s="51" t="s">
        <v>22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55" t="s">
        <v>4</v>
      </c>
      <c r="B4" s="55"/>
      <c r="C4" s="53" t="s">
        <v>5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55"/>
      <c r="B5" s="55"/>
      <c r="C5" s="55" t="s">
        <v>9</v>
      </c>
      <c r="D5" s="55"/>
      <c r="E5" s="55" t="s">
        <v>10</v>
      </c>
      <c r="F5" s="55"/>
      <c r="G5" s="55" t="s">
        <v>11</v>
      </c>
      <c r="H5" s="55"/>
      <c r="I5" s="55" t="s">
        <v>12</v>
      </c>
      <c r="J5" s="55"/>
      <c r="K5" s="55" t="s">
        <v>13</v>
      </c>
      <c r="L5" s="55"/>
      <c r="M5" s="55" t="s">
        <v>14</v>
      </c>
      <c r="N5" s="55"/>
      <c r="O5" s="55" t="s">
        <v>15</v>
      </c>
      <c r="P5" s="55"/>
      <c r="Q5" s="55" t="s">
        <v>16</v>
      </c>
      <c r="R5" s="55"/>
      <c r="S5" s="57" t="s">
        <v>17</v>
      </c>
      <c r="T5" s="58"/>
      <c r="U5" s="57" t="s">
        <v>18</v>
      </c>
      <c r="V5" s="58"/>
      <c r="W5" s="54" t="s">
        <v>0</v>
      </c>
      <c r="X5" s="54"/>
      <c r="Y5" s="52" t="s">
        <v>6</v>
      </c>
      <c r="Z5" s="52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55"/>
      <c r="B6" s="55"/>
      <c r="C6" s="27" t="s">
        <v>2</v>
      </c>
      <c r="D6" s="27" t="s">
        <v>3</v>
      </c>
      <c r="E6" s="27" t="s">
        <v>2</v>
      </c>
      <c r="F6" s="27" t="s">
        <v>3</v>
      </c>
      <c r="G6" s="27" t="s">
        <v>2</v>
      </c>
      <c r="H6" s="27" t="s">
        <v>3</v>
      </c>
      <c r="I6" s="27" t="s">
        <v>2</v>
      </c>
      <c r="J6" s="27" t="s">
        <v>3</v>
      </c>
      <c r="K6" s="27" t="s">
        <v>2</v>
      </c>
      <c r="L6" s="27" t="s">
        <v>3</v>
      </c>
      <c r="M6" s="27" t="s">
        <v>2</v>
      </c>
      <c r="N6" s="27" t="s">
        <v>3</v>
      </c>
      <c r="O6" s="27" t="s">
        <v>2</v>
      </c>
      <c r="P6" s="27" t="s">
        <v>3</v>
      </c>
      <c r="Q6" s="27" t="s">
        <v>2</v>
      </c>
      <c r="R6" s="27" t="s">
        <v>3</v>
      </c>
      <c r="S6" s="27" t="s">
        <v>2</v>
      </c>
      <c r="T6" s="27" t="s">
        <v>3</v>
      </c>
      <c r="U6" s="47" t="s">
        <v>2</v>
      </c>
      <c r="V6" s="47" t="s">
        <v>3</v>
      </c>
      <c r="W6" s="28" t="s">
        <v>2</v>
      </c>
      <c r="X6" s="28" t="s">
        <v>3</v>
      </c>
      <c r="Y6" s="29" t="s">
        <v>2</v>
      </c>
      <c r="Z6" s="29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59" t="s">
        <v>1</v>
      </c>
      <c r="B7" s="30" t="s">
        <v>9</v>
      </c>
      <c r="C7" s="76"/>
      <c r="D7" s="76"/>
      <c r="E7" s="31">
        <v>62</v>
      </c>
      <c r="F7" s="31">
        <v>311493.34999999998</v>
      </c>
      <c r="G7" s="31">
        <v>543</v>
      </c>
      <c r="H7" s="31">
        <v>2504278.5099999998</v>
      </c>
      <c r="I7" s="31">
        <v>241</v>
      </c>
      <c r="J7" s="31">
        <v>1035875.29</v>
      </c>
      <c r="K7" s="31">
        <v>79</v>
      </c>
      <c r="L7" s="31">
        <v>548836.63</v>
      </c>
      <c r="M7" s="31">
        <v>38</v>
      </c>
      <c r="N7" s="31">
        <v>218580.86</v>
      </c>
      <c r="O7" s="31">
        <v>64</v>
      </c>
      <c r="P7" s="31">
        <v>496055.25</v>
      </c>
      <c r="Q7" s="31">
        <v>32</v>
      </c>
      <c r="R7" s="31">
        <v>149409.32999999999</v>
      </c>
      <c r="S7" s="31">
        <v>8</v>
      </c>
      <c r="T7" s="31">
        <v>20903.82</v>
      </c>
      <c r="U7" s="31">
        <v>23</v>
      </c>
      <c r="V7" s="31">
        <v>139788.71</v>
      </c>
      <c r="W7" s="44">
        <f>C7+E7+G7+I7+K7+M7+O7+Q7+S7+U7</f>
        <v>1090</v>
      </c>
      <c r="X7" s="44">
        <f>D7+F7+H7+J7+L7+N7+P7+R7+T7+V7</f>
        <v>5425221.7500000009</v>
      </c>
      <c r="Y7" s="45">
        <f>C17-W7</f>
        <v>996</v>
      </c>
      <c r="Z7" s="45">
        <f>D17-X7</f>
        <v>3801139.2399999993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60"/>
      <c r="B8" s="30" t="s">
        <v>10</v>
      </c>
      <c r="C8" s="31">
        <v>277</v>
      </c>
      <c r="D8" s="31">
        <v>1571350.5</v>
      </c>
      <c r="E8" s="76"/>
      <c r="F8" s="76"/>
      <c r="G8" s="31">
        <v>319</v>
      </c>
      <c r="H8" s="31">
        <v>1769276.88</v>
      </c>
      <c r="I8" s="31">
        <v>121</v>
      </c>
      <c r="J8" s="31">
        <v>492072.64</v>
      </c>
      <c r="K8" s="31">
        <v>50</v>
      </c>
      <c r="L8" s="31">
        <v>238609.49</v>
      </c>
      <c r="M8" s="31">
        <v>21</v>
      </c>
      <c r="N8" s="31">
        <v>64419.89</v>
      </c>
      <c r="O8" s="31">
        <v>27</v>
      </c>
      <c r="P8" s="31">
        <v>217528.49</v>
      </c>
      <c r="Q8" s="32">
        <v>15</v>
      </c>
      <c r="R8" s="31">
        <v>69981</v>
      </c>
      <c r="S8" s="31">
        <v>6</v>
      </c>
      <c r="T8" s="31">
        <v>16647.29</v>
      </c>
      <c r="U8" s="31">
        <v>13</v>
      </c>
      <c r="V8" s="31">
        <v>134331.46</v>
      </c>
      <c r="W8" s="44">
        <f t="shared" ref="W8:W14" si="0">C8+E8+G8+I8+K8+M8+O8+Q8+S8+U8</f>
        <v>849</v>
      </c>
      <c r="X8" s="44">
        <f t="shared" ref="X8:X14" si="1">D8+F8+H8+J8+L8+N8+P8+R8+T8+V8</f>
        <v>4574217.6399999997</v>
      </c>
      <c r="Y8" s="45">
        <f>E17-W8</f>
        <v>-597</v>
      </c>
      <c r="Z8" s="45">
        <f>F17-X8</f>
        <v>-3387353.4799999995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60"/>
      <c r="B9" s="30" t="s">
        <v>11</v>
      </c>
      <c r="C9" s="31">
        <v>467</v>
      </c>
      <c r="D9" s="31">
        <v>2017878.77</v>
      </c>
      <c r="E9" s="31">
        <v>46</v>
      </c>
      <c r="F9" s="31">
        <v>170894.81</v>
      </c>
      <c r="G9" s="76"/>
      <c r="H9" s="76"/>
      <c r="I9" s="31">
        <v>237</v>
      </c>
      <c r="J9" s="31">
        <v>1241820.8</v>
      </c>
      <c r="K9" s="31">
        <v>83</v>
      </c>
      <c r="L9" s="31">
        <v>498221.72</v>
      </c>
      <c r="M9" s="31">
        <v>40</v>
      </c>
      <c r="N9" s="31">
        <v>161160.12</v>
      </c>
      <c r="O9" s="31">
        <v>52</v>
      </c>
      <c r="P9" s="31">
        <v>527701.11</v>
      </c>
      <c r="Q9" s="32">
        <v>33</v>
      </c>
      <c r="R9" s="31">
        <v>72933.320000000007</v>
      </c>
      <c r="S9" s="31">
        <v>7</v>
      </c>
      <c r="T9" s="31">
        <v>51072.34</v>
      </c>
      <c r="U9" s="31">
        <v>25</v>
      </c>
      <c r="V9" s="31">
        <v>183044.83</v>
      </c>
      <c r="W9" s="44">
        <f t="shared" si="0"/>
        <v>990</v>
      </c>
      <c r="X9" s="44">
        <f t="shared" si="1"/>
        <v>4924727.82</v>
      </c>
      <c r="Y9" s="45">
        <f>G17-W9</f>
        <v>1085</v>
      </c>
      <c r="Z9" s="45">
        <f>H17-X9</f>
        <v>3749336.08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60"/>
      <c r="B10" s="33" t="s">
        <v>12</v>
      </c>
      <c r="C10" s="31">
        <v>434</v>
      </c>
      <c r="D10" s="31">
        <v>2000869.45</v>
      </c>
      <c r="E10" s="31">
        <v>50</v>
      </c>
      <c r="F10" s="31">
        <v>319446.42</v>
      </c>
      <c r="G10" s="31">
        <v>388</v>
      </c>
      <c r="H10" s="31">
        <v>1623988.6</v>
      </c>
      <c r="I10" s="76"/>
      <c r="J10" s="76"/>
      <c r="K10" s="31">
        <v>61</v>
      </c>
      <c r="L10" s="31">
        <v>297707.32</v>
      </c>
      <c r="M10" s="31">
        <v>38</v>
      </c>
      <c r="N10" s="31">
        <v>221099.11</v>
      </c>
      <c r="O10" s="31">
        <v>93</v>
      </c>
      <c r="P10" s="31">
        <v>1188266.49</v>
      </c>
      <c r="Q10" s="32">
        <v>42</v>
      </c>
      <c r="R10" s="31">
        <v>165756.04999999999</v>
      </c>
      <c r="S10" s="31">
        <v>12</v>
      </c>
      <c r="T10" s="31">
        <v>47464.46</v>
      </c>
      <c r="U10" s="31">
        <v>21</v>
      </c>
      <c r="V10" s="31">
        <v>156295.9</v>
      </c>
      <c r="W10" s="44">
        <f t="shared" si="0"/>
        <v>1139</v>
      </c>
      <c r="X10" s="44">
        <f t="shared" si="1"/>
        <v>6020893.8000000007</v>
      </c>
      <c r="Y10" s="45">
        <f>I17-W10</f>
        <v>-152</v>
      </c>
      <c r="Z10" s="45">
        <f>J17-X10</f>
        <v>-1654760.5599999996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60"/>
      <c r="B11" s="34" t="s">
        <v>13</v>
      </c>
      <c r="C11" s="31">
        <v>227</v>
      </c>
      <c r="D11" s="31">
        <v>1125336.6100000001</v>
      </c>
      <c r="E11" s="31">
        <v>19</v>
      </c>
      <c r="F11" s="31">
        <v>29657.200000000001</v>
      </c>
      <c r="G11" s="31">
        <v>196</v>
      </c>
      <c r="H11" s="35">
        <v>880717.82</v>
      </c>
      <c r="I11" s="31">
        <v>111</v>
      </c>
      <c r="J11" s="31">
        <v>570361.56000000006</v>
      </c>
      <c r="K11" s="76"/>
      <c r="L11" s="76"/>
      <c r="M11" s="31">
        <v>17</v>
      </c>
      <c r="N11" s="31">
        <v>70618.100000000006</v>
      </c>
      <c r="O11" s="31">
        <v>11</v>
      </c>
      <c r="P11" s="31">
        <v>76145.59</v>
      </c>
      <c r="Q11" s="32">
        <v>18</v>
      </c>
      <c r="R11" s="31">
        <v>53850.64</v>
      </c>
      <c r="S11" s="31">
        <v>5</v>
      </c>
      <c r="T11" s="31">
        <v>16330.87</v>
      </c>
      <c r="U11" s="31">
        <v>11</v>
      </c>
      <c r="V11" s="31">
        <v>92008.52</v>
      </c>
      <c r="W11" s="44">
        <f t="shared" si="0"/>
        <v>615</v>
      </c>
      <c r="X11" s="44">
        <f t="shared" si="1"/>
        <v>2915026.91</v>
      </c>
      <c r="Y11" s="45">
        <f>K17-W11</f>
        <v>-260</v>
      </c>
      <c r="Z11" s="45">
        <f>L17-X11</f>
        <v>-883375.1800000004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60"/>
      <c r="B12" s="30" t="s">
        <v>14</v>
      </c>
      <c r="C12" s="31">
        <v>270</v>
      </c>
      <c r="D12" s="31">
        <v>1189139.24</v>
      </c>
      <c r="E12" s="31">
        <v>22</v>
      </c>
      <c r="F12" s="31">
        <v>105380.35</v>
      </c>
      <c r="G12" s="31">
        <v>249</v>
      </c>
      <c r="H12" s="31">
        <v>846431.92</v>
      </c>
      <c r="I12" s="31">
        <v>98</v>
      </c>
      <c r="J12" s="31">
        <v>445037.35</v>
      </c>
      <c r="K12" s="31">
        <v>30</v>
      </c>
      <c r="L12" s="31">
        <v>223772.22</v>
      </c>
      <c r="M12" s="76"/>
      <c r="N12" s="76"/>
      <c r="O12" s="31">
        <v>56</v>
      </c>
      <c r="P12" s="31">
        <v>718594.47</v>
      </c>
      <c r="Q12" s="32">
        <v>11</v>
      </c>
      <c r="R12" s="31">
        <v>18578.86</v>
      </c>
      <c r="S12" s="31">
        <v>9</v>
      </c>
      <c r="T12" s="31">
        <v>71005.350000000006</v>
      </c>
      <c r="U12" s="31">
        <v>13</v>
      </c>
      <c r="V12" s="31">
        <v>120580.84</v>
      </c>
      <c r="W12" s="44">
        <f t="shared" si="0"/>
        <v>758</v>
      </c>
      <c r="X12" s="44">
        <f t="shared" si="1"/>
        <v>3738520.6000000006</v>
      </c>
      <c r="Y12" s="45">
        <f>M17-W12</f>
        <v>-575</v>
      </c>
      <c r="Z12" s="45">
        <f>N17-X12</f>
        <v>-2847714.3800000008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60"/>
      <c r="B13" s="33" t="s">
        <v>15</v>
      </c>
      <c r="C13" s="31">
        <v>130</v>
      </c>
      <c r="D13" s="31">
        <v>516062.02</v>
      </c>
      <c r="E13" s="31">
        <v>22</v>
      </c>
      <c r="F13" s="31">
        <v>142886.82</v>
      </c>
      <c r="G13" s="31">
        <v>134</v>
      </c>
      <c r="H13" s="31">
        <v>373164.39</v>
      </c>
      <c r="I13" s="31">
        <v>62</v>
      </c>
      <c r="J13" s="31">
        <v>228954.89</v>
      </c>
      <c r="K13" s="31">
        <v>23</v>
      </c>
      <c r="L13" s="31">
        <v>127649.67</v>
      </c>
      <c r="M13" s="31">
        <v>16</v>
      </c>
      <c r="N13" s="31">
        <v>121885.05</v>
      </c>
      <c r="O13" s="76"/>
      <c r="P13" s="76"/>
      <c r="Q13" s="32">
        <v>7</v>
      </c>
      <c r="R13" s="31">
        <v>17913.11</v>
      </c>
      <c r="S13" s="31">
        <v>1</v>
      </c>
      <c r="T13" s="31">
        <v>8427.36</v>
      </c>
      <c r="U13" s="31">
        <v>7</v>
      </c>
      <c r="V13" s="31">
        <v>48696.82</v>
      </c>
      <c r="W13" s="44">
        <f t="shared" si="0"/>
        <v>402</v>
      </c>
      <c r="X13" s="44">
        <f t="shared" si="1"/>
        <v>1585640.1300000004</v>
      </c>
      <c r="Y13" s="45">
        <f>O17-W13</f>
        <v>-77</v>
      </c>
      <c r="Z13" s="45">
        <f>P17-X13</f>
        <v>1697620.2299999991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60"/>
      <c r="B14" s="36" t="s">
        <v>19</v>
      </c>
      <c r="C14" s="32">
        <v>188</v>
      </c>
      <c r="D14" s="31">
        <v>511077.77</v>
      </c>
      <c r="E14" s="32">
        <v>18</v>
      </c>
      <c r="F14" s="31">
        <v>61839.91</v>
      </c>
      <c r="G14" s="32">
        <v>165</v>
      </c>
      <c r="H14" s="31">
        <v>388527.31</v>
      </c>
      <c r="I14" s="32">
        <v>86</v>
      </c>
      <c r="J14" s="31">
        <v>255217.14</v>
      </c>
      <c r="K14" s="31">
        <v>20</v>
      </c>
      <c r="L14" s="31">
        <v>73452.19</v>
      </c>
      <c r="M14" s="31">
        <v>9</v>
      </c>
      <c r="N14" s="31">
        <v>6224.44</v>
      </c>
      <c r="O14" s="32">
        <v>16</v>
      </c>
      <c r="P14" s="31">
        <v>41206.43</v>
      </c>
      <c r="Q14" s="76"/>
      <c r="R14" s="76"/>
      <c r="S14" s="31">
        <v>24</v>
      </c>
      <c r="T14" s="31">
        <v>245458.51</v>
      </c>
      <c r="U14" s="31">
        <v>6</v>
      </c>
      <c r="V14" s="31">
        <v>30120.09</v>
      </c>
      <c r="W14" s="44">
        <f t="shared" si="0"/>
        <v>532</v>
      </c>
      <c r="X14" s="44">
        <f t="shared" si="1"/>
        <v>1613123.7899999998</v>
      </c>
      <c r="Y14" s="45">
        <f>Q17-W14</f>
        <v>-369</v>
      </c>
      <c r="Z14" s="45">
        <f>R17-X14</f>
        <v>-1058438.4699999997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60"/>
      <c r="B15" s="30" t="s">
        <v>17</v>
      </c>
      <c r="C15" s="32">
        <v>93</v>
      </c>
      <c r="D15" s="31">
        <v>294646.63</v>
      </c>
      <c r="E15" s="32">
        <v>13</v>
      </c>
      <c r="F15" s="31">
        <v>45265.3</v>
      </c>
      <c r="G15" s="32">
        <v>81</v>
      </c>
      <c r="H15" s="31">
        <v>287678.46999999997</v>
      </c>
      <c r="I15" s="32">
        <v>31</v>
      </c>
      <c r="J15" s="31">
        <v>96793.57</v>
      </c>
      <c r="K15" s="31">
        <v>9</v>
      </c>
      <c r="L15" s="31">
        <v>23402.49</v>
      </c>
      <c r="M15" s="31">
        <v>4</v>
      </c>
      <c r="N15" s="31">
        <v>26818.65</v>
      </c>
      <c r="O15" s="32">
        <v>6</v>
      </c>
      <c r="P15" s="31">
        <v>17762.53</v>
      </c>
      <c r="Q15" s="48">
        <v>5</v>
      </c>
      <c r="R15" s="49">
        <v>6263.01</v>
      </c>
      <c r="S15" s="76"/>
      <c r="T15" s="76"/>
      <c r="U15" s="31">
        <v>5</v>
      </c>
      <c r="V15" s="31">
        <v>44123.81</v>
      </c>
      <c r="W15" s="44">
        <f t="shared" ref="W15:W16" si="2">C15+E15+G15+I15+K15+M15+O15+Q15+S15+U15</f>
        <v>247</v>
      </c>
      <c r="X15" s="44">
        <f t="shared" ref="X15:X16" si="3">D15+F15+H15+J15+L15+N15+P15+R15+T15+V15</f>
        <v>842754.46</v>
      </c>
      <c r="Y15" s="45">
        <f>S17-W15</f>
        <v>-175</v>
      </c>
      <c r="Z15" s="45">
        <f>T17-X15</f>
        <v>-365444.45999999996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61"/>
      <c r="B16" s="50" t="s">
        <v>18</v>
      </c>
      <c r="C16" s="37">
        <v>0</v>
      </c>
      <c r="D16" s="38">
        <v>0</v>
      </c>
      <c r="E16" s="37">
        <v>0</v>
      </c>
      <c r="F16" s="38">
        <v>0</v>
      </c>
      <c r="G16" s="37">
        <v>0</v>
      </c>
      <c r="H16" s="38">
        <v>0</v>
      </c>
      <c r="I16" s="37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7">
        <v>0</v>
      </c>
      <c r="P16" s="38">
        <v>0</v>
      </c>
      <c r="Q16" s="37">
        <v>0</v>
      </c>
      <c r="R16" s="38">
        <v>0</v>
      </c>
      <c r="S16" s="37">
        <v>0</v>
      </c>
      <c r="T16" s="38">
        <v>0</v>
      </c>
      <c r="U16" s="77"/>
      <c r="V16" s="77"/>
      <c r="W16" s="46">
        <f t="shared" si="2"/>
        <v>0</v>
      </c>
      <c r="X16" s="46">
        <f t="shared" si="3"/>
        <v>0</v>
      </c>
      <c r="Y16" s="46">
        <f>U17-W16</f>
        <v>124</v>
      </c>
      <c r="Z16" s="46">
        <f>V17-X16</f>
        <v>948990.98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39" t="s">
        <v>0</v>
      </c>
      <c r="B17" s="39"/>
      <c r="C17" s="39">
        <f t="shared" ref="C17:X17" si="4">SUM(C7:C16)</f>
        <v>2086</v>
      </c>
      <c r="D17" s="39">
        <f t="shared" si="4"/>
        <v>9226360.9900000002</v>
      </c>
      <c r="E17" s="39">
        <f t="shared" si="4"/>
        <v>252</v>
      </c>
      <c r="F17" s="39">
        <f t="shared" si="4"/>
        <v>1186864.1599999999</v>
      </c>
      <c r="G17" s="39">
        <f t="shared" si="4"/>
        <v>2075</v>
      </c>
      <c r="H17" s="39">
        <f t="shared" si="4"/>
        <v>8674063.9000000004</v>
      </c>
      <c r="I17" s="39">
        <f t="shared" si="4"/>
        <v>987</v>
      </c>
      <c r="J17" s="39">
        <f t="shared" si="4"/>
        <v>4366133.2400000012</v>
      </c>
      <c r="K17" s="39">
        <f t="shared" si="4"/>
        <v>355</v>
      </c>
      <c r="L17" s="39">
        <f t="shared" si="4"/>
        <v>2031651.7299999997</v>
      </c>
      <c r="M17" s="39">
        <f t="shared" si="4"/>
        <v>183</v>
      </c>
      <c r="N17" s="39">
        <f t="shared" si="4"/>
        <v>890806.22</v>
      </c>
      <c r="O17" s="39">
        <f t="shared" si="4"/>
        <v>325</v>
      </c>
      <c r="P17" s="39">
        <f t="shared" si="4"/>
        <v>3283260.3599999994</v>
      </c>
      <c r="Q17" s="39">
        <f t="shared" si="4"/>
        <v>163</v>
      </c>
      <c r="R17" s="39">
        <f t="shared" si="4"/>
        <v>554685.32000000007</v>
      </c>
      <c r="S17" s="39">
        <f t="shared" si="4"/>
        <v>72</v>
      </c>
      <c r="T17" s="39">
        <f t="shared" si="4"/>
        <v>477310</v>
      </c>
      <c r="U17" s="39">
        <f t="shared" si="4"/>
        <v>124</v>
      </c>
      <c r="V17" s="39">
        <f t="shared" si="4"/>
        <v>948990.98</v>
      </c>
      <c r="W17" s="39">
        <f t="shared" si="4"/>
        <v>6622</v>
      </c>
      <c r="X17" s="39">
        <f t="shared" si="4"/>
        <v>31640126.900000002</v>
      </c>
      <c r="Y17" s="39"/>
      <c r="Z17" s="39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  <mergeCell ref="A1:Z1"/>
    <mergeCell ref="A2:Z2"/>
    <mergeCell ref="Y5:Z5"/>
    <mergeCell ref="C4:Z4"/>
    <mergeCell ref="W5:X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44"/>
  <sheetViews>
    <sheetView showGridLines="0" tabSelected="1" zoomScale="70" zoomScaleNormal="70" workbookViewId="0">
      <selection sqref="A1:Z1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4.5703125" style="2" bestFit="1" customWidth="1"/>
    <col min="5" max="5" width="8.85546875" style="2" bestFit="1" customWidth="1"/>
    <col min="6" max="6" width="12.7109375" style="2" customWidth="1"/>
    <col min="7" max="7" width="8.28515625" style="2" customWidth="1"/>
    <col min="8" max="8" width="14.5703125" style="2" bestFit="1" customWidth="1"/>
    <col min="9" max="9" width="8.140625" style="2" customWidth="1"/>
    <col min="10" max="10" width="14.5703125" style="2" bestFit="1" customWidth="1"/>
    <col min="11" max="11" width="8.140625" style="2" customWidth="1"/>
    <col min="12" max="12" width="13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2.7109375" style="2" customWidth="1"/>
    <col min="17" max="17" width="8.140625" style="2" customWidth="1"/>
    <col min="18" max="18" width="14.42578125" style="2" bestFit="1" customWidth="1"/>
    <col min="19" max="19" width="8.140625" style="2" customWidth="1"/>
    <col min="20" max="20" width="11.42578125" style="2" customWidth="1"/>
    <col min="21" max="21" width="9.140625" style="2" customWidth="1"/>
    <col min="22" max="22" width="11.42578125" style="2" customWidth="1"/>
    <col min="23" max="23" width="9.28515625" style="3" customWidth="1"/>
    <col min="24" max="24" width="16.42578125" style="3" bestFit="1" customWidth="1"/>
    <col min="25" max="25" width="10.42578125" style="2" customWidth="1"/>
    <col min="26" max="26" width="16" style="2" bestFit="1" customWidth="1"/>
    <col min="27" max="27" width="3.28515625" style="2" customWidth="1"/>
    <col min="28" max="16384" width="9.140625" style="2"/>
  </cols>
  <sheetData>
    <row r="1" spans="1:96" ht="18.75" x14ac:dyDescent="0.3">
      <c r="A1" s="51" t="s">
        <v>21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spans="1:96" ht="18.75" x14ac:dyDescent="0.3">
      <c r="A2" s="51" t="s">
        <v>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67" t="s">
        <v>4</v>
      </c>
      <c r="B4" s="68"/>
      <c r="C4" s="73" t="s">
        <v>5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5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69"/>
      <c r="B5" s="70"/>
      <c r="C5" s="55" t="s">
        <v>9</v>
      </c>
      <c r="D5" s="55"/>
      <c r="E5" s="55" t="s">
        <v>10</v>
      </c>
      <c r="F5" s="55"/>
      <c r="G5" s="55" t="s">
        <v>11</v>
      </c>
      <c r="H5" s="55"/>
      <c r="I5" s="55" t="s">
        <v>12</v>
      </c>
      <c r="J5" s="55"/>
      <c r="K5" s="55" t="s">
        <v>13</v>
      </c>
      <c r="L5" s="55"/>
      <c r="M5" s="55" t="s">
        <v>14</v>
      </c>
      <c r="N5" s="55"/>
      <c r="O5" s="55" t="s">
        <v>15</v>
      </c>
      <c r="P5" s="55"/>
      <c r="Q5" s="55" t="s">
        <v>16</v>
      </c>
      <c r="R5" s="55"/>
      <c r="S5" s="57" t="s">
        <v>17</v>
      </c>
      <c r="T5" s="58"/>
      <c r="U5" s="57" t="s">
        <v>18</v>
      </c>
      <c r="V5" s="58"/>
      <c r="W5" s="65" t="s">
        <v>0</v>
      </c>
      <c r="X5" s="66"/>
      <c r="Y5" s="62" t="s">
        <v>6</v>
      </c>
      <c r="Z5" s="63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71"/>
      <c r="B6" s="72"/>
      <c r="C6" s="24" t="s">
        <v>2</v>
      </c>
      <c r="D6" s="24" t="s">
        <v>3</v>
      </c>
      <c r="E6" s="24" t="s">
        <v>2</v>
      </c>
      <c r="F6" s="24" t="s">
        <v>3</v>
      </c>
      <c r="G6" s="24" t="s">
        <v>2</v>
      </c>
      <c r="H6" s="24" t="s">
        <v>3</v>
      </c>
      <c r="I6" s="24" t="s">
        <v>2</v>
      </c>
      <c r="J6" s="24" t="s">
        <v>3</v>
      </c>
      <c r="K6" s="24" t="s">
        <v>2</v>
      </c>
      <c r="L6" s="24" t="s">
        <v>3</v>
      </c>
      <c r="M6" s="24" t="s">
        <v>2</v>
      </c>
      <c r="N6" s="24" t="s">
        <v>3</v>
      </c>
      <c r="O6" s="24" t="s">
        <v>2</v>
      </c>
      <c r="P6" s="24" t="s">
        <v>3</v>
      </c>
      <c r="Q6" s="24" t="s">
        <v>2</v>
      </c>
      <c r="R6" s="24" t="s">
        <v>3</v>
      </c>
      <c r="S6" s="24" t="s">
        <v>2</v>
      </c>
      <c r="T6" s="24" t="s">
        <v>3</v>
      </c>
      <c r="U6" s="24" t="s">
        <v>2</v>
      </c>
      <c r="V6" s="24" t="s">
        <v>3</v>
      </c>
      <c r="W6" s="26" t="s">
        <v>2</v>
      </c>
      <c r="X6" s="26" t="s">
        <v>3</v>
      </c>
      <c r="Y6" s="25" t="s">
        <v>2</v>
      </c>
      <c r="Z6" s="25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59" t="s">
        <v>1</v>
      </c>
      <c r="B7" s="30" t="s">
        <v>9</v>
      </c>
      <c r="C7" s="78"/>
      <c r="D7" s="76"/>
      <c r="E7" s="19">
        <v>130</v>
      </c>
      <c r="F7" s="19">
        <v>635475.25</v>
      </c>
      <c r="G7" s="19">
        <v>1045</v>
      </c>
      <c r="H7" s="19">
        <v>4378518.6999999993</v>
      </c>
      <c r="I7" s="19">
        <v>480</v>
      </c>
      <c r="J7" s="19">
        <v>2067550.08</v>
      </c>
      <c r="K7" s="19">
        <v>150</v>
      </c>
      <c r="L7" s="19">
        <v>800827.3</v>
      </c>
      <c r="M7" s="19">
        <v>95</v>
      </c>
      <c r="N7" s="19">
        <v>514081.57</v>
      </c>
      <c r="O7" s="19">
        <v>93</v>
      </c>
      <c r="P7" s="19">
        <v>711132.04</v>
      </c>
      <c r="Q7" s="19">
        <v>71</v>
      </c>
      <c r="R7" s="19">
        <v>261277.09999999998</v>
      </c>
      <c r="S7" s="19">
        <v>11</v>
      </c>
      <c r="T7" s="19">
        <v>23747.91</v>
      </c>
      <c r="U7" s="19">
        <v>27</v>
      </c>
      <c r="V7" s="19">
        <v>171533.19</v>
      </c>
      <c r="W7" s="40">
        <v>2102</v>
      </c>
      <c r="X7" s="40">
        <f t="shared" ref="X7:X16" si="0">D7+F7+H7+J7+L7+N7+P7+R7+T7+V7</f>
        <v>9564143.1399999969</v>
      </c>
      <c r="Y7" s="41">
        <f>C17-W7</f>
        <v>2091</v>
      </c>
      <c r="Z7" s="41">
        <f>D17-X7</f>
        <v>8129144.7100000046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60"/>
      <c r="B8" s="30" t="s">
        <v>10</v>
      </c>
      <c r="C8" s="19">
        <v>586</v>
      </c>
      <c r="D8" s="19">
        <v>2963388.2</v>
      </c>
      <c r="E8" s="76"/>
      <c r="F8" s="76"/>
      <c r="G8" s="19">
        <v>632</v>
      </c>
      <c r="H8" s="19">
        <v>3598312.37</v>
      </c>
      <c r="I8" s="19">
        <v>233</v>
      </c>
      <c r="J8" s="19">
        <v>1031529.93</v>
      </c>
      <c r="K8" s="19">
        <v>89</v>
      </c>
      <c r="L8" s="19">
        <v>500792.24</v>
      </c>
      <c r="M8" s="19">
        <v>39</v>
      </c>
      <c r="N8" s="19">
        <v>170628.76</v>
      </c>
      <c r="O8" s="19">
        <v>43</v>
      </c>
      <c r="P8" s="19">
        <v>295633.67</v>
      </c>
      <c r="Q8" s="19">
        <v>35</v>
      </c>
      <c r="R8" s="19">
        <v>121184.85</v>
      </c>
      <c r="S8" s="19">
        <v>6</v>
      </c>
      <c r="T8" s="19">
        <v>16647.29</v>
      </c>
      <c r="U8" s="19">
        <v>21</v>
      </c>
      <c r="V8" s="19">
        <v>184192.46</v>
      </c>
      <c r="W8" s="40">
        <v>1684</v>
      </c>
      <c r="X8" s="40">
        <f t="shared" si="0"/>
        <v>8882309.7699999996</v>
      </c>
      <c r="Y8" s="41">
        <f>E17-W8</f>
        <v>-1171</v>
      </c>
      <c r="Z8" s="41">
        <f>F17-X8</f>
        <v>-6260350.75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60"/>
      <c r="B9" s="30" t="s">
        <v>11</v>
      </c>
      <c r="C9" s="19">
        <v>917</v>
      </c>
      <c r="D9" s="19">
        <v>3944690.08</v>
      </c>
      <c r="E9" s="19">
        <v>101</v>
      </c>
      <c r="F9" s="19">
        <v>456757.85</v>
      </c>
      <c r="G9" s="76"/>
      <c r="H9" s="76"/>
      <c r="I9" s="19">
        <v>429</v>
      </c>
      <c r="J9" s="19">
        <v>2084627.9500000002</v>
      </c>
      <c r="K9" s="19">
        <v>155</v>
      </c>
      <c r="L9" s="19">
        <v>725954.65999999992</v>
      </c>
      <c r="M9" s="19">
        <v>88</v>
      </c>
      <c r="N9" s="19">
        <v>421491.44999999995</v>
      </c>
      <c r="O9" s="19">
        <v>71</v>
      </c>
      <c r="P9" s="19">
        <v>668495.68999999994</v>
      </c>
      <c r="Q9" s="19">
        <v>64</v>
      </c>
      <c r="R9" s="19">
        <v>157579.04999999999</v>
      </c>
      <c r="S9" s="19">
        <v>10</v>
      </c>
      <c r="T9" s="19">
        <v>60730.77</v>
      </c>
      <c r="U9" s="19">
        <v>32</v>
      </c>
      <c r="V9" s="19">
        <v>217458.15</v>
      </c>
      <c r="W9" s="40">
        <v>1867</v>
      </c>
      <c r="X9" s="40">
        <f t="shared" si="0"/>
        <v>8737785.6500000004</v>
      </c>
      <c r="Y9" s="41">
        <f>G17-W9</f>
        <v>2358</v>
      </c>
      <c r="Z9" s="41">
        <f>H17-X9</f>
        <v>9407441.4899999965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60"/>
      <c r="B10" s="33" t="s">
        <v>12</v>
      </c>
      <c r="C10" s="19">
        <v>844</v>
      </c>
      <c r="D10" s="19">
        <v>3691289.06</v>
      </c>
      <c r="E10" s="19">
        <v>90</v>
      </c>
      <c r="F10" s="19">
        <v>531795.40999999992</v>
      </c>
      <c r="G10" s="19">
        <v>841</v>
      </c>
      <c r="H10" s="19">
        <v>4025024.95</v>
      </c>
      <c r="I10" s="76"/>
      <c r="J10" s="76"/>
      <c r="K10" s="19">
        <v>122</v>
      </c>
      <c r="L10" s="19">
        <v>635500.27</v>
      </c>
      <c r="M10" s="19">
        <v>74</v>
      </c>
      <c r="N10" s="19">
        <v>412146.51</v>
      </c>
      <c r="O10" s="19">
        <v>118</v>
      </c>
      <c r="P10" s="19">
        <v>1329782.73</v>
      </c>
      <c r="Q10" s="19">
        <v>74</v>
      </c>
      <c r="R10" s="19">
        <v>239198.52</v>
      </c>
      <c r="S10" s="19">
        <v>14</v>
      </c>
      <c r="T10" s="19">
        <v>54431.67</v>
      </c>
      <c r="U10" s="19">
        <v>24</v>
      </c>
      <c r="V10" s="19">
        <v>164259.57</v>
      </c>
      <c r="W10" s="40">
        <v>2201</v>
      </c>
      <c r="X10" s="40">
        <f t="shared" si="0"/>
        <v>11083428.689999999</v>
      </c>
      <c r="Y10" s="41">
        <f>I17-W10</f>
        <v>-281</v>
      </c>
      <c r="Z10" s="41">
        <f>J17-X10</f>
        <v>-2682816.4199999981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60"/>
      <c r="B11" s="34" t="s">
        <v>13</v>
      </c>
      <c r="C11" s="19">
        <v>509</v>
      </c>
      <c r="D11" s="19">
        <v>2243969.9900000002</v>
      </c>
      <c r="E11" s="19">
        <v>47</v>
      </c>
      <c r="F11" s="19">
        <v>213565.81</v>
      </c>
      <c r="G11" s="19">
        <v>400</v>
      </c>
      <c r="H11" s="19">
        <v>2072430.9100000001</v>
      </c>
      <c r="I11" s="19">
        <v>206</v>
      </c>
      <c r="J11" s="19">
        <v>963634.78</v>
      </c>
      <c r="K11" s="76"/>
      <c r="L11" s="76"/>
      <c r="M11" s="19">
        <v>33</v>
      </c>
      <c r="N11" s="19">
        <v>103733.64000000001</v>
      </c>
      <c r="O11" s="19">
        <v>26</v>
      </c>
      <c r="P11" s="19">
        <v>178608.84999999998</v>
      </c>
      <c r="Q11" s="19">
        <v>33</v>
      </c>
      <c r="R11" s="19">
        <v>99754.94</v>
      </c>
      <c r="S11" s="19">
        <v>5</v>
      </c>
      <c r="T11" s="19">
        <v>16330.87</v>
      </c>
      <c r="U11" s="19">
        <v>14</v>
      </c>
      <c r="V11" s="19">
        <v>108532.89</v>
      </c>
      <c r="W11" s="40">
        <v>1273</v>
      </c>
      <c r="X11" s="40">
        <f t="shared" si="0"/>
        <v>6000562.6800000006</v>
      </c>
      <c r="Y11" s="41">
        <f>K17-W11</f>
        <v>-583</v>
      </c>
      <c r="Z11" s="41">
        <f>L17-X11</f>
        <v>-2451336.1600000011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60"/>
      <c r="B12" s="30" t="s">
        <v>14</v>
      </c>
      <c r="C12" s="19">
        <v>511</v>
      </c>
      <c r="D12" s="19">
        <v>2268723.63</v>
      </c>
      <c r="E12" s="19">
        <v>39</v>
      </c>
      <c r="F12" s="19">
        <v>192463.76</v>
      </c>
      <c r="G12" s="19">
        <v>502</v>
      </c>
      <c r="H12" s="19">
        <v>1828079.53</v>
      </c>
      <c r="I12" s="19">
        <v>215</v>
      </c>
      <c r="J12" s="19">
        <v>978940</v>
      </c>
      <c r="K12" s="19">
        <v>68</v>
      </c>
      <c r="L12" s="19">
        <v>426498.27</v>
      </c>
      <c r="M12" s="76"/>
      <c r="N12" s="76"/>
      <c r="O12" s="19">
        <v>71</v>
      </c>
      <c r="P12" s="19">
        <v>799192.35</v>
      </c>
      <c r="Q12" s="19">
        <v>34</v>
      </c>
      <c r="R12" s="19">
        <v>94524.42</v>
      </c>
      <c r="S12" s="19">
        <v>10</v>
      </c>
      <c r="T12" s="19">
        <v>71064.3</v>
      </c>
      <c r="U12" s="19">
        <v>21</v>
      </c>
      <c r="V12" s="19">
        <v>166545.60000000001</v>
      </c>
      <c r="W12" s="40">
        <v>1471</v>
      </c>
      <c r="X12" s="40">
        <f t="shared" si="0"/>
        <v>6826031.8599999985</v>
      </c>
      <c r="Y12" s="41">
        <f>M17-W12</f>
        <v>-1077</v>
      </c>
      <c r="Z12" s="41">
        <f>N17-X12</f>
        <v>-4911654.3999999985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60"/>
      <c r="B13" s="33" t="s">
        <v>15</v>
      </c>
      <c r="C13" s="19">
        <v>267</v>
      </c>
      <c r="D13" s="19">
        <v>961465.67</v>
      </c>
      <c r="E13" s="19">
        <v>44</v>
      </c>
      <c r="F13" s="19">
        <v>353707.61</v>
      </c>
      <c r="G13" s="19">
        <v>295</v>
      </c>
      <c r="H13" s="19">
        <v>860795.48</v>
      </c>
      <c r="I13" s="19">
        <v>131</v>
      </c>
      <c r="J13" s="19">
        <v>627607.92000000004</v>
      </c>
      <c r="K13" s="19">
        <v>39</v>
      </c>
      <c r="L13" s="19">
        <v>181780.37</v>
      </c>
      <c r="M13" s="19">
        <v>33</v>
      </c>
      <c r="N13" s="19">
        <v>225296.33000000002</v>
      </c>
      <c r="O13" s="76"/>
      <c r="P13" s="76"/>
      <c r="Q13" s="19">
        <v>14</v>
      </c>
      <c r="R13" s="19">
        <v>31239.45</v>
      </c>
      <c r="S13" s="19">
        <v>2</v>
      </c>
      <c r="T13" s="19">
        <v>10899.23</v>
      </c>
      <c r="U13" s="19">
        <v>8</v>
      </c>
      <c r="V13" s="19">
        <v>51727.54</v>
      </c>
      <c r="W13" s="40">
        <v>833</v>
      </c>
      <c r="X13" s="40">
        <f t="shared" si="0"/>
        <v>3304519.6</v>
      </c>
      <c r="Y13" s="41">
        <f>O17-W13</f>
        <v>-375</v>
      </c>
      <c r="Z13" s="41">
        <f>P17-X13</f>
        <v>783793.31999999983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60"/>
      <c r="B14" s="36" t="s">
        <v>19</v>
      </c>
      <c r="C14" s="19">
        <v>362</v>
      </c>
      <c r="D14" s="19">
        <v>1007318.53</v>
      </c>
      <c r="E14" s="19">
        <v>42</v>
      </c>
      <c r="F14" s="19">
        <v>173485.75</v>
      </c>
      <c r="G14" s="19">
        <v>336</v>
      </c>
      <c r="H14" s="19">
        <v>748433</v>
      </c>
      <c r="I14" s="19">
        <v>157</v>
      </c>
      <c r="J14" s="19">
        <v>425955.35</v>
      </c>
      <c r="K14" s="19">
        <v>38</v>
      </c>
      <c r="L14" s="19">
        <v>137798.74</v>
      </c>
      <c r="M14" s="19">
        <v>20</v>
      </c>
      <c r="N14" s="19">
        <v>27501.91</v>
      </c>
      <c r="O14" s="19">
        <v>27</v>
      </c>
      <c r="P14" s="19">
        <v>69406.98</v>
      </c>
      <c r="Q14" s="76"/>
      <c r="R14" s="76"/>
      <c r="S14" s="19">
        <v>26</v>
      </c>
      <c r="T14" s="19">
        <v>250342.52000000002</v>
      </c>
      <c r="U14" s="19">
        <v>8</v>
      </c>
      <c r="V14" s="19">
        <v>32675.86</v>
      </c>
      <c r="W14" s="40">
        <v>1016</v>
      </c>
      <c r="X14" s="40">
        <f t="shared" si="0"/>
        <v>2872918.64</v>
      </c>
      <c r="Y14" s="41">
        <f>Q17-W14</f>
        <v>-682</v>
      </c>
      <c r="Z14" s="41">
        <f>R17-X14</f>
        <v>-1854703.0300000003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60"/>
      <c r="B15" s="30" t="s">
        <v>17</v>
      </c>
      <c r="C15" s="19">
        <v>197</v>
      </c>
      <c r="D15" s="19">
        <v>612442.68999999994</v>
      </c>
      <c r="E15" s="19">
        <v>20</v>
      </c>
      <c r="F15" s="19">
        <v>64707.58</v>
      </c>
      <c r="G15" s="19">
        <v>174</v>
      </c>
      <c r="H15" s="19">
        <v>633632.19999999995</v>
      </c>
      <c r="I15" s="19">
        <v>69</v>
      </c>
      <c r="J15" s="19">
        <v>220766.26</v>
      </c>
      <c r="K15" s="19">
        <v>29</v>
      </c>
      <c r="L15" s="19">
        <v>140074.66999999998</v>
      </c>
      <c r="M15" s="19">
        <v>12</v>
      </c>
      <c r="N15" s="19">
        <v>39497.29</v>
      </c>
      <c r="O15" s="19">
        <v>9</v>
      </c>
      <c r="P15" s="19">
        <v>36060.61</v>
      </c>
      <c r="Q15" s="19">
        <v>9</v>
      </c>
      <c r="R15" s="19">
        <v>13457.28</v>
      </c>
      <c r="S15" s="76"/>
      <c r="T15" s="76"/>
      <c r="U15" s="19">
        <v>6</v>
      </c>
      <c r="V15" s="19">
        <v>47876.02</v>
      </c>
      <c r="W15" s="40">
        <v>525</v>
      </c>
      <c r="X15" s="40">
        <f t="shared" si="0"/>
        <v>1808514.5999999999</v>
      </c>
      <c r="Y15" s="41">
        <f>S17-W15</f>
        <v>-441</v>
      </c>
      <c r="Z15" s="41">
        <f>T17-X15</f>
        <v>-1304320.0399999998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61"/>
      <c r="B16" s="50" t="s">
        <v>18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77"/>
      <c r="V16" s="77"/>
      <c r="W16" s="20">
        <v>0</v>
      </c>
      <c r="X16" s="20">
        <f t="shared" si="0"/>
        <v>0</v>
      </c>
      <c r="Y16" s="42">
        <f>U17-W16</f>
        <v>161</v>
      </c>
      <c r="Z16" s="42">
        <f>V17-X16</f>
        <v>1144801.2800000003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11" t="s">
        <v>0</v>
      </c>
      <c r="B17" s="21" t="s">
        <v>7</v>
      </c>
      <c r="C17" s="39">
        <f t="shared" ref="C17:X17" si="1">SUM(C7:C16)</f>
        <v>4193</v>
      </c>
      <c r="D17" s="39">
        <f t="shared" si="1"/>
        <v>17693287.850000001</v>
      </c>
      <c r="E17" s="39">
        <f t="shared" si="1"/>
        <v>513</v>
      </c>
      <c r="F17" s="39">
        <f t="shared" si="1"/>
        <v>2621959.02</v>
      </c>
      <c r="G17" s="39">
        <f t="shared" si="1"/>
        <v>4225</v>
      </c>
      <c r="H17" s="39">
        <f t="shared" si="1"/>
        <v>18145227.139999997</v>
      </c>
      <c r="I17" s="39">
        <f t="shared" si="1"/>
        <v>1920</v>
      </c>
      <c r="J17" s="39">
        <f t="shared" si="1"/>
        <v>8400612.2700000014</v>
      </c>
      <c r="K17" s="39">
        <f t="shared" si="1"/>
        <v>690</v>
      </c>
      <c r="L17" s="39">
        <f t="shared" si="1"/>
        <v>3549226.5199999996</v>
      </c>
      <c r="M17" s="39">
        <f t="shared" si="1"/>
        <v>394</v>
      </c>
      <c r="N17" s="39">
        <f t="shared" si="1"/>
        <v>1914377.4600000002</v>
      </c>
      <c r="O17" s="39">
        <f t="shared" si="1"/>
        <v>458</v>
      </c>
      <c r="P17" s="39">
        <f t="shared" si="1"/>
        <v>4088312.92</v>
      </c>
      <c r="Q17" s="39">
        <f t="shared" si="1"/>
        <v>334</v>
      </c>
      <c r="R17" s="39">
        <f t="shared" si="1"/>
        <v>1018215.61</v>
      </c>
      <c r="S17" s="39">
        <f t="shared" si="1"/>
        <v>84</v>
      </c>
      <c r="T17" s="39">
        <f t="shared" si="1"/>
        <v>504194.56000000006</v>
      </c>
      <c r="U17" s="39">
        <f t="shared" si="1"/>
        <v>161</v>
      </c>
      <c r="V17" s="39">
        <f t="shared" si="1"/>
        <v>1144801.2800000003</v>
      </c>
      <c r="W17" s="39">
        <f t="shared" si="1"/>
        <v>12972</v>
      </c>
      <c r="X17" s="39">
        <f t="shared" si="1"/>
        <v>59080214.629999995</v>
      </c>
      <c r="Y17" s="39"/>
      <c r="Z17" s="39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64"/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3.5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Y5:Z5"/>
    <mergeCell ref="A7:A16"/>
    <mergeCell ref="A19:Z19"/>
    <mergeCell ref="O5:P5"/>
    <mergeCell ref="Q5:R5"/>
    <mergeCell ref="S5:T5"/>
    <mergeCell ref="W5:X5"/>
    <mergeCell ref="U5:V5"/>
  </mergeCells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48" orientation="landscape" r:id="rId1"/>
  <headerFooter alignWithMargins="0">
    <oddHeader>&amp;R&amp;A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R44"/>
  <sheetViews>
    <sheetView showGridLines="0" zoomScale="70" zoomScaleNormal="70" workbookViewId="0">
      <selection activeCell="V17" sqref="V17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4.5703125" style="2" bestFit="1" customWidth="1"/>
    <col min="5" max="5" width="8.85546875" style="2" bestFit="1" customWidth="1"/>
    <col min="6" max="6" width="12.7109375" style="2" customWidth="1"/>
    <col min="7" max="7" width="8.28515625" style="2" customWidth="1"/>
    <col min="8" max="8" width="14.5703125" style="2" bestFit="1" customWidth="1"/>
    <col min="9" max="9" width="8.140625" style="2" customWidth="1"/>
    <col min="10" max="10" width="14.5703125" style="2" bestFit="1" customWidth="1"/>
    <col min="11" max="11" width="8.140625" style="2" customWidth="1"/>
    <col min="12" max="12" width="13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2.7109375" style="2" customWidth="1"/>
    <col min="17" max="17" width="8.140625" style="2" customWidth="1"/>
    <col min="18" max="18" width="14.42578125" style="2" bestFit="1" customWidth="1"/>
    <col min="19" max="19" width="8.140625" style="2" customWidth="1"/>
    <col min="20" max="20" width="11.42578125" style="2" customWidth="1"/>
    <col min="21" max="21" width="9.140625" style="2" customWidth="1"/>
    <col min="22" max="22" width="11.42578125" style="2" customWidth="1"/>
    <col min="23" max="23" width="9.28515625" style="3" customWidth="1"/>
    <col min="24" max="24" width="16.42578125" style="3" bestFit="1" customWidth="1"/>
    <col min="25" max="25" width="10.42578125" style="2" customWidth="1"/>
    <col min="26" max="26" width="16" style="2" bestFit="1" customWidth="1"/>
    <col min="27" max="27" width="3.28515625" style="2" customWidth="1"/>
    <col min="28" max="16384" width="9.140625" style="2"/>
  </cols>
  <sheetData>
    <row r="1" spans="1:96" ht="18.75" x14ac:dyDescent="0.3">
      <c r="A1" s="51" t="s">
        <v>20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spans="1:96" ht="18.75" x14ac:dyDescent="0.3">
      <c r="A2" s="51" t="s">
        <v>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67" t="s">
        <v>4</v>
      </c>
      <c r="B4" s="68"/>
      <c r="C4" s="73" t="s">
        <v>5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5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69"/>
      <c r="B5" s="70"/>
      <c r="C5" s="55" t="s">
        <v>9</v>
      </c>
      <c r="D5" s="55"/>
      <c r="E5" s="55" t="s">
        <v>10</v>
      </c>
      <c r="F5" s="55"/>
      <c r="G5" s="55" t="s">
        <v>11</v>
      </c>
      <c r="H5" s="55"/>
      <c r="I5" s="55" t="s">
        <v>12</v>
      </c>
      <c r="J5" s="55"/>
      <c r="K5" s="55" t="s">
        <v>13</v>
      </c>
      <c r="L5" s="55"/>
      <c r="M5" s="55" t="s">
        <v>14</v>
      </c>
      <c r="N5" s="55"/>
      <c r="O5" s="55" t="s">
        <v>15</v>
      </c>
      <c r="P5" s="55"/>
      <c r="Q5" s="55" t="s">
        <v>16</v>
      </c>
      <c r="R5" s="55"/>
      <c r="S5" s="57" t="s">
        <v>17</v>
      </c>
      <c r="T5" s="58"/>
      <c r="U5" s="57" t="s">
        <v>18</v>
      </c>
      <c r="V5" s="58"/>
      <c r="W5" s="65" t="s">
        <v>0</v>
      </c>
      <c r="X5" s="66"/>
      <c r="Y5" s="62" t="s">
        <v>6</v>
      </c>
      <c r="Z5" s="63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71"/>
      <c r="B6" s="72"/>
      <c r="C6" s="24" t="s">
        <v>2</v>
      </c>
      <c r="D6" s="24" t="s">
        <v>3</v>
      </c>
      <c r="E6" s="24" t="s">
        <v>2</v>
      </c>
      <c r="F6" s="24" t="s">
        <v>3</v>
      </c>
      <c r="G6" s="24" t="s">
        <v>2</v>
      </c>
      <c r="H6" s="24" t="s">
        <v>3</v>
      </c>
      <c r="I6" s="24" t="s">
        <v>2</v>
      </c>
      <c r="J6" s="24" t="s">
        <v>3</v>
      </c>
      <c r="K6" s="24" t="s">
        <v>2</v>
      </c>
      <c r="L6" s="24" t="s">
        <v>3</v>
      </c>
      <c r="M6" s="24" t="s">
        <v>2</v>
      </c>
      <c r="N6" s="24" t="s">
        <v>3</v>
      </c>
      <c r="O6" s="24" t="s">
        <v>2</v>
      </c>
      <c r="P6" s="24" t="s">
        <v>3</v>
      </c>
      <c r="Q6" s="24" t="s">
        <v>2</v>
      </c>
      <c r="R6" s="24" t="s">
        <v>3</v>
      </c>
      <c r="S6" s="24" t="s">
        <v>2</v>
      </c>
      <c r="T6" s="24" t="s">
        <v>3</v>
      </c>
      <c r="U6" s="24" t="s">
        <v>2</v>
      </c>
      <c r="V6" s="24" t="s">
        <v>3</v>
      </c>
      <c r="W6" s="26" t="s">
        <v>2</v>
      </c>
      <c r="X6" s="26" t="s">
        <v>3</v>
      </c>
      <c r="Y6" s="25" t="s">
        <v>2</v>
      </c>
      <c r="Z6" s="25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59" t="s">
        <v>1</v>
      </c>
      <c r="B7" s="30" t="s">
        <v>9</v>
      </c>
      <c r="C7" s="43"/>
      <c r="D7" s="22"/>
      <c r="E7" s="19">
        <v>68</v>
      </c>
      <c r="F7" s="19">
        <v>323981.90000000002</v>
      </c>
      <c r="G7" s="19">
        <v>502</v>
      </c>
      <c r="H7" s="19">
        <v>1874240.19</v>
      </c>
      <c r="I7" s="19">
        <v>239</v>
      </c>
      <c r="J7" s="19">
        <v>1031674.79</v>
      </c>
      <c r="K7" s="19">
        <v>71</v>
      </c>
      <c r="L7" s="19">
        <v>251990.67</v>
      </c>
      <c r="M7" s="19">
        <v>57</v>
      </c>
      <c r="N7" s="19">
        <v>295500.71000000002</v>
      </c>
      <c r="O7" s="19">
        <v>29</v>
      </c>
      <c r="P7" s="19">
        <v>215076.79</v>
      </c>
      <c r="Q7" s="19">
        <v>39</v>
      </c>
      <c r="R7" s="19">
        <v>111867.77</v>
      </c>
      <c r="S7" s="19">
        <v>3</v>
      </c>
      <c r="T7" s="19">
        <v>2844.09</v>
      </c>
      <c r="U7" s="19">
        <v>4</v>
      </c>
      <c r="V7" s="19">
        <v>31744.48</v>
      </c>
      <c r="W7" s="40">
        <f>C7+E7+G7+I7+K7+M7+O7+Q7+S7+U7</f>
        <v>1012</v>
      </c>
      <c r="X7" s="40">
        <f>D7+F7+H7+J7+L7+N7+P7+R7+T7+V7</f>
        <v>4138921.3899999997</v>
      </c>
      <c r="Y7" s="41">
        <f>C17-W7</f>
        <v>1095</v>
      </c>
      <c r="Z7" s="41">
        <f>D17-X7</f>
        <v>4328005.47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60"/>
      <c r="B8" s="30" t="s">
        <v>10</v>
      </c>
      <c r="C8" s="19">
        <v>309</v>
      </c>
      <c r="D8" s="19">
        <v>1392037.7</v>
      </c>
      <c r="E8" s="22"/>
      <c r="F8" s="22"/>
      <c r="G8" s="19">
        <v>313</v>
      </c>
      <c r="H8" s="19">
        <v>1829035.49</v>
      </c>
      <c r="I8" s="19">
        <v>112</v>
      </c>
      <c r="J8" s="19">
        <v>539457.29</v>
      </c>
      <c r="K8" s="19">
        <v>39</v>
      </c>
      <c r="L8" s="19">
        <v>262182.75</v>
      </c>
      <c r="M8" s="19">
        <v>18</v>
      </c>
      <c r="N8" s="19">
        <v>106208.87</v>
      </c>
      <c r="O8" s="19">
        <v>16</v>
      </c>
      <c r="P8" s="19">
        <v>78105.179999999993</v>
      </c>
      <c r="Q8" s="19">
        <v>20</v>
      </c>
      <c r="R8" s="19">
        <v>51203.85</v>
      </c>
      <c r="S8" s="19">
        <v>0</v>
      </c>
      <c r="T8" s="19">
        <v>0</v>
      </c>
      <c r="U8" s="19">
        <v>8</v>
      </c>
      <c r="V8" s="19">
        <v>49861</v>
      </c>
      <c r="W8" s="40">
        <f t="shared" ref="W8:W16" si="0">C8+E8+G8+I8+K8+M8+O8+Q8+S8+U8</f>
        <v>835</v>
      </c>
      <c r="X8" s="40">
        <f t="shared" ref="X8:X16" si="1">D8+F8+H8+J8+L8+N8+P8+R8+T8+V8</f>
        <v>4308092.13</v>
      </c>
      <c r="Y8" s="41">
        <f>E17-W8</f>
        <v>-574</v>
      </c>
      <c r="Z8" s="41">
        <f>F17-X8</f>
        <v>-2872997.2699999996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60"/>
      <c r="B9" s="30" t="s">
        <v>11</v>
      </c>
      <c r="C9" s="19">
        <v>450</v>
      </c>
      <c r="D9" s="19">
        <v>1926811.31</v>
      </c>
      <c r="E9" s="19">
        <v>55</v>
      </c>
      <c r="F9" s="19">
        <v>285863.03999999998</v>
      </c>
      <c r="G9" s="22"/>
      <c r="H9" s="22"/>
      <c r="I9" s="19">
        <v>192</v>
      </c>
      <c r="J9" s="19">
        <v>842807.15</v>
      </c>
      <c r="K9" s="19">
        <v>72</v>
      </c>
      <c r="L9" s="19">
        <v>227732.94</v>
      </c>
      <c r="M9" s="19">
        <v>48</v>
      </c>
      <c r="N9" s="19">
        <v>260331.33</v>
      </c>
      <c r="O9" s="19">
        <v>19</v>
      </c>
      <c r="P9" s="19">
        <v>140794.57999999999</v>
      </c>
      <c r="Q9" s="19">
        <v>31</v>
      </c>
      <c r="R9" s="19">
        <v>84645.73</v>
      </c>
      <c r="S9" s="19">
        <v>3</v>
      </c>
      <c r="T9" s="19">
        <v>9658.43</v>
      </c>
      <c r="U9" s="19">
        <v>7</v>
      </c>
      <c r="V9" s="19">
        <v>34413.32</v>
      </c>
      <c r="W9" s="40">
        <f t="shared" si="0"/>
        <v>877</v>
      </c>
      <c r="X9" s="40">
        <f t="shared" si="1"/>
        <v>3813057.83</v>
      </c>
      <c r="Y9" s="41">
        <f>G17-W9</f>
        <v>1273</v>
      </c>
      <c r="Z9" s="41">
        <f>H17-X9</f>
        <v>5658105.4100000001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60"/>
      <c r="B10" s="33" t="s">
        <v>12</v>
      </c>
      <c r="C10" s="19">
        <v>410</v>
      </c>
      <c r="D10" s="19">
        <v>1690419.61</v>
      </c>
      <c r="E10" s="19">
        <v>40</v>
      </c>
      <c r="F10" s="19">
        <v>212348.99</v>
      </c>
      <c r="G10" s="19">
        <v>453</v>
      </c>
      <c r="H10" s="19">
        <v>2401036.35</v>
      </c>
      <c r="I10" s="22"/>
      <c r="J10" s="22"/>
      <c r="K10" s="19">
        <v>61</v>
      </c>
      <c r="L10" s="19">
        <v>337792.95</v>
      </c>
      <c r="M10" s="19">
        <v>36</v>
      </c>
      <c r="N10" s="19">
        <v>191047.4</v>
      </c>
      <c r="O10" s="19">
        <v>25</v>
      </c>
      <c r="P10" s="19">
        <v>141516.24</v>
      </c>
      <c r="Q10" s="19">
        <v>32</v>
      </c>
      <c r="R10" s="19">
        <v>73442.47</v>
      </c>
      <c r="S10" s="19">
        <v>2</v>
      </c>
      <c r="T10" s="19">
        <v>6967.21</v>
      </c>
      <c r="U10" s="19">
        <v>3</v>
      </c>
      <c r="V10" s="19">
        <v>7963.67</v>
      </c>
      <c r="W10" s="40">
        <f t="shared" si="0"/>
        <v>1062</v>
      </c>
      <c r="X10" s="40">
        <f t="shared" si="1"/>
        <v>5062534.8900000006</v>
      </c>
      <c r="Y10" s="41">
        <f>I17-W10</f>
        <v>-129</v>
      </c>
      <c r="Z10" s="41">
        <f>J17-X10</f>
        <v>-1028055.8600000008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60"/>
      <c r="B11" s="34" t="s">
        <v>13</v>
      </c>
      <c r="C11" s="19">
        <v>282</v>
      </c>
      <c r="D11" s="19">
        <v>1118633.3799999999</v>
      </c>
      <c r="E11" s="19">
        <v>28</v>
      </c>
      <c r="F11" s="19">
        <v>183908.61</v>
      </c>
      <c r="G11" s="19">
        <v>204</v>
      </c>
      <c r="H11" s="19">
        <v>1191713.0900000001</v>
      </c>
      <c r="I11" s="19">
        <v>95</v>
      </c>
      <c r="J11" s="19">
        <v>393273.22</v>
      </c>
      <c r="K11" s="22"/>
      <c r="L11" s="22"/>
      <c r="M11" s="19">
        <v>16</v>
      </c>
      <c r="N11" s="19">
        <v>33115.54</v>
      </c>
      <c r="O11" s="19">
        <v>15</v>
      </c>
      <c r="P11" s="19">
        <v>102463.26</v>
      </c>
      <c r="Q11" s="19">
        <v>15</v>
      </c>
      <c r="R11" s="19">
        <v>45904.3</v>
      </c>
      <c r="S11" s="19">
        <v>0</v>
      </c>
      <c r="T11" s="19">
        <v>0</v>
      </c>
      <c r="U11" s="19">
        <v>3</v>
      </c>
      <c r="V11" s="19">
        <v>16524.37</v>
      </c>
      <c r="W11" s="40">
        <f t="shared" si="0"/>
        <v>658</v>
      </c>
      <c r="X11" s="40">
        <f t="shared" si="1"/>
        <v>3085535.7699999996</v>
      </c>
      <c r="Y11" s="41">
        <f>K17-W11</f>
        <v>-323</v>
      </c>
      <c r="Z11" s="41">
        <f>L17-X11</f>
        <v>-1567960.9799999995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60"/>
      <c r="B12" s="30" t="s">
        <v>14</v>
      </c>
      <c r="C12" s="19">
        <v>241</v>
      </c>
      <c r="D12" s="19">
        <v>1079584.3899999999</v>
      </c>
      <c r="E12" s="19">
        <v>17</v>
      </c>
      <c r="F12" s="19">
        <v>87083.41</v>
      </c>
      <c r="G12" s="19">
        <v>253</v>
      </c>
      <c r="H12" s="19">
        <v>981647.61</v>
      </c>
      <c r="I12" s="19">
        <v>117</v>
      </c>
      <c r="J12" s="19">
        <v>533902.65</v>
      </c>
      <c r="K12" s="19">
        <v>38</v>
      </c>
      <c r="L12" s="19">
        <v>202726.05</v>
      </c>
      <c r="M12" s="22"/>
      <c r="N12" s="22"/>
      <c r="O12" s="19">
        <v>15</v>
      </c>
      <c r="P12" s="19">
        <v>80597.88</v>
      </c>
      <c r="Q12" s="19">
        <v>23</v>
      </c>
      <c r="R12" s="19">
        <v>75945.56</v>
      </c>
      <c r="S12" s="19">
        <v>1</v>
      </c>
      <c r="T12" s="19">
        <v>58.95</v>
      </c>
      <c r="U12" s="19">
        <v>8</v>
      </c>
      <c r="V12" s="19">
        <v>45964.76</v>
      </c>
      <c r="W12" s="40">
        <f t="shared" si="0"/>
        <v>713</v>
      </c>
      <c r="X12" s="40">
        <f t="shared" si="1"/>
        <v>3087511.2599999993</v>
      </c>
      <c r="Y12" s="41">
        <f>M17-W12</f>
        <v>-502</v>
      </c>
      <c r="Z12" s="41">
        <f>N17-X12</f>
        <v>-2063940.0199999991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60"/>
      <c r="B13" s="33" t="s">
        <v>15</v>
      </c>
      <c r="C13" s="19">
        <v>137</v>
      </c>
      <c r="D13" s="19">
        <v>445403.65</v>
      </c>
      <c r="E13" s="19">
        <v>22</v>
      </c>
      <c r="F13" s="19">
        <v>210820.79</v>
      </c>
      <c r="G13" s="19">
        <v>161</v>
      </c>
      <c r="H13" s="19">
        <v>487631.09</v>
      </c>
      <c r="I13" s="19">
        <v>69</v>
      </c>
      <c r="J13" s="19">
        <v>398653.03</v>
      </c>
      <c r="K13" s="19">
        <v>16</v>
      </c>
      <c r="L13" s="19">
        <v>54130.7</v>
      </c>
      <c r="M13" s="19">
        <v>17</v>
      </c>
      <c r="N13" s="19">
        <v>103411.28</v>
      </c>
      <c r="O13" s="22"/>
      <c r="P13" s="22"/>
      <c r="Q13" s="19">
        <v>7</v>
      </c>
      <c r="R13" s="19">
        <v>13326.34</v>
      </c>
      <c r="S13" s="19">
        <v>1</v>
      </c>
      <c r="T13" s="19">
        <v>2471.87</v>
      </c>
      <c r="U13" s="19">
        <v>1</v>
      </c>
      <c r="V13" s="19">
        <v>3030.72</v>
      </c>
      <c r="W13" s="40">
        <f t="shared" si="0"/>
        <v>431</v>
      </c>
      <c r="X13" s="40">
        <f t="shared" si="1"/>
        <v>1718879.4700000002</v>
      </c>
      <c r="Y13" s="41">
        <f>O17-W13</f>
        <v>-298</v>
      </c>
      <c r="Z13" s="41">
        <f>P17-X13</f>
        <v>-913826.91000000027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60"/>
      <c r="B14" s="36" t="s">
        <v>19</v>
      </c>
      <c r="C14" s="19">
        <v>174</v>
      </c>
      <c r="D14" s="19">
        <v>496240.76</v>
      </c>
      <c r="E14" s="19">
        <v>24</v>
      </c>
      <c r="F14" s="19">
        <v>111645.84</v>
      </c>
      <c r="G14" s="19">
        <v>171</v>
      </c>
      <c r="H14" s="19">
        <v>359905.69</v>
      </c>
      <c r="I14" s="19">
        <v>71</v>
      </c>
      <c r="J14" s="19">
        <v>170738.21</v>
      </c>
      <c r="K14" s="19">
        <v>18</v>
      </c>
      <c r="L14" s="19">
        <v>64346.55</v>
      </c>
      <c r="M14" s="19">
        <v>11</v>
      </c>
      <c r="N14" s="19">
        <v>21277.47</v>
      </c>
      <c r="O14" s="19">
        <v>11</v>
      </c>
      <c r="P14" s="19">
        <v>28200.55</v>
      </c>
      <c r="Q14" s="22"/>
      <c r="R14" s="22"/>
      <c r="S14" s="19">
        <v>2</v>
      </c>
      <c r="T14" s="19">
        <v>4884.01</v>
      </c>
      <c r="U14" s="19">
        <v>2</v>
      </c>
      <c r="V14" s="19">
        <v>2555.77</v>
      </c>
      <c r="W14" s="40">
        <f t="shared" si="0"/>
        <v>484</v>
      </c>
      <c r="X14" s="40">
        <f t="shared" si="1"/>
        <v>1259794.8500000001</v>
      </c>
      <c r="Y14" s="41">
        <f>Q17-W14</f>
        <v>-313</v>
      </c>
      <c r="Z14" s="41">
        <f>R17-X14</f>
        <v>-796264.56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60"/>
      <c r="B15" s="30" t="s">
        <v>17</v>
      </c>
      <c r="C15" s="19">
        <v>104</v>
      </c>
      <c r="D15" s="19">
        <v>317796.06</v>
      </c>
      <c r="E15" s="19">
        <v>7</v>
      </c>
      <c r="F15" s="19">
        <v>19442.28</v>
      </c>
      <c r="G15" s="19">
        <v>93</v>
      </c>
      <c r="H15" s="19">
        <v>345953.73</v>
      </c>
      <c r="I15" s="19">
        <v>38</v>
      </c>
      <c r="J15" s="19">
        <v>123972.69</v>
      </c>
      <c r="K15" s="19">
        <v>20</v>
      </c>
      <c r="L15" s="19">
        <v>116672.18</v>
      </c>
      <c r="M15" s="19">
        <v>8</v>
      </c>
      <c r="N15" s="19">
        <v>12678.64</v>
      </c>
      <c r="O15" s="19">
        <v>3</v>
      </c>
      <c r="P15" s="19">
        <v>18298.080000000002</v>
      </c>
      <c r="Q15" s="19">
        <v>4</v>
      </c>
      <c r="R15" s="19">
        <v>7194.27</v>
      </c>
      <c r="S15" s="22"/>
      <c r="T15" s="22"/>
      <c r="U15" s="19">
        <v>1</v>
      </c>
      <c r="V15" s="19">
        <v>3752.21</v>
      </c>
      <c r="W15" s="40">
        <f t="shared" si="0"/>
        <v>278</v>
      </c>
      <c r="X15" s="40">
        <f t="shared" si="1"/>
        <v>965760.1399999999</v>
      </c>
      <c r="Y15" s="41">
        <f>S17-W15</f>
        <v>-266</v>
      </c>
      <c r="Z15" s="41">
        <f>T17-X15</f>
        <v>-938875.57999999984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61"/>
      <c r="B16" s="50" t="s">
        <v>18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3"/>
      <c r="V16" s="23"/>
      <c r="W16" s="20">
        <f t="shared" si="0"/>
        <v>0</v>
      </c>
      <c r="X16" s="20">
        <f t="shared" si="1"/>
        <v>0</v>
      </c>
      <c r="Y16" s="42">
        <f>U17-W16</f>
        <v>37</v>
      </c>
      <c r="Z16" s="42">
        <f>V17-X16</f>
        <v>195810.3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11" t="s">
        <v>0</v>
      </c>
      <c r="B17" s="21" t="s">
        <v>7</v>
      </c>
      <c r="C17" s="39">
        <f t="shared" ref="C17:X17" si="2">SUM(C7:C16)</f>
        <v>2107</v>
      </c>
      <c r="D17" s="39">
        <f t="shared" si="2"/>
        <v>8466926.8599999994</v>
      </c>
      <c r="E17" s="39">
        <f t="shared" si="2"/>
        <v>261</v>
      </c>
      <c r="F17" s="39">
        <f t="shared" si="2"/>
        <v>1435094.86</v>
      </c>
      <c r="G17" s="39">
        <f t="shared" si="2"/>
        <v>2150</v>
      </c>
      <c r="H17" s="39">
        <f t="shared" si="2"/>
        <v>9471163.2400000002</v>
      </c>
      <c r="I17" s="39">
        <f t="shared" si="2"/>
        <v>933</v>
      </c>
      <c r="J17" s="39">
        <f t="shared" si="2"/>
        <v>4034479.03</v>
      </c>
      <c r="K17" s="39">
        <f t="shared" si="2"/>
        <v>335</v>
      </c>
      <c r="L17" s="39">
        <f t="shared" si="2"/>
        <v>1517574.79</v>
      </c>
      <c r="M17" s="39">
        <f t="shared" si="2"/>
        <v>211</v>
      </c>
      <c r="N17" s="39">
        <f t="shared" si="2"/>
        <v>1023571.2400000001</v>
      </c>
      <c r="O17" s="39">
        <f t="shared" si="2"/>
        <v>133</v>
      </c>
      <c r="P17" s="39">
        <f t="shared" si="2"/>
        <v>805052.55999999994</v>
      </c>
      <c r="Q17" s="39">
        <f t="shared" si="2"/>
        <v>171</v>
      </c>
      <c r="R17" s="39">
        <f t="shared" si="2"/>
        <v>463530.29</v>
      </c>
      <c r="S17" s="39">
        <f t="shared" si="2"/>
        <v>12</v>
      </c>
      <c r="T17" s="39">
        <f t="shared" si="2"/>
        <v>26884.559999999998</v>
      </c>
      <c r="U17" s="39">
        <f t="shared" si="2"/>
        <v>37</v>
      </c>
      <c r="V17" s="39">
        <f t="shared" si="2"/>
        <v>195810.3</v>
      </c>
      <c r="W17" s="39">
        <f t="shared" si="2"/>
        <v>6350</v>
      </c>
      <c r="X17" s="39">
        <f t="shared" si="2"/>
        <v>27440087.73</v>
      </c>
      <c r="Y17" s="39"/>
      <c r="Z17" s="39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64"/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3.5" customHeight="1" x14ac:dyDescent="0.25"/>
  </sheetData>
  <mergeCells count="18">
    <mergeCell ref="A7:A16"/>
    <mergeCell ref="A19:Z19"/>
    <mergeCell ref="O5:P5"/>
    <mergeCell ref="Q5:R5"/>
    <mergeCell ref="S5:T5"/>
    <mergeCell ref="W5:X5"/>
    <mergeCell ref="U5:V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Y5:Z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52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ППФ - II-ро тримесечие 2022 г.</vt:lpstr>
      <vt:lpstr>ППФ - I-во плугодие 2022 г.</vt:lpstr>
      <vt:lpstr>ППФ - 2022 г.</vt:lpstr>
      <vt:lpstr>'ППФ - 2022 г.'!Print_Area</vt:lpstr>
      <vt:lpstr>'ППФ - II-ро тримесечие 2022 г.'!Print_Area</vt:lpstr>
      <vt:lpstr>'ППФ - I-во плугодие 2022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2022-09-15T11:25:17Z</cp:lastPrinted>
  <dcterms:created xsi:type="dcterms:W3CDTF">2004-05-22T18:25:26Z</dcterms:created>
  <dcterms:modified xsi:type="dcterms:W3CDTF">2022-09-15T11:25:18Z</dcterms:modified>
</cp:coreProperties>
</file>