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2-06\За сайта финал\"/>
    </mc:Choice>
  </mc:AlternateContent>
  <bookViews>
    <workbookView xWindow="0" yWindow="0" windowWidth="21600" windowHeight="9630" tabRatio="602"/>
  </bookViews>
  <sheets>
    <sheet name="УПФ - II-ро тримесечие 2022 г." sheetId="6" r:id="rId1"/>
    <sheet name="УПФ - I-во полугодие 2022 г." sheetId="10" r:id="rId2"/>
    <sheet name="УПФ - 2022 г." sheetId="9" state="hidden" r:id="rId3"/>
  </sheets>
  <definedNames>
    <definedName name="_xlnm.Print_Area" localSheetId="2">'УПФ - 2022 г.'!$A$1:$AA$44</definedName>
    <definedName name="_xlnm.Print_Area" localSheetId="0">'УПФ - II-ро тримесечие 2022 г.'!$A$1:$AA$44</definedName>
    <definedName name="_xlnm.Print_Area" localSheetId="1">'УПФ - I-во полугодие 2022 г.'!$A$1:$AA$44</definedName>
  </definedNames>
  <calcPr calcId="162913"/>
</workbook>
</file>

<file path=xl/calcChain.xml><?xml version="1.0" encoding="utf-8"?>
<calcChain xmlns="http://schemas.openxmlformats.org/spreadsheetml/2006/main">
  <c r="V17" i="10" l="1"/>
  <c r="U17" i="10"/>
  <c r="T17" i="10"/>
  <c r="Z15" i="10" s="1"/>
  <c r="S17" i="10"/>
  <c r="R17" i="10"/>
  <c r="Q17" i="10"/>
  <c r="P17" i="10"/>
  <c r="Z13" i="10" s="1"/>
  <c r="O17" i="10"/>
  <c r="N17" i="10"/>
  <c r="M17" i="10"/>
  <c r="L17" i="10"/>
  <c r="Z11" i="10" s="1"/>
  <c r="K17" i="10"/>
  <c r="J17" i="10"/>
  <c r="I17" i="10"/>
  <c r="H17" i="10"/>
  <c r="Z9" i="10" s="1"/>
  <c r="G17" i="10"/>
  <c r="F17" i="10"/>
  <c r="Z8" i="10" s="1"/>
  <c r="E17" i="10"/>
  <c r="D17" i="10"/>
  <c r="Z7" i="10" s="1"/>
  <c r="C17" i="10"/>
  <c r="X16" i="10"/>
  <c r="Z16" i="10" s="1"/>
  <c r="W16" i="10"/>
  <c r="Y16" i="10" s="1"/>
  <c r="X15" i="10"/>
  <c r="W15" i="10"/>
  <c r="Z14" i="10"/>
  <c r="X14" i="10"/>
  <c r="W14" i="10"/>
  <c r="X13" i="10"/>
  <c r="W13" i="10"/>
  <c r="X12" i="10"/>
  <c r="Z12" i="10" s="1"/>
  <c r="W12" i="10"/>
  <c r="Y12" i="10" s="1"/>
  <c r="X11" i="10"/>
  <c r="W11" i="10"/>
  <c r="Z10" i="10"/>
  <c r="X10" i="10"/>
  <c r="W10" i="10"/>
  <c r="X9" i="10"/>
  <c r="W9" i="10"/>
  <c r="X8" i="10"/>
  <c r="W8" i="10"/>
  <c r="Y8" i="10" s="1"/>
  <c r="X7" i="10"/>
  <c r="W7" i="10"/>
  <c r="Y7" i="10" l="1"/>
  <c r="Y9" i="10"/>
  <c r="Y11" i="10"/>
  <c r="Y13" i="10"/>
  <c r="Y15" i="10"/>
  <c r="W17" i="10"/>
  <c r="X17" i="10"/>
  <c r="Y10" i="10"/>
  <c r="Y14" i="10"/>
  <c r="W8" i="9"/>
  <c r="X8" i="9"/>
  <c r="W9" i="9"/>
  <c r="X9" i="9"/>
  <c r="W10" i="9"/>
  <c r="X10" i="9"/>
  <c r="W11" i="9"/>
  <c r="X11" i="9"/>
  <c r="W12" i="9"/>
  <c r="X12" i="9"/>
  <c r="W13" i="9"/>
  <c r="X13" i="9"/>
  <c r="W14" i="9"/>
  <c r="X14" i="9"/>
  <c r="W15" i="9"/>
  <c r="X15" i="9"/>
  <c r="W16" i="9"/>
  <c r="X16" i="9"/>
  <c r="X7" i="9"/>
  <c r="W7" i="9"/>
  <c r="U17" i="9"/>
  <c r="V17" i="9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s="1"/>
  <c r="Y16" i="6" l="1"/>
  <c r="Z16" i="9"/>
  <c r="Y16" i="9"/>
  <c r="T17" i="9"/>
  <c r="Z15" i="9" s="1"/>
  <c r="S17" i="9"/>
  <c r="Y15" i="9" s="1"/>
  <c r="R17" i="9"/>
  <c r="Q17" i="9"/>
  <c r="Y14" i="9" s="1"/>
  <c r="P17" i="9"/>
  <c r="Z13" i="9" s="1"/>
  <c r="O17" i="9"/>
  <c r="N17" i="9"/>
  <c r="M17" i="9"/>
  <c r="L17" i="9"/>
  <c r="Z11" i="9" s="1"/>
  <c r="K17" i="9"/>
  <c r="J17" i="9"/>
  <c r="I17" i="9"/>
  <c r="H17" i="9"/>
  <c r="Z9" i="9" s="1"/>
  <c r="G17" i="9"/>
  <c r="F17" i="9"/>
  <c r="E17" i="9"/>
  <c r="D17" i="9"/>
  <c r="C17" i="9"/>
  <c r="Y7" i="9" s="1"/>
  <c r="T17" i="6"/>
  <c r="Z15" i="6" s="1"/>
  <c r="S17" i="6"/>
  <c r="Y15" i="6" s="1"/>
  <c r="R17" i="6"/>
  <c r="Z14" i="6" s="1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Y12" i="9"/>
  <c r="Y10" i="9"/>
  <c r="Y8" i="9"/>
  <c r="W17" i="9" l="1"/>
  <c r="Y11" i="9"/>
  <c r="Z7" i="9"/>
  <c r="X17" i="9"/>
  <c r="Y9" i="9"/>
  <c r="Z13" i="6"/>
  <c r="W17" i="6"/>
  <c r="Z9" i="6"/>
  <c r="Z11" i="6"/>
  <c r="Y12" i="6"/>
  <c r="Y14" i="6"/>
  <c r="Y13" i="9"/>
  <c r="Z14" i="9"/>
  <c r="X17" i="6"/>
  <c r="Y8" i="6"/>
  <c r="Y7" i="6"/>
  <c r="Y9" i="6"/>
  <c r="Y13" i="6"/>
  <c r="Y11" i="6"/>
  <c r="Z10" i="9"/>
  <c r="Z8" i="9"/>
  <c r="Z12" i="9"/>
</calcChain>
</file>

<file path=xl/sharedStrings.xml><?xml version="1.0" encoding="utf-8"?>
<sst xmlns="http://schemas.openxmlformats.org/spreadsheetml/2006/main" count="158" uniqueCount="26">
  <si>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</si>
  <si>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</si>
  <si>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</si>
  <si>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</si>
  <si>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</si>
  <si>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</si>
  <si>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</si>
  <si>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</si>
  <si>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</si>
  <si>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</si>
  <si>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</si>
  <si>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</si>
  <si>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</si>
  <si>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</si>
  <si>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</si>
  <si>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</si>
  <si>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</si>
  <si>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 xml:space="preserve">УПФ "ДСК - Родина" </t>
  </si>
  <si>
    <t xml:space="preserve">УПФ "ДСК-Родина" </t>
  </si>
  <si>
    <t xml:space="preserve">"УПФ ОББ" </t>
  </si>
  <si>
    <t xml:space="preserve">УПФ "ПОИ" </t>
  </si>
  <si>
    <t>УПФ "ДаллБогг: 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</si>
  <si>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01.01.2022 г. - 31.03.2022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</si>
  <si>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01.01.2022 г. - 30.06.2022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</si>
  <si>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01.04.2022 г. - 30.06.2022 г.</t>
    </r>
  </si>
  <si>
    <t>и за размера на прехвърлените средства на 15.08.2022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</si>
</sst>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lightUp">
        <bgColor theme="6" tint="0.79998168889431442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3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/>
    <xf numFmtId="1" fontId="1" fillId="0" borderId="1" xfId="0" applyNumberFormat="1" applyFont="1" applyBorder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1" applyFont="1"/>
    <xf numFmtId="0" fontId="8" fillId="0" borderId="0" xfId="1" applyFont="1" applyAlignment="1">
      <alignment horizontal="center"/>
    </xf>
    <xf numFmtId="0" fontId="3" fillId="0" borderId="0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4" fillId="0" borderId="0" xfId="1" applyFont="1" applyBorder="1" applyAlignment="1">
      <alignment horizontal="center"/>
    </xf>
    <xf numFmtId="0" fontId="1" fillId="0" borderId="0" xfId="1" applyFont="1" applyAlignment="1">
      <alignment horizontal="center"/>
    </xf>
    <xf numFmtId="3" fontId="2" fillId="0" borderId="1" xfId="1" applyNumberFormat="1" applyFont="1" applyFill="1" applyBorder="1" applyAlignment="1"/>
    <xf numFmtId="3" fontId="6" fillId="0" borderId="1" xfId="1" applyNumberFormat="1" applyFont="1" applyBorder="1" applyAlignment="1"/>
    <xf numFmtId="2" fontId="4" fillId="0" borderId="0" xfId="1" applyNumberFormat="1" applyFont="1" applyBorder="1"/>
    <xf numFmtId="0" fontId="1" fillId="0" borderId="4" xfId="1" applyFont="1" applyBorder="1" applyAlignment="1">
      <alignment vertical="center" wrapText="1"/>
    </xf>
    <xf numFmtId="0" fontId="1" fillId="0" borderId="2" xfId="1" applyFont="1" applyBorder="1"/>
    <xf numFmtId="0" fontId="1" fillId="0" borderId="0" xfId="1" applyFont="1" applyBorder="1"/>
    <xf numFmtId="0" fontId="1" fillId="0" borderId="5" xfId="1" applyFont="1" applyBorder="1" applyAlignment="1">
      <alignment vertical="center" wrapText="1"/>
    </xf>
    <xf numFmtId="3" fontId="6" fillId="0" borderId="3" xfId="1" applyNumberFormat="1" applyFont="1" applyBorder="1" applyAlignment="1"/>
    <xf numFmtId="3" fontId="12" fillId="0" borderId="0" xfId="1" applyNumberFormat="1" applyFont="1" applyFill="1"/>
    <xf numFmtId="3" fontId="4" fillId="0" borderId="0" xfId="1" applyNumberFormat="1" applyFont="1" applyBorder="1"/>
    <xf numFmtId="3" fontId="5" fillId="0" borderId="0" xfId="1" applyNumberFormat="1" applyFont="1" applyFill="1" applyBorder="1"/>
    <xf numFmtId="3" fontId="1" fillId="0" borderId="0" xfId="1" applyNumberFormat="1" applyFont="1"/>
    <xf numFmtId="0" fontId="6" fillId="0" borderId="0" xfId="1" applyFont="1"/>
    <xf numFmtId="1" fontId="2" fillId="0" borderId="0" xfId="1" applyNumberFormat="1" applyFont="1" applyFill="1"/>
    <xf numFmtId="0" fontId="2" fillId="0" borderId="0" xfId="1" applyFont="1"/>
    <xf numFmtId="3" fontId="1" fillId="3" borderId="3" xfId="0" applyNumberFormat="1" applyFont="1" applyFill="1" applyBorder="1" applyAlignment="1"/>
    <xf numFmtId="3" fontId="1" fillId="3" borderId="1" xfId="0" applyNumberFormat="1" applyFont="1" applyFill="1" applyBorder="1" applyAlignment="1"/>
    <xf numFmtId="3" fontId="14" fillId="3" borderId="1" xfId="1" applyNumberFormat="1" applyFont="1" applyFill="1" applyBorder="1" applyAlignment="1"/>
    <xf numFmtId="3" fontId="1" fillId="3" borderId="1" xfId="1" applyNumberFormat="1" applyFont="1" applyFill="1" applyBorder="1" applyAlignment="1"/>
    <xf numFmtId="3" fontId="1" fillId="3" borderId="3" xfId="1" applyNumberFormat="1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textRotation="90"/>
    </xf>
    <xf numFmtId="0" fontId="1" fillId="0" borderId="7" xfId="1" applyFont="1" applyBorder="1" applyAlignment="1">
      <alignment horizontal="center" vertical="center" textRotation="90"/>
    </xf>
    <xf numFmtId="0" fontId="1" fillId="0" borderId="3" xfId="1" applyFont="1" applyBorder="1" applyAlignment="1">
      <alignment horizontal="center" vertical="center" textRotation="90"/>
    </xf>
    <xf numFmtId="0" fontId="1" fillId="0" borderId="0" xfId="1" applyFont="1" applyFill="1" applyAlignment="1">
      <alignment horizontal="left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1" fillId="0" borderId="12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г.'!$X$15</c:f>
              <c:numCache>
                <c:formatCode>#,##0</c:formatCode>
                <c:ptCount val="1"/>
                <c:pt idx="0">
                  <c:v>6266268.0000000009</c:v>
                </c:pt>
              </c:numCache>
            </c:numRef>
          </c:cat>
          <c:val>
            <c:numRef>
              <c:f>'УПФ - II-ро тримесечие 2022 г.'!$Z$7</c:f>
              <c:numCache>
                <c:formatCode>#,##0</c:formatCode>
                <c:ptCount val="1"/>
                <c:pt idx="0">
                  <c:v>23760856.039999992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II-ро тримесечие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г.'!$X$15</c:f>
              <c:numCache>
                <c:formatCode>#,##0</c:formatCode>
                <c:ptCount val="1"/>
                <c:pt idx="0">
                  <c:v>6266268.0000000009</c:v>
                </c:pt>
              </c:numCache>
            </c:numRef>
          </c:cat>
          <c:val>
            <c:numRef>
              <c:f>'УПФ - II-ро тримесечие 2022 г.'!$Z$8</c:f>
              <c:numCache>
                <c:formatCode>#,##0</c:formatCode>
                <c:ptCount val="1"/>
                <c:pt idx="0">
                  <c:v>-26934679.889999993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II-ро тримесечие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II-ро тримесечие 2022 г.'!$X$15</c:f>
              <c:numCache>
                <c:formatCode>#,##0</c:formatCode>
                <c:ptCount val="1"/>
                <c:pt idx="0">
                  <c:v>6266268.0000000009</c:v>
                </c:pt>
              </c:numCache>
            </c:numRef>
          </c:cat>
          <c:val>
            <c:numRef>
              <c:f>'УПФ - II-ро тримесечие 2022 г.'!$Z$9</c:f>
              <c:numCache>
                <c:formatCode>#,##0</c:formatCode>
                <c:ptCount val="1"/>
                <c:pt idx="0">
                  <c:v>51591341.490000002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II-ро тримесечие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г.'!$X$15</c:f>
              <c:numCache>
                <c:formatCode>#,##0</c:formatCode>
                <c:ptCount val="1"/>
                <c:pt idx="0">
                  <c:v>6266268.0000000009</c:v>
                </c:pt>
              </c:numCache>
            </c:numRef>
          </c:cat>
          <c:val>
            <c:numRef>
              <c:f>'УПФ - II-ро тримесечие 2022 г.'!$Z$10</c:f>
              <c:numCache>
                <c:formatCode>#,##0</c:formatCode>
                <c:ptCount val="1"/>
                <c:pt idx="0">
                  <c:v>-32401452.799999997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II-ро тримесечие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г.'!$X$15</c:f>
              <c:numCache>
                <c:formatCode>#,##0</c:formatCode>
                <c:ptCount val="1"/>
                <c:pt idx="0">
                  <c:v>6266268.0000000009</c:v>
                </c:pt>
              </c:numCache>
            </c:numRef>
          </c:cat>
          <c:val>
            <c:numRef>
              <c:f>'УПФ - II-ро тримесечие 2022 г.'!$Z$11</c:f>
              <c:numCache>
                <c:formatCode>#,##0</c:formatCode>
                <c:ptCount val="1"/>
                <c:pt idx="0">
                  <c:v>8710991.4899999946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II-ро тримесечие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г.'!$X$15</c:f>
              <c:numCache>
                <c:formatCode>#,##0</c:formatCode>
                <c:ptCount val="1"/>
                <c:pt idx="0">
                  <c:v>6266268.0000000009</c:v>
                </c:pt>
              </c:numCache>
            </c:numRef>
          </c:cat>
          <c:val>
            <c:numRef>
              <c:f>'УПФ - II-ро тримесечие 2022 г.'!$Z$12</c:f>
              <c:numCache>
                <c:formatCode>#,##0</c:formatCode>
                <c:ptCount val="1"/>
                <c:pt idx="0">
                  <c:v>-15700384.859999998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II-ро тримесечие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г.'!$X$15</c:f>
              <c:numCache>
                <c:formatCode>#,##0</c:formatCode>
                <c:ptCount val="1"/>
                <c:pt idx="0">
                  <c:v>6266268.0000000009</c:v>
                </c:pt>
              </c:numCache>
            </c:numRef>
          </c:cat>
          <c:val>
            <c:numRef>
              <c:f>'УПФ - II-ро тримесечие 2022 г.'!$Z$13</c:f>
              <c:numCache>
                <c:formatCode>#,##0</c:formatCode>
                <c:ptCount val="1"/>
                <c:pt idx="0">
                  <c:v>-5827342.0300000049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II-ро тримесечие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г.'!$X$15</c:f>
              <c:numCache>
                <c:formatCode>#,##0</c:formatCode>
                <c:ptCount val="1"/>
                <c:pt idx="0">
                  <c:v>6266268.0000000009</c:v>
                </c:pt>
              </c:numCache>
            </c:numRef>
          </c:cat>
          <c:val>
            <c:numRef>
              <c:f>'УПФ - II-ро тримесечие 2022 г.'!$Z$14</c:f>
              <c:numCache>
                <c:formatCode>#,##0</c:formatCode>
                <c:ptCount val="1"/>
                <c:pt idx="0">
                  <c:v>-3003918.629999999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II-ро тримесечие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г.'!$X$15</c:f>
              <c:numCache>
                <c:formatCode>#,##0</c:formatCode>
                <c:ptCount val="1"/>
                <c:pt idx="0">
                  <c:v>6266268.0000000009</c:v>
                </c:pt>
              </c:numCache>
            </c:numRef>
          </c:cat>
          <c:val>
            <c:numRef>
              <c:f>'УПФ - II-ро тримесечие 2022 г.'!$Z$15</c:f>
              <c:numCache>
                <c:formatCode>#,##0</c:formatCode>
                <c:ptCount val="1"/>
                <c:pt idx="0">
                  <c:v>-3090402.810000001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II-ро тримесечие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II-ро тримесечие 2022 г.'!$X$15</c:f>
              <c:numCache>
                <c:formatCode>#,##0</c:formatCode>
                <c:ptCount val="1"/>
                <c:pt idx="0">
                  <c:v>6266268.0000000009</c:v>
                </c:pt>
              </c:numCache>
            </c:numRef>
          </c:cat>
          <c:val>
            <c:numRef>
              <c:f>'УПФ - II-ро тримесечие 2022 г.'!$Z$16</c:f>
              <c:numCache>
                <c:formatCode>#,##0</c:formatCode>
                <c:ptCount val="1"/>
                <c:pt idx="0">
                  <c:v>2894992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cat>
          <c:val>
            <c:numRef>
              <c:f>'УПФ - II-ро тримесечие 2022 г.'!$Y$7</c:f>
              <c:numCache>
                <c:formatCode>#,##0</c:formatCode>
                <c:ptCount val="1"/>
                <c:pt idx="0">
                  <c:v>5838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II-ро тримесечие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cat>
          <c:val>
            <c:numRef>
              <c:f>'УПФ - II-ро тримесечие 2022 г.'!$Y$8</c:f>
              <c:numCache>
                <c:formatCode>#,##0</c:formatCode>
                <c:ptCount val="1"/>
                <c:pt idx="0">
                  <c:v>-6336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II-ро тримесечие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cat>
          <c:val>
            <c:numRef>
              <c:f>'УПФ - II-ро тримесечие 2022 г.'!$Y$9</c:f>
              <c:numCache>
                <c:formatCode>#,##0</c:formatCode>
                <c:ptCount val="1"/>
                <c:pt idx="0">
                  <c:v>14063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II-ро тримесечие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cat>
          <c:val>
            <c:numRef>
              <c:f>'УПФ - II-ро тримесечие 2022 г.'!$Y$10</c:f>
              <c:numCache>
                <c:formatCode>#,##0</c:formatCode>
                <c:ptCount val="1"/>
                <c:pt idx="0">
                  <c:v>-5922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II-ро тримесечие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cat>
          <c:val>
            <c:numRef>
              <c:f>'УПФ - II-ро тримесечие 2022 г.'!$Y$11</c:f>
              <c:numCache>
                <c:formatCode>#,##0</c:formatCode>
                <c:ptCount val="1"/>
                <c:pt idx="0">
                  <c:v>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II-ро тримесечие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cat>
          <c:val>
            <c:numRef>
              <c:f>'УПФ - II-ро тримесечие 2022 г.'!$Y$12</c:f>
              <c:numCache>
                <c:formatCode>#,##0</c:formatCode>
                <c:ptCount val="1"/>
                <c:pt idx="0">
                  <c:v>-3283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II-ро тримесечие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cat>
          <c:val>
            <c:numRef>
              <c:f>'УПФ - II-ро тримесечие 2022 г.'!$Y$13</c:f>
              <c:numCache>
                <c:formatCode>#,##0</c:formatCode>
                <c:ptCount val="1"/>
                <c:pt idx="0">
                  <c:v>-3258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II-ро тримесечие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cat>
          <c:val>
            <c:numRef>
              <c:f>'УПФ - II-ро тримесечие 2022 г.'!$Y$14</c:f>
              <c:numCache>
                <c:formatCode>#,##0</c:formatCode>
                <c:ptCount val="1"/>
                <c:pt idx="0">
                  <c:v>-987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II-ро тримесечие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cat>
          <c:val>
            <c:numRef>
              <c:f>'УПФ - II-ро тримесечие 2022 г.'!$Y$15</c:f>
              <c:numCache>
                <c:formatCode>#,##0</c:formatCode>
                <c:ptCount val="1"/>
                <c:pt idx="0">
                  <c:v>-1397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II-ро тримесечие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cat>
          <c:val>
            <c:numRef>
              <c:f>'УПФ - II-ро тримесечие 2022 г.'!$Y$16</c:f>
              <c:numCache>
                <c:formatCode>#,##0</c:formatCode>
                <c:ptCount val="1"/>
                <c:pt idx="0">
                  <c:v>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8B-4D11-BF29-1EB2498AA59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2022 г.'!$Z$7</c:f>
              <c:numCache>
                <c:formatCode>#,##0</c:formatCode>
                <c:ptCount val="1"/>
                <c:pt idx="0">
                  <c:v>60490144.629999995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B-4D11-BF29-1EB2498AA59E}"/>
            </c:ext>
          </c:extLst>
        </c:ser>
        <c:ser>
          <c:idx val="1"/>
          <c:order val="1"/>
          <c:tx>
            <c:strRef>
              <c:f>'УПФ - I-во полугодие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2022 г.'!$Z$8</c:f>
              <c:numCache>
                <c:formatCode>#,##0</c:formatCode>
                <c:ptCount val="1"/>
                <c:pt idx="0">
                  <c:v>-55356696.940000013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8B-4D11-BF29-1EB2498AA59E}"/>
            </c:ext>
          </c:extLst>
        </c:ser>
        <c:ser>
          <c:idx val="2"/>
          <c:order val="2"/>
          <c:tx>
            <c:strRef>
              <c:f>'УПФ - I-во полугодие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8B-4D11-BF29-1EB2498AA59E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2022 г.'!$Z$9</c:f>
              <c:numCache>
                <c:formatCode>#,##0</c:formatCode>
                <c:ptCount val="1"/>
                <c:pt idx="0">
                  <c:v>98728086.280000016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8B-4D11-BF29-1EB2498AA59E}"/>
            </c:ext>
          </c:extLst>
        </c:ser>
        <c:ser>
          <c:idx val="3"/>
          <c:order val="3"/>
          <c:tx>
            <c:strRef>
              <c:f>'УПФ - I-во полугодие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8B-4D11-BF29-1EB2498AA59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2022 г.'!$Z$10</c:f>
              <c:numCache>
                <c:formatCode>#,##0</c:formatCode>
                <c:ptCount val="1"/>
                <c:pt idx="0">
                  <c:v>-66816750.940000013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8B-4D11-BF29-1EB2498AA59E}"/>
            </c:ext>
          </c:extLst>
        </c:ser>
        <c:ser>
          <c:idx val="4"/>
          <c:order val="4"/>
          <c:tx>
            <c:strRef>
              <c:f>'УПФ - I-во полугодие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2022 г.'!$Z$11</c:f>
              <c:numCache>
                <c:formatCode>#,##0</c:formatCode>
                <c:ptCount val="1"/>
                <c:pt idx="0">
                  <c:v>17938380.010000005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8B-4D11-BF29-1EB2498AA59E}"/>
            </c:ext>
          </c:extLst>
        </c:ser>
        <c:ser>
          <c:idx val="5"/>
          <c:order val="5"/>
          <c:tx>
            <c:strRef>
              <c:f>'УПФ - I-во полугодие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2022 г.'!$Z$12</c:f>
              <c:numCache>
                <c:formatCode>#,##0</c:formatCode>
                <c:ptCount val="1"/>
                <c:pt idx="0">
                  <c:v>-35397152.819999993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8B-4D11-BF29-1EB2498AA59E}"/>
            </c:ext>
          </c:extLst>
        </c:ser>
        <c:ser>
          <c:idx val="7"/>
          <c:order val="6"/>
          <c:tx>
            <c:strRef>
              <c:f>'УПФ - I-во полугодие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2022 г.'!$Z$13</c:f>
              <c:numCache>
                <c:formatCode>#,##0</c:formatCode>
                <c:ptCount val="1"/>
                <c:pt idx="0">
                  <c:v>-12361489.02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88B-4D11-BF29-1EB2498AA59E}"/>
            </c:ext>
          </c:extLst>
        </c:ser>
        <c:ser>
          <c:idx val="8"/>
          <c:order val="7"/>
          <c:tx>
            <c:strRef>
              <c:f>'УПФ - I-во полугодие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88B-4D11-BF29-1EB2498AA59E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2022 г.'!$Z$14</c:f>
              <c:numCache>
                <c:formatCode>#,##0</c:formatCode>
                <c:ptCount val="1"/>
                <c:pt idx="0">
                  <c:v>-5336564.1399999987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88B-4D11-BF29-1EB2498AA59E}"/>
            </c:ext>
          </c:extLst>
        </c:ser>
        <c:ser>
          <c:idx val="9"/>
          <c:order val="8"/>
          <c:tx>
            <c:strRef>
              <c:f>'УПФ - I-во полугодие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2022 г.'!$Z$15</c:f>
              <c:numCache>
                <c:formatCode>#,##0</c:formatCode>
                <c:ptCount val="1"/>
                <c:pt idx="0">
                  <c:v>-9190000.4499999974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88B-4D11-BF29-1EB2498AA59E}"/>
            </c:ext>
          </c:extLst>
        </c:ser>
        <c:ser>
          <c:idx val="6"/>
          <c:order val="9"/>
          <c:tx>
            <c:strRef>
              <c:f>'УПФ - I-во полугодие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'УПФ - I-во полугодие 2022 г.'!$Z$16</c:f>
              <c:numCache>
                <c:formatCode>#,##0</c:formatCode>
                <c:ptCount val="1"/>
                <c:pt idx="0">
                  <c:v>7302043.3900000006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88B-4D11-BF29-1EB2498AA5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2022 г.'!$Y$7</c:f>
              <c:numCache>
                <c:formatCode>#,##0</c:formatCode>
                <c:ptCount val="1"/>
                <c:pt idx="0">
                  <c:v>16043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13-4DF6-94BD-7149D7860A78}"/>
            </c:ext>
          </c:extLst>
        </c:ser>
        <c:ser>
          <c:idx val="1"/>
          <c:order val="1"/>
          <c:tx>
            <c:strRef>
              <c:f>'УПФ - I-во полугодие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2022 г.'!$Y$8</c:f>
              <c:numCache>
                <c:formatCode>#,##0</c:formatCode>
                <c:ptCount val="1"/>
                <c:pt idx="0">
                  <c:v>-13105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13-4DF6-94BD-7149D7860A78}"/>
            </c:ext>
          </c:extLst>
        </c:ser>
        <c:ser>
          <c:idx val="2"/>
          <c:order val="2"/>
          <c:tx>
            <c:strRef>
              <c:f>'УПФ - I-во полугодие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813-4DF6-94BD-7149D7860A7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2022 г.'!$Y$9</c:f>
              <c:numCache>
                <c:formatCode>#,##0</c:formatCode>
                <c:ptCount val="1"/>
                <c:pt idx="0">
                  <c:v>26787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13-4DF6-94BD-7149D7860A78}"/>
            </c:ext>
          </c:extLst>
        </c:ser>
        <c:ser>
          <c:idx val="3"/>
          <c:order val="3"/>
          <c:tx>
            <c:strRef>
              <c:f>'УПФ - I-во полугодие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13-4DF6-94BD-7149D7860A7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2022 г.'!$Y$10</c:f>
              <c:numCache>
                <c:formatCode>#,##0</c:formatCode>
                <c:ptCount val="1"/>
                <c:pt idx="0">
                  <c:v>-13222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13-4DF6-94BD-7149D7860A78}"/>
            </c:ext>
          </c:extLst>
        </c:ser>
        <c:ser>
          <c:idx val="4"/>
          <c:order val="4"/>
          <c:tx>
            <c:strRef>
              <c:f>'УПФ - I-во полугодие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2022 г.'!$Y$11</c:f>
              <c:numCache>
                <c:formatCode>#,##0</c:formatCode>
                <c:ptCount val="1"/>
                <c:pt idx="0">
                  <c:v>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13-4DF6-94BD-7149D7860A78}"/>
            </c:ext>
          </c:extLst>
        </c:ser>
        <c:ser>
          <c:idx val="5"/>
          <c:order val="5"/>
          <c:tx>
            <c:strRef>
              <c:f>'УПФ - I-во полугодие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2022 г.'!$Y$12</c:f>
              <c:numCache>
                <c:formatCode>#,##0</c:formatCode>
                <c:ptCount val="1"/>
                <c:pt idx="0">
                  <c:v>-7262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13-4DF6-94BD-7149D7860A78}"/>
            </c:ext>
          </c:extLst>
        </c:ser>
        <c:ser>
          <c:idx val="7"/>
          <c:order val="6"/>
          <c:tx>
            <c:strRef>
              <c:f>'УПФ - I-во полугодие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13-4DF6-94BD-7149D7860A78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2022 г.'!$Y$13</c:f>
              <c:numCache>
                <c:formatCode>#,##0</c:formatCode>
                <c:ptCount val="1"/>
                <c:pt idx="0">
                  <c:v>-5600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813-4DF6-94BD-7149D7860A78}"/>
            </c:ext>
          </c:extLst>
        </c:ser>
        <c:ser>
          <c:idx val="8"/>
          <c:order val="7"/>
          <c:tx>
            <c:strRef>
              <c:f>'УПФ - I-во полугодие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2022 г.'!$Y$14</c:f>
              <c:numCache>
                <c:formatCode>#,##0</c:formatCode>
                <c:ptCount val="1"/>
                <c:pt idx="0">
                  <c:v>-2035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813-4DF6-94BD-7149D7860A78}"/>
            </c:ext>
          </c:extLst>
        </c:ser>
        <c:ser>
          <c:idx val="9"/>
          <c:order val="8"/>
          <c:tx>
            <c:strRef>
              <c:f>'УПФ - I-во полугодие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2022 г.'!$Y$15</c:f>
              <c:numCache>
                <c:formatCode>#,##0</c:formatCode>
                <c:ptCount val="1"/>
                <c:pt idx="0">
                  <c:v>-3584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13-4DF6-94BD-7149D7860A78}"/>
            </c:ext>
          </c:extLst>
        </c:ser>
        <c:ser>
          <c:idx val="6"/>
          <c:order val="9"/>
          <c:tx>
            <c:strRef>
              <c:f>'УПФ - I-во полугодие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'УПФ - I-во полугодие 2022 г.'!$Y$16</c:f>
              <c:numCache>
                <c:formatCode>#,##0</c:formatCode>
                <c:ptCount val="1"/>
                <c:pt idx="0">
                  <c:v>1347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813-4DF6-94BD-7149D7860A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г.'!$Z$7</c:f>
              <c:numCache>
                <c:formatCode>#,##0</c:formatCode>
                <c:ptCount val="1"/>
                <c:pt idx="0">
                  <c:v>36729288.590000004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г.'!$Z$8</c:f>
              <c:numCache>
                <c:formatCode>#,##0</c:formatCode>
                <c:ptCount val="1"/>
                <c:pt idx="0">
                  <c:v>-28422017.049999997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г.'!$Z$9</c:f>
              <c:numCache>
                <c:formatCode>#,##0</c:formatCode>
                <c:ptCount val="1"/>
                <c:pt idx="0">
                  <c:v>47136744.790000007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г.'!$Z$10</c:f>
              <c:numCache>
                <c:formatCode>#,##0</c:formatCode>
                <c:ptCount val="1"/>
                <c:pt idx="0">
                  <c:v>-34415298.140000008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г.'!$Z$11</c:f>
              <c:numCache>
                <c:formatCode>#,##0</c:formatCode>
                <c:ptCount val="1"/>
                <c:pt idx="0">
                  <c:v>9227388.5199999958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г.'!$Z$12</c:f>
              <c:numCache>
                <c:formatCode>#,##0</c:formatCode>
                <c:ptCount val="1"/>
                <c:pt idx="0">
                  <c:v>-19696767.960000001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г.'!$Z$13</c:f>
              <c:numCache>
                <c:formatCode>#,##0</c:formatCode>
                <c:ptCount val="1"/>
                <c:pt idx="0">
                  <c:v>-6534146.9899999984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г.'!$Z$14</c:f>
              <c:numCache>
                <c:formatCode>#,##0</c:formatCode>
                <c:ptCount val="1"/>
                <c:pt idx="0">
                  <c:v>-2332645.5100000016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г.'!$Z$15</c:f>
              <c:numCache>
                <c:formatCode>#,##0</c:formatCode>
                <c:ptCount val="1"/>
                <c:pt idx="0">
                  <c:v>-6099597.6399999987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ser>
          <c:idx val="6"/>
          <c:order val="9"/>
          <c:tx>
            <c:strRef>
              <c:f>'УПФ - 2022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'УПФ - 2022 г.'!$Z$16</c:f>
              <c:numCache>
                <c:formatCode>#,##0</c:formatCode>
                <c:ptCount val="1"/>
                <c:pt idx="0">
                  <c:v>4407051.3899999997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5-49F4-9025-A7FBCBF010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- 2022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г.'!$Y$7</c:f>
              <c:numCache>
                <c:formatCode>#,##0</c:formatCode>
                <c:ptCount val="1"/>
                <c:pt idx="0">
                  <c:v>10205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- 2022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г.'!$Y$8</c:f>
              <c:numCache>
                <c:formatCode>#,##0</c:formatCode>
                <c:ptCount val="1"/>
                <c:pt idx="0">
                  <c:v>-6769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- 2022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г.'!$Y$9</c:f>
              <c:numCache>
                <c:formatCode>#,##0</c:formatCode>
                <c:ptCount val="1"/>
                <c:pt idx="0">
                  <c:v>12724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- 2022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г.'!$Y$10</c:f>
              <c:numCache>
                <c:formatCode>#,##0</c:formatCode>
                <c:ptCount val="1"/>
                <c:pt idx="0">
                  <c:v>-7300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- 2022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г.'!$Y$11</c:f>
              <c:numCache>
                <c:formatCode>#,##0</c:formatCode>
                <c:ptCount val="1"/>
                <c:pt idx="0">
                  <c:v>-93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- 2022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г.'!$Y$12</c:f>
              <c:numCache>
                <c:formatCode>#,##0</c:formatCode>
                <c:ptCount val="1"/>
                <c:pt idx="0">
                  <c:v>-3979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- 2022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г.'!$Y$13</c:f>
              <c:numCache>
                <c:formatCode>#,##0</c:formatCode>
                <c:ptCount val="1"/>
                <c:pt idx="0">
                  <c:v>-2342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- 2022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г.'!$Y$14</c:f>
              <c:numCache>
                <c:formatCode>#,##0</c:formatCode>
                <c:ptCount val="1"/>
                <c:pt idx="0">
                  <c:v>-1048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- 2022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- 2022 г.'!$Y$15</c:f>
              <c:numCache>
                <c:formatCode>#,##0</c:formatCode>
                <c:ptCount val="1"/>
                <c:pt idx="0">
                  <c:v>-2187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ser>
          <c:idx val="6"/>
          <c:order val="9"/>
          <c:tx>
            <c:strRef>
              <c:f>'УПФ - 2022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'УПФ - 2022 г.'!$Y$16</c:f>
              <c:numCache>
                <c:formatCode>#,##0</c:formatCode>
                <c:ptCount val="1"/>
                <c:pt idx="0">
                  <c:v>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7-4993-98CC-E6EA235592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685801</xdr:colOff>
      <xdr:row>18</xdr:row>
      <xdr:rowOff>142875</xdr:rowOff>
    </xdr:from>
    <xdr:to>
      <xdr:col>25</xdr:col>
      <xdr:colOff>873579</xdr:colOff>
      <xdr:row>42</xdr:row>
      <xdr:rowOff>44450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247651</xdr:colOff>
      <xdr:row>18</xdr:row>
      <xdr:rowOff>133350</xdr:rowOff>
    </xdr:from>
    <xdr:to>
      <xdr:col>11</xdr:col>
      <xdr:colOff>546101</xdr:colOff>
      <xdr:row>42</xdr:row>
      <xdr:rowOff>44450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93" t="s">
        <v>24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</row>
    <row r="2" spans="1:96" ht="18.75" x14ac:dyDescent="0.3">
      <c r="A2" s="93" t="s">
        <v>25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</row>
    <row r="3" spans="1:96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96" ht="15.75" customHeight="1" x14ac:dyDescent="0.25">
      <c r="A4" s="87" t="s">
        <v>4</v>
      </c>
      <c r="B4" s="87"/>
      <c r="C4" s="95" t="s">
        <v>5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87"/>
      <c r="B5" s="87"/>
      <c r="C5" s="87" t="s">
        <v>7</v>
      </c>
      <c r="D5" s="87"/>
      <c r="E5" s="87" t="s">
        <v>8</v>
      </c>
      <c r="F5" s="87"/>
      <c r="G5" s="87" t="s">
        <v>17</v>
      </c>
      <c r="H5" s="87"/>
      <c r="I5" s="87" t="s">
        <v>9</v>
      </c>
      <c r="J5" s="87"/>
      <c r="K5" s="87" t="s">
        <v>19</v>
      </c>
      <c r="L5" s="87"/>
      <c r="M5" s="87" t="s">
        <v>10</v>
      </c>
      <c r="N5" s="87"/>
      <c r="O5" s="87" t="s">
        <v>11</v>
      </c>
      <c r="P5" s="87"/>
      <c r="Q5" s="87" t="s">
        <v>13</v>
      </c>
      <c r="R5" s="87"/>
      <c r="S5" s="88" t="s">
        <v>14</v>
      </c>
      <c r="T5" s="89"/>
      <c r="U5" s="88" t="s">
        <v>21</v>
      </c>
      <c r="V5" s="89"/>
      <c r="W5" s="96" t="s">
        <v>0</v>
      </c>
      <c r="X5" s="96"/>
      <c r="Y5" s="94" t="s">
        <v>6</v>
      </c>
      <c r="Z5" s="94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87"/>
      <c r="B6" s="87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52" t="s">
        <v>2</v>
      </c>
      <c r="V6" s="52" t="s">
        <v>3</v>
      </c>
      <c r="W6" s="33" t="s">
        <v>2</v>
      </c>
      <c r="X6" s="33" t="s">
        <v>3</v>
      </c>
      <c r="Y6" s="34" t="s">
        <v>2</v>
      </c>
      <c r="Z6" s="34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90" t="s">
        <v>1</v>
      </c>
      <c r="B7" s="35" t="s">
        <v>7</v>
      </c>
      <c r="C7" s="82"/>
      <c r="D7" s="82"/>
      <c r="E7" s="36">
        <v>718</v>
      </c>
      <c r="F7" s="36">
        <v>3197093.53</v>
      </c>
      <c r="G7" s="36">
        <v>8051</v>
      </c>
      <c r="H7" s="36">
        <v>32880370.98</v>
      </c>
      <c r="I7" s="36">
        <v>3344</v>
      </c>
      <c r="J7" s="36">
        <v>12103328.710000001</v>
      </c>
      <c r="K7" s="36">
        <v>3256</v>
      </c>
      <c r="L7" s="36">
        <v>18544128.809999999</v>
      </c>
      <c r="M7" s="36">
        <v>980</v>
      </c>
      <c r="N7" s="36">
        <v>4442631.67</v>
      </c>
      <c r="O7" s="36">
        <v>718</v>
      </c>
      <c r="P7" s="36">
        <v>2878384.98</v>
      </c>
      <c r="Q7" s="36">
        <v>483</v>
      </c>
      <c r="R7" s="36">
        <v>1357094.32</v>
      </c>
      <c r="S7" s="36">
        <v>137</v>
      </c>
      <c r="T7" s="36">
        <v>549581.48</v>
      </c>
      <c r="U7" s="36">
        <v>145</v>
      </c>
      <c r="V7" s="36">
        <v>734664.52</v>
      </c>
      <c r="W7" s="49">
        <f>C7+E7+G7+I7+K7+M7+O7+Q7+S7+U7</f>
        <v>17832</v>
      </c>
      <c r="X7" s="49">
        <f>D7+F7+H7+J7+L7+N7+P7+R7+T7+V7</f>
        <v>76687279</v>
      </c>
      <c r="Y7" s="50">
        <f>C17-W7</f>
        <v>5838</v>
      </c>
      <c r="Z7" s="50">
        <f>D17-X7</f>
        <v>23760856.039999992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91"/>
      <c r="B8" s="35" t="s">
        <v>8</v>
      </c>
      <c r="C8" s="36">
        <v>2774</v>
      </c>
      <c r="D8" s="36">
        <v>12022665.630000001</v>
      </c>
      <c r="E8" s="82"/>
      <c r="F8" s="82"/>
      <c r="G8" s="36">
        <v>3043</v>
      </c>
      <c r="H8" s="36">
        <v>12085588.800000001</v>
      </c>
      <c r="I8" s="36">
        <v>1247</v>
      </c>
      <c r="J8" s="36">
        <v>5014998.16</v>
      </c>
      <c r="K8" s="36">
        <v>956</v>
      </c>
      <c r="L8" s="36">
        <v>4994627.84</v>
      </c>
      <c r="M8" s="36">
        <v>161</v>
      </c>
      <c r="N8" s="36">
        <v>1052287.8999999999</v>
      </c>
      <c r="O8" s="36">
        <v>252</v>
      </c>
      <c r="P8" s="36">
        <v>828823.94</v>
      </c>
      <c r="Q8" s="37">
        <v>145</v>
      </c>
      <c r="R8" s="36">
        <v>394791.86</v>
      </c>
      <c r="S8" s="36">
        <v>48</v>
      </c>
      <c r="T8" s="36">
        <v>236178.58</v>
      </c>
      <c r="U8" s="36">
        <v>43</v>
      </c>
      <c r="V8" s="36">
        <v>206415.69</v>
      </c>
      <c r="W8" s="49">
        <f t="shared" ref="W8:W14" si="0">C8+E8+G8+I8+K8+M8+O8+Q8+S8+U8</f>
        <v>8669</v>
      </c>
      <c r="X8" s="49">
        <f t="shared" ref="X8:X14" si="1">D8+F8+H8+J8+L8+N8+P8+R8+T8+V8</f>
        <v>36836378.399999991</v>
      </c>
      <c r="Y8" s="50">
        <f>E17-W8</f>
        <v>-6336</v>
      </c>
      <c r="Z8" s="50">
        <f>F17-X8</f>
        <v>-26934679.889999993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91"/>
      <c r="B9" s="35" t="s">
        <v>18</v>
      </c>
      <c r="C9" s="36">
        <v>5687</v>
      </c>
      <c r="D9" s="36">
        <v>24018070.629999999</v>
      </c>
      <c r="E9" s="36">
        <v>481</v>
      </c>
      <c r="F9" s="36">
        <v>2050049.46</v>
      </c>
      <c r="G9" s="82"/>
      <c r="H9" s="82"/>
      <c r="I9" s="36">
        <v>2731</v>
      </c>
      <c r="J9" s="36">
        <v>9790649.8599999994</v>
      </c>
      <c r="K9" s="36">
        <v>1727</v>
      </c>
      <c r="L9" s="36">
        <v>9239975.2699999996</v>
      </c>
      <c r="M9" s="36">
        <v>751</v>
      </c>
      <c r="N9" s="36">
        <v>3705778.57</v>
      </c>
      <c r="O9" s="36">
        <v>547</v>
      </c>
      <c r="P9" s="36">
        <v>2061235.6</v>
      </c>
      <c r="Q9" s="37">
        <v>383</v>
      </c>
      <c r="R9" s="36">
        <v>775152.41</v>
      </c>
      <c r="S9" s="36">
        <v>103</v>
      </c>
      <c r="T9" s="36">
        <v>423589.74</v>
      </c>
      <c r="U9" s="36">
        <v>118</v>
      </c>
      <c r="V9" s="36">
        <v>612135.18999999994</v>
      </c>
      <c r="W9" s="49">
        <f t="shared" si="0"/>
        <v>12528</v>
      </c>
      <c r="X9" s="49">
        <f t="shared" si="1"/>
        <v>52676636.729999997</v>
      </c>
      <c r="Y9" s="50">
        <f>G17-W9</f>
        <v>14063</v>
      </c>
      <c r="Z9" s="50">
        <f>H17-X9</f>
        <v>51591341.490000002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91"/>
      <c r="B10" s="38" t="s">
        <v>9</v>
      </c>
      <c r="C10" s="36">
        <v>6145</v>
      </c>
      <c r="D10" s="36">
        <v>26144683.989999998</v>
      </c>
      <c r="E10" s="36">
        <v>543</v>
      </c>
      <c r="F10" s="36">
        <v>2373291.4900000002</v>
      </c>
      <c r="G10" s="36">
        <v>6378</v>
      </c>
      <c r="H10" s="36">
        <v>24832510.609999999</v>
      </c>
      <c r="I10" s="82"/>
      <c r="J10" s="82"/>
      <c r="K10" s="36">
        <v>1872</v>
      </c>
      <c r="L10" s="36">
        <v>10127858.810000001</v>
      </c>
      <c r="M10" s="36">
        <v>868</v>
      </c>
      <c r="N10" s="36">
        <v>3969326.56</v>
      </c>
      <c r="O10" s="36">
        <v>681</v>
      </c>
      <c r="P10" s="36">
        <v>3428280.91</v>
      </c>
      <c r="Q10" s="37">
        <v>537</v>
      </c>
      <c r="R10" s="36">
        <v>1160768.51</v>
      </c>
      <c r="S10" s="36">
        <v>126</v>
      </c>
      <c r="T10" s="36">
        <v>593017.23</v>
      </c>
      <c r="U10" s="36">
        <v>83</v>
      </c>
      <c r="V10" s="36">
        <v>605226.64</v>
      </c>
      <c r="W10" s="49">
        <f t="shared" si="0"/>
        <v>17233</v>
      </c>
      <c r="X10" s="49">
        <f t="shared" si="1"/>
        <v>73234964.75</v>
      </c>
      <c r="Y10" s="50">
        <f>I17-W10</f>
        <v>-5922</v>
      </c>
      <c r="Z10" s="50">
        <f>J17-X10</f>
        <v>-32401452.799999997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91"/>
      <c r="B11" s="39" t="s">
        <v>19</v>
      </c>
      <c r="C11" s="36">
        <v>3734</v>
      </c>
      <c r="D11" s="36">
        <v>19167405.469999999</v>
      </c>
      <c r="E11" s="36">
        <v>208</v>
      </c>
      <c r="F11" s="36">
        <v>942085.19</v>
      </c>
      <c r="G11" s="36">
        <v>2835</v>
      </c>
      <c r="H11" s="40">
        <v>13560379.02</v>
      </c>
      <c r="I11" s="36">
        <v>1324</v>
      </c>
      <c r="J11" s="36">
        <v>5815656.0300000003</v>
      </c>
      <c r="K11" s="82"/>
      <c r="L11" s="82"/>
      <c r="M11" s="36">
        <v>352</v>
      </c>
      <c r="N11" s="36">
        <v>2116290.9</v>
      </c>
      <c r="O11" s="36">
        <v>220</v>
      </c>
      <c r="P11" s="36">
        <v>750965.85</v>
      </c>
      <c r="Q11" s="37">
        <v>179</v>
      </c>
      <c r="R11" s="36">
        <v>443007.41</v>
      </c>
      <c r="S11" s="36">
        <v>45</v>
      </c>
      <c r="T11" s="36">
        <v>207419.94</v>
      </c>
      <c r="U11" s="36">
        <v>56</v>
      </c>
      <c r="V11" s="36">
        <v>306612.77</v>
      </c>
      <c r="W11" s="49">
        <f t="shared" si="0"/>
        <v>8953</v>
      </c>
      <c r="X11" s="49">
        <f t="shared" si="1"/>
        <v>43309822.579999998</v>
      </c>
      <c r="Y11" s="50">
        <f>K17-W11</f>
        <v>724</v>
      </c>
      <c r="Z11" s="50">
        <f>L17-X11</f>
        <v>8710991.4899999946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91"/>
      <c r="B12" s="35" t="s">
        <v>10</v>
      </c>
      <c r="C12" s="36">
        <v>2094</v>
      </c>
      <c r="D12" s="36">
        <v>9825187.9499999993</v>
      </c>
      <c r="E12" s="36">
        <v>112</v>
      </c>
      <c r="F12" s="36">
        <v>529874.47</v>
      </c>
      <c r="G12" s="36">
        <v>2428</v>
      </c>
      <c r="H12" s="36">
        <v>11008181.550000001</v>
      </c>
      <c r="I12" s="36">
        <v>948</v>
      </c>
      <c r="J12" s="36">
        <v>4214790.72</v>
      </c>
      <c r="K12" s="36">
        <v>762</v>
      </c>
      <c r="L12" s="36">
        <v>4591056.8</v>
      </c>
      <c r="M12" s="82"/>
      <c r="N12" s="82"/>
      <c r="O12" s="36">
        <v>247</v>
      </c>
      <c r="P12" s="36">
        <v>1390873.19</v>
      </c>
      <c r="Q12" s="37">
        <v>92</v>
      </c>
      <c r="R12" s="36">
        <v>213224.63</v>
      </c>
      <c r="S12" s="36">
        <v>58</v>
      </c>
      <c r="T12" s="36">
        <v>298597.65999999997</v>
      </c>
      <c r="U12" s="36">
        <v>47</v>
      </c>
      <c r="V12" s="36">
        <v>249648.85</v>
      </c>
      <c r="W12" s="49">
        <f t="shared" si="0"/>
        <v>6788</v>
      </c>
      <c r="X12" s="49">
        <f t="shared" si="1"/>
        <v>32321435.82</v>
      </c>
      <c r="Y12" s="50">
        <f>M17-W12</f>
        <v>-3283</v>
      </c>
      <c r="Z12" s="50">
        <f>N17-X12</f>
        <v>-15700384.859999998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91"/>
      <c r="B13" s="38" t="s">
        <v>11</v>
      </c>
      <c r="C13" s="36">
        <v>1836</v>
      </c>
      <c r="D13" s="36">
        <v>5271270.6900000004</v>
      </c>
      <c r="E13" s="36">
        <v>128</v>
      </c>
      <c r="F13" s="36">
        <v>427901.87</v>
      </c>
      <c r="G13" s="36">
        <v>2132</v>
      </c>
      <c r="H13" s="36">
        <v>5661770.2699999996</v>
      </c>
      <c r="I13" s="36">
        <v>924</v>
      </c>
      <c r="J13" s="36">
        <v>2015014.43</v>
      </c>
      <c r="K13" s="36">
        <v>638</v>
      </c>
      <c r="L13" s="36">
        <v>2789914.24</v>
      </c>
      <c r="M13" s="36">
        <v>230</v>
      </c>
      <c r="N13" s="36">
        <v>827301.73</v>
      </c>
      <c r="O13" s="82"/>
      <c r="P13" s="82"/>
      <c r="Q13" s="37">
        <v>107</v>
      </c>
      <c r="R13" s="36">
        <v>193970.51</v>
      </c>
      <c r="S13" s="36">
        <v>39</v>
      </c>
      <c r="T13" s="36">
        <v>154332.44</v>
      </c>
      <c r="U13" s="36">
        <v>35</v>
      </c>
      <c r="V13" s="36">
        <v>92343.55</v>
      </c>
      <c r="W13" s="49">
        <f t="shared" si="0"/>
        <v>6069</v>
      </c>
      <c r="X13" s="49">
        <f t="shared" si="1"/>
        <v>17433819.730000004</v>
      </c>
      <c r="Y13" s="50">
        <f>O17-W13</f>
        <v>-3258</v>
      </c>
      <c r="Z13" s="50">
        <f>P17-X13</f>
        <v>-5827342.0300000049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91"/>
      <c r="B14" s="41" t="s">
        <v>12</v>
      </c>
      <c r="C14" s="37">
        <v>822</v>
      </c>
      <c r="D14" s="36">
        <v>2226911.7200000002</v>
      </c>
      <c r="E14" s="37">
        <v>98</v>
      </c>
      <c r="F14" s="36">
        <v>249761.84</v>
      </c>
      <c r="G14" s="37">
        <v>993</v>
      </c>
      <c r="H14" s="36">
        <v>2159966.9500000002</v>
      </c>
      <c r="I14" s="37">
        <v>475</v>
      </c>
      <c r="J14" s="36">
        <v>1010065.64</v>
      </c>
      <c r="K14" s="36">
        <v>256</v>
      </c>
      <c r="L14" s="36">
        <v>904483.23</v>
      </c>
      <c r="M14" s="36">
        <v>91</v>
      </c>
      <c r="N14" s="36">
        <v>222109.48</v>
      </c>
      <c r="O14" s="37">
        <v>81</v>
      </c>
      <c r="P14" s="36">
        <v>161141.21</v>
      </c>
      <c r="Q14" s="82"/>
      <c r="R14" s="82"/>
      <c r="S14" s="36">
        <v>129</v>
      </c>
      <c r="T14" s="36">
        <v>713148.12</v>
      </c>
      <c r="U14" s="36">
        <v>14</v>
      </c>
      <c r="V14" s="36">
        <v>28846.18</v>
      </c>
      <c r="W14" s="49">
        <f t="shared" si="0"/>
        <v>2959</v>
      </c>
      <c r="X14" s="49">
        <f t="shared" si="1"/>
        <v>7676434.3699999992</v>
      </c>
      <c r="Y14" s="50">
        <f>Q17-W14</f>
        <v>-987</v>
      </c>
      <c r="Z14" s="50">
        <f>R17-X14</f>
        <v>-3003918.629999999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91"/>
      <c r="B15" s="35" t="s">
        <v>20</v>
      </c>
      <c r="C15" s="37">
        <v>578</v>
      </c>
      <c r="D15" s="36">
        <v>1771938.96</v>
      </c>
      <c r="E15" s="37">
        <v>45</v>
      </c>
      <c r="F15" s="36">
        <v>131640.66</v>
      </c>
      <c r="G15" s="37">
        <v>731</v>
      </c>
      <c r="H15" s="36">
        <v>2079210.04</v>
      </c>
      <c r="I15" s="37">
        <v>318</v>
      </c>
      <c r="J15" s="36">
        <v>869008.4</v>
      </c>
      <c r="K15" s="36">
        <v>210</v>
      </c>
      <c r="L15" s="36">
        <v>828769.07</v>
      </c>
      <c r="M15" s="36">
        <v>72</v>
      </c>
      <c r="N15" s="36">
        <v>285324.15000000002</v>
      </c>
      <c r="O15" s="37">
        <v>65</v>
      </c>
      <c r="P15" s="36">
        <v>106772.02</v>
      </c>
      <c r="Q15" s="53">
        <v>46</v>
      </c>
      <c r="R15" s="54">
        <v>134506.09</v>
      </c>
      <c r="S15" s="82"/>
      <c r="T15" s="82"/>
      <c r="U15" s="36">
        <v>17</v>
      </c>
      <c r="V15" s="36">
        <v>59098.61</v>
      </c>
      <c r="W15" s="49">
        <f t="shared" ref="W15:W16" si="2">C15+E15+G15+I15+K15+M15+O15+Q15+S15+U15</f>
        <v>2082</v>
      </c>
      <c r="X15" s="49">
        <f t="shared" ref="X15:X16" si="3">D15+F15+H15+J15+L15+N15+P15+R15+T15+V15</f>
        <v>6266268.0000000009</v>
      </c>
      <c r="Y15" s="50">
        <f>S17-W15</f>
        <v>-1397</v>
      </c>
      <c r="Z15" s="50">
        <f>T17-X15</f>
        <v>-3090402.810000001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92"/>
      <c r="B16" s="25" t="s">
        <v>21</v>
      </c>
      <c r="C16" s="42">
        <v>0</v>
      </c>
      <c r="D16" s="43">
        <v>0</v>
      </c>
      <c r="E16" s="42">
        <v>0</v>
      </c>
      <c r="F16" s="43">
        <v>0</v>
      </c>
      <c r="G16" s="42">
        <v>0</v>
      </c>
      <c r="H16" s="43">
        <v>0</v>
      </c>
      <c r="I16" s="42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2">
        <v>0</v>
      </c>
      <c r="P16" s="43">
        <v>0</v>
      </c>
      <c r="Q16" s="42">
        <v>0</v>
      </c>
      <c r="R16" s="43">
        <v>0</v>
      </c>
      <c r="S16" s="42">
        <v>0</v>
      </c>
      <c r="T16" s="43">
        <v>0</v>
      </c>
      <c r="U16" s="81"/>
      <c r="V16" s="81"/>
      <c r="W16" s="51">
        <f t="shared" si="2"/>
        <v>0</v>
      </c>
      <c r="X16" s="51">
        <f t="shared" si="3"/>
        <v>0</v>
      </c>
      <c r="Y16" s="51">
        <f>U17-W16</f>
        <v>558</v>
      </c>
      <c r="Z16" s="51">
        <f>V17-X16</f>
        <v>2894992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44" t="s">
        <v>0</v>
      </c>
      <c r="B17" s="44"/>
      <c r="C17" s="44">
        <f t="shared" ref="C17:X17" si="4">SUM(C7:C16)</f>
        <v>23670</v>
      </c>
      <c r="D17" s="44">
        <f t="shared" si="4"/>
        <v>100448135.03999999</v>
      </c>
      <c r="E17" s="44">
        <f t="shared" si="4"/>
        <v>2333</v>
      </c>
      <c r="F17" s="44">
        <f t="shared" si="4"/>
        <v>9901698.5099999998</v>
      </c>
      <c r="G17" s="44">
        <f t="shared" si="4"/>
        <v>26591</v>
      </c>
      <c r="H17" s="44">
        <f t="shared" si="4"/>
        <v>104267978.22</v>
      </c>
      <c r="I17" s="44">
        <f t="shared" si="4"/>
        <v>11311</v>
      </c>
      <c r="J17" s="44">
        <f t="shared" si="4"/>
        <v>40833511.950000003</v>
      </c>
      <c r="K17" s="44">
        <f t="shared" si="4"/>
        <v>9677</v>
      </c>
      <c r="L17" s="44">
        <f t="shared" si="4"/>
        <v>52020814.069999993</v>
      </c>
      <c r="M17" s="44">
        <f t="shared" si="4"/>
        <v>3505</v>
      </c>
      <c r="N17" s="44">
        <f t="shared" si="4"/>
        <v>16621050.960000003</v>
      </c>
      <c r="O17" s="44">
        <f t="shared" si="4"/>
        <v>2811</v>
      </c>
      <c r="P17" s="44">
        <f t="shared" si="4"/>
        <v>11606477.699999999</v>
      </c>
      <c r="Q17" s="44">
        <f t="shared" si="4"/>
        <v>1972</v>
      </c>
      <c r="R17" s="44">
        <f t="shared" si="4"/>
        <v>4672515.74</v>
      </c>
      <c r="S17" s="44">
        <f t="shared" si="4"/>
        <v>685</v>
      </c>
      <c r="T17" s="44">
        <f t="shared" si="4"/>
        <v>3175865.19</v>
      </c>
      <c r="U17" s="44">
        <f t="shared" si="4"/>
        <v>558</v>
      </c>
      <c r="V17" s="44">
        <f t="shared" si="4"/>
        <v>2894992</v>
      </c>
      <c r="W17" s="44">
        <f t="shared" si="4"/>
        <v>83113</v>
      </c>
      <c r="X17" s="44">
        <f t="shared" si="4"/>
        <v>346443039.38</v>
      </c>
      <c r="Y17" s="44"/>
      <c r="Z17" s="44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58" customWidth="1"/>
    <col min="2" max="2" width="27.7109375" style="58" customWidth="1"/>
    <col min="3" max="3" width="8.28515625" style="58" customWidth="1"/>
    <col min="4" max="4" width="14.5703125" style="58" bestFit="1" customWidth="1"/>
    <col min="5" max="5" width="8.85546875" style="58" bestFit="1" customWidth="1"/>
    <col min="6" max="6" width="12.7109375" style="58" customWidth="1"/>
    <col min="7" max="7" width="8.28515625" style="58" customWidth="1"/>
    <col min="8" max="8" width="14.5703125" style="58" bestFit="1" customWidth="1"/>
    <col min="9" max="9" width="8.140625" style="58" customWidth="1"/>
    <col min="10" max="10" width="14.5703125" style="58" bestFit="1" customWidth="1"/>
    <col min="11" max="11" width="8.140625" style="58" customWidth="1"/>
    <col min="12" max="12" width="13.85546875" style="58" customWidth="1"/>
    <col min="13" max="13" width="8.140625" style="58" customWidth="1"/>
    <col min="14" max="14" width="12.7109375" style="58" customWidth="1"/>
    <col min="15" max="15" width="8.140625" style="58" customWidth="1"/>
    <col min="16" max="16" width="12.7109375" style="58" customWidth="1"/>
    <col min="17" max="17" width="8.140625" style="58" customWidth="1"/>
    <col min="18" max="18" width="14.42578125" style="58" bestFit="1" customWidth="1"/>
    <col min="19" max="19" width="8.140625" style="58" customWidth="1"/>
    <col min="20" max="20" width="11.42578125" style="58" customWidth="1"/>
    <col min="21" max="21" width="9.140625" style="58" customWidth="1"/>
    <col min="22" max="22" width="11.42578125" style="58" customWidth="1"/>
    <col min="23" max="23" width="9.28515625" style="80" customWidth="1"/>
    <col min="24" max="24" width="16.42578125" style="80" bestFit="1" customWidth="1"/>
    <col min="25" max="25" width="10.42578125" style="58" customWidth="1"/>
    <col min="26" max="26" width="16" style="58" bestFit="1" customWidth="1"/>
    <col min="27" max="27" width="3.28515625" style="58" customWidth="1"/>
    <col min="28" max="16384" width="9.140625" style="58"/>
  </cols>
  <sheetData>
    <row r="1" spans="1:96" ht="18.75" x14ac:dyDescent="0.3">
      <c r="A1" s="107" t="s">
        <v>23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</row>
    <row r="2" spans="1:96" ht="18.75" x14ac:dyDescent="0.3">
      <c r="A2" s="107" t="s">
        <v>16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</row>
    <row r="3" spans="1:96" ht="16.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96" ht="15.75" customHeight="1" x14ac:dyDescent="0.25">
      <c r="A4" s="108" t="s">
        <v>4</v>
      </c>
      <c r="B4" s="109"/>
      <c r="C4" s="114" t="s">
        <v>5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6"/>
      <c r="AA4" s="60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</row>
    <row r="5" spans="1:96" s="63" customFormat="1" ht="48.75" customHeight="1" x14ac:dyDescent="0.25">
      <c r="A5" s="110"/>
      <c r="B5" s="111"/>
      <c r="C5" s="101" t="s">
        <v>7</v>
      </c>
      <c r="D5" s="102"/>
      <c r="E5" s="101" t="s">
        <v>8</v>
      </c>
      <c r="F5" s="102"/>
      <c r="G5" s="101" t="s">
        <v>17</v>
      </c>
      <c r="H5" s="102"/>
      <c r="I5" s="101" t="s">
        <v>9</v>
      </c>
      <c r="J5" s="102"/>
      <c r="K5" s="87" t="s">
        <v>19</v>
      </c>
      <c r="L5" s="87"/>
      <c r="M5" s="101" t="s">
        <v>10</v>
      </c>
      <c r="N5" s="102"/>
      <c r="O5" s="101" t="s">
        <v>11</v>
      </c>
      <c r="P5" s="102"/>
      <c r="Q5" s="101" t="s">
        <v>13</v>
      </c>
      <c r="R5" s="102"/>
      <c r="S5" s="101" t="s">
        <v>14</v>
      </c>
      <c r="T5" s="102"/>
      <c r="U5" s="101" t="s">
        <v>21</v>
      </c>
      <c r="V5" s="102"/>
      <c r="W5" s="103" t="s">
        <v>0</v>
      </c>
      <c r="X5" s="104"/>
      <c r="Y5" s="105" t="s">
        <v>6</v>
      </c>
      <c r="Z5" s="106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</row>
    <row r="6" spans="1:96" s="65" customFormat="1" ht="40.5" customHeight="1" x14ac:dyDescent="0.25">
      <c r="A6" s="112"/>
      <c r="B6" s="113"/>
      <c r="C6" s="55" t="s">
        <v>2</v>
      </c>
      <c r="D6" s="55" t="s">
        <v>3</v>
      </c>
      <c r="E6" s="55" t="s">
        <v>2</v>
      </c>
      <c r="F6" s="55" t="s">
        <v>3</v>
      </c>
      <c r="G6" s="55" t="s">
        <v>2</v>
      </c>
      <c r="H6" s="55" t="s">
        <v>3</v>
      </c>
      <c r="I6" s="55" t="s">
        <v>2</v>
      </c>
      <c r="J6" s="55" t="s">
        <v>3</v>
      </c>
      <c r="K6" s="55" t="s">
        <v>2</v>
      </c>
      <c r="L6" s="55" t="s">
        <v>3</v>
      </c>
      <c r="M6" s="55" t="s">
        <v>2</v>
      </c>
      <c r="N6" s="55" t="s">
        <v>3</v>
      </c>
      <c r="O6" s="55" t="s">
        <v>2</v>
      </c>
      <c r="P6" s="55" t="s">
        <v>3</v>
      </c>
      <c r="Q6" s="55" t="s">
        <v>2</v>
      </c>
      <c r="R6" s="55" t="s">
        <v>3</v>
      </c>
      <c r="S6" s="55" t="s">
        <v>2</v>
      </c>
      <c r="T6" s="55" t="s">
        <v>3</v>
      </c>
      <c r="U6" s="55" t="s">
        <v>2</v>
      </c>
      <c r="V6" s="55" t="s">
        <v>3</v>
      </c>
      <c r="W6" s="57" t="s">
        <v>2</v>
      </c>
      <c r="X6" s="57" t="s">
        <v>3</v>
      </c>
      <c r="Y6" s="56" t="s">
        <v>2</v>
      </c>
      <c r="Z6" s="56" t="s">
        <v>3</v>
      </c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</row>
    <row r="7" spans="1:96" ht="32.25" customHeight="1" x14ac:dyDescent="0.25">
      <c r="A7" s="97" t="s">
        <v>1</v>
      </c>
      <c r="B7" s="35" t="s">
        <v>7</v>
      </c>
      <c r="C7" s="83"/>
      <c r="D7" s="84"/>
      <c r="E7" s="36">
        <v>1501</v>
      </c>
      <c r="F7" s="36">
        <v>6244268.0899999999</v>
      </c>
      <c r="G7" s="36">
        <v>15651</v>
      </c>
      <c r="H7" s="36">
        <v>63266989.120000005</v>
      </c>
      <c r="I7" s="36">
        <v>6539</v>
      </c>
      <c r="J7" s="36">
        <v>23738676.240000002</v>
      </c>
      <c r="K7" s="36">
        <v>7003</v>
      </c>
      <c r="L7" s="36">
        <v>40040496.719999999</v>
      </c>
      <c r="M7" s="36">
        <v>1897</v>
      </c>
      <c r="N7" s="36">
        <v>8571027.1400000006</v>
      </c>
      <c r="O7" s="36">
        <v>1607</v>
      </c>
      <c r="P7" s="36">
        <v>5470034.1200000001</v>
      </c>
      <c r="Q7" s="36">
        <v>888</v>
      </c>
      <c r="R7" s="36">
        <v>2485147.3600000003</v>
      </c>
      <c r="S7" s="36">
        <v>185</v>
      </c>
      <c r="T7" s="36">
        <v>720753.96</v>
      </c>
      <c r="U7" s="36">
        <v>358</v>
      </c>
      <c r="V7" s="36">
        <v>2057516.26</v>
      </c>
      <c r="W7" s="66">
        <f>C7+E7+G7+I7+K7+M7+O7+Q7+S7+U7</f>
        <v>35629</v>
      </c>
      <c r="X7" s="66">
        <f>D7+F7+H7+J7+L7+N7+P7+R7+T7+V7</f>
        <v>152594909.01000002</v>
      </c>
      <c r="Y7" s="67">
        <f>C17-W7</f>
        <v>16043</v>
      </c>
      <c r="Z7" s="67">
        <f>D17-X7</f>
        <v>60490144.629999995</v>
      </c>
      <c r="AA7" s="68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</row>
    <row r="8" spans="1:96" ht="32.25" customHeight="1" x14ac:dyDescent="0.25">
      <c r="A8" s="98"/>
      <c r="B8" s="35" t="s">
        <v>8</v>
      </c>
      <c r="C8" s="36">
        <v>6001</v>
      </c>
      <c r="D8" s="36">
        <v>25314682.190000001</v>
      </c>
      <c r="E8" s="84"/>
      <c r="F8" s="84"/>
      <c r="G8" s="36">
        <v>6002</v>
      </c>
      <c r="H8" s="36">
        <v>24199012.800000001</v>
      </c>
      <c r="I8" s="36">
        <v>2478</v>
      </c>
      <c r="J8" s="36">
        <v>9641393.5899999999</v>
      </c>
      <c r="K8" s="36">
        <v>2038</v>
      </c>
      <c r="L8" s="36">
        <v>10966577.82</v>
      </c>
      <c r="M8" s="36">
        <v>346</v>
      </c>
      <c r="N8" s="36">
        <v>1968585.7999999998</v>
      </c>
      <c r="O8" s="36">
        <v>621</v>
      </c>
      <c r="P8" s="36">
        <v>1668203.83</v>
      </c>
      <c r="Q8" s="36">
        <v>319</v>
      </c>
      <c r="R8" s="36">
        <v>891199.84</v>
      </c>
      <c r="S8" s="36">
        <v>69</v>
      </c>
      <c r="T8" s="36">
        <v>348169.26</v>
      </c>
      <c r="U8" s="36">
        <v>102</v>
      </c>
      <c r="V8" s="36">
        <v>498102.44</v>
      </c>
      <c r="W8" s="66">
        <f t="shared" ref="W8:X16" si="0">C8+E8+G8+I8+K8+M8+O8+Q8+S8+U8</f>
        <v>17976</v>
      </c>
      <c r="X8" s="66">
        <f t="shared" si="0"/>
        <v>75495927.570000008</v>
      </c>
      <c r="Y8" s="67">
        <f>E17-W8</f>
        <v>-13105</v>
      </c>
      <c r="Z8" s="67">
        <f>F17-X8</f>
        <v>-55356696.940000013</v>
      </c>
      <c r="AA8" s="68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</row>
    <row r="9" spans="1:96" ht="32.25" customHeight="1" x14ac:dyDescent="0.25">
      <c r="A9" s="98"/>
      <c r="B9" s="35" t="s">
        <v>18</v>
      </c>
      <c r="C9" s="36">
        <v>11915</v>
      </c>
      <c r="D9" s="36">
        <v>49646987.239999995</v>
      </c>
      <c r="E9" s="36">
        <v>990</v>
      </c>
      <c r="F9" s="36">
        <v>4015606.7199999997</v>
      </c>
      <c r="G9" s="84"/>
      <c r="H9" s="84"/>
      <c r="I9" s="36">
        <v>5190</v>
      </c>
      <c r="J9" s="36">
        <v>18812805.869999997</v>
      </c>
      <c r="K9" s="36">
        <v>3483</v>
      </c>
      <c r="L9" s="36">
        <v>18016645.140000001</v>
      </c>
      <c r="M9" s="36">
        <v>1400</v>
      </c>
      <c r="N9" s="36">
        <v>6560277.29</v>
      </c>
      <c r="O9" s="36">
        <v>1279</v>
      </c>
      <c r="P9" s="36">
        <v>4069600.99</v>
      </c>
      <c r="Q9" s="36">
        <v>707</v>
      </c>
      <c r="R9" s="36">
        <v>1471470.25</v>
      </c>
      <c r="S9" s="36">
        <v>148</v>
      </c>
      <c r="T9" s="36">
        <v>637005.53</v>
      </c>
      <c r="U9" s="36">
        <v>253</v>
      </c>
      <c r="V9" s="36">
        <v>1419967.12</v>
      </c>
      <c r="W9" s="66">
        <f t="shared" si="0"/>
        <v>25365</v>
      </c>
      <c r="X9" s="66">
        <f t="shared" si="0"/>
        <v>104650366.14999999</v>
      </c>
      <c r="Y9" s="67">
        <f>G17-W9</f>
        <v>26787</v>
      </c>
      <c r="Z9" s="67">
        <f>H17-X9</f>
        <v>98728086.280000016</v>
      </c>
      <c r="AA9" s="68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</row>
    <row r="10" spans="1:96" ht="32.25" customHeight="1" x14ac:dyDescent="0.25">
      <c r="A10" s="98"/>
      <c r="B10" s="38" t="s">
        <v>9</v>
      </c>
      <c r="C10" s="36">
        <v>13109</v>
      </c>
      <c r="D10" s="36">
        <v>54076247.450000003</v>
      </c>
      <c r="E10" s="36">
        <v>1070</v>
      </c>
      <c r="F10" s="36">
        <v>4763676.3900000006</v>
      </c>
      <c r="G10" s="36">
        <v>12607</v>
      </c>
      <c r="H10" s="36">
        <v>48911137.060000002</v>
      </c>
      <c r="I10" s="84"/>
      <c r="J10" s="84"/>
      <c r="K10" s="36">
        <v>4006</v>
      </c>
      <c r="L10" s="36">
        <v>21316909.710000001</v>
      </c>
      <c r="M10" s="36">
        <v>1653</v>
      </c>
      <c r="N10" s="36">
        <v>7362685.5700000003</v>
      </c>
      <c r="O10" s="36">
        <v>1554</v>
      </c>
      <c r="P10" s="36">
        <v>6317408.5300000003</v>
      </c>
      <c r="Q10" s="36">
        <v>1049</v>
      </c>
      <c r="R10" s="36">
        <v>2174448.6800000002</v>
      </c>
      <c r="S10" s="36">
        <v>151</v>
      </c>
      <c r="T10" s="36">
        <v>702043.23</v>
      </c>
      <c r="U10" s="36">
        <v>236</v>
      </c>
      <c r="V10" s="36">
        <v>1468167.6099999999</v>
      </c>
      <c r="W10" s="66">
        <f t="shared" si="0"/>
        <v>35435</v>
      </c>
      <c r="X10" s="66">
        <f t="shared" si="0"/>
        <v>147092724.23000002</v>
      </c>
      <c r="Y10" s="67">
        <f>I17-W10</f>
        <v>-13222</v>
      </c>
      <c r="Z10" s="67">
        <f>J17-X10</f>
        <v>-66816750.940000013</v>
      </c>
      <c r="AA10" s="68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</row>
    <row r="11" spans="1:96" ht="32.25" customHeight="1" x14ac:dyDescent="0.25">
      <c r="A11" s="98"/>
      <c r="B11" s="39" t="s">
        <v>19</v>
      </c>
      <c r="C11" s="36">
        <v>9005</v>
      </c>
      <c r="D11" s="36">
        <v>42658647.859999999</v>
      </c>
      <c r="E11" s="36">
        <v>481</v>
      </c>
      <c r="F11" s="36">
        <v>2191741.7999999998</v>
      </c>
      <c r="G11" s="36">
        <v>5667</v>
      </c>
      <c r="H11" s="36">
        <v>26677010.890000001</v>
      </c>
      <c r="I11" s="36">
        <v>2654</v>
      </c>
      <c r="J11" s="36">
        <v>11383287.620000001</v>
      </c>
      <c r="K11" s="84"/>
      <c r="L11" s="84"/>
      <c r="M11" s="36">
        <v>683</v>
      </c>
      <c r="N11" s="36">
        <v>3676210.26</v>
      </c>
      <c r="O11" s="36">
        <v>580</v>
      </c>
      <c r="P11" s="36">
        <v>1803957.69</v>
      </c>
      <c r="Q11" s="36">
        <v>373</v>
      </c>
      <c r="R11" s="36">
        <v>1001387.8200000001</v>
      </c>
      <c r="S11" s="36">
        <v>59</v>
      </c>
      <c r="T11" s="36">
        <v>255937.29</v>
      </c>
      <c r="U11" s="36">
        <v>135</v>
      </c>
      <c r="V11" s="36">
        <v>672308.4</v>
      </c>
      <c r="W11" s="66">
        <f t="shared" si="0"/>
        <v>19637</v>
      </c>
      <c r="X11" s="66">
        <f t="shared" si="0"/>
        <v>90320489.63000001</v>
      </c>
      <c r="Y11" s="67">
        <f>K17-W11</f>
        <v>631</v>
      </c>
      <c r="Z11" s="67">
        <f>L17-X11</f>
        <v>17938380.010000005</v>
      </c>
      <c r="AA11" s="68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</row>
    <row r="12" spans="1:96" ht="32.25" customHeight="1" x14ac:dyDescent="0.25">
      <c r="A12" s="98"/>
      <c r="B12" s="35" t="s">
        <v>10</v>
      </c>
      <c r="C12" s="36">
        <v>4633</v>
      </c>
      <c r="D12" s="36">
        <v>21737339.189999998</v>
      </c>
      <c r="E12" s="36">
        <v>251</v>
      </c>
      <c r="F12" s="36">
        <v>1111418.3199999998</v>
      </c>
      <c r="G12" s="36">
        <v>4784</v>
      </c>
      <c r="H12" s="36">
        <v>21357052.539999999</v>
      </c>
      <c r="I12" s="36">
        <v>1906</v>
      </c>
      <c r="J12" s="36">
        <v>8451303.3200000003</v>
      </c>
      <c r="K12" s="36">
        <v>1604</v>
      </c>
      <c r="L12" s="36">
        <v>9788094.0899999999</v>
      </c>
      <c r="M12" s="84"/>
      <c r="N12" s="84"/>
      <c r="O12" s="36">
        <v>484</v>
      </c>
      <c r="P12" s="36">
        <v>2118362.5299999998</v>
      </c>
      <c r="Q12" s="36">
        <v>208</v>
      </c>
      <c r="R12" s="36">
        <v>553682.87</v>
      </c>
      <c r="S12" s="36">
        <v>70</v>
      </c>
      <c r="T12" s="36">
        <v>402838.55</v>
      </c>
      <c r="U12" s="36">
        <v>100</v>
      </c>
      <c r="V12" s="36">
        <v>568572.56000000006</v>
      </c>
      <c r="W12" s="66">
        <f t="shared" si="0"/>
        <v>14040</v>
      </c>
      <c r="X12" s="66">
        <f t="shared" si="0"/>
        <v>66088663.969999991</v>
      </c>
      <c r="Y12" s="67">
        <f>M17-W12</f>
        <v>-7262</v>
      </c>
      <c r="Z12" s="67">
        <f>N17-X12</f>
        <v>-35397152.819999993</v>
      </c>
      <c r="AA12" s="68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</row>
    <row r="13" spans="1:96" ht="32.25" customHeight="1" x14ac:dyDescent="0.25">
      <c r="A13" s="98"/>
      <c r="B13" s="38" t="s">
        <v>11</v>
      </c>
      <c r="C13" s="36">
        <v>3892</v>
      </c>
      <c r="D13" s="36">
        <v>11009684.75</v>
      </c>
      <c r="E13" s="36">
        <v>290</v>
      </c>
      <c r="F13" s="36">
        <v>994925.74</v>
      </c>
      <c r="G13" s="36">
        <v>4109</v>
      </c>
      <c r="H13" s="36">
        <v>10768062.719999999</v>
      </c>
      <c r="I13" s="36">
        <v>1847</v>
      </c>
      <c r="J13" s="36">
        <v>4438098.82</v>
      </c>
      <c r="K13" s="36">
        <v>1196</v>
      </c>
      <c r="L13" s="36">
        <v>4764464.6100000003</v>
      </c>
      <c r="M13" s="36">
        <v>442</v>
      </c>
      <c r="N13" s="36">
        <v>1492176.52</v>
      </c>
      <c r="O13" s="84"/>
      <c r="P13" s="84"/>
      <c r="Q13" s="36">
        <v>233</v>
      </c>
      <c r="R13" s="36">
        <v>454445.58999999997</v>
      </c>
      <c r="S13" s="36">
        <v>52</v>
      </c>
      <c r="T13" s="36">
        <v>171207.39</v>
      </c>
      <c r="U13" s="36">
        <v>91</v>
      </c>
      <c r="V13" s="36">
        <v>398241.33999999997</v>
      </c>
      <c r="W13" s="66">
        <f t="shared" si="0"/>
        <v>12152</v>
      </c>
      <c r="X13" s="66">
        <f t="shared" si="0"/>
        <v>34491307.480000004</v>
      </c>
      <c r="Y13" s="67">
        <f>O17-W13</f>
        <v>-5600</v>
      </c>
      <c r="Z13" s="67">
        <f>P17-X13</f>
        <v>-12361489.02</v>
      </c>
      <c r="AA13" s="68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</row>
    <row r="14" spans="1:96" s="70" customFormat="1" ht="32.25" customHeight="1" thickBot="1" x14ac:dyDescent="0.3">
      <c r="A14" s="98"/>
      <c r="B14" s="69" t="s">
        <v>12</v>
      </c>
      <c r="C14" s="36">
        <v>1789</v>
      </c>
      <c r="D14" s="36">
        <v>4645138.08</v>
      </c>
      <c r="E14" s="36">
        <v>185</v>
      </c>
      <c r="F14" s="36">
        <v>485268.33999999997</v>
      </c>
      <c r="G14" s="36">
        <v>1862</v>
      </c>
      <c r="H14" s="36">
        <v>4032160.6500000004</v>
      </c>
      <c r="I14" s="36">
        <v>936</v>
      </c>
      <c r="J14" s="36">
        <v>2046442.76</v>
      </c>
      <c r="K14" s="36">
        <v>512</v>
      </c>
      <c r="L14" s="36">
        <v>1694848.03</v>
      </c>
      <c r="M14" s="36">
        <v>194</v>
      </c>
      <c r="N14" s="36">
        <v>492310.88</v>
      </c>
      <c r="O14" s="36">
        <v>257</v>
      </c>
      <c r="P14" s="36">
        <v>392965.19999999995</v>
      </c>
      <c r="Q14" s="84"/>
      <c r="R14" s="84"/>
      <c r="S14" s="36">
        <v>135</v>
      </c>
      <c r="T14" s="36">
        <v>728186.6</v>
      </c>
      <c r="U14" s="36">
        <v>32</v>
      </c>
      <c r="V14" s="36">
        <v>79245.119999999995</v>
      </c>
      <c r="W14" s="66">
        <f t="shared" si="0"/>
        <v>5902</v>
      </c>
      <c r="X14" s="66">
        <f t="shared" si="0"/>
        <v>14596565.659999998</v>
      </c>
      <c r="Y14" s="67">
        <f>Q17-W14</f>
        <v>-2035</v>
      </c>
      <c r="Z14" s="67">
        <f>R17-X14</f>
        <v>-5336564.1399999987</v>
      </c>
      <c r="AA14" s="68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</row>
    <row r="15" spans="1:96" s="71" customFormat="1" ht="32.25" customHeight="1" thickTop="1" x14ac:dyDescent="0.25">
      <c r="A15" s="98"/>
      <c r="B15" s="35" t="s">
        <v>20</v>
      </c>
      <c r="C15" s="36">
        <v>1328</v>
      </c>
      <c r="D15" s="36">
        <v>3996326.88</v>
      </c>
      <c r="E15" s="36">
        <v>103</v>
      </c>
      <c r="F15" s="36">
        <v>332325.23</v>
      </c>
      <c r="G15" s="36">
        <v>1470</v>
      </c>
      <c r="H15" s="36">
        <v>4167026.6500000004</v>
      </c>
      <c r="I15" s="36">
        <v>663</v>
      </c>
      <c r="J15" s="36">
        <v>1763965.07</v>
      </c>
      <c r="K15" s="36">
        <v>426</v>
      </c>
      <c r="L15" s="36">
        <v>1670833.52</v>
      </c>
      <c r="M15" s="36">
        <v>163</v>
      </c>
      <c r="N15" s="36">
        <v>568237.68999999994</v>
      </c>
      <c r="O15" s="36">
        <v>170</v>
      </c>
      <c r="P15" s="36">
        <v>289285.57</v>
      </c>
      <c r="Q15" s="36">
        <v>90</v>
      </c>
      <c r="R15" s="36">
        <v>228219.11</v>
      </c>
      <c r="S15" s="84"/>
      <c r="T15" s="84"/>
      <c r="U15" s="36">
        <v>40</v>
      </c>
      <c r="V15" s="36">
        <v>139922.53999999998</v>
      </c>
      <c r="W15" s="66">
        <f t="shared" si="0"/>
        <v>4453</v>
      </c>
      <c r="X15" s="66">
        <f t="shared" si="0"/>
        <v>13156142.259999998</v>
      </c>
      <c r="Y15" s="67">
        <f>S17-W15</f>
        <v>-3584</v>
      </c>
      <c r="Z15" s="67">
        <f>T17-X15</f>
        <v>-9190000.4499999974</v>
      </c>
      <c r="AA15" s="68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</row>
    <row r="16" spans="1:96" s="71" customFormat="1" ht="32.25" customHeight="1" thickBot="1" x14ac:dyDescent="0.3">
      <c r="A16" s="99"/>
      <c r="B16" s="72" t="s">
        <v>21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  <c r="U16" s="85"/>
      <c r="V16" s="85"/>
      <c r="W16" s="43">
        <f t="shared" si="0"/>
        <v>0</v>
      </c>
      <c r="X16" s="43">
        <f t="shared" si="0"/>
        <v>0</v>
      </c>
      <c r="Y16" s="73">
        <f>U17-W16</f>
        <v>1347</v>
      </c>
      <c r="Z16" s="73">
        <f>V17-X16</f>
        <v>7302043.3900000006</v>
      </c>
      <c r="AA16" s="68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</row>
    <row r="17" spans="1:96" s="44" customFormat="1" ht="16.5" thickTop="1" x14ac:dyDescent="0.25">
      <c r="A17" s="44" t="s">
        <v>0</v>
      </c>
      <c r="B17" s="74" t="s">
        <v>15</v>
      </c>
      <c r="C17" s="44">
        <f t="shared" ref="C17:X17" si="1">SUM(C7:C16)</f>
        <v>51672</v>
      </c>
      <c r="D17" s="44">
        <f t="shared" si="1"/>
        <v>213085053.64000002</v>
      </c>
      <c r="E17" s="44">
        <f t="shared" si="1"/>
        <v>4871</v>
      </c>
      <c r="F17" s="44">
        <f t="shared" si="1"/>
        <v>20139230.629999999</v>
      </c>
      <c r="G17" s="44">
        <f t="shared" si="1"/>
        <v>52152</v>
      </c>
      <c r="H17" s="44">
        <f t="shared" si="1"/>
        <v>203378452.43000001</v>
      </c>
      <c r="I17" s="44">
        <f t="shared" si="1"/>
        <v>22213</v>
      </c>
      <c r="J17" s="44">
        <f t="shared" si="1"/>
        <v>80275973.290000007</v>
      </c>
      <c r="K17" s="44">
        <f t="shared" si="1"/>
        <v>20268</v>
      </c>
      <c r="L17" s="44">
        <f t="shared" si="1"/>
        <v>108258869.64000002</v>
      </c>
      <c r="M17" s="44">
        <f t="shared" si="1"/>
        <v>6778</v>
      </c>
      <c r="N17" s="44">
        <f t="shared" si="1"/>
        <v>30691511.150000002</v>
      </c>
      <c r="O17" s="44">
        <f t="shared" si="1"/>
        <v>6552</v>
      </c>
      <c r="P17" s="44">
        <f t="shared" si="1"/>
        <v>22129818.460000005</v>
      </c>
      <c r="Q17" s="44">
        <f t="shared" si="1"/>
        <v>3867</v>
      </c>
      <c r="R17" s="44">
        <f t="shared" si="1"/>
        <v>9260001.5199999996</v>
      </c>
      <c r="S17" s="44">
        <f t="shared" si="1"/>
        <v>869</v>
      </c>
      <c r="T17" s="44">
        <f t="shared" si="1"/>
        <v>3966141.81</v>
      </c>
      <c r="U17" s="44">
        <f t="shared" si="1"/>
        <v>1347</v>
      </c>
      <c r="V17" s="44">
        <f t="shared" si="1"/>
        <v>7302043.3900000006</v>
      </c>
      <c r="W17" s="44">
        <f t="shared" si="1"/>
        <v>170589</v>
      </c>
      <c r="X17" s="44">
        <f t="shared" si="1"/>
        <v>698487095.96000004</v>
      </c>
      <c r="AA17" s="75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</row>
    <row r="18" spans="1:96" s="44" customFormat="1" x14ac:dyDescent="0.25">
      <c r="Y18" s="77"/>
      <c r="Z18" s="77"/>
      <c r="AA18" s="75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</row>
    <row r="19" spans="1:96" s="44" customFormat="1" ht="22.5" customHeight="1" x14ac:dyDescent="0.25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75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</row>
    <row r="20" spans="1:96" x14ac:dyDescent="0.25">
      <c r="A20" s="78"/>
      <c r="C20" s="71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1"/>
      <c r="Z20" s="71"/>
    </row>
    <row r="44" ht="13.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9:Z19"/>
    <mergeCell ref="O5:P5"/>
    <mergeCell ref="Q5:R5"/>
    <mergeCell ref="S5:T5"/>
    <mergeCell ref="U5:V5"/>
    <mergeCell ref="W5:X5"/>
    <mergeCell ref="Y5:Z5"/>
  </mergeCells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93" t="s">
        <v>22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</row>
    <row r="2" spans="1:96" ht="18.75" x14ac:dyDescent="0.3">
      <c r="A2" s="93" t="s">
        <v>16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</row>
    <row r="3" spans="1:96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96" ht="15.75" customHeight="1" x14ac:dyDescent="0.25">
      <c r="A4" s="120" t="s">
        <v>4</v>
      </c>
      <c r="B4" s="121"/>
      <c r="C4" s="126" t="s">
        <v>5</v>
      </c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8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122"/>
      <c r="B5" s="123"/>
      <c r="C5" s="88" t="s">
        <v>7</v>
      </c>
      <c r="D5" s="89"/>
      <c r="E5" s="88" t="s">
        <v>8</v>
      </c>
      <c r="F5" s="89"/>
      <c r="G5" s="88" t="s">
        <v>17</v>
      </c>
      <c r="H5" s="89"/>
      <c r="I5" s="88" t="s">
        <v>9</v>
      </c>
      <c r="J5" s="89"/>
      <c r="K5" s="87" t="s">
        <v>19</v>
      </c>
      <c r="L5" s="87"/>
      <c r="M5" s="88" t="s">
        <v>10</v>
      </c>
      <c r="N5" s="89"/>
      <c r="O5" s="88" t="s">
        <v>11</v>
      </c>
      <c r="P5" s="89"/>
      <c r="Q5" s="88" t="s">
        <v>13</v>
      </c>
      <c r="R5" s="89"/>
      <c r="S5" s="88" t="s">
        <v>14</v>
      </c>
      <c r="T5" s="89"/>
      <c r="U5" s="88" t="s">
        <v>21</v>
      </c>
      <c r="V5" s="89"/>
      <c r="W5" s="118" t="s">
        <v>0</v>
      </c>
      <c r="X5" s="119"/>
      <c r="Y5" s="129" t="s">
        <v>6</v>
      </c>
      <c r="Z5" s="130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124"/>
      <c r="B6" s="125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29" t="s">
        <v>2</v>
      </c>
      <c r="V6" s="29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90" t="s">
        <v>1</v>
      </c>
      <c r="B7" s="18" t="s">
        <v>7</v>
      </c>
      <c r="C7" s="48"/>
      <c r="D7" s="27"/>
      <c r="E7" s="22">
        <v>783</v>
      </c>
      <c r="F7" s="22">
        <v>3047174.56</v>
      </c>
      <c r="G7" s="22">
        <v>7600</v>
      </c>
      <c r="H7" s="22">
        <v>30386618.140000001</v>
      </c>
      <c r="I7" s="22">
        <v>3195</v>
      </c>
      <c r="J7" s="22">
        <v>11635347.529999999</v>
      </c>
      <c r="K7" s="22">
        <v>3747</v>
      </c>
      <c r="L7" s="22">
        <v>21496367.91</v>
      </c>
      <c r="M7" s="22">
        <v>917</v>
      </c>
      <c r="N7" s="22">
        <v>4128395.47</v>
      </c>
      <c r="O7" s="22">
        <v>889</v>
      </c>
      <c r="P7" s="22">
        <v>2591649.14</v>
      </c>
      <c r="Q7" s="22">
        <v>405</v>
      </c>
      <c r="R7" s="22">
        <v>1128053.04</v>
      </c>
      <c r="S7" s="22">
        <v>48</v>
      </c>
      <c r="T7" s="22">
        <v>171172.48000000001</v>
      </c>
      <c r="U7" s="22">
        <v>213</v>
      </c>
      <c r="V7" s="22">
        <v>1322851.74</v>
      </c>
      <c r="W7" s="45">
        <f>C7+E7+G7+I7+K7+M7+O7+Q7+S7+U7</f>
        <v>17797</v>
      </c>
      <c r="X7" s="45">
        <f>D7+F7+H7+J7+L7+N7+P7+R7+T7+V7</f>
        <v>75907630.010000005</v>
      </c>
      <c r="Y7" s="46">
        <f>C17-W7</f>
        <v>10205</v>
      </c>
      <c r="Z7" s="46">
        <f>D17-X7</f>
        <v>36729288.590000004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91"/>
      <c r="B8" s="18" t="s">
        <v>8</v>
      </c>
      <c r="C8" s="22">
        <v>3227</v>
      </c>
      <c r="D8" s="22">
        <v>13292016.560000001</v>
      </c>
      <c r="E8" s="27"/>
      <c r="F8" s="27"/>
      <c r="G8" s="22">
        <v>2959</v>
      </c>
      <c r="H8" s="22">
        <v>12113424</v>
      </c>
      <c r="I8" s="22">
        <v>1231</v>
      </c>
      <c r="J8" s="22">
        <v>4626395.43</v>
      </c>
      <c r="K8" s="22">
        <v>1082</v>
      </c>
      <c r="L8" s="22">
        <v>5971949.9800000004</v>
      </c>
      <c r="M8" s="22">
        <v>185</v>
      </c>
      <c r="N8" s="22">
        <v>916297.9</v>
      </c>
      <c r="O8" s="22">
        <v>369</v>
      </c>
      <c r="P8" s="22">
        <v>839379.89</v>
      </c>
      <c r="Q8" s="22">
        <v>174</v>
      </c>
      <c r="R8" s="22">
        <v>496407.98</v>
      </c>
      <c r="S8" s="22">
        <v>21</v>
      </c>
      <c r="T8" s="22">
        <v>111990.68</v>
      </c>
      <c r="U8" s="22">
        <v>59</v>
      </c>
      <c r="V8" s="22">
        <v>291686.75</v>
      </c>
      <c r="W8" s="45">
        <f t="shared" ref="W8:W16" si="0">C8+E8+G8+I8+K8+M8+O8+Q8+S8+U8</f>
        <v>9307</v>
      </c>
      <c r="X8" s="45">
        <f t="shared" ref="X8:X16" si="1">D8+F8+H8+J8+L8+N8+P8+R8+T8+V8</f>
        <v>38659549.169999994</v>
      </c>
      <c r="Y8" s="46">
        <f>E17-W8</f>
        <v>-6769</v>
      </c>
      <c r="Z8" s="46">
        <f>F17-X8</f>
        <v>-28422017.049999997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91"/>
      <c r="B9" s="18" t="s">
        <v>18</v>
      </c>
      <c r="C9" s="22">
        <v>6228</v>
      </c>
      <c r="D9" s="22">
        <v>25628916.609999999</v>
      </c>
      <c r="E9" s="22">
        <v>509</v>
      </c>
      <c r="F9" s="22">
        <v>1965557.26</v>
      </c>
      <c r="G9" s="27"/>
      <c r="H9" s="27"/>
      <c r="I9" s="22">
        <v>2459</v>
      </c>
      <c r="J9" s="22">
        <v>9022156.0099999998</v>
      </c>
      <c r="K9" s="22">
        <v>1756</v>
      </c>
      <c r="L9" s="22">
        <v>8776669.8699999992</v>
      </c>
      <c r="M9" s="22">
        <v>649</v>
      </c>
      <c r="N9" s="22">
        <v>2854498.72</v>
      </c>
      <c r="O9" s="22">
        <v>732</v>
      </c>
      <c r="P9" s="22">
        <v>2008365.39</v>
      </c>
      <c r="Q9" s="22">
        <v>324</v>
      </c>
      <c r="R9" s="22">
        <v>696317.84</v>
      </c>
      <c r="S9" s="22">
        <v>45</v>
      </c>
      <c r="T9" s="22">
        <v>213415.79</v>
      </c>
      <c r="U9" s="22">
        <v>135</v>
      </c>
      <c r="V9" s="22">
        <v>807831.93</v>
      </c>
      <c r="W9" s="45">
        <f t="shared" si="0"/>
        <v>12837</v>
      </c>
      <c r="X9" s="45">
        <f t="shared" si="1"/>
        <v>51973729.420000002</v>
      </c>
      <c r="Y9" s="46">
        <f>G17-W9</f>
        <v>12724</v>
      </c>
      <c r="Z9" s="46">
        <f>H17-X9</f>
        <v>47136744.790000007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91"/>
      <c r="B10" s="19" t="s">
        <v>9</v>
      </c>
      <c r="C10" s="22">
        <v>6964</v>
      </c>
      <c r="D10" s="22">
        <v>27931563.460000001</v>
      </c>
      <c r="E10" s="22">
        <v>527</v>
      </c>
      <c r="F10" s="22">
        <v>2390384.9</v>
      </c>
      <c r="G10" s="22">
        <v>6229</v>
      </c>
      <c r="H10" s="22">
        <v>24078626.449999999</v>
      </c>
      <c r="I10" s="27"/>
      <c r="J10" s="27"/>
      <c r="K10" s="22">
        <v>2134</v>
      </c>
      <c r="L10" s="22">
        <v>11189050.9</v>
      </c>
      <c r="M10" s="22">
        <v>785</v>
      </c>
      <c r="N10" s="22">
        <v>3393359.01</v>
      </c>
      <c r="O10" s="22">
        <v>873</v>
      </c>
      <c r="P10" s="22">
        <v>2889127.62</v>
      </c>
      <c r="Q10" s="22">
        <v>512</v>
      </c>
      <c r="R10" s="22">
        <v>1013680.17</v>
      </c>
      <c r="S10" s="22">
        <v>25</v>
      </c>
      <c r="T10" s="22">
        <v>109026</v>
      </c>
      <c r="U10" s="22">
        <v>153</v>
      </c>
      <c r="V10" s="22">
        <v>862940.97</v>
      </c>
      <c r="W10" s="45">
        <f t="shared" si="0"/>
        <v>18202</v>
      </c>
      <c r="X10" s="45">
        <f t="shared" si="1"/>
        <v>73857759.480000004</v>
      </c>
      <c r="Y10" s="46">
        <f>I17-W10</f>
        <v>-7300</v>
      </c>
      <c r="Z10" s="46">
        <f>J17-X10</f>
        <v>-34415298.140000008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91"/>
      <c r="B11" s="20" t="s">
        <v>19</v>
      </c>
      <c r="C11" s="22">
        <v>5271</v>
      </c>
      <c r="D11" s="22">
        <v>23491242.390000001</v>
      </c>
      <c r="E11" s="22">
        <v>273</v>
      </c>
      <c r="F11" s="22">
        <v>1249656.6100000001</v>
      </c>
      <c r="G11" s="22">
        <v>2832</v>
      </c>
      <c r="H11" s="22">
        <v>13116631.869999999</v>
      </c>
      <c r="I11" s="22">
        <v>1330</v>
      </c>
      <c r="J11" s="22">
        <v>5567631.5899999999</v>
      </c>
      <c r="K11" s="27"/>
      <c r="L11" s="27"/>
      <c r="M11" s="22">
        <v>331</v>
      </c>
      <c r="N11" s="22">
        <v>1559919.36</v>
      </c>
      <c r="O11" s="22">
        <v>360</v>
      </c>
      <c r="P11" s="22">
        <v>1052991.8400000001</v>
      </c>
      <c r="Q11" s="22">
        <v>194</v>
      </c>
      <c r="R11" s="22">
        <v>558380.41</v>
      </c>
      <c r="S11" s="22">
        <v>14</v>
      </c>
      <c r="T11" s="22">
        <v>48517.35</v>
      </c>
      <c r="U11" s="22">
        <v>79</v>
      </c>
      <c r="V11" s="22">
        <v>365695.63</v>
      </c>
      <c r="W11" s="45">
        <f t="shared" si="0"/>
        <v>10684</v>
      </c>
      <c r="X11" s="45">
        <f t="shared" si="1"/>
        <v>47010667.049999997</v>
      </c>
      <c r="Y11" s="46">
        <f>K17-W11</f>
        <v>-93</v>
      </c>
      <c r="Z11" s="46">
        <f>L17-X11</f>
        <v>9227388.5199999958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91"/>
      <c r="B12" s="18" t="s">
        <v>10</v>
      </c>
      <c r="C12" s="22">
        <v>2539</v>
      </c>
      <c r="D12" s="22">
        <v>11912151.24</v>
      </c>
      <c r="E12" s="22">
        <v>139</v>
      </c>
      <c r="F12" s="22">
        <v>581543.85</v>
      </c>
      <c r="G12" s="22">
        <v>2356</v>
      </c>
      <c r="H12" s="22">
        <v>10348870.99</v>
      </c>
      <c r="I12" s="22">
        <v>958</v>
      </c>
      <c r="J12" s="22">
        <v>4236512.5999999996</v>
      </c>
      <c r="K12" s="22">
        <v>842</v>
      </c>
      <c r="L12" s="22">
        <v>5197037.29</v>
      </c>
      <c r="M12" s="27"/>
      <c r="N12" s="27"/>
      <c r="O12" s="22">
        <v>237</v>
      </c>
      <c r="P12" s="22">
        <v>727489.34</v>
      </c>
      <c r="Q12" s="22">
        <v>116</v>
      </c>
      <c r="R12" s="22">
        <v>340458.23999999999</v>
      </c>
      <c r="S12" s="22">
        <v>12</v>
      </c>
      <c r="T12" s="22">
        <v>104240.89</v>
      </c>
      <c r="U12" s="22">
        <v>53</v>
      </c>
      <c r="V12" s="22">
        <v>318923.71000000002</v>
      </c>
      <c r="W12" s="45">
        <f t="shared" si="0"/>
        <v>7252</v>
      </c>
      <c r="X12" s="45">
        <f t="shared" si="1"/>
        <v>33767228.149999999</v>
      </c>
      <c r="Y12" s="46">
        <f>M17-W12</f>
        <v>-3979</v>
      </c>
      <c r="Z12" s="46">
        <f>N17-X12</f>
        <v>-19696767.960000001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91"/>
      <c r="B13" s="19" t="s">
        <v>11</v>
      </c>
      <c r="C13" s="22">
        <v>2056</v>
      </c>
      <c r="D13" s="22">
        <v>5738414.0599999996</v>
      </c>
      <c r="E13" s="22">
        <v>162</v>
      </c>
      <c r="F13" s="22">
        <v>567023.87</v>
      </c>
      <c r="G13" s="22">
        <v>1977</v>
      </c>
      <c r="H13" s="22">
        <v>5106292.45</v>
      </c>
      <c r="I13" s="22">
        <v>923</v>
      </c>
      <c r="J13" s="22">
        <v>2423084.39</v>
      </c>
      <c r="K13" s="22">
        <v>558</v>
      </c>
      <c r="L13" s="22">
        <v>1974550.37</v>
      </c>
      <c r="M13" s="22">
        <v>212</v>
      </c>
      <c r="N13" s="22">
        <v>664874.79</v>
      </c>
      <c r="O13" s="27"/>
      <c r="P13" s="27"/>
      <c r="Q13" s="22">
        <v>126</v>
      </c>
      <c r="R13" s="22">
        <v>260475.08</v>
      </c>
      <c r="S13" s="22">
        <v>13</v>
      </c>
      <c r="T13" s="22">
        <v>16874.95</v>
      </c>
      <c r="U13" s="22">
        <v>56</v>
      </c>
      <c r="V13" s="22">
        <v>305897.78999999998</v>
      </c>
      <c r="W13" s="45">
        <f t="shared" si="0"/>
        <v>6083</v>
      </c>
      <c r="X13" s="45">
        <f t="shared" si="1"/>
        <v>17057487.75</v>
      </c>
      <c r="Y13" s="46">
        <f>O17-W13</f>
        <v>-2342</v>
      </c>
      <c r="Z13" s="46">
        <f>P17-X13</f>
        <v>-6534146.9899999984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91"/>
      <c r="B14" s="24" t="s">
        <v>12</v>
      </c>
      <c r="C14" s="22">
        <v>967</v>
      </c>
      <c r="D14" s="22">
        <v>2418226.36</v>
      </c>
      <c r="E14" s="22">
        <v>87</v>
      </c>
      <c r="F14" s="22">
        <v>235506.5</v>
      </c>
      <c r="G14" s="22">
        <v>869</v>
      </c>
      <c r="H14" s="22">
        <v>1872193.7</v>
      </c>
      <c r="I14" s="22">
        <v>461</v>
      </c>
      <c r="J14" s="22">
        <v>1036377.12</v>
      </c>
      <c r="K14" s="22">
        <v>256</v>
      </c>
      <c r="L14" s="22">
        <v>790364.8</v>
      </c>
      <c r="M14" s="22">
        <v>103</v>
      </c>
      <c r="N14" s="22">
        <v>270201.40000000002</v>
      </c>
      <c r="O14" s="22">
        <v>176</v>
      </c>
      <c r="P14" s="22">
        <v>231823.99</v>
      </c>
      <c r="Q14" s="27"/>
      <c r="R14" s="27"/>
      <c r="S14" s="22">
        <v>6</v>
      </c>
      <c r="T14" s="22">
        <v>15038.48</v>
      </c>
      <c r="U14" s="22">
        <v>18</v>
      </c>
      <c r="V14" s="22">
        <v>50398.94</v>
      </c>
      <c r="W14" s="45">
        <f t="shared" si="0"/>
        <v>2943</v>
      </c>
      <c r="X14" s="45">
        <f t="shared" si="1"/>
        <v>6920131.290000001</v>
      </c>
      <c r="Y14" s="46">
        <f>Q17-W14</f>
        <v>-1048</v>
      </c>
      <c r="Z14" s="46">
        <f>R17-X14</f>
        <v>-2332645.5100000016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91"/>
      <c r="B15" s="35" t="s">
        <v>20</v>
      </c>
      <c r="C15" s="22">
        <v>750</v>
      </c>
      <c r="D15" s="22">
        <v>2224387.92</v>
      </c>
      <c r="E15" s="22">
        <v>58</v>
      </c>
      <c r="F15" s="22">
        <v>200684.57</v>
      </c>
      <c r="G15" s="22">
        <v>739</v>
      </c>
      <c r="H15" s="22">
        <v>2087816.61</v>
      </c>
      <c r="I15" s="22">
        <v>345</v>
      </c>
      <c r="J15" s="22">
        <v>894956.67</v>
      </c>
      <c r="K15" s="22">
        <v>216</v>
      </c>
      <c r="L15" s="22">
        <v>842064.45</v>
      </c>
      <c r="M15" s="22">
        <v>91</v>
      </c>
      <c r="N15" s="22">
        <v>282913.53999999998</v>
      </c>
      <c r="O15" s="22">
        <v>105</v>
      </c>
      <c r="P15" s="22">
        <v>182513.55</v>
      </c>
      <c r="Q15" s="22">
        <v>44</v>
      </c>
      <c r="R15" s="22">
        <v>93713.02</v>
      </c>
      <c r="S15" s="27"/>
      <c r="T15" s="27"/>
      <c r="U15" s="22">
        <v>23</v>
      </c>
      <c r="V15" s="22">
        <v>80823.929999999993</v>
      </c>
      <c r="W15" s="45">
        <f t="shared" si="0"/>
        <v>2371</v>
      </c>
      <c r="X15" s="45">
        <f t="shared" si="1"/>
        <v>6889874.2599999988</v>
      </c>
      <c r="Y15" s="46">
        <f>S17-W15</f>
        <v>-2187</v>
      </c>
      <c r="Z15" s="46">
        <f>T17-X15</f>
        <v>-6099597.6399999987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92"/>
      <c r="B16" s="25" t="s">
        <v>21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8"/>
      <c r="V16" s="28"/>
      <c r="W16" s="23">
        <f t="shared" si="0"/>
        <v>0</v>
      </c>
      <c r="X16" s="23">
        <f t="shared" si="1"/>
        <v>0</v>
      </c>
      <c r="Y16" s="47">
        <f>U17-W16</f>
        <v>789</v>
      </c>
      <c r="Z16" s="47">
        <f>V17-X16</f>
        <v>4407051.3899999997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11" t="s">
        <v>0</v>
      </c>
      <c r="B17" s="26" t="s">
        <v>15</v>
      </c>
      <c r="C17" s="44">
        <f t="shared" ref="C17:X17" si="2">SUM(C7:C16)</f>
        <v>28002</v>
      </c>
      <c r="D17" s="44">
        <f t="shared" si="2"/>
        <v>112636918.60000001</v>
      </c>
      <c r="E17" s="44">
        <f t="shared" si="2"/>
        <v>2538</v>
      </c>
      <c r="F17" s="44">
        <f t="shared" si="2"/>
        <v>10237532.119999999</v>
      </c>
      <c r="G17" s="44">
        <f t="shared" si="2"/>
        <v>25561</v>
      </c>
      <c r="H17" s="44">
        <f t="shared" si="2"/>
        <v>99110474.210000008</v>
      </c>
      <c r="I17" s="44">
        <f t="shared" si="2"/>
        <v>10902</v>
      </c>
      <c r="J17" s="44">
        <f t="shared" si="2"/>
        <v>39442461.339999996</v>
      </c>
      <c r="K17" s="44">
        <f t="shared" si="2"/>
        <v>10591</v>
      </c>
      <c r="L17" s="44">
        <f t="shared" si="2"/>
        <v>56238055.569999993</v>
      </c>
      <c r="M17" s="44">
        <f t="shared" si="2"/>
        <v>3273</v>
      </c>
      <c r="N17" s="44">
        <f t="shared" si="2"/>
        <v>14070460.189999999</v>
      </c>
      <c r="O17" s="44">
        <f t="shared" si="2"/>
        <v>3741</v>
      </c>
      <c r="P17" s="44">
        <f t="shared" si="2"/>
        <v>10523340.760000002</v>
      </c>
      <c r="Q17" s="44">
        <f t="shared" si="2"/>
        <v>1895</v>
      </c>
      <c r="R17" s="44">
        <f t="shared" si="2"/>
        <v>4587485.7799999993</v>
      </c>
      <c r="S17" s="44">
        <f t="shared" si="2"/>
        <v>184</v>
      </c>
      <c r="T17" s="44">
        <f t="shared" si="2"/>
        <v>790276.62</v>
      </c>
      <c r="U17" s="44">
        <f t="shared" si="2"/>
        <v>789</v>
      </c>
      <c r="V17" s="44">
        <f t="shared" si="2"/>
        <v>4407051.3899999997</v>
      </c>
      <c r="W17" s="44">
        <f t="shared" si="2"/>
        <v>87476</v>
      </c>
      <c r="X17" s="44">
        <f t="shared" si="2"/>
        <v>352044056.58000004</v>
      </c>
      <c r="Y17" s="44"/>
      <c r="Z17" s="44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  <mergeCell ref="A7:A16"/>
    <mergeCell ref="A19:Z19"/>
    <mergeCell ref="O5:P5"/>
    <mergeCell ref="Q5:R5"/>
    <mergeCell ref="S5:T5"/>
    <mergeCell ref="W5:X5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УПФ - II-ро тримесечие 2022 г.</vt:lpstr>
      <vt:lpstr>УПФ - I-во полугодие 2022 г.</vt:lpstr>
      <vt:lpstr>УПФ - 2022 г.</vt:lpstr>
      <vt:lpstr>'УПФ - 2022 г.'!Print_Area</vt:lpstr>
      <vt:lpstr>'УПФ - II-ро тримесечие 2022 г.'!Print_Area</vt:lpstr>
      <vt:lpstr>'УПФ - I-во полугодие 2022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2022-09-15T11:23:55Z</cp:lastPrinted>
  <dcterms:created xsi:type="dcterms:W3CDTF">2004-05-22T18:25:26Z</dcterms:created>
  <dcterms:modified xsi:type="dcterms:W3CDTF">2022-09-15T11:23:58Z</dcterms:modified>
</cp:coreProperties>
</file>