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2\"/>
    </mc:Choice>
  </mc:AlternateContent>
  <bookViews>
    <workbookView xWindow="0" yWindow="0" windowWidth="15600" windowHeight="8205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F14" i="18" l="1"/>
  <c r="C14" i="18"/>
  <c r="D14" i="18"/>
  <c r="E14" i="18"/>
  <c r="B14" i="18"/>
  <c r="F5" i="18"/>
  <c r="F6" i="18"/>
  <c r="F7" i="18"/>
  <c r="F8" i="18"/>
  <c r="F9" i="18"/>
  <c r="F10" i="18"/>
  <c r="F11" i="18"/>
  <c r="F12" i="18"/>
  <c r="F13" i="18"/>
  <c r="F4" i="18"/>
  <c r="C15" i="17"/>
  <c r="D15" i="17"/>
  <c r="E15" i="17"/>
  <c r="F15" i="17"/>
  <c r="G15" i="17"/>
  <c r="H15" i="17"/>
  <c r="G15" i="12" l="1"/>
  <c r="H15" i="12"/>
  <c r="F15" i="12"/>
  <c r="AU6" i="29" l="1"/>
  <c r="AU7" i="29"/>
  <c r="AU8" i="29"/>
  <c r="AU5" i="29"/>
  <c r="L15" i="28"/>
  <c r="J15" i="28"/>
  <c r="Q5" i="31"/>
  <c r="P5" i="31"/>
  <c r="E14" i="19" l="1"/>
  <c r="F14" i="19"/>
  <c r="B15" i="17"/>
  <c r="E14" i="14"/>
  <c r="C8" i="30" l="1"/>
  <c r="D8" i="30"/>
  <c r="E8" i="30"/>
  <c r="F8" i="30"/>
  <c r="G8" i="30"/>
  <c r="H8" i="30"/>
  <c r="I8" i="30"/>
  <c r="J8" i="30"/>
  <c r="K8" i="30"/>
  <c r="L8" i="30"/>
  <c r="M8" i="30"/>
  <c r="N8" i="30"/>
  <c r="O8" i="30"/>
  <c r="P8" i="30"/>
  <c r="Q8" i="30"/>
  <c r="R8" i="30"/>
  <c r="S8" i="30"/>
  <c r="T8" i="30"/>
  <c r="U8" i="30"/>
  <c r="V8" i="30"/>
  <c r="W8" i="30"/>
  <c r="X8" i="30"/>
  <c r="Y8" i="30"/>
  <c r="Z8" i="30"/>
  <c r="AA8" i="30"/>
  <c r="AB8" i="30"/>
  <c r="AC8" i="30"/>
  <c r="AD8" i="30"/>
  <c r="AE8" i="30"/>
  <c r="AF8" i="30"/>
  <c r="AG8" i="30"/>
  <c r="AH8" i="30"/>
  <c r="AI8" i="30"/>
  <c r="AJ8" i="30"/>
  <c r="B8" i="30"/>
  <c r="AQ5" i="29"/>
  <c r="AR5" i="29"/>
  <c r="AQ6" i="29"/>
  <c r="AR6" i="29"/>
  <c r="AQ7" i="29"/>
  <c r="AR7" i="29"/>
  <c r="AQ8" i="29"/>
  <c r="AR8" i="29"/>
  <c r="AS6" i="29"/>
  <c r="AS7" i="29"/>
  <c r="AS8" i="29"/>
  <c r="AS5" i="29"/>
  <c r="AT6" i="29"/>
  <c r="AT7" i="29"/>
  <c r="AT8" i="29"/>
  <c r="AT5" i="29"/>
  <c r="C15" i="28"/>
  <c r="D15" i="28"/>
  <c r="E15" i="28"/>
  <c r="F15" i="28"/>
  <c r="G15" i="28"/>
  <c r="H15" i="28"/>
  <c r="I15" i="28"/>
  <c r="K15" i="28"/>
  <c r="M15" i="28"/>
  <c r="B15" i="28"/>
  <c r="C15" i="27"/>
  <c r="D15" i="27"/>
  <c r="E15" i="27"/>
  <c r="F15" i="27"/>
  <c r="G15" i="27"/>
  <c r="H15" i="27"/>
  <c r="I15" i="27"/>
  <c r="J15" i="27"/>
  <c r="K15" i="27"/>
  <c r="L15" i="27"/>
  <c r="M15" i="27"/>
  <c r="B15" i="27"/>
  <c r="H16" i="26" l="1"/>
  <c r="C15" i="26"/>
  <c r="D15" i="26"/>
  <c r="E15" i="26"/>
  <c r="F15" i="26"/>
  <c r="G15" i="26"/>
  <c r="H15" i="26"/>
  <c r="B15" i="26"/>
  <c r="C15" i="31"/>
  <c r="D15" i="31"/>
  <c r="E15" i="31"/>
  <c r="F15" i="31"/>
  <c r="G15" i="31"/>
  <c r="H15" i="31"/>
  <c r="I15" i="31"/>
  <c r="J15" i="31"/>
  <c r="K15" i="31"/>
  <c r="L15" i="31"/>
  <c r="M15" i="31"/>
  <c r="N15" i="31"/>
  <c r="O15" i="31"/>
  <c r="B15" i="31"/>
  <c r="F15" i="19" l="1"/>
  <c r="Q6" i="31" l="1"/>
  <c r="Q7" i="31"/>
  <c r="Q8" i="31"/>
  <c r="Q9" i="31"/>
  <c r="Q10" i="31"/>
  <c r="Q11" i="31"/>
  <c r="Q12" i="31"/>
  <c r="Q13" i="31"/>
  <c r="Q14" i="31"/>
  <c r="P6" i="31"/>
  <c r="P7" i="31"/>
  <c r="P8" i="31"/>
  <c r="P9" i="31"/>
  <c r="P10" i="31"/>
  <c r="P11" i="31"/>
  <c r="P12" i="31"/>
  <c r="P13" i="31"/>
  <c r="P14" i="31"/>
  <c r="Q15" i="31" l="1"/>
  <c r="P15" i="31"/>
  <c r="F15" i="14"/>
  <c r="V7" i="24" l="1"/>
  <c r="W7" i="24"/>
  <c r="V8" i="24"/>
  <c r="W8" i="24"/>
  <c r="V9" i="24"/>
  <c r="W9" i="24"/>
  <c r="V10" i="24"/>
  <c r="W10" i="24"/>
  <c r="V11" i="24"/>
  <c r="W11" i="24"/>
  <c r="V12" i="24"/>
  <c r="W12" i="24"/>
  <c r="W6" i="24"/>
  <c r="V6" i="24"/>
  <c r="E4" i="27" l="1"/>
  <c r="G4" i="27" s="1"/>
  <c r="I4" i="27" s="1"/>
  <c r="K4" i="27" s="1"/>
  <c r="D4" i="27"/>
  <c r="F4" i="27" s="1"/>
  <c r="H4" i="27" s="1"/>
  <c r="J4" i="27" s="1"/>
  <c r="E4" i="24"/>
  <c r="G4" i="24" s="1"/>
  <c r="I4" i="24" s="1"/>
  <c r="K4" i="24" s="1"/>
  <c r="M4" i="24" s="1"/>
  <c r="O4" i="24" s="1"/>
  <c r="Q4" i="24" s="1"/>
  <c r="S4" i="24" s="1"/>
  <c r="U4" i="24" s="1"/>
  <c r="W4" i="24" s="1"/>
  <c r="D4" i="24"/>
  <c r="F4" i="24" s="1"/>
  <c r="H4" i="24" s="1"/>
  <c r="J4" i="24" s="1"/>
  <c r="L4" i="24" s="1"/>
  <c r="N4" i="24" s="1"/>
  <c r="P4" i="24" s="1"/>
  <c r="R4" i="24" s="1"/>
  <c r="T4" i="24" s="1"/>
  <c r="V4" i="24" s="1"/>
  <c r="L4" i="27" l="1"/>
  <c r="L4" i="28" s="1"/>
  <c r="J4" i="28"/>
  <c r="M4" i="27"/>
  <c r="M4" i="28" s="1"/>
  <c r="K4" i="28"/>
  <c r="E4" i="31"/>
  <c r="G4" i="31" s="1"/>
  <c r="I4" i="31" s="1"/>
  <c r="K4" i="31" s="1"/>
  <c r="D4" i="31"/>
  <c r="F4" i="31" s="1"/>
  <c r="H4" i="31" s="1"/>
  <c r="J4" i="31" s="1"/>
  <c r="P4" i="31" l="1"/>
  <c r="L4" i="31"/>
  <c r="N4" i="31" s="1"/>
  <c r="Q4" i="31"/>
  <c r="M4" i="31"/>
  <c r="O4" i="31" s="1"/>
  <c r="I4" i="28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<sst xmlns="http://schemas.openxmlformats.org/spreadsheetml/2006/main" count="384" uniqueCount="115">
  <si>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</si>
  <si>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</si>
  <si>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</si>
  <si>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</si>
  <si>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</si>
  <si>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ПОД "АЛИАНЦ БЪЛГАРИЯ" АД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</si>
  <si>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</si>
  <si>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</si>
  <si>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</si>
  <si>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</si>
  <si>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</si>
  <si>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</si>
  <si>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</si>
  <si>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</si>
  <si>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</si>
  <si>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</si>
  <si>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ПОК "ДОВЕРИЕ" АД </t>
  </si>
  <si>
    <t xml:space="preserve">ПОК "СЪГЛАСИЕ" АД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</si>
  <si>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</si>
  <si>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</si>
  <si>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</si>
  <si>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</si>
  <si>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</si>
  <si>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</si>
  <si>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</si>
  <si>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</si>
  <si>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</si>
  <si>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</si>
  <si>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</si>
  <si>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</si>
  <si>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</si>
  <si>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</si>
  <si>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</si>
  <si>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ПОАД "ЦКБ-СИЛА"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</si>
  <si>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</si>
  <si>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</si>
  <si>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</si>
  <si>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</si>
  <si>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</si>
  <si>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</si>
  <si>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</si>
  <si>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</si>
  <si>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</si>
  <si>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</si>
  <si>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ПОК "ДОВЕРИЕ" АД            </t>
  </si>
  <si>
    <t xml:space="preserve">ПОК "СЪГЛАСИЕ" АД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</si>
  <si>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</si>
  <si>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</si>
  <si>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</si>
  <si>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</si>
  <si>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</si>
  <si>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</si>
  <si>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</si>
  <si>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</si>
  <si>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</si>
  <si>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</si>
  <si>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Година, Месец 
ПОД                                                                                    .         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</si>
  <si>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</si>
  <si>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</si>
  <si>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</si>
  <si>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</si>
  <si>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</si>
  <si>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</si>
  <si>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</si>
  <si>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</si>
  <si>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</si>
  <si>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                                                       Период 
Финансови показатели                        </t>
  </si>
  <si>
    <t>"ПОД ДАЛЛБОГГ: ЖИВОТ И ЗДРАВЕ" ЕАД</t>
  </si>
  <si>
    <t>"ПОК ОББ" ЕАД</t>
  </si>
  <si>
    <t xml:space="preserve">ПОАД "ЦКБ - СИЛА" </t>
  </si>
  <si>
    <t>ПОК "ДСК - РОДИНА" АД</t>
  </si>
  <si>
    <t xml:space="preserve">ПОК "ДСК - РОДИНА" АД </t>
  </si>
  <si>
    <t xml:space="preserve">ПОАД "ЦКБ - СИЛА"     </t>
  </si>
  <si>
    <t>ПОД "БЪДЕЩЕ" АД</t>
  </si>
  <si>
    <t xml:space="preserve">ПОК "ДСК - РОДИНА" АД    </t>
  </si>
  <si>
    <t xml:space="preserve">ПОАД "ЦКБ - СИЛА"               </t>
  </si>
  <si>
    <t xml:space="preserve">ПОК "ДСК - РОДИНА" АД                                      </t>
  </si>
  <si>
    <t xml:space="preserve">"ПОК ОББ" ЕАД </t>
  </si>
  <si>
    <t xml:space="preserve">ПОД "БЪДЕЩЕ" АД                         </t>
  </si>
  <si>
    <t xml:space="preserve">"ПОК ОББ" ЕАД            </t>
  </si>
  <si>
    <t xml:space="preserve">ПОК "ДСК - РОДИНА" АД             </t>
  </si>
  <si>
    <t xml:space="preserve">ПОАД "ЦКБ - СИЛА"                      </t>
  </si>
  <si>
    <t>ПОАД "ЦКБ - СИЛА"</t>
  </si>
  <si>
    <t xml:space="preserve"> ПОАД "ЦКБ - СИЛА" </t>
  </si>
  <si>
    <t>ФИПП</t>
  </si>
  <si>
    <t>ФРП</t>
  </si>
  <si>
    <t xml:space="preserve">                                                                   Година
ПОД</t>
  </si>
  <si>
    <t>Приходи от такси и удръжки на пенсионноосигурителните дружества по видове фондове</t>
  </si>
  <si>
    <t xml:space="preserve">                                                                 Фондове
ПОД
                                                  </t>
  </si>
  <si>
    <t xml:space="preserve">Балансови активи на пенсионноосигурителните дружества и на управляваните от тях фондове </t>
  </si>
  <si>
    <t xml:space="preserve">Общо за управялваните фондове </t>
  </si>
  <si>
    <t>ОТНОСИТЕЛЕН ДЯЛ ПО ВИДОВЕ ФОНДОВЕ</t>
  </si>
  <si>
    <t>Динамика на броя* на осигурените лица** в управляваните от пенсионноосигурителните дружества пенсионни фондове</t>
  </si>
  <si>
    <t>Пазарен дял на пенсионноосигурителните дружества по броя на осигурените лица
 в управляваните от тях пенсионни фондове</t>
  </si>
  <si>
    <t xml:space="preserve">Динамика на нетните активи на управляваните от пенсионноосигурителните дружества пенсионни фондове                                                                           </t>
  </si>
  <si>
    <t xml:space="preserve">Пазарен дял на пенсионноосигурителните дружества по размера на нетните активи 
в управляваните от тях пенсионни фондове                            </t>
  </si>
  <si>
    <t>ФИПП и ФРП</t>
  </si>
  <si>
    <t xml:space="preserve">Забележка: </t>
  </si>
  <si>
    <t>"ПОД ДАЛЛБОГГ: 
ЖИВОТ И ЗДРАВЕ" ЕАД</t>
  </si>
  <si>
    <t>ПОД ДАЛЛБОГГ: ЖИВОТ И ЗДРАВЕ ЕАД</t>
  </si>
  <si>
    <t>31.12.2021</t>
  </si>
  <si>
    <t>I полу-годие 2021</t>
  </si>
  <si>
    <t>I полу-годие 2022</t>
  </si>
  <si>
    <t>30.06.2022</t>
  </si>
  <si>
    <t>Относителен дял на балансовите активи на управляваните от дружествата фондове към 30.06.2022 г.</t>
  </si>
  <si>
    <t>I полугодие на 2021</t>
  </si>
  <si>
    <t>I полугодие на 2022</t>
  </si>
  <si>
    <t>Приходи на ПОД от такси и удръжки от управляваните фондове (по видове) за първото полугодие на 2022 г.</t>
  </si>
  <si>
    <t>Структура на приходите на ПОД от такси и удръжки от пенсионните фондове (по видове) за първото полугодие на 2022 г.</t>
  </si>
  <si>
    <t>Брой на осигурените лица в пенсионните фондове
 по ПОД към 30.06.2022 г.</t>
  </si>
  <si>
    <t xml:space="preserve">Относително разпределение на осигурените лица в пенсионните фондове по ПОД към 30.06.2022 г. </t>
  </si>
  <si>
    <t xml:space="preserve">Нетни активи на управляваните от пенсионноосигурителните дружества пенсионни фондове
към 30.06.2022 г.                    </t>
  </si>
  <si>
    <t>Относително разпределение на нетните активи в пенсионните фондове към 30.06.2022 г.</t>
  </si>
  <si>
    <t>Брой на новоосигурените лица в пенсионните фондове за първото полугодие на 2022 г.</t>
  </si>
  <si>
    <t>* „Пенсионноосигурително дружество ДаллБогг: Живот и Здраве“ ЕАД е лицензирано през 2021 г. и към 31.12.2021 г. във фондовете няма осигурени лица.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</si>
</sst>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#,##0;\-#,##0;\-"/>
    <numFmt numFmtId="166" formatCode="#,##0;\-#,##0;&quot;–&quot;"/>
    <numFmt numFmtId="167" formatCode="#,##0.00;\-#,##0.00;&quot;–&quot;"/>
    <numFmt numFmtId="168" formatCode="0.0000"/>
    <numFmt numFmtId="169" formatCode="[$-F800]dddd\,\ mmmm\ dd\,\ yyyy"/>
  </numFmts>
  <fonts count="40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3">
    <xf numFmtId="0" fontId="0" fillId="0" borderId="0"/>
    <xf numFmtId="164" fontId="26" fillId="0" borderId="0" applyFont="0" applyFill="0" applyBorder="0" applyAlignment="0" applyProtection="0"/>
    <xf numFmtId="0" fontId="37" fillId="0" borderId="0"/>
    <xf numFmtId="0" fontId="26" fillId="0" borderId="0"/>
    <xf numFmtId="0" fontId="29" fillId="0" borderId="0"/>
    <xf numFmtId="164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5" fillId="0" borderId="0"/>
    <xf numFmtId="0" fontId="25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4" fillId="0" borderId="0"/>
    <xf numFmtId="0" fontId="23" fillId="0" borderId="0"/>
    <xf numFmtId="0" fontId="22" fillId="0" borderId="0"/>
    <xf numFmtId="0" fontId="21" fillId="0" borderId="0"/>
    <xf numFmtId="164" fontId="26" fillId="0" borderId="0" applyFont="0" applyFill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6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217">
    <xf numFmtId="0" fontId="0" fillId="0" borderId="0" xfId="0"/>
    <xf numFmtId="0" fontId="30" fillId="0" borderId="1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164" fontId="30" fillId="0" borderId="1" xfId="1" applyFont="1" applyBorder="1" applyAlignment="1">
      <alignment horizontal="left" wrapText="1"/>
    </xf>
    <xf numFmtId="3" fontId="30" fillId="0" borderId="1" xfId="0" applyNumberFormat="1" applyFont="1" applyFill="1" applyBorder="1"/>
    <xf numFmtId="4" fontId="30" fillId="0" borderId="1" xfId="0" applyNumberFormat="1" applyFont="1" applyFill="1" applyBorder="1" applyAlignment="1">
      <alignment horizontal="right"/>
    </xf>
    <xf numFmtId="0" fontId="30" fillId="0" borderId="1" xfId="0" applyFont="1" applyBorder="1" applyAlignment="1">
      <alignment horizontal="left" wrapText="1"/>
    </xf>
    <xf numFmtId="3" fontId="0" fillId="0" borderId="0" xfId="0" applyNumberFormat="1"/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horizontal="center"/>
    </xf>
    <xf numFmtId="0" fontId="27" fillId="0" borderId="5" xfId="0" applyFont="1" applyFill="1" applyBorder="1" applyAlignment="1">
      <alignment vertical="center" wrapText="1"/>
    </xf>
    <xf numFmtId="0" fontId="30" fillId="0" borderId="0" xfId="0" applyFont="1" applyBorder="1" applyAlignment="1">
      <alignment horizontal="left"/>
    </xf>
    <xf numFmtId="0" fontId="30" fillId="0" borderId="0" xfId="0" applyFont="1" applyFill="1" applyBorder="1" applyAlignment="1">
      <alignment horizontal="center"/>
    </xf>
    <xf numFmtId="0" fontId="30" fillId="0" borderId="1" xfId="0" applyFont="1" applyFill="1" applyBorder="1" applyAlignment="1">
      <alignment horizontal="center" vertical="center"/>
    </xf>
    <xf numFmtId="164" fontId="30" fillId="0" borderId="1" xfId="1" applyFont="1" applyFill="1" applyBorder="1" applyAlignment="1">
      <alignment horizontal="left"/>
    </xf>
    <xf numFmtId="2" fontId="30" fillId="0" borderId="1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horizontal="left"/>
    </xf>
    <xf numFmtId="0" fontId="30" fillId="0" borderId="0" xfId="0" applyFont="1"/>
    <xf numFmtId="0" fontId="30" fillId="0" borderId="0" xfId="0" applyFont="1" applyBorder="1"/>
    <xf numFmtId="0" fontId="30" fillId="0" borderId="1" xfId="0" applyFont="1" applyBorder="1" applyAlignment="1">
      <alignment horizontal="center" vertical="center"/>
    </xf>
    <xf numFmtId="164" fontId="30" fillId="0" borderId="1" xfId="1" applyFont="1" applyBorder="1" applyAlignment="1">
      <alignment horizontal="left"/>
    </xf>
    <xf numFmtId="2" fontId="30" fillId="0" borderId="1" xfId="1" applyNumberFormat="1" applyFont="1" applyBorder="1" applyAlignment="1"/>
    <xf numFmtId="2" fontId="30" fillId="0" borderId="0" xfId="0" applyNumberFormat="1" applyFont="1"/>
    <xf numFmtId="0" fontId="32" fillId="0" borderId="0" xfId="0" applyFont="1" applyBorder="1" applyAlignment="1">
      <alignment horizontal="center"/>
    </xf>
    <xf numFmtId="4" fontId="30" fillId="0" borderId="0" xfId="0" applyNumberFormat="1" applyFont="1"/>
    <xf numFmtId="3" fontId="30" fillId="0" borderId="0" xfId="2" applyNumberFormat="1" applyFont="1" applyBorder="1" applyAlignment="1">
      <alignment wrapText="1"/>
    </xf>
    <xf numFmtId="0" fontId="30" fillId="0" borderId="0" xfId="0" applyFont="1" applyBorder="1" applyAlignment="1">
      <alignment horizontal="left" wrapText="1"/>
    </xf>
    <xf numFmtId="164" fontId="30" fillId="0" borderId="1" xfId="1" applyFont="1" applyBorder="1" applyAlignment="1">
      <alignment vertical="center" wrapText="1"/>
    </xf>
    <xf numFmtId="164" fontId="30" fillId="0" borderId="1" xfId="1" applyFont="1" applyFill="1" applyBorder="1" applyAlignment="1">
      <alignment horizontal="left" wrapText="1"/>
    </xf>
    <xf numFmtId="164" fontId="30" fillId="0" borderId="0" xfId="1" applyFont="1" applyFill="1" applyBorder="1" applyAlignment="1">
      <alignment horizontal="center" vertical="center" wrapText="1"/>
    </xf>
    <xf numFmtId="164" fontId="30" fillId="0" borderId="1" xfId="1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wrapText="1"/>
    </xf>
    <xf numFmtId="164" fontId="29" fillId="0" borderId="1" xfId="1" applyFont="1" applyFill="1" applyBorder="1" applyAlignment="1">
      <alignment horizontal="left" wrapText="1"/>
    </xf>
    <xf numFmtId="164" fontId="29" fillId="0" borderId="1" xfId="1" applyFont="1" applyBorder="1" applyAlignment="1">
      <alignment horizontal="left" wrapText="1"/>
    </xf>
    <xf numFmtId="0" fontId="29" fillId="0" borderId="1" xfId="0" applyFont="1" applyFill="1" applyBorder="1" applyAlignment="1">
      <alignment wrapText="1"/>
    </xf>
    <xf numFmtId="3" fontId="29" fillId="0" borderId="0" xfId="4" applyNumberFormat="1" applyFont="1" applyFill="1" applyAlignment="1"/>
    <xf numFmtId="0" fontId="29" fillId="0" borderId="0" xfId="4" applyFont="1" applyFill="1" applyAlignment="1"/>
    <xf numFmtId="0" fontId="29" fillId="0" borderId="1" xfId="3" applyFont="1" applyFill="1" applyBorder="1" applyAlignment="1">
      <alignment horizontal="center" vertical="center" wrapText="1"/>
    </xf>
    <xf numFmtId="0" fontId="29" fillId="0" borderId="0" xfId="4" applyFont="1" applyFill="1" applyBorder="1" applyAlignment="1">
      <alignment wrapText="1"/>
    </xf>
    <xf numFmtId="0" fontId="29" fillId="0" borderId="0" xfId="4" applyFont="1" applyFill="1" applyAlignment="1">
      <alignment wrapText="1"/>
    </xf>
    <xf numFmtId="0" fontId="31" fillId="0" borderId="0" xfId="3" applyFont="1" applyFill="1"/>
    <xf numFmtId="0" fontId="27" fillId="0" borderId="0" xfId="4" applyFont="1" applyFill="1" applyBorder="1" applyAlignment="1"/>
    <xf numFmtId="0" fontId="29" fillId="0" borderId="1" xfId="3" applyFont="1" applyFill="1" applyBorder="1" applyAlignment="1">
      <alignment wrapText="1"/>
    </xf>
    <xf numFmtId="0" fontId="29" fillId="0" borderId="1" xfId="4" applyFont="1" applyFill="1" applyBorder="1" applyAlignment="1">
      <alignment wrapText="1"/>
    </xf>
    <xf numFmtId="0" fontId="29" fillId="0" borderId="0" xfId="4" applyFont="1" applyFill="1" applyBorder="1" applyAlignment="1"/>
    <xf numFmtId="0" fontId="29" fillId="0" borderId="0" xfId="4" applyFont="1" applyFill="1" applyAlignment="1">
      <alignment horizontal="center"/>
    </xf>
    <xf numFmtId="4" fontId="29" fillId="0" borderId="0" xfId="4" applyNumberFormat="1" applyFont="1" applyFill="1" applyAlignment="1"/>
    <xf numFmtId="0" fontId="26" fillId="0" borderId="0" xfId="3" applyFill="1"/>
    <xf numFmtId="164" fontId="29" fillId="0" borderId="1" xfId="5" applyFont="1" applyFill="1" applyBorder="1" applyAlignment="1">
      <alignment horizontal="left" wrapText="1"/>
    </xf>
    <xf numFmtId="3" fontId="26" fillId="0" borderId="0" xfId="3" applyNumberFormat="1" applyFill="1"/>
    <xf numFmtId="164" fontId="29" fillId="0" borderId="1" xfId="5" applyFont="1" applyFill="1" applyBorder="1" applyAlignment="1">
      <alignment wrapText="1"/>
    </xf>
    <xf numFmtId="0" fontId="26" fillId="0" borderId="0" xfId="3"/>
    <xf numFmtId="0" fontId="29" fillId="0" borderId="2" xfId="3" applyFont="1" applyBorder="1" applyAlignment="1">
      <alignment horizontal="center" vertical="center" wrapText="1"/>
    </xf>
    <xf numFmtId="164" fontId="29" fillId="0" borderId="1" xfId="5" applyFont="1" applyBorder="1" applyAlignment="1">
      <alignment horizontal="left" wrapText="1"/>
    </xf>
    <xf numFmtId="164" fontId="29" fillId="0" borderId="1" xfId="5" applyFont="1" applyBorder="1" applyAlignment="1">
      <alignment wrapText="1"/>
    </xf>
    <xf numFmtId="0" fontId="29" fillId="0" borderId="4" xfId="3" applyFont="1" applyFill="1" applyBorder="1" applyAlignment="1">
      <alignment horizontal="left" wrapText="1"/>
    </xf>
    <xf numFmtId="0" fontId="29" fillId="0" borderId="1" xfId="3" applyFont="1" applyBorder="1" applyAlignment="1">
      <alignment horizontal="left" wrapText="1"/>
    </xf>
    <xf numFmtId="4" fontId="26" fillId="0" borderId="0" xfId="3" applyNumberFormat="1"/>
    <xf numFmtId="0" fontId="29" fillId="0" borderId="10" xfId="4" applyFont="1" applyBorder="1" applyAlignment="1">
      <alignment horizontal="center" vertical="center" wrapText="1"/>
    </xf>
    <xf numFmtId="4" fontId="29" fillId="0" borderId="1" xfId="3" applyNumberFormat="1" applyFont="1" applyFill="1" applyBorder="1" applyAlignment="1">
      <alignment horizontal="right"/>
    </xf>
    <xf numFmtId="0" fontId="28" fillId="0" borderId="0" xfId="4" applyFont="1" applyFill="1" applyAlignment="1"/>
    <xf numFmtId="0" fontId="28" fillId="0" borderId="0" xfId="4" applyFont="1" applyFill="1" applyAlignment="1">
      <alignment wrapText="1"/>
    </xf>
    <xf numFmtId="0" fontId="29" fillId="0" borderId="1" xfId="3" applyFont="1" applyFill="1" applyBorder="1" applyAlignment="1">
      <alignment horizontal="center" wrapText="1"/>
    </xf>
    <xf numFmtId="0" fontId="27" fillId="0" borderId="1" xfId="3" applyFont="1" applyFill="1" applyBorder="1" applyAlignment="1">
      <alignment wrapText="1"/>
    </xf>
    <xf numFmtId="0" fontId="27" fillId="0" borderId="1" xfId="4" applyFont="1" applyFill="1" applyBorder="1" applyAlignment="1"/>
    <xf numFmtId="0" fontId="28" fillId="0" borderId="0" xfId="4" applyFont="1" applyFill="1" applyBorder="1" applyAlignment="1"/>
    <xf numFmtId="3" fontId="28" fillId="0" borderId="0" xfId="4" applyNumberFormat="1" applyFont="1" applyFill="1" applyAlignment="1"/>
    <xf numFmtId="2" fontId="29" fillId="0" borderId="1" xfId="0" applyNumberFormat="1" applyFont="1" applyFill="1" applyBorder="1" applyAlignment="1">
      <alignment horizontal="right"/>
    </xf>
    <xf numFmtId="164" fontId="29" fillId="0" borderId="6" xfId="1" applyFont="1" applyBorder="1" applyAlignment="1">
      <alignment horizontal="left" vertical="justify" wrapText="1" indent="1"/>
    </xf>
    <xf numFmtId="0" fontId="29" fillId="0" borderId="2" xfId="0" applyFont="1" applyBorder="1" applyAlignment="1">
      <alignment horizontal="center" vertical="center" wrapText="1"/>
    </xf>
    <xf numFmtId="164" fontId="29" fillId="0" borderId="6" xfId="1" applyFont="1" applyBorder="1" applyAlignment="1">
      <alignment horizontal="justify" vertical="center" wrapText="1"/>
    </xf>
    <xf numFmtId="4" fontId="29" fillId="2" borderId="1" xfId="3" applyNumberFormat="1" applyFont="1" applyFill="1" applyBorder="1" applyAlignment="1">
      <alignment horizontal="right"/>
    </xf>
    <xf numFmtId="4" fontId="26" fillId="0" borderId="0" xfId="4" applyNumberFormat="1" applyFont="1" applyFill="1" applyAlignment="1"/>
    <xf numFmtId="164" fontId="29" fillId="0" borderId="1" xfId="1" applyFont="1" applyBorder="1" applyAlignment="1">
      <alignment wrapText="1"/>
    </xf>
    <xf numFmtId="1" fontId="36" fillId="0" borderId="1" xfId="0" applyNumberFormat="1" applyFont="1" applyFill="1" applyBorder="1" applyAlignment="1">
      <alignment horizontal="center" vertical="center" wrapText="1"/>
    </xf>
    <xf numFmtId="3" fontId="30" fillId="0" borderId="0" xfId="0" applyNumberFormat="1" applyFont="1" applyBorder="1" applyAlignment="1">
      <alignment horizontal="center"/>
    </xf>
    <xf numFmtId="164" fontId="29" fillId="0" borderId="6" xfId="1" applyFont="1" applyBorder="1" applyAlignment="1">
      <alignment horizontal="justify" vertical="justify" wrapText="1"/>
    </xf>
    <xf numFmtId="0" fontId="29" fillId="0" borderId="6" xfId="3" applyFont="1" applyBorder="1" applyAlignment="1">
      <alignment horizontal="left" vertical="distributed" wrapText="1"/>
    </xf>
    <xf numFmtId="49" fontId="29" fillId="0" borderId="10" xfId="3" applyNumberFormat="1" applyFont="1" applyFill="1" applyBorder="1" applyAlignment="1">
      <alignment horizontal="center" vertical="center" wrapText="1"/>
    </xf>
    <xf numFmtId="167" fontId="29" fillId="2" borderId="1" xfId="3" applyNumberFormat="1" applyFont="1" applyFill="1" applyBorder="1" applyAlignment="1">
      <alignment horizontal="right"/>
    </xf>
    <xf numFmtId="167" fontId="29" fillId="0" borderId="1" xfId="3" applyNumberFormat="1" applyFont="1" applyFill="1" applyBorder="1" applyAlignment="1">
      <alignment horizontal="right"/>
    </xf>
    <xf numFmtId="3" fontId="36" fillId="0" borderId="1" xfId="0" applyNumberFormat="1" applyFont="1" applyFill="1" applyBorder="1" applyAlignment="1">
      <alignment horizontal="right" wrapText="1"/>
    </xf>
    <xf numFmtId="4" fontId="29" fillId="0" borderId="1" xfId="3" applyNumberFormat="1" applyFont="1" applyFill="1" applyBorder="1" applyAlignment="1">
      <alignment horizontal="right"/>
    </xf>
    <xf numFmtId="164" fontId="34" fillId="0" borderId="9" xfId="1" applyFont="1" applyFill="1" applyBorder="1" applyAlignment="1">
      <alignment horizontal="center" vertical="center" wrapText="1"/>
    </xf>
    <xf numFmtId="0" fontId="34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30" fillId="0" borderId="0" xfId="0" applyNumberFormat="1" applyFont="1" applyBorder="1" applyAlignment="1">
      <alignment horizontal="right" wrapText="1"/>
    </xf>
    <xf numFmtId="0" fontId="30" fillId="0" borderId="0" xfId="0" applyFont="1" applyBorder="1" applyAlignment="1">
      <alignment horizontal="right" wrapText="1"/>
    </xf>
    <xf numFmtId="168" fontId="26" fillId="0" borderId="0" xfId="3" applyNumberFormat="1" applyFill="1"/>
    <xf numFmtId="2" fontId="30" fillId="0" borderId="9" xfId="0" applyNumberFormat="1" applyFont="1" applyFill="1" applyBorder="1" applyAlignment="1">
      <alignment wrapText="1" shrinkToFit="1"/>
    </xf>
    <xf numFmtId="2" fontId="30" fillId="0" borderId="0" xfId="0" applyNumberFormat="1" applyFont="1" applyFill="1" applyBorder="1" applyAlignment="1">
      <alignment wrapText="1" shrinkToFit="1"/>
    </xf>
    <xf numFmtId="3" fontId="30" fillId="0" borderId="9" xfId="0" applyNumberFormat="1" applyFont="1" applyBorder="1" applyAlignment="1">
      <alignment wrapText="1"/>
    </xf>
    <xf numFmtId="3" fontId="30" fillId="0" borderId="0" xfId="0" applyNumberFormat="1" applyFont="1" applyBorder="1" applyAlignment="1">
      <alignment wrapText="1"/>
    </xf>
    <xf numFmtId="0" fontId="30" fillId="0" borderId="9" xfId="0" applyFont="1" applyBorder="1" applyAlignment="1">
      <alignment wrapText="1"/>
    </xf>
    <xf numFmtId="0" fontId="30" fillId="0" borderId="0" xfId="0" applyFont="1" applyBorder="1" applyAlignment="1">
      <alignment wrapText="1"/>
    </xf>
    <xf numFmtId="169" fontId="29" fillId="0" borderId="10" xfId="3" applyNumberFormat="1" applyFont="1" applyFill="1" applyBorder="1" applyAlignment="1">
      <alignment horizontal="center" vertical="center" wrapText="1"/>
    </xf>
    <xf numFmtId="0" fontId="29" fillId="0" borderId="10" xfId="3" applyFont="1" applyFill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/>
    </xf>
    <xf numFmtId="3" fontId="29" fillId="0" borderId="1" xfId="0" applyNumberFormat="1" applyFont="1" applyBorder="1"/>
    <xf numFmtId="4" fontId="29" fillId="0" borderId="1" xfId="0" applyNumberFormat="1" applyFont="1" applyBorder="1" applyAlignment="1">
      <alignment horizontal="right"/>
    </xf>
    <xf numFmtId="3" fontId="29" fillId="0" borderId="1" xfId="4" applyNumberFormat="1" applyFont="1" applyFill="1" applyBorder="1" applyAlignment="1"/>
    <xf numFmtId="0" fontId="29" fillId="0" borderId="10" xfId="3" applyFont="1" applyFill="1" applyBorder="1" applyAlignment="1">
      <alignment horizontal="center" vertical="center" wrapText="1"/>
    </xf>
    <xf numFmtId="166" fontId="29" fillId="0" borderId="1" xfId="3" applyNumberFormat="1" applyFont="1" applyFill="1" applyBorder="1" applyAlignment="1">
      <alignment horizontal="right"/>
    </xf>
    <xf numFmtId="0" fontId="29" fillId="0" borderId="1" xfId="0" applyFont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2" fontId="29" fillId="0" borderId="1" xfId="0" applyNumberFormat="1" applyFont="1" applyFill="1" applyBorder="1" applyAlignment="1">
      <alignment horizontal="right"/>
    </xf>
    <xf numFmtId="3" fontId="36" fillId="0" borderId="1" xfId="0" applyNumberFormat="1" applyFont="1" applyFill="1" applyBorder="1" applyAlignment="1">
      <alignment horizontal="right" wrapText="1"/>
    </xf>
    <xf numFmtId="166" fontId="29" fillId="0" borderId="1" xfId="3" applyNumberFormat="1" applyFont="1" applyFill="1" applyBorder="1" applyAlignment="1">
      <alignment horizontal="right"/>
    </xf>
    <xf numFmtId="0" fontId="29" fillId="0" borderId="11" xfId="0" applyFont="1" applyBorder="1" applyAlignment="1">
      <alignment horizontal="center" vertical="center"/>
    </xf>
    <xf numFmtId="164" fontId="29" fillId="0" borderId="6" xfId="1" applyFont="1" applyFill="1" applyBorder="1" applyAlignment="1">
      <alignment horizontal="left" vertical="justify" wrapText="1" indent="1"/>
    </xf>
    <xf numFmtId="0" fontId="29" fillId="0" borderId="1" xfId="0" applyFont="1" applyFill="1" applyBorder="1" applyAlignment="1">
      <alignment horizontal="center" vertical="center" wrapText="1"/>
    </xf>
    <xf numFmtId="164" fontId="29" fillId="0" borderId="1" xfId="1" applyFont="1" applyFill="1" applyBorder="1" applyAlignment="1">
      <alignment wrapText="1"/>
    </xf>
    <xf numFmtId="164" fontId="29" fillId="0" borderId="1" xfId="1" applyFont="1" applyFill="1" applyBorder="1" applyAlignment="1">
      <alignment horizontal="center" vertical="center" wrapText="1"/>
    </xf>
    <xf numFmtId="0" fontId="29" fillId="0" borderId="9" xfId="3" applyFont="1" applyFill="1" applyBorder="1" applyAlignment="1">
      <alignment wrapText="1"/>
    </xf>
    <xf numFmtId="0" fontId="31" fillId="0" borderId="9" xfId="3" applyFont="1" applyFill="1" applyBorder="1" applyAlignment="1">
      <alignment wrapText="1"/>
    </xf>
    <xf numFmtId="3" fontId="29" fillId="0" borderId="1" xfId="0" applyNumberFormat="1" applyFont="1" applyFill="1" applyBorder="1" applyAlignment="1">
      <alignment horizontal="right"/>
    </xf>
    <xf numFmtId="167" fontId="29" fillId="0" borderId="1" xfId="3" applyNumberFormat="1" applyFont="1" applyFill="1" applyBorder="1" applyAlignment="1">
      <alignment horizontal="right"/>
    </xf>
    <xf numFmtId="165" fontId="29" fillId="0" borderId="1" xfId="0" applyNumberFormat="1" applyFont="1" applyFill="1" applyBorder="1" applyAlignment="1">
      <alignment horizontal="right"/>
    </xf>
    <xf numFmtId="3" fontId="31" fillId="0" borderId="0" xfId="0" applyNumberFormat="1" applyFont="1" applyBorder="1" applyAlignment="1">
      <alignment horizontal="right"/>
    </xf>
    <xf numFmtId="166" fontId="26" fillId="0" borderId="0" xfId="3" applyNumberFormat="1" applyFill="1"/>
    <xf numFmtId="3" fontId="29" fillId="2" borderId="1" xfId="0" applyNumberFormat="1" applyFont="1" applyFill="1" applyBorder="1"/>
    <xf numFmtId="164" fontId="29" fillId="0" borderId="1" xfId="1" applyFont="1" applyFill="1" applyBorder="1" applyAlignment="1">
      <alignment horizontal="left"/>
    </xf>
    <xf numFmtId="164" fontId="29" fillId="0" borderId="1" xfId="1" applyFont="1" applyBorder="1" applyAlignment="1">
      <alignment horizontal="left"/>
    </xf>
    <xf numFmtId="0" fontId="29" fillId="0" borderId="10" xfId="3" applyFont="1" applyFill="1" applyBorder="1" applyAlignment="1">
      <alignment horizontal="center" vertical="center" wrapText="1"/>
    </xf>
    <xf numFmtId="0" fontId="26" fillId="0" borderId="9" xfId="3" applyFill="1" applyBorder="1" applyAlignment="1">
      <alignment wrapText="1"/>
    </xf>
    <xf numFmtId="0" fontId="30" fillId="0" borderId="11" xfId="0" applyFont="1" applyFill="1" applyBorder="1" applyAlignment="1">
      <alignment horizontal="center" vertical="center"/>
    </xf>
    <xf numFmtId="2" fontId="29" fillId="0" borderId="0" xfId="0" applyNumberFormat="1" applyFont="1" applyFill="1" applyBorder="1" applyAlignment="1">
      <alignment horizontal="right" wrapText="1" shrinkToFit="1"/>
    </xf>
    <xf numFmtId="2" fontId="30" fillId="0" borderId="0" xfId="0" applyNumberFormat="1" applyFont="1" applyBorder="1"/>
    <xf numFmtId="166" fontId="29" fillId="0" borderId="1" xfId="3" applyNumberFormat="1" applyFont="1" applyFill="1" applyBorder="1" applyAlignment="1">
      <alignment horizontal="right" vertical="center"/>
    </xf>
    <xf numFmtId="0" fontId="29" fillId="0" borderId="1" xfId="3" applyFont="1" applyFill="1" applyBorder="1" applyAlignment="1">
      <alignment horizontal="center" vertical="center" wrapText="1"/>
    </xf>
    <xf numFmtId="0" fontId="29" fillId="0" borderId="9" xfId="3" applyFont="1" applyFill="1" applyBorder="1" applyAlignment="1">
      <alignment horizontal="right" wrapText="1"/>
    </xf>
    <xf numFmtId="0" fontId="28" fillId="0" borderId="0" xfId="4" applyFont="1" applyFill="1" applyAlignment="1">
      <alignment vertical="center"/>
    </xf>
    <xf numFmtId="0" fontId="29" fillId="0" borderId="1" xfId="3" applyFont="1" applyFill="1" applyBorder="1" applyAlignment="1">
      <alignment horizontal="center" vertical="center" wrapText="1"/>
    </xf>
    <xf numFmtId="0" fontId="29" fillId="0" borderId="10" xfId="3" applyFont="1" applyFill="1" applyBorder="1" applyAlignment="1">
      <alignment horizontal="center" vertical="center" wrapText="1"/>
    </xf>
    <xf numFmtId="0" fontId="29" fillId="0" borderId="1" xfId="4" applyFont="1" applyFill="1" applyBorder="1" applyAlignment="1"/>
    <xf numFmtId="164" fontId="29" fillId="0" borderId="4" xfId="1" applyFont="1" applyFill="1" applyBorder="1" applyAlignment="1">
      <alignment horizontal="left" wrapText="1"/>
    </xf>
    <xf numFmtId="0" fontId="29" fillId="0" borderId="1" xfId="3" applyFont="1" applyFill="1" applyBorder="1" applyAlignment="1">
      <alignment horizontal="center" vertical="center" wrapText="1"/>
    </xf>
    <xf numFmtId="0" fontId="27" fillId="0" borderId="1" xfId="3" applyFont="1" applyFill="1" applyBorder="1" applyAlignment="1">
      <alignment vertical="center" wrapText="1"/>
    </xf>
    <xf numFmtId="0" fontId="29" fillId="0" borderId="10" xfId="3" applyFont="1" applyFill="1" applyBorder="1" applyAlignment="1">
      <alignment horizontal="center" vertical="center" wrapText="1"/>
    </xf>
    <xf numFmtId="0" fontId="29" fillId="0" borderId="11" xfId="3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 wrapText="1"/>
    </xf>
    <xf numFmtId="0" fontId="29" fillId="0" borderId="9" xfId="3" applyFont="1" applyFill="1" applyBorder="1" applyAlignment="1">
      <alignment horizontal="center" wrapText="1"/>
    </xf>
    <xf numFmtId="0" fontId="29" fillId="0" borderId="0" xfId="0" applyFont="1" applyFill="1" applyBorder="1" applyAlignment="1">
      <alignment horizontal="left" wrapText="1"/>
    </xf>
    <xf numFmtId="0" fontId="28" fillId="0" borderId="0" xfId="0" applyFont="1" applyBorder="1" applyAlignment="1">
      <alignment horizontal="left"/>
    </xf>
    <xf numFmtId="0" fontId="39" fillId="0" borderId="4" xfId="3" applyFont="1" applyFill="1" applyBorder="1" applyAlignment="1">
      <alignment horizontal="center" vertical="center" wrapText="1"/>
    </xf>
    <xf numFmtId="0" fontId="39" fillId="0" borderId="2" xfId="3" applyFont="1" applyFill="1" applyBorder="1" applyAlignment="1">
      <alignment horizontal="center" vertical="center" wrapText="1"/>
    </xf>
    <xf numFmtId="0" fontId="29" fillId="0" borderId="4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29" fillId="0" borderId="1" xfId="4" applyFont="1" applyFill="1" applyBorder="1" applyAlignment="1">
      <alignment horizontal="center" vertical="center" wrapText="1"/>
    </xf>
    <xf numFmtId="0" fontId="27" fillId="0" borderId="0" xfId="3" applyFont="1" applyFill="1" applyAlignment="1">
      <alignment horizontal="center" wrapText="1"/>
    </xf>
    <xf numFmtId="0" fontId="29" fillId="0" borderId="3" xfId="3" applyFont="1" applyFill="1" applyBorder="1" applyAlignment="1">
      <alignment horizontal="left" vertical="distributed" wrapText="1"/>
    </xf>
    <xf numFmtId="0" fontId="29" fillId="0" borderId="12" xfId="3" applyFont="1" applyFill="1" applyBorder="1" applyAlignment="1">
      <alignment horizontal="left" vertical="distributed" wrapText="1"/>
    </xf>
    <xf numFmtId="164" fontId="34" fillId="0" borderId="0" xfId="5" applyFont="1" applyFill="1" applyBorder="1" applyAlignment="1">
      <alignment horizontal="center" vertical="center" wrapText="1"/>
    </xf>
    <xf numFmtId="0" fontId="34" fillId="0" borderId="0" xfId="3" applyFont="1" applyFill="1" applyBorder="1" applyAlignment="1">
      <alignment horizontal="center" vertical="center" wrapText="1"/>
    </xf>
    <xf numFmtId="0" fontId="26" fillId="0" borderId="0" xfId="3" applyFill="1" applyAlignment="1">
      <alignment horizontal="center" vertical="center" wrapText="1"/>
    </xf>
    <xf numFmtId="0" fontId="29" fillId="0" borderId="9" xfId="3" applyFont="1" applyFill="1" applyBorder="1" applyAlignment="1">
      <alignment horizontal="right" wrapText="1"/>
    </xf>
    <xf numFmtId="0" fontId="26" fillId="0" borderId="9" xfId="3" applyFill="1" applyBorder="1" applyAlignment="1">
      <alignment wrapText="1"/>
    </xf>
    <xf numFmtId="0" fontId="29" fillId="0" borderId="13" xfId="3" applyFont="1" applyFill="1" applyBorder="1" applyAlignment="1">
      <alignment horizontal="left" vertical="distributed" wrapText="1"/>
    </xf>
    <xf numFmtId="164" fontId="34" fillId="2" borderId="0" xfId="5" applyFont="1" applyFill="1" applyBorder="1" applyAlignment="1">
      <alignment horizontal="center" vertical="center" wrapText="1"/>
    </xf>
    <xf numFmtId="0" fontId="34" fillId="2" borderId="0" xfId="3" applyFont="1" applyFill="1" applyBorder="1" applyAlignment="1">
      <alignment horizontal="center" vertical="center" wrapText="1"/>
    </xf>
    <xf numFmtId="0" fontId="26" fillId="2" borderId="0" xfId="3" applyFill="1" applyAlignment="1">
      <alignment horizontal="center" vertical="center" wrapText="1"/>
    </xf>
    <xf numFmtId="0" fontId="35" fillId="2" borderId="0" xfId="3" applyFont="1" applyFill="1" applyAlignment="1">
      <alignment horizontal="center" vertical="center" wrapText="1"/>
    </xf>
    <xf numFmtId="164" fontId="29" fillId="0" borderId="9" xfId="5" applyFont="1" applyBorder="1" applyAlignment="1">
      <alignment horizontal="right" vertical="center" wrapText="1"/>
    </xf>
    <xf numFmtId="0" fontId="26" fillId="0" borderId="9" xfId="3" applyBorder="1" applyAlignment="1">
      <alignment horizontal="right" wrapText="1"/>
    </xf>
    <xf numFmtId="0" fontId="29" fillId="0" borderId="8" xfId="3" applyFont="1" applyFill="1" applyBorder="1" applyAlignment="1">
      <alignment horizontal="center" vertical="center" wrapText="1"/>
    </xf>
    <xf numFmtId="0" fontId="29" fillId="0" borderId="3" xfId="3" applyFont="1" applyFill="1" applyBorder="1" applyAlignment="1">
      <alignment horizontal="right" vertical="justify" wrapText="1"/>
    </xf>
    <xf numFmtId="0" fontId="26" fillId="0" borderId="12" xfId="3" applyFill="1" applyBorder="1" applyAlignment="1">
      <alignment horizontal="right" vertical="justify" wrapText="1"/>
    </xf>
    <xf numFmtId="0" fontId="26" fillId="0" borderId="8" xfId="3" applyFill="1" applyBorder="1"/>
    <xf numFmtId="0" fontId="26" fillId="0" borderId="2" xfId="3" applyFill="1" applyBorder="1"/>
    <xf numFmtId="0" fontId="26" fillId="0" borderId="8" xfId="3" applyFill="1" applyBorder="1" applyAlignment="1">
      <alignment horizontal="center" vertical="center" wrapText="1"/>
    </xf>
    <xf numFmtId="0" fontId="26" fillId="0" borderId="8" xfId="3" applyFill="1" applyBorder="1" applyAlignment="1">
      <alignment vertical="center" wrapText="1"/>
    </xf>
    <xf numFmtId="0" fontId="26" fillId="0" borderId="8" xfId="3" applyFill="1" applyBorder="1" applyAlignment="1">
      <alignment wrapText="1"/>
    </xf>
    <xf numFmtId="0" fontId="26" fillId="0" borderId="2" xfId="3" applyFill="1" applyBorder="1" applyAlignment="1">
      <alignment vertical="center" wrapText="1"/>
    </xf>
    <xf numFmtId="0" fontId="29" fillId="0" borderId="0" xfId="3" applyFont="1" applyFill="1" applyBorder="1" applyAlignment="1">
      <alignment horizontal="right" wrapText="1"/>
    </xf>
    <xf numFmtId="0" fontId="26" fillId="0" borderId="1" xfId="3" applyFill="1" applyBorder="1" applyAlignment="1">
      <alignment horizontal="center" vertical="center" wrapText="1"/>
    </xf>
    <xf numFmtId="0" fontId="26" fillId="0" borderId="1" xfId="3" applyFill="1" applyBorder="1" applyAlignment="1">
      <alignment vertical="center" wrapText="1"/>
    </xf>
    <xf numFmtId="164" fontId="27" fillId="2" borderId="0" xfId="1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wrapText="1"/>
    </xf>
    <xf numFmtId="0" fontId="38" fillId="0" borderId="0" xfId="0" applyFont="1" applyBorder="1" applyAlignment="1">
      <alignment horizontal="left"/>
    </xf>
    <xf numFmtId="0" fontId="38" fillId="0" borderId="0" xfId="0" applyFont="1" applyAlignment="1">
      <alignment horizontal="left"/>
    </xf>
    <xf numFmtId="0" fontId="29" fillId="0" borderId="3" xfId="0" applyFont="1" applyFill="1" applyBorder="1" applyAlignment="1">
      <alignment horizontal="right" vertical="distributed" wrapText="1"/>
    </xf>
    <xf numFmtId="0" fontId="30" fillId="0" borderId="12" xfId="0" applyFont="1" applyFill="1" applyBorder="1" applyAlignment="1">
      <alignment horizontal="right" vertical="distributed"/>
    </xf>
    <xf numFmtId="1" fontId="29" fillId="2" borderId="4" xfId="0" applyNumberFormat="1" applyFont="1" applyFill="1" applyBorder="1" applyAlignment="1">
      <alignment horizontal="center" vertical="center"/>
    </xf>
    <xf numFmtId="1" fontId="29" fillId="2" borderId="8" xfId="0" applyNumberFormat="1" applyFont="1" applyFill="1" applyBorder="1" applyAlignment="1">
      <alignment horizontal="center" vertical="center"/>
    </xf>
    <xf numFmtId="1" fontId="29" fillId="2" borderId="2" xfId="0" applyNumberFormat="1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left" vertical="distributed" wrapText="1"/>
    </xf>
    <xf numFmtId="0" fontId="30" fillId="0" borderId="12" xfId="0" applyFont="1" applyFill="1" applyBorder="1" applyAlignment="1">
      <alignment horizontal="left" vertical="distributed"/>
    </xf>
    <xf numFmtId="10" fontId="27" fillId="0" borderId="0" xfId="1" applyNumberFormat="1" applyFont="1" applyFill="1" applyBorder="1" applyAlignment="1">
      <alignment horizontal="center" vertical="center" wrapText="1"/>
    </xf>
    <xf numFmtId="1" fontId="36" fillId="0" borderId="4" xfId="0" applyNumberFormat="1" applyFont="1" applyFill="1" applyBorder="1" applyAlignment="1">
      <alignment horizontal="center" vertical="center" wrapText="1"/>
    </xf>
    <xf numFmtId="1" fontId="36" fillId="0" borderId="8" xfId="0" applyNumberFormat="1" applyFont="1" applyFill="1" applyBorder="1" applyAlignment="1">
      <alignment horizontal="center" vertical="center" wrapText="1"/>
    </xf>
    <xf numFmtId="1" fontId="36" fillId="0" borderId="2" xfId="0" applyNumberFormat="1" applyFont="1" applyFill="1" applyBorder="1" applyAlignment="1">
      <alignment horizontal="center" vertical="center" wrapText="1"/>
    </xf>
    <xf numFmtId="164" fontId="34" fillId="0" borderId="0" xfId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30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27" fillId="0" borderId="14" xfId="1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29" fillId="0" borderId="3" xfId="0" applyFont="1" applyBorder="1" applyAlignment="1">
      <alignment horizontal="left" vertical="center" wrapText="1"/>
    </xf>
    <xf numFmtId="0" fontId="30" fillId="0" borderId="12" xfId="0" applyFont="1" applyBorder="1" applyAlignment="1">
      <alignment horizontal="left" vertical="center"/>
    </xf>
    <xf numFmtId="0" fontId="30" fillId="0" borderId="4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3" fontId="27" fillId="0" borderId="0" xfId="1" applyNumberFormat="1" applyFont="1" applyFill="1" applyBorder="1" applyAlignment="1">
      <alignment horizontal="center" vertical="center" wrapText="1"/>
    </xf>
    <xf numFmtId="164" fontId="27" fillId="0" borderId="0" xfId="1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/>
    <xf numFmtId="3" fontId="30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27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30" fillId="0" borderId="0" xfId="0" applyFont="1" applyBorder="1" applyAlignment="1">
      <alignment horizontal="right" wrapText="1"/>
    </xf>
  </cellXfs>
  <cellStyles count="113">
    <cellStyle name="Comma 2" xfId="19"/>
    <cellStyle name="Comma_УПФ0603" xfId="1"/>
    <cellStyle name="Comma_УПФ0603 2" xfId="5"/>
    <cellStyle name="Normal" xfId="0" builtinId="0"/>
    <cellStyle name="Normal 10" xfId="17"/>
    <cellStyle name="Normal 10 2" xfId="50"/>
    <cellStyle name="Normal 10 3" xfId="81"/>
    <cellStyle name="Normal 103" xfId="69"/>
    <cellStyle name="Normal 11" xfId="18"/>
    <cellStyle name="Normal 11 2" xfId="51"/>
    <cellStyle name="Normal 11 3" xfId="82"/>
    <cellStyle name="Normal 12" xfId="36"/>
    <cellStyle name="Normal 12 2" xfId="68"/>
    <cellStyle name="Normal 12 3" xfId="99"/>
    <cellStyle name="Normal 13" xfId="37"/>
    <cellStyle name="Normal 13 2" xfId="100"/>
    <cellStyle name="Normal 14" xfId="38"/>
    <cellStyle name="Normal 14 2" xfId="101"/>
    <cellStyle name="Normal 15" xfId="39"/>
    <cellStyle name="Normal 15 2" xfId="102"/>
    <cellStyle name="Normal 16" xfId="40"/>
    <cellStyle name="Normal 17" xfId="70"/>
    <cellStyle name="Normal 18" xfId="71"/>
    <cellStyle name="Normal 19" xfId="103"/>
    <cellStyle name="Normal 2" xfId="9"/>
    <cellStyle name="Normal 2 2" xfId="3"/>
    <cellStyle name="Normal 2 2 2" xfId="10"/>
    <cellStyle name="Normal 2 2 2 2" xfId="22"/>
    <cellStyle name="Normal 2 2 2 2 2" xfId="54"/>
    <cellStyle name="Normal 2 2 2 2 3" xfId="85"/>
    <cellStyle name="Normal 2 2 2 3" xfId="30"/>
    <cellStyle name="Normal 2 2 2 3 2" xfId="62"/>
    <cellStyle name="Normal 2 2 2 3 3" xfId="93"/>
    <cellStyle name="Normal 2 2 2 4" xfId="43"/>
    <cellStyle name="Normal 2 2 2 5" xfId="74"/>
    <cellStyle name="Normal 20" xfId="104"/>
    <cellStyle name="Normal 21" xfId="105"/>
    <cellStyle name="Normal 22" xfId="106"/>
    <cellStyle name="Normal 23" xfId="107"/>
    <cellStyle name="Normal 24" xfId="108"/>
    <cellStyle name="Normal 25" xfId="109"/>
    <cellStyle name="Normal 26" xfId="110"/>
    <cellStyle name="Normal 27" xfId="111"/>
    <cellStyle name="Normal 28" xfId="112"/>
    <cellStyle name="Normal 3" xfId="11"/>
    <cellStyle name="Normal 3 2" xfId="23"/>
    <cellStyle name="Normal 3 2 2" xfId="55"/>
    <cellStyle name="Normal 3 2 3" xfId="86"/>
    <cellStyle name="Normal 3 3" xfId="31"/>
    <cellStyle name="Normal 3 3 2" xfId="63"/>
    <cellStyle name="Normal 3 3 3" xfId="94"/>
    <cellStyle name="Normal 3 4" xfId="44"/>
    <cellStyle name="Normal 3 5" xfId="75"/>
    <cellStyle name="Normal 4" xfId="12"/>
    <cellStyle name="Normal 4 2" xfId="24"/>
    <cellStyle name="Normal 4 2 2" xfId="56"/>
    <cellStyle name="Normal 4 2 3" xfId="87"/>
    <cellStyle name="Normal 4 3" xfId="32"/>
    <cellStyle name="Normal 4 3 2" xfId="64"/>
    <cellStyle name="Normal 4 3 3" xfId="95"/>
    <cellStyle name="Normal 4 4" xfId="45"/>
    <cellStyle name="Normal 4 5" xfId="76"/>
    <cellStyle name="Normal 5" xfId="7"/>
    <cellStyle name="Normal 5 2" xfId="20"/>
    <cellStyle name="Normal 5 2 2" xfId="52"/>
    <cellStyle name="Normal 5 2 3" xfId="83"/>
    <cellStyle name="Normal 5 3" xfId="28"/>
    <cellStyle name="Normal 5 3 2" xfId="60"/>
    <cellStyle name="Normal 5 3 3" xfId="91"/>
    <cellStyle name="Normal 5 4" xfId="41"/>
    <cellStyle name="Normal 5 5" xfId="72"/>
    <cellStyle name="Normal 6" xfId="13"/>
    <cellStyle name="Normal 6 2" xfId="25"/>
    <cellStyle name="Normal 6 2 2" xfId="57"/>
    <cellStyle name="Normal 6 2 3" xfId="88"/>
    <cellStyle name="Normal 6 3" xfId="33"/>
    <cellStyle name="Normal 6 3 2" xfId="65"/>
    <cellStyle name="Normal 6 3 3" xfId="96"/>
    <cellStyle name="Normal 6 4" xfId="46"/>
    <cellStyle name="Normal 6 5" xfId="77"/>
    <cellStyle name="Normal 7" xfId="15"/>
    <cellStyle name="Normal 7 2" xfId="27"/>
    <cellStyle name="Normal 7 2 2" xfId="59"/>
    <cellStyle name="Normal 7 2 3" xfId="90"/>
    <cellStyle name="Normal 7 3" xfId="35"/>
    <cellStyle name="Normal 7 3 2" xfId="67"/>
    <cellStyle name="Normal 7 3 3" xfId="98"/>
    <cellStyle name="Normal 7 4" xfId="48"/>
    <cellStyle name="Normal 7 5" xfId="79"/>
    <cellStyle name="Normal 79" xfId="8"/>
    <cellStyle name="Normal 79 2" xfId="21"/>
    <cellStyle name="Normal 79 2 2" xfId="53"/>
    <cellStyle name="Normal 79 2 3" xfId="84"/>
    <cellStyle name="Normal 79 3" xfId="29"/>
    <cellStyle name="Normal 79 3 2" xfId="61"/>
    <cellStyle name="Normal 79 3 3" xfId="92"/>
    <cellStyle name="Normal 79 4" xfId="42"/>
    <cellStyle name="Normal 79 5" xfId="73"/>
    <cellStyle name="Normal 8" xfId="14"/>
    <cellStyle name="Normal 8 2" xfId="26"/>
    <cellStyle name="Normal 8 2 2" xfId="58"/>
    <cellStyle name="Normal 8 2 3" xfId="89"/>
    <cellStyle name="Normal 8 3" xfId="34"/>
    <cellStyle name="Normal 8 3 2" xfId="66"/>
    <cellStyle name="Normal 8 3 3" xfId="97"/>
    <cellStyle name="Normal 8 4" xfId="47"/>
    <cellStyle name="Normal 8 5" xfId="78"/>
    <cellStyle name="Normal 9" xfId="16"/>
    <cellStyle name="Normal 9 2" xfId="49"/>
    <cellStyle name="Normal 9 3" xfId="80"/>
    <cellStyle name="Normal_Graph_1_3 2" xfId="4"/>
    <cellStyle name="Normal_Таблица №2-ОФ" xfId="2"/>
    <cellStyle name="Percent 2" xfId="6"/>
  </cellStyles>
  <dxfs count="0"/>
  <tableStyles count="0" defaultTableStyle="TableStyleMedium9" defaultPivotStyle="PivotStyleLight16"/>
  <colors>
    <mruColors>
      <color rgb="FFFF9900"/>
      <color rgb="FFFF3399"/>
      <color rgb="FF990033"/>
      <color rgb="FF7BC060"/>
      <color rgb="FF6600FF"/>
      <color rgb="FFCC9900"/>
      <color rgb="FF9933FF"/>
      <color rgb="FF108447"/>
      <color rgb="FF20743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06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5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64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69718304397E-2"/>
                  <c:y val="6.22960320715411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6.9248214058574287E-2"/>
                  <c:y val="6.96556431921038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5099981192033685E-2"/>
                  <c:y val="3.056721702858215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4.2218448549340468E-2"/>
                  <c:y val="-2.936996984998408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8.5801072597662786E-2"/>
                  <c:y val="-4.01543714699385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-5.0579839817008324E-2"/>
                  <c:y val="-8.873853491112067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-5.6831922611850112E-2"/>
                  <c:y val="-0.1467084008245558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dLbl>
              <c:idx val="9"/>
              <c:layout>
                <c:manualLayout>
                  <c:x val="3.9036024223719767E-2"/>
                  <c:y val="-6.348037440626860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1D22-486E-95C7-E9A2C48B114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ПОАД "ЦКБ - СИЛА" </c:v>
                </c:pt>
                <c:pt idx="6">
                  <c:v>ПОД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№1.2.1-ОФ'!$F$4:$F$13</c:f>
              <c:numCache>
                <c:formatCode>0.00</c:formatCode>
                <c:ptCount val="10"/>
                <c:pt idx="0">
                  <c:v>25.23</c:v>
                </c:pt>
                <c:pt idx="1">
                  <c:v>9.75</c:v>
                </c:pt>
                <c:pt idx="2">
                  <c:v>18.47</c:v>
                </c:pt>
                <c:pt idx="3">
                  <c:v>20.89</c:v>
                </c:pt>
                <c:pt idx="4">
                  <c:v>8.39</c:v>
                </c:pt>
                <c:pt idx="5">
                  <c:v>8.19</c:v>
                </c:pt>
                <c:pt idx="6">
                  <c:v>4.67</c:v>
                </c:pt>
                <c:pt idx="7">
                  <c:v>2.65</c:v>
                </c:pt>
                <c:pt idx="8">
                  <c:v>1.65</c:v>
                </c:pt>
                <c:pt idx="9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към 3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0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06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.20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22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697859262"/>
          <c:y val="2.033890707427662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67"/>
          <c:y val="0.41864406779661306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25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539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876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7.5043676881313082E-2"/>
                  <c:y val="-6.6388450235531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-2.8812064929883249E-2"/>
                  <c:y val="-0.119689245176597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6.3947520338152014E-2"/>
                  <c:y val="-0.1403648780198548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dLbl>
              <c:idx val="9"/>
              <c:layout>
                <c:manualLayout>
                  <c:x val="9.9568503940432013E-2"/>
                  <c:y val="-2.93494980527084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051-4EEE-AAF3-7C495455EC1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 ПОАД "ЦКБ - СИЛА" </c:v>
                </c:pt>
                <c:pt idx="6">
                  <c:v>ПОД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№2.2.1-ОФ '!$F$4:$F$13</c:f>
              <c:numCache>
                <c:formatCode>#,##0.00</c:formatCode>
                <c:ptCount val="10"/>
                <c:pt idx="0">
                  <c:v>24.63</c:v>
                </c:pt>
                <c:pt idx="1">
                  <c:v>9.89</c:v>
                </c:pt>
                <c:pt idx="2">
                  <c:v>18.77</c:v>
                </c:pt>
                <c:pt idx="3">
                  <c:v>21.69</c:v>
                </c:pt>
                <c:pt idx="4">
                  <c:v>10.48</c:v>
                </c:pt>
                <c:pt idx="5">
                  <c:v>9.2200000000000006</c:v>
                </c:pt>
                <c:pt idx="6">
                  <c:v>2.66</c:v>
                </c:pt>
                <c:pt idx="7">
                  <c:v>1.56</c:v>
                </c:pt>
                <c:pt idx="8">
                  <c:v>1.02</c:v>
                </c:pt>
                <c:pt idx="9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'Таблица №1.2.1-ОФ'!$A$1:$F$1</c:f>
          <c:strCache>
            <c:ptCount val="6"/>
            <c:pt idx="0">
              <c:v>Относително разпределение на осигурените лица в пенсионните фондове по ПОД към 30.06.2022 г. </c:v>
            </c:pt>
          </c:strCache>
        </c:strRef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Arial"/>
              <a:cs typeface="Times New Roman" panose="02020603050405020304" pitchFamily="18" charset="0"/>
            </a:defRPr>
          </a:pPr>
          <a:endParaRPr lang="bg-BG"/>
        </a:p>
      </c:tx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903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56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35E-2"/>
                  <c:y val="-3.754286332576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№1.2.1-ОФ'!$B$15:$E$15</c:f>
              <c:numCache>
                <c:formatCode>0.00</c:formatCode>
                <c:ptCount val="4"/>
                <c:pt idx="0">
                  <c:v>80.040000000000006</c:v>
                </c:pt>
                <c:pt idx="1">
                  <c:v>6.54</c:v>
                </c:pt>
                <c:pt idx="2">
                  <c:v>13.21</c:v>
                </c:pt>
                <c:pt idx="3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'Таблица №2.2.1-ОФ '!$A$1:$F$1</c:f>
          <c:strCache>
            <c:ptCount val="6"/>
            <c:pt idx="0">
              <c:v>Относително разпределение на нетните активи в пенсионните фондове към 30.06.2022 г.</c:v>
            </c:pt>
          </c:strCache>
        </c:strRef>
      </c:tx>
      <c:layout>
        <c:manualLayout>
          <c:xMode val="edge"/>
          <c:yMode val="edge"/>
          <c:x val="0.13960703205791242"/>
          <c:y val="2.03389830508474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Arial"/>
              <a:cs typeface="Times New Roman" panose="02020603050405020304" pitchFamily="18" charset="0"/>
            </a:defRPr>
          </a:pPr>
          <a:endParaRPr lang="bg-BG"/>
        </a:p>
      </c:tx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21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6034E-2"/>
                  <c:y val="-5.47269896347708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'!$B$15:$E$15</c:f>
              <c:numCache>
                <c:formatCode>#,##0.00</c:formatCode>
                <c:ptCount val="4"/>
                <c:pt idx="0">
                  <c:v>85.76</c:v>
                </c:pt>
                <c:pt idx="1">
                  <c:v>7.22</c:v>
                </c:pt>
                <c:pt idx="2">
                  <c:v>6.93</c:v>
                </c:pt>
                <c:pt idx="3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9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0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6123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6123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6123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6123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F15"/>
  <sheetViews>
    <sheetView showGridLines="0" tabSelected="1" zoomScaleNormal="100" zoomScaleSheetLayoutView="55" workbookViewId="0">
      <selection sqref="A1:W1"/>
    </sheetView>
  </sheetViews>
  <sheetFormatPr defaultColWidth="10.28515625" defaultRowHeight="15.75"/>
  <cols>
    <col min="1" max="1" width="46" style="36" customWidth="1"/>
    <col min="2" max="2" width="9" style="45" customWidth="1"/>
    <col min="3" max="3" width="9.140625" style="36" customWidth="1"/>
    <col min="4" max="4" width="8.7109375" style="45" customWidth="1"/>
    <col min="5" max="5" width="8.7109375" style="36" customWidth="1"/>
    <col min="6" max="6" width="8.5703125" style="45" customWidth="1"/>
    <col min="7" max="7" width="8.7109375" style="36" customWidth="1"/>
    <col min="8" max="8" width="8.5703125" style="45" customWidth="1"/>
    <col min="9" max="9" width="8.7109375" style="36" customWidth="1"/>
    <col min="10" max="10" width="9" style="45" customWidth="1"/>
    <col min="11" max="11" width="9.140625" style="36" customWidth="1"/>
    <col min="12" max="12" width="9.5703125" style="45" customWidth="1"/>
    <col min="13" max="13" width="8.5703125" style="36" customWidth="1"/>
    <col min="14" max="14" width="9" style="45" customWidth="1"/>
    <col min="15" max="15" width="8.7109375" style="36" customWidth="1"/>
    <col min="16" max="16" width="9.140625" style="36" customWidth="1"/>
    <col min="17" max="17" width="8.7109375" style="36" customWidth="1"/>
    <col min="18" max="18" width="9.28515625" style="36" customWidth="1"/>
    <col min="19" max="19" width="8.7109375" style="36" customWidth="1"/>
    <col min="20" max="20" width="8.5703125" style="36" customWidth="1"/>
    <col min="21" max="21" width="8.7109375" style="36" customWidth="1"/>
    <col min="22" max="22" width="9.85546875" style="35" customWidth="1"/>
    <col min="23" max="23" width="9.28515625" style="36" customWidth="1"/>
    <col min="24" max="16384" width="10.28515625" style="36"/>
  </cols>
  <sheetData>
    <row r="1" spans="1:58" ht="23.25" customHeight="1">
      <c r="A1" s="149" t="s">
        <v>0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</row>
    <row r="2" spans="1:58" ht="22.5" customHeight="1">
      <c r="B2" s="113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41" t="s">
        <v>1</v>
      </c>
      <c r="W2" s="141"/>
    </row>
    <row r="3" spans="1:58" s="39" customFormat="1" ht="83.25" customHeight="1">
      <c r="A3" s="37" t="s">
        <v>2</v>
      </c>
      <c r="B3" s="140" t="s">
        <v>52</v>
      </c>
      <c r="C3" s="148"/>
      <c r="D3" s="140" t="s">
        <v>4</v>
      </c>
      <c r="E3" s="140"/>
      <c r="F3" s="140" t="s">
        <v>71</v>
      </c>
      <c r="G3" s="140"/>
      <c r="H3" s="140" t="s">
        <v>5</v>
      </c>
      <c r="I3" s="140"/>
      <c r="J3" s="140" t="s">
        <v>68</v>
      </c>
      <c r="K3" s="140"/>
      <c r="L3" s="140" t="s">
        <v>72</v>
      </c>
      <c r="M3" s="140"/>
      <c r="N3" s="140" t="s">
        <v>53</v>
      </c>
      <c r="O3" s="140"/>
      <c r="P3" s="146" t="s">
        <v>54</v>
      </c>
      <c r="Q3" s="147"/>
      <c r="R3" s="144" t="s">
        <v>49</v>
      </c>
      <c r="S3" s="145"/>
      <c r="T3" s="140" t="s">
        <v>67</v>
      </c>
      <c r="U3" s="140"/>
      <c r="V3" s="140" t="s">
        <v>7</v>
      </c>
      <c r="W3" s="140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</row>
    <row r="4" spans="1:58" s="40" customFormat="1" ht="26.25" customHeight="1">
      <c r="A4" s="150" t="s">
        <v>66</v>
      </c>
      <c r="B4" s="138" t="s">
        <v>101</v>
      </c>
      <c r="C4" s="138" t="s">
        <v>102</v>
      </c>
      <c r="D4" s="138" t="str">
        <f>B4</f>
        <v>I полу-годие 2021</v>
      </c>
      <c r="E4" s="138" t="str">
        <f>C4</f>
        <v>I полу-годие 2022</v>
      </c>
      <c r="F4" s="138" t="str">
        <f t="shared" ref="F4:U4" si="0">D4</f>
        <v>I полу-годие 2021</v>
      </c>
      <c r="G4" s="138" t="str">
        <f t="shared" si="0"/>
        <v>I полу-годие 2022</v>
      </c>
      <c r="H4" s="138" t="str">
        <f t="shared" si="0"/>
        <v>I полу-годие 2021</v>
      </c>
      <c r="I4" s="138" t="str">
        <f t="shared" si="0"/>
        <v>I полу-годие 2022</v>
      </c>
      <c r="J4" s="138" t="str">
        <f t="shared" si="0"/>
        <v>I полу-годие 2021</v>
      </c>
      <c r="K4" s="138" t="str">
        <f t="shared" si="0"/>
        <v>I полу-годие 2022</v>
      </c>
      <c r="L4" s="138" t="str">
        <f t="shared" si="0"/>
        <v>I полу-годие 2021</v>
      </c>
      <c r="M4" s="138" t="str">
        <f t="shared" si="0"/>
        <v>I полу-годие 2022</v>
      </c>
      <c r="N4" s="138" t="str">
        <f t="shared" si="0"/>
        <v>I полу-годие 2021</v>
      </c>
      <c r="O4" s="138" t="str">
        <f t="shared" si="0"/>
        <v>I полу-годие 2022</v>
      </c>
      <c r="P4" s="138" t="str">
        <f t="shared" si="0"/>
        <v>I полу-годие 2021</v>
      </c>
      <c r="Q4" s="138" t="str">
        <f t="shared" si="0"/>
        <v>I полу-годие 2022</v>
      </c>
      <c r="R4" s="138" t="str">
        <f t="shared" si="0"/>
        <v>I полу-годие 2021</v>
      </c>
      <c r="S4" s="138" t="str">
        <f t="shared" si="0"/>
        <v>I полу-годие 2022</v>
      </c>
      <c r="T4" s="138" t="str">
        <f t="shared" si="0"/>
        <v>I полу-годие 2021</v>
      </c>
      <c r="U4" s="138" t="str">
        <f t="shared" si="0"/>
        <v>I полу-годие 2022</v>
      </c>
      <c r="V4" s="138" t="str">
        <f t="shared" ref="V4" si="1">T4</f>
        <v>I полу-годие 2021</v>
      </c>
      <c r="W4" s="138" t="str">
        <f t="shared" ref="W4" si="2">U4</f>
        <v>I полу-годие 2022</v>
      </c>
    </row>
    <row r="5" spans="1:58" s="39" customFormat="1" ht="24.6" customHeight="1">
      <c r="A5" s="151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</row>
    <row r="6" spans="1:58" s="41" customFormat="1" ht="32.25" customHeight="1">
      <c r="A6" s="134" t="s">
        <v>8</v>
      </c>
      <c r="B6" s="100">
        <v>26016</v>
      </c>
      <c r="C6" s="100">
        <v>30267</v>
      </c>
      <c r="D6" s="100">
        <v>16077</v>
      </c>
      <c r="E6" s="100">
        <v>21851</v>
      </c>
      <c r="F6" s="100">
        <v>18676</v>
      </c>
      <c r="G6" s="100">
        <v>23536</v>
      </c>
      <c r="H6" s="100">
        <v>23120</v>
      </c>
      <c r="I6" s="100">
        <v>24866</v>
      </c>
      <c r="J6" s="100">
        <v>11398</v>
      </c>
      <c r="K6" s="100">
        <v>12703</v>
      </c>
      <c r="L6" s="100">
        <v>11576</v>
      </c>
      <c r="M6" s="100">
        <v>21317</v>
      </c>
      <c r="N6" s="100">
        <v>3446</v>
      </c>
      <c r="O6" s="100">
        <v>3632</v>
      </c>
      <c r="P6" s="100">
        <v>1939</v>
      </c>
      <c r="Q6" s="100">
        <v>3170</v>
      </c>
      <c r="R6" s="100">
        <v>1264</v>
      </c>
      <c r="S6" s="100">
        <v>1604</v>
      </c>
      <c r="T6" s="107">
        <v>0</v>
      </c>
      <c r="U6" s="107">
        <v>409</v>
      </c>
      <c r="V6" s="100">
        <f>B6+D6+F6+H6+J6+L6+N6+P6+R6+T6</f>
        <v>113512</v>
      </c>
      <c r="W6" s="100">
        <f>C6+E6+G6+I6+K6+M6+O6+Q6+S6+U6</f>
        <v>143355</v>
      </c>
    </row>
    <row r="7" spans="1:58" s="41" customFormat="1" ht="32.25" customHeight="1">
      <c r="A7" s="42" t="s">
        <v>9</v>
      </c>
      <c r="B7" s="100">
        <v>24680</v>
      </c>
      <c r="C7" s="100">
        <v>26134</v>
      </c>
      <c r="D7" s="100">
        <v>10624</v>
      </c>
      <c r="E7" s="100">
        <v>10555</v>
      </c>
      <c r="F7" s="100">
        <v>18121</v>
      </c>
      <c r="G7" s="100">
        <v>20366</v>
      </c>
      <c r="H7" s="100">
        <v>22331</v>
      </c>
      <c r="I7" s="100">
        <v>21262</v>
      </c>
      <c r="J7" s="100">
        <v>11012</v>
      </c>
      <c r="K7" s="100">
        <v>10602</v>
      </c>
      <c r="L7" s="100">
        <v>9148</v>
      </c>
      <c r="M7" s="100">
        <v>9209</v>
      </c>
      <c r="N7" s="100">
        <v>3009</v>
      </c>
      <c r="O7" s="100">
        <v>3264</v>
      </c>
      <c r="P7" s="100">
        <v>1705</v>
      </c>
      <c r="Q7" s="100">
        <v>1972</v>
      </c>
      <c r="R7" s="100">
        <v>1257</v>
      </c>
      <c r="S7" s="100">
        <v>1298</v>
      </c>
      <c r="T7" s="107">
        <v>0</v>
      </c>
      <c r="U7" s="107">
        <v>115</v>
      </c>
      <c r="V7" s="100">
        <f t="shared" ref="V7:V12" si="3">B7+D7+F7+H7+J7+L7+N7+P7+R7+T7</f>
        <v>101887</v>
      </c>
      <c r="W7" s="100">
        <f t="shared" ref="W7:W12" si="4">C7+E7+G7+I7+K7+M7+O7+Q7+S7+U7</f>
        <v>104777</v>
      </c>
    </row>
    <row r="8" spans="1:58" s="41" customFormat="1" ht="32.25" customHeight="1">
      <c r="A8" s="42" t="s">
        <v>10</v>
      </c>
      <c r="B8" s="100">
        <v>579</v>
      </c>
      <c r="C8" s="100">
        <v>1067</v>
      </c>
      <c r="D8" s="100">
        <v>2925</v>
      </c>
      <c r="E8" s="100">
        <v>3746</v>
      </c>
      <c r="F8" s="100">
        <v>229</v>
      </c>
      <c r="G8" s="100">
        <v>239</v>
      </c>
      <c r="H8" s="100">
        <v>256</v>
      </c>
      <c r="I8" s="100">
        <v>138</v>
      </c>
      <c r="J8" s="100">
        <v>160</v>
      </c>
      <c r="K8" s="100">
        <v>188</v>
      </c>
      <c r="L8" s="100">
        <v>1796</v>
      </c>
      <c r="M8" s="100">
        <v>8945</v>
      </c>
      <c r="N8" s="100">
        <v>115</v>
      </c>
      <c r="O8" s="100">
        <v>209</v>
      </c>
      <c r="P8" s="100">
        <v>179</v>
      </c>
      <c r="Q8" s="100">
        <v>1032</v>
      </c>
      <c r="R8" s="100">
        <v>5</v>
      </c>
      <c r="S8" s="100">
        <v>104</v>
      </c>
      <c r="T8" s="107">
        <v>0</v>
      </c>
      <c r="U8" s="107">
        <v>288</v>
      </c>
      <c r="V8" s="100">
        <f t="shared" si="3"/>
        <v>6244</v>
      </c>
      <c r="W8" s="100">
        <f t="shared" si="4"/>
        <v>15956</v>
      </c>
    </row>
    <row r="9" spans="1:58" s="41" customFormat="1" ht="32.25" customHeight="1">
      <c r="A9" s="134" t="s">
        <v>39</v>
      </c>
      <c r="B9" s="100">
        <v>16013</v>
      </c>
      <c r="C9" s="100">
        <v>22697</v>
      </c>
      <c r="D9" s="100">
        <v>14151</v>
      </c>
      <c r="E9" s="100">
        <v>14555</v>
      </c>
      <c r="F9" s="100">
        <v>11626</v>
      </c>
      <c r="G9" s="100">
        <v>14494</v>
      </c>
      <c r="H9" s="100">
        <v>11056</v>
      </c>
      <c r="I9" s="100">
        <v>12527</v>
      </c>
      <c r="J9" s="100">
        <v>7824</v>
      </c>
      <c r="K9" s="100">
        <v>9204</v>
      </c>
      <c r="L9" s="100">
        <v>11248</v>
      </c>
      <c r="M9" s="100">
        <v>17996</v>
      </c>
      <c r="N9" s="100">
        <v>3209</v>
      </c>
      <c r="O9" s="100">
        <v>3633</v>
      </c>
      <c r="P9" s="100">
        <v>1989</v>
      </c>
      <c r="Q9" s="100">
        <v>3331</v>
      </c>
      <c r="R9" s="100">
        <v>843</v>
      </c>
      <c r="S9" s="100">
        <v>1652</v>
      </c>
      <c r="T9" s="107">
        <v>97</v>
      </c>
      <c r="U9" s="107">
        <v>3349</v>
      </c>
      <c r="V9" s="100">
        <f t="shared" si="3"/>
        <v>78056</v>
      </c>
      <c r="W9" s="100">
        <f t="shared" si="4"/>
        <v>103438</v>
      </c>
    </row>
    <row r="10" spans="1:58" s="41" customFormat="1" ht="32.25" customHeight="1">
      <c r="A10" s="43" t="s">
        <v>40</v>
      </c>
      <c r="B10" s="100">
        <v>748</v>
      </c>
      <c r="C10" s="100">
        <v>3222</v>
      </c>
      <c r="D10" s="100">
        <v>3018</v>
      </c>
      <c r="E10" s="100">
        <v>3286</v>
      </c>
      <c r="F10" s="100">
        <v>283</v>
      </c>
      <c r="G10" s="100">
        <v>1589</v>
      </c>
      <c r="H10" s="100">
        <v>186</v>
      </c>
      <c r="I10" s="100">
        <v>968</v>
      </c>
      <c r="J10" s="100">
        <v>201</v>
      </c>
      <c r="K10" s="100">
        <v>1085</v>
      </c>
      <c r="L10" s="100">
        <v>4487</v>
      </c>
      <c r="M10" s="100">
        <v>9285</v>
      </c>
      <c r="N10" s="100">
        <v>69</v>
      </c>
      <c r="O10" s="100">
        <v>773</v>
      </c>
      <c r="P10" s="100">
        <v>20</v>
      </c>
      <c r="Q10" s="100">
        <v>1163</v>
      </c>
      <c r="R10" s="100">
        <v>3</v>
      </c>
      <c r="S10" s="100">
        <v>741</v>
      </c>
      <c r="T10" s="107">
        <v>1</v>
      </c>
      <c r="U10" s="107">
        <v>2569</v>
      </c>
      <c r="V10" s="100">
        <f t="shared" si="3"/>
        <v>9016</v>
      </c>
      <c r="W10" s="100">
        <f t="shared" si="4"/>
        <v>24681</v>
      </c>
    </row>
    <row r="11" spans="1:58" s="44" customFormat="1" ht="32.25" customHeight="1">
      <c r="A11" s="42" t="s">
        <v>41</v>
      </c>
      <c r="B11" s="100">
        <v>10003</v>
      </c>
      <c r="C11" s="100">
        <v>7570</v>
      </c>
      <c r="D11" s="100">
        <v>1926</v>
      </c>
      <c r="E11" s="100">
        <v>7296</v>
      </c>
      <c r="F11" s="100">
        <v>7050</v>
      </c>
      <c r="G11" s="100">
        <v>9042</v>
      </c>
      <c r="H11" s="100">
        <v>12064</v>
      </c>
      <c r="I11" s="100">
        <v>12339</v>
      </c>
      <c r="J11" s="100">
        <v>3574</v>
      </c>
      <c r="K11" s="100">
        <v>3499</v>
      </c>
      <c r="L11" s="100">
        <v>328</v>
      </c>
      <c r="M11" s="100">
        <v>3321</v>
      </c>
      <c r="N11" s="100">
        <v>237</v>
      </c>
      <c r="O11" s="100">
        <v>-1</v>
      </c>
      <c r="P11" s="100">
        <v>-50</v>
      </c>
      <c r="Q11" s="100">
        <v>-161</v>
      </c>
      <c r="R11" s="100">
        <v>421</v>
      </c>
      <c r="S11" s="100">
        <v>-48</v>
      </c>
      <c r="T11" s="107">
        <v>-97</v>
      </c>
      <c r="U11" s="107">
        <v>-2940</v>
      </c>
      <c r="V11" s="100">
        <f t="shared" si="3"/>
        <v>35456</v>
      </c>
      <c r="W11" s="100">
        <f t="shared" si="4"/>
        <v>39917</v>
      </c>
    </row>
    <row r="12" spans="1:58" ht="32.25" customHeight="1">
      <c r="A12" s="42" t="s">
        <v>42</v>
      </c>
      <c r="B12" s="100">
        <v>10003</v>
      </c>
      <c r="C12" s="100">
        <v>7570</v>
      </c>
      <c r="D12" s="100">
        <v>1926</v>
      </c>
      <c r="E12" s="100">
        <v>7296</v>
      </c>
      <c r="F12" s="100">
        <v>6345</v>
      </c>
      <c r="G12" s="100">
        <v>8138</v>
      </c>
      <c r="H12" s="100">
        <v>10984</v>
      </c>
      <c r="I12" s="100">
        <v>11139</v>
      </c>
      <c r="J12" s="100">
        <v>3574</v>
      </c>
      <c r="K12" s="100">
        <v>3149</v>
      </c>
      <c r="L12" s="100">
        <v>328</v>
      </c>
      <c r="M12" s="100">
        <v>3319</v>
      </c>
      <c r="N12" s="100">
        <v>237</v>
      </c>
      <c r="O12" s="100">
        <v>-1</v>
      </c>
      <c r="P12" s="100">
        <v>-50</v>
      </c>
      <c r="Q12" s="100">
        <v>-161</v>
      </c>
      <c r="R12" s="100">
        <v>379</v>
      </c>
      <c r="S12" s="100">
        <v>-48</v>
      </c>
      <c r="T12" s="107">
        <v>-97</v>
      </c>
      <c r="U12" s="107">
        <v>-2940</v>
      </c>
      <c r="V12" s="100">
        <f t="shared" si="3"/>
        <v>33629</v>
      </c>
      <c r="W12" s="100">
        <f t="shared" si="4"/>
        <v>37461</v>
      </c>
    </row>
    <row r="13" spans="1:58">
      <c r="C13" s="45"/>
      <c r="E13" s="45"/>
      <c r="G13" s="45"/>
      <c r="I13" s="45"/>
      <c r="K13" s="45"/>
      <c r="M13" s="45"/>
      <c r="O13" s="45"/>
      <c r="P13" s="45"/>
      <c r="Q13" s="45"/>
      <c r="R13" s="45"/>
      <c r="S13" s="45"/>
      <c r="T13" s="45"/>
      <c r="U13" s="45"/>
      <c r="V13" s="46"/>
    </row>
    <row r="14" spans="1:58">
      <c r="A14" s="142" t="s">
        <v>97</v>
      </c>
      <c r="B14" s="143"/>
      <c r="C14" s="143"/>
      <c r="D14" s="143"/>
    </row>
    <row r="15" spans="1:58">
      <c r="A15" s="36" t="s">
        <v>114</v>
      </c>
    </row>
  </sheetData>
  <mergeCells count="37">
    <mergeCell ref="A1:W1"/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I4:I5"/>
    <mergeCell ref="J4:J5"/>
    <mergeCell ref="K4:K5"/>
    <mergeCell ref="A14:D14"/>
    <mergeCell ref="R3:S3"/>
    <mergeCell ref="T3:U3"/>
    <mergeCell ref="H3:I3"/>
    <mergeCell ref="J3:K3"/>
    <mergeCell ref="L3:M3"/>
    <mergeCell ref="N3:O3"/>
    <mergeCell ref="P3:Q3"/>
    <mergeCell ref="F4:F5"/>
    <mergeCell ref="C4:C5"/>
    <mergeCell ref="B4:B5"/>
    <mergeCell ref="B3:C3"/>
    <mergeCell ref="D3:E3"/>
    <mergeCell ref="F3:G3"/>
    <mergeCell ref="M4:M5"/>
    <mergeCell ref="H4:H5"/>
    <mergeCell ref="L4:L5"/>
    <mergeCell ref="V3:W3"/>
    <mergeCell ref="V4:V5"/>
    <mergeCell ref="W4:W5"/>
    <mergeCell ref="V2:W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G16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  <col min="7" max="7" width="12.28515625" customWidth="1"/>
  </cols>
  <sheetData>
    <row r="1" spans="1:7" ht="40.5" customHeight="1">
      <c r="A1" s="192" t="s">
        <v>109</v>
      </c>
      <c r="B1" s="193"/>
      <c r="C1" s="193"/>
      <c r="D1" s="193"/>
      <c r="E1" s="193"/>
      <c r="F1" s="194"/>
    </row>
    <row r="2" spans="1:7" ht="16.5" customHeight="1">
      <c r="A2" s="83"/>
      <c r="B2" s="84"/>
      <c r="C2" s="84"/>
      <c r="D2" s="84"/>
      <c r="E2" s="84"/>
      <c r="F2" s="85"/>
    </row>
    <row r="3" spans="1:7" ht="50.25" customHeight="1">
      <c r="A3" s="68" t="s">
        <v>55</v>
      </c>
      <c r="B3" s="8" t="s">
        <v>21</v>
      </c>
      <c r="C3" s="8" t="s">
        <v>22</v>
      </c>
      <c r="D3" s="8" t="s">
        <v>15</v>
      </c>
      <c r="E3" s="8" t="s">
        <v>37</v>
      </c>
      <c r="F3" s="30" t="s">
        <v>19</v>
      </c>
    </row>
    <row r="4" spans="1:7" ht="35.1" customHeight="1">
      <c r="A4" s="28" t="s">
        <v>16</v>
      </c>
      <c r="B4" s="4">
        <v>1016204</v>
      </c>
      <c r="C4" s="4">
        <v>74017</v>
      </c>
      <c r="D4" s="4">
        <v>142754</v>
      </c>
      <c r="E4" s="80">
        <v>0</v>
      </c>
      <c r="F4" s="4">
        <v>1232975</v>
      </c>
      <c r="G4" s="7"/>
    </row>
    <row r="5" spans="1:7" ht="35.1" customHeight="1">
      <c r="A5" s="28" t="s">
        <v>17</v>
      </c>
      <c r="B5" s="4">
        <v>383398</v>
      </c>
      <c r="C5" s="4">
        <v>43901</v>
      </c>
      <c r="D5" s="4">
        <v>49156</v>
      </c>
      <c r="E5" s="80">
        <v>0</v>
      </c>
      <c r="F5" s="4">
        <v>476455</v>
      </c>
      <c r="G5" s="7"/>
    </row>
    <row r="6" spans="1:7" ht="35.1" customHeight="1">
      <c r="A6" s="32" t="s">
        <v>71</v>
      </c>
      <c r="B6" s="4">
        <v>717578</v>
      </c>
      <c r="C6" s="4">
        <v>54475</v>
      </c>
      <c r="D6" s="4">
        <v>120516</v>
      </c>
      <c r="E6" s="4">
        <v>10013</v>
      </c>
      <c r="F6" s="4">
        <v>902582</v>
      </c>
      <c r="G6" s="7"/>
    </row>
    <row r="7" spans="1:7" ht="35.1" customHeight="1">
      <c r="A7" s="28" t="s">
        <v>5</v>
      </c>
      <c r="B7" s="4">
        <v>761314</v>
      </c>
      <c r="C7" s="4">
        <v>48060</v>
      </c>
      <c r="D7" s="4">
        <v>211896</v>
      </c>
      <c r="E7" s="80">
        <v>0</v>
      </c>
      <c r="F7" s="4">
        <v>1021270</v>
      </c>
      <c r="G7" s="7"/>
    </row>
    <row r="8" spans="1:7" ht="35.1" customHeight="1">
      <c r="A8" s="32" t="s">
        <v>77</v>
      </c>
      <c r="B8" s="4">
        <v>342642</v>
      </c>
      <c r="C8" s="4">
        <v>22279</v>
      </c>
      <c r="D8" s="4">
        <v>45165</v>
      </c>
      <c r="E8" s="80">
        <v>0</v>
      </c>
      <c r="F8" s="4">
        <v>410086</v>
      </c>
      <c r="G8" s="7"/>
    </row>
    <row r="9" spans="1:7" ht="35.1" customHeight="1">
      <c r="A9" s="32" t="s">
        <v>82</v>
      </c>
      <c r="B9" s="4">
        <v>312758</v>
      </c>
      <c r="C9" s="4">
        <v>31762</v>
      </c>
      <c r="D9" s="4">
        <v>56061</v>
      </c>
      <c r="E9" s="80">
        <v>0</v>
      </c>
      <c r="F9" s="4">
        <v>400581</v>
      </c>
      <c r="G9" s="7"/>
    </row>
    <row r="10" spans="1:7" ht="35.1" customHeight="1">
      <c r="A10" s="111" t="s">
        <v>73</v>
      </c>
      <c r="B10" s="4">
        <v>206056</v>
      </c>
      <c r="C10" s="4">
        <v>15361</v>
      </c>
      <c r="D10" s="4">
        <v>7041</v>
      </c>
      <c r="E10" s="80">
        <v>0</v>
      </c>
      <c r="F10" s="4">
        <v>228458</v>
      </c>
      <c r="G10" s="7"/>
    </row>
    <row r="11" spans="1:7" ht="35.1" customHeight="1">
      <c r="A11" s="28" t="s">
        <v>6</v>
      </c>
      <c r="B11" s="4">
        <v>97927</v>
      </c>
      <c r="C11" s="4">
        <v>20546</v>
      </c>
      <c r="D11" s="4">
        <v>10843</v>
      </c>
      <c r="E11" s="80">
        <v>0</v>
      </c>
      <c r="F11" s="4">
        <v>129316</v>
      </c>
      <c r="G11" s="7"/>
    </row>
    <row r="12" spans="1:7" ht="35.1" customHeight="1">
      <c r="A12" s="28" t="s">
        <v>36</v>
      </c>
      <c r="B12" s="4">
        <v>71262</v>
      </c>
      <c r="C12" s="4">
        <v>8887</v>
      </c>
      <c r="D12" s="4">
        <v>423</v>
      </c>
      <c r="E12" s="80">
        <v>0</v>
      </c>
      <c r="F12" s="4">
        <v>80572</v>
      </c>
      <c r="G12" s="7"/>
    </row>
    <row r="13" spans="1:7" ht="35.1" customHeight="1">
      <c r="A13" s="28" t="s">
        <v>99</v>
      </c>
      <c r="B13" s="4">
        <v>3111</v>
      </c>
      <c r="C13" s="4">
        <v>206</v>
      </c>
      <c r="D13" s="4">
        <v>2049</v>
      </c>
      <c r="E13" s="116">
        <v>0</v>
      </c>
      <c r="F13" s="4">
        <v>5366</v>
      </c>
      <c r="G13" s="7"/>
    </row>
    <row r="14" spans="1:7" ht="35.1" customHeight="1">
      <c r="A14" s="3" t="s">
        <v>19</v>
      </c>
      <c r="B14" s="4">
        <v>3912250</v>
      </c>
      <c r="C14" s="4">
        <v>319494</v>
      </c>
      <c r="D14" s="4">
        <v>645904</v>
      </c>
      <c r="E14" s="4">
        <v>10013</v>
      </c>
      <c r="F14" s="4">
        <v>4887661</v>
      </c>
      <c r="G14" s="7"/>
    </row>
    <row r="16" spans="1:7">
      <c r="B16" s="7"/>
      <c r="C16" s="7"/>
      <c r="D16" s="7"/>
      <c r="E16" s="7"/>
      <c r="F16" s="7"/>
    </row>
  </sheetData>
  <mergeCells count="1">
    <mergeCell ref="A1:F1"/>
  </mergeCells>
  <phoneticPr fontId="33" type="noConversion"/>
  <printOptions horizontalCentered="1" verticalCentered="1"/>
  <pageMargins left="0" right="0" top="0.98425196850393704" bottom="0.98425196850393704" header="0.51181102362204722" footer="0.51181102362204722"/>
  <pageSetup paperSize="9" scale="94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W16"/>
  <sheetViews>
    <sheetView showGridLines="0" zoomScale="90" zoomScaleNormal="90" workbookViewId="0">
      <selection sqref="A1:F1"/>
    </sheetView>
  </sheetViews>
  <sheetFormatPr defaultColWidth="9.140625" defaultRowHeight="15.75"/>
  <cols>
    <col min="1" max="1" width="56.28515625" style="17" customWidth="1"/>
    <col min="2" max="5" width="12.7109375" style="17" customWidth="1"/>
    <col min="6" max="6" width="12" style="17" bestFit="1" customWidth="1"/>
    <col min="7" max="7" width="9.42578125" style="17" bestFit="1" customWidth="1"/>
    <col min="8" max="16384" width="9.140625" style="17"/>
  </cols>
  <sheetData>
    <row r="1" spans="1:23" ht="52.5" customHeight="1">
      <c r="A1" s="198" t="s">
        <v>110</v>
      </c>
      <c r="B1" s="199"/>
      <c r="C1" s="199"/>
      <c r="D1" s="199"/>
      <c r="E1" s="200"/>
      <c r="F1" s="201"/>
    </row>
    <row r="2" spans="1:23">
      <c r="A2" s="195" t="s">
        <v>20</v>
      </c>
      <c r="B2" s="196"/>
      <c r="C2" s="196"/>
      <c r="D2" s="196"/>
      <c r="E2" s="196"/>
      <c r="F2" s="197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3" spans="1:23" ht="51" customHeight="1">
      <c r="A3" s="68" t="s">
        <v>51</v>
      </c>
      <c r="B3" s="69" t="s">
        <v>21</v>
      </c>
      <c r="C3" s="2" t="s">
        <v>22</v>
      </c>
      <c r="D3" s="2" t="s">
        <v>15</v>
      </c>
      <c r="E3" s="2" t="s">
        <v>37</v>
      </c>
      <c r="F3" s="19" t="s">
        <v>19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3" ht="30" customHeight="1">
      <c r="A4" s="20" t="s">
        <v>16</v>
      </c>
      <c r="B4" s="21">
        <v>25.98</v>
      </c>
      <c r="C4" s="21">
        <v>23.180000000000003</v>
      </c>
      <c r="D4" s="21">
        <v>22.1</v>
      </c>
      <c r="E4" s="80">
        <v>0</v>
      </c>
      <c r="F4" s="15">
        <v>25.23</v>
      </c>
      <c r="G4" s="22"/>
      <c r="H4" s="18"/>
      <c r="I4" s="127"/>
      <c r="J4" s="127"/>
      <c r="K4" s="18"/>
      <c r="L4" s="127"/>
      <c r="M4" s="127"/>
      <c r="N4" s="127"/>
      <c r="O4" s="127"/>
      <c r="P4" s="18"/>
      <c r="Q4" s="18"/>
      <c r="R4" s="18"/>
      <c r="S4" s="18"/>
      <c r="T4" s="18"/>
      <c r="U4" s="18"/>
    </row>
    <row r="5" spans="1:23" ht="30" customHeight="1">
      <c r="A5" s="20" t="s">
        <v>17</v>
      </c>
      <c r="B5" s="21">
        <v>9.8000000000000007</v>
      </c>
      <c r="C5" s="21">
        <v>13.74</v>
      </c>
      <c r="D5" s="21">
        <v>7.61</v>
      </c>
      <c r="E5" s="80">
        <v>0</v>
      </c>
      <c r="F5" s="15">
        <v>9.75</v>
      </c>
      <c r="G5" s="22"/>
      <c r="H5" s="18"/>
      <c r="I5" s="127"/>
      <c r="J5" s="127"/>
      <c r="K5" s="18"/>
      <c r="L5" s="127"/>
      <c r="M5" s="127"/>
      <c r="N5" s="127"/>
      <c r="O5" s="127"/>
      <c r="P5" s="18"/>
      <c r="Q5" s="18"/>
      <c r="R5" s="18"/>
      <c r="S5" s="18"/>
      <c r="T5" s="18"/>
      <c r="U5" s="18"/>
    </row>
    <row r="6" spans="1:23" ht="30" customHeight="1">
      <c r="A6" s="122" t="s">
        <v>71</v>
      </c>
      <c r="B6" s="21">
        <v>18.34</v>
      </c>
      <c r="C6" s="21">
        <v>17.05</v>
      </c>
      <c r="D6" s="21">
        <v>18.66</v>
      </c>
      <c r="E6" s="21">
        <v>100</v>
      </c>
      <c r="F6" s="15">
        <v>18.47</v>
      </c>
      <c r="G6" s="22"/>
      <c r="H6" s="18"/>
      <c r="I6" s="127"/>
      <c r="J6" s="127"/>
      <c r="K6" s="18"/>
      <c r="L6" s="127"/>
      <c r="M6" s="127"/>
      <c r="N6" s="127"/>
      <c r="O6" s="127"/>
      <c r="P6" s="18"/>
      <c r="Q6" s="18"/>
      <c r="R6" s="18"/>
      <c r="S6" s="18"/>
      <c r="T6" s="18"/>
      <c r="U6" s="18"/>
    </row>
    <row r="7" spans="1:23" ht="30" customHeight="1">
      <c r="A7" s="20" t="s">
        <v>5</v>
      </c>
      <c r="B7" s="21">
        <v>19.46</v>
      </c>
      <c r="C7" s="21">
        <v>15.04</v>
      </c>
      <c r="D7" s="21">
        <v>32.81</v>
      </c>
      <c r="E7" s="80">
        <v>0</v>
      </c>
      <c r="F7" s="15">
        <v>20.89</v>
      </c>
      <c r="G7" s="22"/>
      <c r="H7" s="18"/>
      <c r="I7" s="127"/>
      <c r="J7" s="127"/>
      <c r="K7" s="18"/>
      <c r="L7" s="127"/>
      <c r="M7" s="127"/>
      <c r="N7" s="127"/>
      <c r="O7" s="127"/>
      <c r="P7" s="18"/>
      <c r="Q7" s="18"/>
      <c r="R7" s="18"/>
      <c r="S7" s="18"/>
      <c r="T7" s="18"/>
      <c r="U7" s="18"/>
    </row>
    <row r="8" spans="1:23" ht="30" customHeight="1">
      <c r="A8" s="122" t="s">
        <v>77</v>
      </c>
      <c r="B8" s="21">
        <v>8.76</v>
      </c>
      <c r="C8" s="21">
        <v>6.97</v>
      </c>
      <c r="D8" s="21">
        <v>6.99</v>
      </c>
      <c r="E8" s="80">
        <v>0</v>
      </c>
      <c r="F8" s="15">
        <v>8.39</v>
      </c>
      <c r="G8" s="22"/>
      <c r="I8" s="127"/>
      <c r="J8" s="127"/>
      <c r="L8" s="127"/>
      <c r="M8" s="127"/>
      <c r="N8" s="127"/>
      <c r="O8" s="127"/>
    </row>
    <row r="9" spans="1:23" ht="30" customHeight="1">
      <c r="A9" s="122" t="s">
        <v>69</v>
      </c>
      <c r="B9" s="21">
        <v>7.99</v>
      </c>
      <c r="C9" s="21">
        <v>9.94</v>
      </c>
      <c r="D9" s="21">
        <v>8.68</v>
      </c>
      <c r="E9" s="80">
        <v>0</v>
      </c>
      <c r="F9" s="15">
        <v>8.19</v>
      </c>
      <c r="G9" s="22"/>
      <c r="I9" s="127"/>
      <c r="J9" s="127"/>
      <c r="L9" s="127"/>
      <c r="M9" s="127"/>
      <c r="N9" s="127"/>
      <c r="O9" s="127"/>
    </row>
    <row r="10" spans="1:23" ht="30" customHeight="1">
      <c r="A10" s="73" t="s">
        <v>73</v>
      </c>
      <c r="B10" s="21">
        <v>5.27</v>
      </c>
      <c r="C10" s="21">
        <v>4.8099999999999996</v>
      </c>
      <c r="D10" s="21">
        <v>1.0900000000000001</v>
      </c>
      <c r="E10" s="80">
        <v>0</v>
      </c>
      <c r="F10" s="15">
        <v>4.67</v>
      </c>
      <c r="G10" s="22"/>
      <c r="I10" s="127"/>
      <c r="J10" s="127"/>
      <c r="L10" s="127"/>
      <c r="M10" s="127"/>
      <c r="N10" s="127"/>
      <c r="O10" s="127"/>
    </row>
    <row r="11" spans="1:23" ht="30" customHeight="1">
      <c r="A11" s="3" t="s">
        <v>6</v>
      </c>
      <c r="B11" s="21">
        <v>2.5</v>
      </c>
      <c r="C11" s="21">
        <v>6.43</v>
      </c>
      <c r="D11" s="21">
        <v>1.68</v>
      </c>
      <c r="E11" s="80">
        <v>0</v>
      </c>
      <c r="F11" s="15">
        <v>2.65</v>
      </c>
      <c r="G11" s="22"/>
      <c r="I11" s="127"/>
      <c r="J11" s="127"/>
      <c r="L11" s="127"/>
      <c r="M11" s="127"/>
      <c r="N11" s="127"/>
      <c r="O11" s="127"/>
    </row>
    <row r="12" spans="1:23" ht="30" customHeight="1">
      <c r="A12" s="28" t="s">
        <v>36</v>
      </c>
      <c r="B12" s="21">
        <v>1.82</v>
      </c>
      <c r="C12" s="21">
        <v>2.78</v>
      </c>
      <c r="D12" s="21">
        <v>0.06</v>
      </c>
      <c r="E12" s="80">
        <v>0</v>
      </c>
      <c r="F12" s="15">
        <v>1.65</v>
      </c>
      <c r="G12" s="22"/>
      <c r="I12" s="127"/>
      <c r="J12" s="127"/>
      <c r="L12" s="127"/>
      <c r="M12" s="127"/>
      <c r="N12" s="127"/>
      <c r="O12" s="127"/>
    </row>
    <row r="13" spans="1:23" ht="30" customHeight="1">
      <c r="A13" s="135" t="s">
        <v>67</v>
      </c>
      <c r="B13" s="21">
        <v>0.08</v>
      </c>
      <c r="C13" s="21">
        <v>0.06</v>
      </c>
      <c r="D13" s="21">
        <v>0.32</v>
      </c>
      <c r="E13" s="116">
        <v>0</v>
      </c>
      <c r="F13" s="15">
        <v>0.11</v>
      </c>
      <c r="G13" s="22"/>
      <c r="I13" s="127"/>
      <c r="J13" s="127"/>
      <c r="L13" s="127"/>
      <c r="M13" s="127"/>
      <c r="N13" s="127"/>
      <c r="O13" s="127"/>
    </row>
    <row r="14" spans="1:23" ht="30" customHeight="1">
      <c r="A14" s="31" t="s">
        <v>23</v>
      </c>
      <c r="B14" s="21">
        <v>100</v>
      </c>
      <c r="C14" s="21">
        <v>100</v>
      </c>
      <c r="D14" s="21">
        <v>100</v>
      </c>
      <c r="E14" s="21">
        <f t="shared" ref="E14" si="0">SUM(E4:E13)</f>
        <v>100</v>
      </c>
      <c r="F14" s="21">
        <v>100.00000000000001</v>
      </c>
      <c r="G14" s="22"/>
      <c r="I14" s="127"/>
      <c r="J14" s="127"/>
      <c r="L14" s="127"/>
      <c r="M14" s="127"/>
      <c r="N14" s="127"/>
      <c r="O14" s="127"/>
    </row>
    <row r="15" spans="1:23" ht="39" customHeight="1">
      <c r="A15" s="6" t="s">
        <v>24</v>
      </c>
      <c r="B15" s="21">
        <v>80.040000000000006</v>
      </c>
      <c r="C15" s="21">
        <v>6.54</v>
      </c>
      <c r="D15" s="21">
        <v>13.21</v>
      </c>
      <c r="E15" s="21">
        <v>0.21</v>
      </c>
      <c r="F15" s="21">
        <f>SUM(B15:E15)</f>
        <v>100.00000000000001</v>
      </c>
      <c r="G15" s="22"/>
    </row>
    <row r="16" spans="1:23">
      <c r="A16" s="23"/>
      <c r="B16" s="24"/>
      <c r="C16" s="24"/>
      <c r="D16" s="24"/>
      <c r="E16" s="24"/>
      <c r="F16" s="9"/>
      <c r="G16" s="22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H16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8" ht="40.5" customHeight="1">
      <c r="A1" s="192" t="s">
        <v>113</v>
      </c>
      <c r="B1" s="193"/>
      <c r="C1" s="193"/>
      <c r="D1" s="193"/>
      <c r="E1" s="193"/>
      <c r="F1" s="194"/>
    </row>
    <row r="2" spans="1:8" ht="12.75" customHeight="1">
      <c r="A2" s="83"/>
      <c r="B2" s="84"/>
      <c r="C2" s="84"/>
      <c r="D2" s="84"/>
      <c r="E2" s="84"/>
      <c r="F2" s="85"/>
    </row>
    <row r="3" spans="1:8" ht="50.25" customHeight="1">
      <c r="A3" s="109" t="s">
        <v>55</v>
      </c>
      <c r="B3" s="110" t="s">
        <v>21</v>
      </c>
      <c r="C3" s="110" t="s">
        <v>22</v>
      </c>
      <c r="D3" s="110" t="s">
        <v>15</v>
      </c>
      <c r="E3" s="110" t="s">
        <v>37</v>
      </c>
      <c r="F3" s="112" t="s">
        <v>19</v>
      </c>
    </row>
    <row r="4" spans="1:8" ht="35.1" customHeight="1">
      <c r="A4" s="32" t="s">
        <v>16</v>
      </c>
      <c r="B4" s="115">
        <v>9148</v>
      </c>
      <c r="C4" s="115">
        <v>1080</v>
      </c>
      <c r="D4" s="115">
        <v>704</v>
      </c>
      <c r="E4" s="116">
        <v>0</v>
      </c>
      <c r="F4" s="115">
        <v>10932</v>
      </c>
      <c r="H4" s="7"/>
    </row>
    <row r="5" spans="1:8" ht="35.1" customHeight="1">
      <c r="A5" s="32" t="s">
        <v>17</v>
      </c>
      <c r="B5" s="115">
        <v>4530</v>
      </c>
      <c r="C5" s="115">
        <v>788</v>
      </c>
      <c r="D5" s="115">
        <v>346</v>
      </c>
      <c r="E5" s="116">
        <v>0</v>
      </c>
      <c r="F5" s="115">
        <v>5664</v>
      </c>
      <c r="H5" s="7"/>
    </row>
    <row r="6" spans="1:8" ht="35.1" customHeight="1">
      <c r="A6" s="32" t="s">
        <v>71</v>
      </c>
      <c r="B6" s="115">
        <v>5942</v>
      </c>
      <c r="C6" s="115">
        <v>413</v>
      </c>
      <c r="D6" s="115">
        <v>1409</v>
      </c>
      <c r="E6" s="117">
        <v>110</v>
      </c>
      <c r="F6" s="115">
        <v>7874</v>
      </c>
      <c r="H6" s="7"/>
    </row>
    <row r="7" spans="1:8" ht="35.1" customHeight="1">
      <c r="A7" s="32" t="s">
        <v>5</v>
      </c>
      <c r="B7" s="115">
        <v>7359</v>
      </c>
      <c r="C7" s="115">
        <v>596</v>
      </c>
      <c r="D7" s="115">
        <v>1637</v>
      </c>
      <c r="E7" s="116">
        <v>0</v>
      </c>
      <c r="F7" s="115">
        <v>9592</v>
      </c>
      <c r="H7" s="7"/>
    </row>
    <row r="8" spans="1:8" ht="35.1" customHeight="1">
      <c r="A8" s="32" t="s">
        <v>77</v>
      </c>
      <c r="B8" s="115">
        <v>5644</v>
      </c>
      <c r="C8" s="115">
        <v>543</v>
      </c>
      <c r="D8" s="115">
        <v>1434</v>
      </c>
      <c r="E8" s="116">
        <v>0</v>
      </c>
      <c r="F8" s="115">
        <v>7621</v>
      </c>
      <c r="H8" s="7"/>
    </row>
    <row r="9" spans="1:8" ht="35.1" customHeight="1">
      <c r="A9" s="32" t="s">
        <v>82</v>
      </c>
      <c r="B9" s="115">
        <v>4720</v>
      </c>
      <c r="C9" s="115">
        <v>484</v>
      </c>
      <c r="D9" s="115">
        <v>577</v>
      </c>
      <c r="E9" s="116">
        <v>0</v>
      </c>
      <c r="F9" s="115">
        <v>5781</v>
      </c>
      <c r="H9" s="7"/>
    </row>
    <row r="10" spans="1:8" ht="35.1" customHeight="1">
      <c r="A10" s="111" t="s">
        <v>18</v>
      </c>
      <c r="B10" s="115">
        <v>4004</v>
      </c>
      <c r="C10" s="115">
        <v>352</v>
      </c>
      <c r="D10" s="115">
        <v>2147</v>
      </c>
      <c r="E10" s="116">
        <v>0</v>
      </c>
      <c r="F10" s="115">
        <v>6503</v>
      </c>
      <c r="H10" s="7"/>
    </row>
    <row r="11" spans="1:8" ht="35.1" customHeight="1">
      <c r="A11" s="32" t="s">
        <v>6</v>
      </c>
      <c r="B11" s="115">
        <v>3467</v>
      </c>
      <c r="C11" s="115">
        <v>1178</v>
      </c>
      <c r="D11" s="115">
        <v>166</v>
      </c>
      <c r="E11" s="116">
        <v>0</v>
      </c>
      <c r="F11" s="115">
        <v>4811</v>
      </c>
      <c r="H11" s="7"/>
    </row>
    <row r="12" spans="1:8" ht="35.1" customHeight="1">
      <c r="A12" s="32" t="s">
        <v>36</v>
      </c>
      <c r="B12" s="115">
        <v>2996</v>
      </c>
      <c r="C12" s="115">
        <v>369</v>
      </c>
      <c r="D12" s="115">
        <v>2</v>
      </c>
      <c r="E12" s="116">
        <v>0</v>
      </c>
      <c r="F12" s="115">
        <v>3367</v>
      </c>
      <c r="H12" s="7"/>
    </row>
    <row r="13" spans="1:8" ht="35.1" customHeight="1">
      <c r="A13" s="32" t="s">
        <v>67</v>
      </c>
      <c r="B13" s="115">
        <v>1141</v>
      </c>
      <c r="C13" s="115">
        <v>156</v>
      </c>
      <c r="D13" s="115">
        <v>2052</v>
      </c>
      <c r="E13" s="116">
        <v>0</v>
      </c>
      <c r="F13" s="115">
        <v>3349</v>
      </c>
      <c r="H13" s="7"/>
    </row>
    <row r="14" spans="1:8" ht="35.1" customHeight="1">
      <c r="A14" s="32" t="s">
        <v>19</v>
      </c>
      <c r="B14" s="115">
        <v>48951</v>
      </c>
      <c r="C14" s="115">
        <v>5959</v>
      </c>
      <c r="D14" s="115">
        <v>10474</v>
      </c>
      <c r="E14" s="115">
        <v>110</v>
      </c>
      <c r="F14" s="115">
        <v>65494</v>
      </c>
    </row>
    <row r="16" spans="1:8">
      <c r="B16" s="7"/>
      <c r="C16" s="7"/>
      <c r="D16" s="7"/>
      <c r="E16" s="7"/>
      <c r="F16" s="7"/>
    </row>
  </sheetData>
  <mergeCells count="1">
    <mergeCell ref="A1:F1"/>
  </mergeCells>
  <phoneticPr fontId="33" type="noConversion"/>
  <printOptions horizontalCentered="1" verticalCentered="1"/>
  <pageMargins left="0" right="0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H16"/>
  <sheetViews>
    <sheetView showGridLines="0" zoomScale="90" zoomScaleNormal="90" workbookViewId="0">
      <selection sqref="A1:H1"/>
    </sheetView>
  </sheetViews>
  <sheetFormatPr defaultRowHeight="12.75"/>
  <cols>
    <col min="1" max="1" width="51.5703125" customWidth="1"/>
    <col min="2" max="8" width="11.42578125" customWidth="1"/>
  </cols>
  <sheetData>
    <row r="1" spans="1:8" ht="38.25" customHeight="1">
      <c r="A1" s="207" t="s">
        <v>94</v>
      </c>
      <c r="B1" s="207"/>
      <c r="C1" s="207"/>
      <c r="D1" s="207"/>
      <c r="E1" s="207"/>
      <c r="F1" s="207"/>
      <c r="G1" s="207"/>
      <c r="H1" s="207"/>
    </row>
    <row r="2" spans="1:8" ht="16.5" customHeight="1">
      <c r="B2" s="91"/>
      <c r="C2" s="92"/>
      <c r="D2" s="92"/>
      <c r="H2" s="86" t="s">
        <v>11</v>
      </c>
    </row>
    <row r="3" spans="1:8" ht="30" customHeight="1">
      <c r="A3" s="202" t="s">
        <v>62</v>
      </c>
      <c r="B3" s="2">
        <v>2021</v>
      </c>
      <c r="C3" s="204">
        <v>2022</v>
      </c>
      <c r="D3" s="205"/>
      <c r="E3" s="205"/>
      <c r="F3" s="205"/>
      <c r="G3" s="205"/>
      <c r="H3" s="206"/>
    </row>
    <row r="4" spans="1:8" ht="30" customHeight="1">
      <c r="A4" s="203"/>
      <c r="B4" s="97">
        <v>12</v>
      </c>
      <c r="C4" s="97">
        <v>1</v>
      </c>
      <c r="D4" s="97">
        <v>2</v>
      </c>
      <c r="E4" s="108">
        <v>3</v>
      </c>
      <c r="F4" s="108">
        <v>4</v>
      </c>
      <c r="G4" s="108">
        <v>5</v>
      </c>
      <c r="H4" s="108">
        <v>6</v>
      </c>
    </row>
    <row r="5" spans="1:8" ht="30" customHeight="1">
      <c r="A5" s="3" t="s">
        <v>16</v>
      </c>
      <c r="B5" s="106">
        <v>4825655</v>
      </c>
      <c r="C5" s="81">
        <v>4773292</v>
      </c>
      <c r="D5" s="81">
        <v>4675824</v>
      </c>
      <c r="E5" s="106">
        <v>4743373</v>
      </c>
      <c r="F5" s="106">
        <v>4620703</v>
      </c>
      <c r="G5" s="106">
        <v>4692747</v>
      </c>
      <c r="H5" s="106">
        <v>4551957</v>
      </c>
    </row>
    <row r="6" spans="1:8" ht="30" customHeight="1">
      <c r="A6" s="3" t="s">
        <v>17</v>
      </c>
      <c r="B6" s="106">
        <v>1961703</v>
      </c>
      <c r="C6" s="81">
        <v>1976960</v>
      </c>
      <c r="D6" s="81">
        <v>1863762</v>
      </c>
      <c r="E6" s="106">
        <v>1908035</v>
      </c>
      <c r="F6" s="106">
        <v>1869922</v>
      </c>
      <c r="G6" s="106">
        <v>1845706</v>
      </c>
      <c r="H6" s="106">
        <v>1826893</v>
      </c>
    </row>
    <row r="7" spans="1:8" ht="30" customHeight="1">
      <c r="A7" s="33" t="s">
        <v>71</v>
      </c>
      <c r="B7" s="106">
        <v>3669673</v>
      </c>
      <c r="C7" s="81">
        <v>3610227</v>
      </c>
      <c r="D7" s="81">
        <v>3581378</v>
      </c>
      <c r="E7" s="106">
        <v>3635113</v>
      </c>
      <c r="F7" s="106">
        <v>3522062</v>
      </c>
      <c r="G7" s="106">
        <v>3577349</v>
      </c>
      <c r="H7" s="106">
        <v>3468583</v>
      </c>
    </row>
    <row r="8" spans="1:8" ht="30" customHeight="1">
      <c r="A8" s="3" t="s">
        <v>5</v>
      </c>
      <c r="B8" s="106">
        <v>4330734</v>
      </c>
      <c r="C8" s="81">
        <v>4295799</v>
      </c>
      <c r="D8" s="81">
        <v>4169504</v>
      </c>
      <c r="E8" s="106">
        <v>4219068</v>
      </c>
      <c r="F8" s="106">
        <v>4119361</v>
      </c>
      <c r="G8" s="106">
        <v>4099255</v>
      </c>
      <c r="H8" s="106">
        <v>4008406</v>
      </c>
    </row>
    <row r="9" spans="1:8" ht="30" customHeight="1">
      <c r="A9" s="33" t="s">
        <v>77</v>
      </c>
      <c r="B9" s="106">
        <v>2087598</v>
      </c>
      <c r="C9" s="81">
        <v>2057393</v>
      </c>
      <c r="D9" s="81">
        <v>1996374</v>
      </c>
      <c r="E9" s="106">
        <v>2020063</v>
      </c>
      <c r="F9" s="106">
        <v>1970149</v>
      </c>
      <c r="G9" s="106">
        <v>1993493</v>
      </c>
      <c r="H9" s="106">
        <v>1935487</v>
      </c>
    </row>
    <row r="10" spans="1:8" ht="30" customHeight="1">
      <c r="A10" s="33" t="s">
        <v>83</v>
      </c>
      <c r="B10" s="106">
        <v>1708311</v>
      </c>
      <c r="C10" s="81">
        <v>1720666</v>
      </c>
      <c r="D10" s="81">
        <v>1681431</v>
      </c>
      <c r="E10" s="106">
        <v>1716183</v>
      </c>
      <c r="F10" s="106">
        <v>1723547</v>
      </c>
      <c r="G10" s="106">
        <v>1714433</v>
      </c>
      <c r="H10" s="106">
        <v>1703370</v>
      </c>
    </row>
    <row r="11" spans="1:8" ht="30" customHeight="1">
      <c r="A11" s="73" t="s">
        <v>73</v>
      </c>
      <c r="B11" s="106">
        <v>483317</v>
      </c>
      <c r="C11" s="81">
        <v>485904</v>
      </c>
      <c r="D11" s="81">
        <v>473512</v>
      </c>
      <c r="E11" s="106">
        <v>490571</v>
      </c>
      <c r="F11" s="106">
        <v>489405</v>
      </c>
      <c r="G11" s="106">
        <v>485255</v>
      </c>
      <c r="H11" s="106">
        <v>491886</v>
      </c>
    </row>
    <row r="12" spans="1:8" ht="30" customHeight="1">
      <c r="A12" s="3" t="s">
        <v>6</v>
      </c>
      <c r="B12" s="106">
        <v>293354</v>
      </c>
      <c r="C12" s="81">
        <v>294158</v>
      </c>
      <c r="D12" s="81">
        <v>284087</v>
      </c>
      <c r="E12" s="106">
        <v>292468</v>
      </c>
      <c r="F12" s="106">
        <v>288969</v>
      </c>
      <c r="G12" s="106">
        <v>289636</v>
      </c>
      <c r="H12" s="106">
        <v>287565</v>
      </c>
    </row>
    <row r="13" spans="1:8" ht="30" customHeight="1">
      <c r="A13" s="28" t="s">
        <v>36</v>
      </c>
      <c r="B13" s="106">
        <v>196806</v>
      </c>
      <c r="C13" s="81">
        <v>198028</v>
      </c>
      <c r="D13" s="81">
        <v>190795</v>
      </c>
      <c r="E13" s="106">
        <v>195717</v>
      </c>
      <c r="F13" s="106">
        <v>195925</v>
      </c>
      <c r="G13" s="106">
        <v>190822</v>
      </c>
      <c r="H13" s="106">
        <v>189115</v>
      </c>
    </row>
    <row r="14" spans="1:8" ht="30" customHeight="1">
      <c r="A14" s="32" t="s">
        <v>67</v>
      </c>
      <c r="B14" s="106">
        <v>0</v>
      </c>
      <c r="C14" s="106">
        <v>174</v>
      </c>
      <c r="D14" s="106">
        <v>9440</v>
      </c>
      <c r="E14" s="106">
        <v>9966</v>
      </c>
      <c r="F14" s="106">
        <v>9864</v>
      </c>
      <c r="G14" s="106">
        <v>15041</v>
      </c>
      <c r="H14" s="106">
        <v>14665</v>
      </c>
    </row>
    <row r="15" spans="1:8" ht="30" customHeight="1">
      <c r="A15" s="6" t="s">
        <v>19</v>
      </c>
      <c r="B15" s="106">
        <v>19557151</v>
      </c>
      <c r="C15" s="81">
        <v>19412601</v>
      </c>
      <c r="D15" s="81">
        <v>18926107</v>
      </c>
      <c r="E15" s="106">
        <v>19230557</v>
      </c>
      <c r="F15" s="106">
        <v>18809907</v>
      </c>
      <c r="G15" s="106">
        <v>18903737</v>
      </c>
      <c r="H15" s="106">
        <v>18477927</v>
      </c>
    </row>
    <row r="16" spans="1:8" ht="30" customHeight="1">
      <c r="A16" s="26"/>
      <c r="B16" s="25"/>
    </row>
  </sheetData>
  <mergeCells count="3">
    <mergeCell ref="A3:A4"/>
    <mergeCell ref="C3:H3"/>
    <mergeCell ref="A1:H1"/>
  </mergeCells>
  <phoneticPr fontId="33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H15"/>
  <sheetViews>
    <sheetView showGridLines="0" zoomScale="90" zoomScaleNormal="90" workbookViewId="0">
      <selection sqref="A1:H1"/>
    </sheetView>
  </sheetViews>
  <sheetFormatPr defaultRowHeight="12.75"/>
  <cols>
    <col min="1" max="1" width="55.85546875" customWidth="1"/>
    <col min="2" max="2" width="10.7109375" customWidth="1"/>
    <col min="3" max="4" width="9.28515625" customWidth="1"/>
  </cols>
  <sheetData>
    <row r="1" spans="1:8" ht="44.25" customHeight="1">
      <c r="A1" s="208" t="s">
        <v>95</v>
      </c>
      <c r="B1" s="208"/>
      <c r="C1" s="208"/>
      <c r="D1" s="208"/>
      <c r="E1" s="208"/>
      <c r="F1" s="208"/>
      <c r="G1" s="208"/>
      <c r="H1" s="208"/>
    </row>
    <row r="2" spans="1:8" ht="19.5" customHeight="1">
      <c r="B2" s="93"/>
      <c r="C2" s="94"/>
      <c r="D2" s="94"/>
      <c r="H2" s="87" t="s">
        <v>20</v>
      </c>
    </row>
    <row r="3" spans="1:8" ht="30" customHeight="1">
      <c r="A3" s="202" t="s">
        <v>63</v>
      </c>
      <c r="B3" s="2">
        <v>2021</v>
      </c>
      <c r="C3" s="204">
        <v>2022</v>
      </c>
      <c r="D3" s="205"/>
      <c r="E3" s="205"/>
      <c r="F3" s="205"/>
      <c r="G3" s="205"/>
      <c r="H3" s="206"/>
    </row>
    <row r="4" spans="1:8" ht="30" customHeight="1">
      <c r="A4" s="203"/>
      <c r="B4" s="1">
        <v>12</v>
      </c>
      <c r="C4" s="97">
        <v>1</v>
      </c>
      <c r="D4" s="97">
        <v>2</v>
      </c>
      <c r="E4" s="108">
        <v>3</v>
      </c>
      <c r="F4" s="108">
        <v>4</v>
      </c>
      <c r="G4" s="108">
        <v>5</v>
      </c>
      <c r="H4" s="108">
        <v>6</v>
      </c>
    </row>
    <row r="5" spans="1:8" ht="30" customHeight="1">
      <c r="A5" s="3" t="s">
        <v>16</v>
      </c>
      <c r="B5" s="15">
        <v>24.68</v>
      </c>
      <c r="C5" s="15">
        <v>24.59</v>
      </c>
      <c r="D5" s="15">
        <v>24.71</v>
      </c>
      <c r="E5" s="105">
        <v>24.67</v>
      </c>
      <c r="F5" s="105">
        <v>24.57</v>
      </c>
      <c r="G5" s="105">
        <v>24.82</v>
      </c>
      <c r="H5" s="105">
        <v>24.63</v>
      </c>
    </row>
    <row r="6" spans="1:8" ht="30" customHeight="1">
      <c r="A6" s="3" t="s">
        <v>17</v>
      </c>
      <c r="B6" s="15">
        <v>10.029999999999999</v>
      </c>
      <c r="C6" s="15">
        <v>10.18</v>
      </c>
      <c r="D6" s="15">
        <v>9.85</v>
      </c>
      <c r="E6" s="105">
        <v>9.92</v>
      </c>
      <c r="F6" s="105">
        <v>9.94</v>
      </c>
      <c r="G6" s="105">
        <v>9.76</v>
      </c>
      <c r="H6" s="105">
        <v>9.89</v>
      </c>
    </row>
    <row r="7" spans="1:8" ht="30" customHeight="1">
      <c r="A7" s="33" t="s">
        <v>71</v>
      </c>
      <c r="B7" s="15">
        <v>18.760000000000002</v>
      </c>
      <c r="C7" s="15">
        <v>18.600000000000001</v>
      </c>
      <c r="D7" s="15">
        <v>18.920000000000002</v>
      </c>
      <c r="E7" s="105">
        <v>18.899999999999999</v>
      </c>
      <c r="F7" s="105">
        <v>18.73</v>
      </c>
      <c r="G7" s="105">
        <v>18.920000000000002</v>
      </c>
      <c r="H7" s="105">
        <v>18.77</v>
      </c>
    </row>
    <row r="8" spans="1:8" ht="30" customHeight="1">
      <c r="A8" s="3" t="s">
        <v>5</v>
      </c>
      <c r="B8" s="15">
        <v>22.14</v>
      </c>
      <c r="C8" s="15">
        <v>22.13</v>
      </c>
      <c r="D8" s="15">
        <v>22.03</v>
      </c>
      <c r="E8" s="105">
        <v>21.94</v>
      </c>
      <c r="F8" s="105">
        <v>21.9</v>
      </c>
      <c r="G8" s="105">
        <v>21.69</v>
      </c>
      <c r="H8" s="105">
        <v>21.69</v>
      </c>
    </row>
    <row r="9" spans="1:8" ht="30" customHeight="1">
      <c r="A9" s="33" t="s">
        <v>77</v>
      </c>
      <c r="B9" s="15">
        <v>10.67</v>
      </c>
      <c r="C9" s="15">
        <v>10.6</v>
      </c>
      <c r="D9" s="15">
        <v>10.55</v>
      </c>
      <c r="E9" s="105">
        <v>10.51</v>
      </c>
      <c r="F9" s="105">
        <v>10.47</v>
      </c>
      <c r="G9" s="105">
        <v>10.55</v>
      </c>
      <c r="H9" s="105">
        <v>10.48</v>
      </c>
    </row>
    <row r="10" spans="1:8" ht="30" customHeight="1">
      <c r="A10" s="33" t="s">
        <v>83</v>
      </c>
      <c r="B10" s="15">
        <v>8.74</v>
      </c>
      <c r="C10" s="15">
        <v>8.86</v>
      </c>
      <c r="D10" s="15">
        <v>8.8800000000000008</v>
      </c>
      <c r="E10" s="105">
        <v>8.92</v>
      </c>
      <c r="F10" s="105">
        <v>9.16</v>
      </c>
      <c r="G10" s="105">
        <v>9.07</v>
      </c>
      <c r="H10" s="105">
        <v>9.2200000000000006</v>
      </c>
    </row>
    <row r="11" spans="1:8" ht="30" customHeight="1">
      <c r="A11" s="73" t="s">
        <v>73</v>
      </c>
      <c r="B11" s="15">
        <v>2.4700000000000002</v>
      </c>
      <c r="C11" s="15">
        <v>2.5</v>
      </c>
      <c r="D11" s="15">
        <v>2.5</v>
      </c>
      <c r="E11" s="105">
        <v>2.5499999999999998</v>
      </c>
      <c r="F11" s="105">
        <v>2.6</v>
      </c>
      <c r="G11" s="105">
        <v>2.57</v>
      </c>
      <c r="H11" s="105">
        <v>2.66</v>
      </c>
    </row>
    <row r="12" spans="1:8" ht="30" customHeight="1">
      <c r="A12" s="3" t="s">
        <v>6</v>
      </c>
      <c r="B12" s="15">
        <v>1.5</v>
      </c>
      <c r="C12" s="15">
        <v>1.52</v>
      </c>
      <c r="D12" s="15">
        <v>1.5</v>
      </c>
      <c r="E12" s="105">
        <v>1.52</v>
      </c>
      <c r="F12" s="105">
        <v>1.54</v>
      </c>
      <c r="G12" s="105">
        <v>1.53</v>
      </c>
      <c r="H12" s="105">
        <v>1.56</v>
      </c>
    </row>
    <row r="13" spans="1:8" ht="30" customHeight="1">
      <c r="A13" s="28" t="s">
        <v>36</v>
      </c>
      <c r="B13" s="15">
        <v>1.01</v>
      </c>
      <c r="C13" s="15">
        <v>1.02</v>
      </c>
      <c r="D13" s="15">
        <v>1.01</v>
      </c>
      <c r="E13" s="105">
        <v>1.02</v>
      </c>
      <c r="F13" s="105">
        <v>1.04</v>
      </c>
      <c r="G13" s="105">
        <v>1.01</v>
      </c>
      <c r="H13" s="105">
        <v>1.02</v>
      </c>
    </row>
    <row r="14" spans="1:8" ht="30" customHeight="1">
      <c r="A14" s="32" t="s">
        <v>67</v>
      </c>
      <c r="B14" s="15">
        <v>0</v>
      </c>
      <c r="C14" s="15">
        <v>0</v>
      </c>
      <c r="D14" s="15">
        <v>0.05</v>
      </c>
      <c r="E14" s="105">
        <v>0.05</v>
      </c>
      <c r="F14" s="105">
        <v>0.05</v>
      </c>
      <c r="G14" s="105">
        <v>0.08</v>
      </c>
      <c r="H14" s="105">
        <v>0.08</v>
      </c>
    </row>
    <row r="15" spans="1:8" ht="30" customHeight="1">
      <c r="A15" s="27" t="s">
        <v>19</v>
      </c>
      <c r="B15" s="5">
        <f>SUM(B5:B14)</f>
        <v>100</v>
      </c>
      <c r="C15" s="5">
        <f t="shared" ref="C15:H15" si="0">SUM(C5:C14)</f>
        <v>99.999999999999986</v>
      </c>
      <c r="D15" s="5">
        <f t="shared" si="0"/>
        <v>100</v>
      </c>
      <c r="E15" s="5">
        <f t="shared" si="0"/>
        <v>100</v>
      </c>
      <c r="F15" s="5">
        <f t="shared" si="0"/>
        <v>99.999999999999986</v>
      </c>
      <c r="G15" s="5">
        <f t="shared" si="0"/>
        <v>100</v>
      </c>
      <c r="H15" s="5">
        <f t="shared" si="0"/>
        <v>99.999999999999986</v>
      </c>
    </row>
  </sheetData>
  <mergeCells count="3">
    <mergeCell ref="A3:A4"/>
    <mergeCell ref="A1:H1"/>
    <mergeCell ref="C3:H3"/>
  </mergeCells>
  <phoneticPr fontId="33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6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>
      <c r="A1" s="208" t="s">
        <v>111</v>
      </c>
      <c r="B1" s="209"/>
      <c r="C1" s="209"/>
      <c r="D1" s="209"/>
      <c r="E1" s="209"/>
      <c r="F1" s="210"/>
    </row>
    <row r="2" spans="1:6" ht="13.5">
      <c r="A2" s="211" t="s">
        <v>11</v>
      </c>
      <c r="B2" s="212"/>
      <c r="C2" s="212"/>
      <c r="D2" s="212"/>
      <c r="E2" s="212"/>
      <c r="F2" s="213"/>
    </row>
    <row r="3" spans="1:6" ht="51" customHeight="1">
      <c r="A3" s="70" t="s">
        <v>57</v>
      </c>
      <c r="B3" s="2" t="s">
        <v>21</v>
      </c>
      <c r="C3" s="2" t="s">
        <v>22</v>
      </c>
      <c r="D3" s="2" t="s">
        <v>15</v>
      </c>
      <c r="E3" s="2" t="s">
        <v>37</v>
      </c>
      <c r="F3" s="8" t="s">
        <v>19</v>
      </c>
    </row>
    <row r="4" spans="1:6" ht="30" customHeight="1">
      <c r="A4" s="3" t="s">
        <v>16</v>
      </c>
      <c r="B4" s="98">
        <v>4086097</v>
      </c>
      <c r="C4" s="98">
        <v>307689</v>
      </c>
      <c r="D4" s="98">
        <v>158171</v>
      </c>
      <c r="E4" s="116">
        <v>0</v>
      </c>
      <c r="F4" s="98">
        <f>SUM(B4:E4)</f>
        <v>4551957</v>
      </c>
    </row>
    <row r="5" spans="1:6" ht="30" customHeight="1">
      <c r="A5" s="3" t="s">
        <v>17</v>
      </c>
      <c r="B5" s="98">
        <v>1514554</v>
      </c>
      <c r="C5" s="98">
        <v>212124</v>
      </c>
      <c r="D5" s="98">
        <v>100215</v>
      </c>
      <c r="E5" s="116">
        <v>0</v>
      </c>
      <c r="F5" s="98">
        <f t="shared" ref="F5:F13" si="0">SUM(B5:E5)</f>
        <v>1826893</v>
      </c>
    </row>
    <row r="6" spans="1:6" ht="30" customHeight="1">
      <c r="A6" s="33" t="s">
        <v>71</v>
      </c>
      <c r="B6" s="98">
        <v>3068291</v>
      </c>
      <c r="C6" s="98">
        <v>243814</v>
      </c>
      <c r="D6" s="98">
        <v>140461</v>
      </c>
      <c r="E6" s="98">
        <v>16017</v>
      </c>
      <c r="F6" s="98">
        <f t="shared" si="0"/>
        <v>3468583</v>
      </c>
    </row>
    <row r="7" spans="1:6" ht="30" customHeight="1">
      <c r="A7" s="3" t="s">
        <v>5</v>
      </c>
      <c r="B7" s="98">
        <v>3205531</v>
      </c>
      <c r="C7" s="98">
        <v>226608</v>
      </c>
      <c r="D7" s="98">
        <v>576267</v>
      </c>
      <c r="E7" s="116">
        <v>0</v>
      </c>
      <c r="F7" s="98">
        <f t="shared" si="0"/>
        <v>4008406</v>
      </c>
    </row>
    <row r="8" spans="1:6" ht="30" customHeight="1">
      <c r="A8" s="33" t="s">
        <v>77</v>
      </c>
      <c r="B8" s="98">
        <v>1670708</v>
      </c>
      <c r="C8" s="98">
        <v>85978</v>
      </c>
      <c r="D8" s="98">
        <v>178801</v>
      </c>
      <c r="E8" s="116">
        <v>0</v>
      </c>
      <c r="F8" s="98">
        <f t="shared" si="0"/>
        <v>1935487</v>
      </c>
    </row>
    <row r="9" spans="1:6" ht="30" customHeight="1">
      <c r="A9" s="33" t="s">
        <v>83</v>
      </c>
      <c r="B9" s="98">
        <v>1459759</v>
      </c>
      <c r="C9" s="98">
        <v>138104</v>
      </c>
      <c r="D9" s="98">
        <v>105507</v>
      </c>
      <c r="E9" s="116">
        <v>0</v>
      </c>
      <c r="F9" s="98">
        <f t="shared" si="0"/>
        <v>1703370</v>
      </c>
    </row>
    <row r="10" spans="1:6" ht="30" customHeight="1">
      <c r="A10" s="73" t="s">
        <v>73</v>
      </c>
      <c r="B10" s="98">
        <v>446487</v>
      </c>
      <c r="C10" s="98">
        <v>37090</v>
      </c>
      <c r="D10" s="98">
        <v>8309</v>
      </c>
      <c r="E10" s="116">
        <v>0</v>
      </c>
      <c r="F10" s="98">
        <f t="shared" si="0"/>
        <v>491886</v>
      </c>
    </row>
    <row r="11" spans="1:6" ht="30" customHeight="1">
      <c r="A11" s="3" t="s">
        <v>6</v>
      </c>
      <c r="B11" s="98">
        <v>214460</v>
      </c>
      <c r="C11" s="98">
        <v>60961</v>
      </c>
      <c r="D11" s="98">
        <v>12144</v>
      </c>
      <c r="E11" s="116">
        <v>0</v>
      </c>
      <c r="F11" s="98">
        <f t="shared" si="0"/>
        <v>287565</v>
      </c>
    </row>
    <row r="12" spans="1:6" ht="30" customHeight="1">
      <c r="A12" s="28" t="s">
        <v>36</v>
      </c>
      <c r="B12" s="98">
        <v>166842</v>
      </c>
      <c r="C12" s="98">
        <v>21342</v>
      </c>
      <c r="D12" s="98">
        <v>931</v>
      </c>
      <c r="E12" s="116">
        <v>0</v>
      </c>
      <c r="F12" s="98">
        <f t="shared" si="0"/>
        <v>189115</v>
      </c>
    </row>
    <row r="13" spans="1:6" ht="30" customHeight="1">
      <c r="A13" s="28" t="s">
        <v>99</v>
      </c>
      <c r="B13" s="98">
        <v>13664</v>
      </c>
      <c r="C13" s="98">
        <v>392</v>
      </c>
      <c r="D13" s="98">
        <v>609</v>
      </c>
      <c r="E13" s="116">
        <v>0</v>
      </c>
      <c r="F13" s="98">
        <f t="shared" si="0"/>
        <v>14665</v>
      </c>
    </row>
    <row r="14" spans="1:6" ht="30" customHeight="1">
      <c r="A14" s="27" t="s">
        <v>19</v>
      </c>
      <c r="B14" s="98">
        <f>SUM(B4:B13)</f>
        <v>15846393</v>
      </c>
      <c r="C14" s="98">
        <f t="shared" ref="C14:E14" si="1">SUM(C4:C13)</f>
        <v>1334102</v>
      </c>
      <c r="D14" s="98">
        <f t="shared" si="1"/>
        <v>1281415</v>
      </c>
      <c r="E14" s="98">
        <f t="shared" si="1"/>
        <v>16017</v>
      </c>
      <c r="F14" s="98">
        <f>SUM(F4:F13)</f>
        <v>18477927</v>
      </c>
    </row>
    <row r="16" spans="1:6">
      <c r="B16" s="7"/>
      <c r="C16" s="7"/>
      <c r="D16" s="7"/>
      <c r="E16" s="7"/>
      <c r="F16" s="7"/>
    </row>
  </sheetData>
  <mergeCells count="2">
    <mergeCell ref="A1:F1"/>
    <mergeCell ref="A2:F2"/>
  </mergeCells>
  <phoneticPr fontId="33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F15"/>
  <sheetViews>
    <sheetView showGridLines="0" zoomScale="90" zoomScaleNormal="90" workbookViewId="0">
      <selection sqref="A1:F1"/>
    </sheetView>
  </sheetViews>
  <sheetFormatPr defaultColWidth="9.140625" defaultRowHeight="13.5" customHeight="1"/>
  <cols>
    <col min="1" max="1" width="56.85546875" style="11" bestFit="1" customWidth="1"/>
    <col min="2" max="2" width="10.42578125" style="9" customWidth="1"/>
    <col min="3" max="6" width="10.7109375" style="9" customWidth="1"/>
    <col min="7" max="16384" width="9.140625" style="9"/>
  </cols>
  <sheetData>
    <row r="1" spans="1:6" ht="37.5" customHeight="1">
      <c r="A1" s="208" t="s">
        <v>112</v>
      </c>
      <c r="B1" s="214"/>
      <c r="C1" s="214"/>
      <c r="D1" s="214"/>
      <c r="E1" s="214"/>
      <c r="F1" s="215"/>
    </row>
    <row r="2" spans="1:6" ht="14.25" customHeight="1">
      <c r="A2" s="216" t="s">
        <v>20</v>
      </c>
      <c r="B2" s="212"/>
      <c r="C2" s="212"/>
      <c r="D2" s="212"/>
      <c r="E2" s="212"/>
      <c r="F2" s="213"/>
    </row>
    <row r="3" spans="1:6" ht="57" customHeight="1">
      <c r="A3" s="76" t="s">
        <v>64</v>
      </c>
      <c r="B3" s="2" t="s">
        <v>21</v>
      </c>
      <c r="C3" s="2" t="s">
        <v>22</v>
      </c>
      <c r="D3" s="2" t="s">
        <v>15</v>
      </c>
      <c r="E3" s="2" t="s">
        <v>37</v>
      </c>
      <c r="F3" s="19" t="s">
        <v>19</v>
      </c>
    </row>
    <row r="4" spans="1:6" ht="30" customHeight="1">
      <c r="A4" s="3" t="s">
        <v>16</v>
      </c>
      <c r="B4" s="99">
        <v>25.79</v>
      </c>
      <c r="C4" s="99">
        <v>23.06</v>
      </c>
      <c r="D4" s="99">
        <v>12.34</v>
      </c>
      <c r="E4" s="116">
        <v>0</v>
      </c>
      <c r="F4" s="99">
        <v>24.63</v>
      </c>
    </row>
    <row r="5" spans="1:6" ht="30" customHeight="1">
      <c r="A5" s="3" t="s">
        <v>17</v>
      </c>
      <c r="B5" s="99">
        <v>9.56</v>
      </c>
      <c r="C5" s="99">
        <v>15.9</v>
      </c>
      <c r="D5" s="99">
        <v>7.82</v>
      </c>
      <c r="E5" s="116">
        <v>0</v>
      </c>
      <c r="F5" s="99">
        <v>9.89</v>
      </c>
    </row>
    <row r="6" spans="1:6" ht="30" customHeight="1">
      <c r="A6" s="33" t="s">
        <v>71</v>
      </c>
      <c r="B6" s="99">
        <v>19.36</v>
      </c>
      <c r="C6" s="99">
        <v>18.28</v>
      </c>
      <c r="D6" s="99">
        <v>10.96</v>
      </c>
      <c r="E6" s="99">
        <v>100</v>
      </c>
      <c r="F6" s="99">
        <v>18.77</v>
      </c>
    </row>
    <row r="7" spans="1:6" ht="30" customHeight="1">
      <c r="A7" s="3" t="s">
        <v>5</v>
      </c>
      <c r="B7" s="99">
        <v>20.23</v>
      </c>
      <c r="C7" s="99">
        <v>16.989999999999998</v>
      </c>
      <c r="D7" s="99">
        <v>44.97</v>
      </c>
      <c r="E7" s="116">
        <v>0</v>
      </c>
      <c r="F7" s="99">
        <v>21.69</v>
      </c>
    </row>
    <row r="8" spans="1:6" ht="30" customHeight="1">
      <c r="A8" s="33" t="s">
        <v>77</v>
      </c>
      <c r="B8" s="99">
        <v>10.54</v>
      </c>
      <c r="C8" s="99">
        <v>6.44</v>
      </c>
      <c r="D8" s="99">
        <v>13.95</v>
      </c>
      <c r="E8" s="116">
        <v>0</v>
      </c>
      <c r="F8" s="99">
        <v>10.48</v>
      </c>
    </row>
    <row r="9" spans="1:6" ht="30" customHeight="1">
      <c r="A9" s="33" t="s">
        <v>83</v>
      </c>
      <c r="B9" s="99">
        <v>9.2100000000000009</v>
      </c>
      <c r="C9" s="99">
        <v>10.35</v>
      </c>
      <c r="D9" s="99">
        <v>8.24</v>
      </c>
      <c r="E9" s="116">
        <v>0</v>
      </c>
      <c r="F9" s="99">
        <v>9.2200000000000006</v>
      </c>
    </row>
    <row r="10" spans="1:6" ht="30" customHeight="1">
      <c r="A10" s="73" t="s">
        <v>73</v>
      </c>
      <c r="B10" s="99">
        <v>2.82</v>
      </c>
      <c r="C10" s="99">
        <v>2.78</v>
      </c>
      <c r="D10" s="99">
        <v>0.65</v>
      </c>
      <c r="E10" s="116">
        <v>0</v>
      </c>
      <c r="F10" s="99">
        <v>2.66</v>
      </c>
    </row>
    <row r="11" spans="1:6" ht="30" customHeight="1">
      <c r="A11" s="3" t="s">
        <v>6</v>
      </c>
      <c r="B11" s="99">
        <v>1.35</v>
      </c>
      <c r="C11" s="99">
        <v>4.57</v>
      </c>
      <c r="D11" s="99">
        <v>0.95</v>
      </c>
      <c r="E11" s="116">
        <v>0</v>
      </c>
      <c r="F11" s="99">
        <v>1.56</v>
      </c>
    </row>
    <row r="12" spans="1:6" ht="30" customHeight="1">
      <c r="A12" s="28" t="s">
        <v>36</v>
      </c>
      <c r="B12" s="99">
        <v>1.05</v>
      </c>
      <c r="C12" s="99">
        <v>1.6</v>
      </c>
      <c r="D12" s="99">
        <v>7.0000000000000007E-2</v>
      </c>
      <c r="E12" s="116">
        <v>0</v>
      </c>
      <c r="F12" s="99">
        <v>1.02</v>
      </c>
    </row>
    <row r="13" spans="1:6" ht="30" customHeight="1">
      <c r="A13" s="32" t="s">
        <v>67</v>
      </c>
      <c r="B13" s="99">
        <v>0.09</v>
      </c>
      <c r="C13" s="99">
        <v>0.03</v>
      </c>
      <c r="D13" s="99">
        <v>0.05</v>
      </c>
      <c r="E13" s="116">
        <v>0</v>
      </c>
      <c r="F13" s="99">
        <v>0.08</v>
      </c>
    </row>
    <row r="14" spans="1:6" ht="30" customHeight="1">
      <c r="A14" s="6" t="s">
        <v>19</v>
      </c>
      <c r="B14" s="99">
        <v>99.999999999999986</v>
      </c>
      <c r="C14" s="99">
        <v>100</v>
      </c>
      <c r="D14" s="99">
        <v>100</v>
      </c>
      <c r="E14" s="99">
        <f t="shared" ref="E14:F14" si="0">SUM(E4:E13)</f>
        <v>100</v>
      </c>
      <c r="F14" s="99">
        <f t="shared" si="0"/>
        <v>99.999999999999986</v>
      </c>
    </row>
    <row r="15" spans="1:6" ht="36.75" customHeight="1">
      <c r="A15" s="6" t="s">
        <v>24</v>
      </c>
      <c r="B15" s="99">
        <v>85.76</v>
      </c>
      <c r="C15" s="99">
        <v>7.22</v>
      </c>
      <c r="D15" s="99">
        <v>6.93</v>
      </c>
      <c r="E15" s="99">
        <v>0.09</v>
      </c>
      <c r="F15" s="99">
        <f>SUM(B15:E15)</f>
        <v>100</v>
      </c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scale="98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T16"/>
  <sheetViews>
    <sheetView showGridLines="0" zoomScale="90" zoomScaleNormal="90" workbookViewId="0">
      <selection sqref="A1:Q1"/>
    </sheetView>
  </sheetViews>
  <sheetFormatPr defaultColWidth="9.140625" defaultRowHeight="12.75"/>
  <cols>
    <col min="1" max="1" width="52.85546875" style="47" customWidth="1"/>
    <col min="2" max="17" width="12.85546875" style="47" customWidth="1"/>
    <col min="18" max="18" width="10.28515625" style="47" customWidth="1"/>
    <col min="19" max="16384" width="9.140625" style="47"/>
  </cols>
  <sheetData>
    <row r="1" spans="1:20" ht="40.5" customHeight="1">
      <c r="A1" s="152" t="s">
        <v>89</v>
      </c>
      <c r="B1" s="152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  <c r="P1" s="153"/>
      <c r="Q1" s="154"/>
    </row>
    <row r="2" spans="1:20" ht="22.5" customHeight="1">
      <c r="A2" s="155" t="s">
        <v>11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56"/>
      <c r="Q2" s="156"/>
    </row>
    <row r="3" spans="1:20" ht="33" customHeight="1">
      <c r="A3" s="150" t="s">
        <v>86</v>
      </c>
      <c r="B3" s="140" t="s">
        <v>12</v>
      </c>
      <c r="C3" s="140"/>
      <c r="D3" s="140" t="s">
        <v>13</v>
      </c>
      <c r="E3" s="140"/>
      <c r="F3" s="140" t="s">
        <v>14</v>
      </c>
      <c r="G3" s="140"/>
      <c r="H3" s="140" t="s">
        <v>15</v>
      </c>
      <c r="I3" s="140"/>
      <c r="J3" s="146" t="s">
        <v>37</v>
      </c>
      <c r="K3" s="147"/>
      <c r="L3" s="146" t="s">
        <v>84</v>
      </c>
      <c r="M3" s="147"/>
      <c r="N3" s="146" t="s">
        <v>85</v>
      </c>
      <c r="O3" s="147"/>
      <c r="P3" s="140" t="s">
        <v>90</v>
      </c>
      <c r="Q3" s="140"/>
    </row>
    <row r="4" spans="1:20" ht="29.25" customHeight="1">
      <c r="A4" s="157"/>
      <c r="B4" s="78" t="s">
        <v>100</v>
      </c>
      <c r="C4" s="78" t="s">
        <v>103</v>
      </c>
      <c r="D4" s="95" t="str">
        <f>B4</f>
        <v>31.12.2021</v>
      </c>
      <c r="E4" s="95" t="str">
        <f>C4</f>
        <v>30.06.2022</v>
      </c>
      <c r="F4" s="95" t="str">
        <f t="shared" ref="F4:K4" si="0">D4</f>
        <v>31.12.2021</v>
      </c>
      <c r="G4" s="95" t="str">
        <f t="shared" si="0"/>
        <v>30.06.2022</v>
      </c>
      <c r="H4" s="95" t="str">
        <f t="shared" si="0"/>
        <v>31.12.2021</v>
      </c>
      <c r="I4" s="95" t="str">
        <f t="shared" si="0"/>
        <v>30.06.2022</v>
      </c>
      <c r="J4" s="95" t="str">
        <f t="shared" si="0"/>
        <v>31.12.2021</v>
      </c>
      <c r="K4" s="95" t="str">
        <f t="shared" si="0"/>
        <v>30.06.2022</v>
      </c>
      <c r="L4" s="95" t="str">
        <f t="shared" ref="L4" si="1">J4</f>
        <v>31.12.2021</v>
      </c>
      <c r="M4" s="95" t="str">
        <f t="shared" ref="M4" si="2">K4</f>
        <v>30.06.2022</v>
      </c>
      <c r="N4" s="95" t="str">
        <f t="shared" ref="N4" si="3">L4</f>
        <v>31.12.2021</v>
      </c>
      <c r="O4" s="95" t="str">
        <f t="shared" ref="O4" si="4">M4</f>
        <v>30.06.2022</v>
      </c>
      <c r="P4" s="95" t="str">
        <f>J4</f>
        <v>31.12.2021</v>
      </c>
      <c r="Q4" s="95" t="str">
        <f>K4</f>
        <v>30.06.2022</v>
      </c>
    </row>
    <row r="5" spans="1:20" ht="35.1" customHeight="1">
      <c r="A5" s="48" t="s">
        <v>16</v>
      </c>
      <c r="B5" s="107">
        <v>118714</v>
      </c>
      <c r="C5" s="102">
        <v>109171</v>
      </c>
      <c r="D5" s="102">
        <v>4322093</v>
      </c>
      <c r="E5" s="102">
        <v>4111155</v>
      </c>
      <c r="F5" s="102">
        <v>331860</v>
      </c>
      <c r="G5" s="102">
        <v>310608</v>
      </c>
      <c r="H5" s="102">
        <v>182223</v>
      </c>
      <c r="I5" s="102">
        <v>158905</v>
      </c>
      <c r="J5" s="102">
        <v>0</v>
      </c>
      <c r="K5" s="102">
        <v>0</v>
      </c>
      <c r="L5" s="107">
        <v>0</v>
      </c>
      <c r="M5" s="107">
        <v>3098</v>
      </c>
      <c r="N5" s="107">
        <v>0</v>
      </c>
      <c r="O5" s="107">
        <v>9792</v>
      </c>
      <c r="P5" s="102">
        <f>D5+F5+H5+J5+L5+N5</f>
        <v>4836176</v>
      </c>
      <c r="Q5" s="107">
        <f>E5+G5+I5+K5+M5+O5</f>
        <v>4593558</v>
      </c>
      <c r="R5" s="49"/>
      <c r="S5" s="119"/>
      <c r="T5" s="119"/>
    </row>
    <row r="6" spans="1:20" ht="35.1" customHeight="1">
      <c r="A6" s="48" t="s">
        <v>17</v>
      </c>
      <c r="B6" s="107">
        <v>91630</v>
      </c>
      <c r="C6" s="102">
        <v>95631</v>
      </c>
      <c r="D6" s="102">
        <v>1669750</v>
      </c>
      <c r="E6" s="102">
        <v>1537842</v>
      </c>
      <c r="F6" s="102">
        <v>217348</v>
      </c>
      <c r="G6" s="102">
        <v>212902</v>
      </c>
      <c r="H6" s="102">
        <v>98692</v>
      </c>
      <c r="I6" s="102">
        <v>100422</v>
      </c>
      <c r="J6" s="102">
        <v>0</v>
      </c>
      <c r="K6" s="102">
        <v>0</v>
      </c>
      <c r="L6" s="107">
        <v>0</v>
      </c>
      <c r="M6" s="107">
        <v>1241</v>
      </c>
      <c r="N6" s="107">
        <v>0</v>
      </c>
      <c r="O6" s="107">
        <v>2019</v>
      </c>
      <c r="P6" s="107">
        <f t="shared" ref="P6:Q14" si="5">D6+F6+H6+J6+L6+N6</f>
        <v>1985790</v>
      </c>
      <c r="Q6" s="107">
        <f t="shared" si="5"/>
        <v>1854426</v>
      </c>
      <c r="R6" s="49"/>
      <c r="S6" s="119"/>
      <c r="T6" s="119"/>
    </row>
    <row r="7" spans="1:20" ht="35.1" customHeight="1">
      <c r="A7" s="48" t="s">
        <v>70</v>
      </c>
      <c r="B7" s="107">
        <v>83356</v>
      </c>
      <c r="C7" s="102">
        <v>75327</v>
      </c>
      <c r="D7" s="102">
        <v>3241124</v>
      </c>
      <c r="E7" s="102">
        <v>3087922</v>
      </c>
      <c r="F7" s="102">
        <v>261782</v>
      </c>
      <c r="G7" s="102">
        <v>245777</v>
      </c>
      <c r="H7" s="102">
        <v>155296</v>
      </c>
      <c r="I7" s="102">
        <v>141179</v>
      </c>
      <c r="J7" s="102">
        <v>18593</v>
      </c>
      <c r="K7" s="102">
        <v>16099</v>
      </c>
      <c r="L7" s="107">
        <v>0</v>
      </c>
      <c r="M7" s="107">
        <v>2606</v>
      </c>
      <c r="N7" s="107">
        <v>0</v>
      </c>
      <c r="O7" s="107">
        <v>5095</v>
      </c>
      <c r="P7" s="107">
        <f t="shared" si="5"/>
        <v>3676795</v>
      </c>
      <c r="Q7" s="107">
        <f t="shared" si="5"/>
        <v>3498678</v>
      </c>
      <c r="R7" s="49"/>
      <c r="S7" s="119"/>
      <c r="T7" s="119"/>
    </row>
    <row r="8" spans="1:20" ht="35.1" customHeight="1">
      <c r="A8" s="48" t="s">
        <v>5</v>
      </c>
      <c r="B8" s="107">
        <v>83597</v>
      </c>
      <c r="C8" s="102">
        <v>69955</v>
      </c>
      <c r="D8" s="102">
        <v>3458827</v>
      </c>
      <c r="E8" s="102">
        <v>3225761</v>
      </c>
      <c r="F8" s="102">
        <v>248956</v>
      </c>
      <c r="G8" s="102">
        <v>228703</v>
      </c>
      <c r="H8" s="102">
        <v>633633</v>
      </c>
      <c r="I8" s="102">
        <v>578402</v>
      </c>
      <c r="J8" s="102">
        <v>0</v>
      </c>
      <c r="K8" s="102">
        <v>0</v>
      </c>
      <c r="L8" s="107">
        <v>0</v>
      </c>
      <c r="M8" s="107">
        <v>2823</v>
      </c>
      <c r="N8" s="107">
        <v>0</v>
      </c>
      <c r="O8" s="107">
        <v>4286</v>
      </c>
      <c r="P8" s="107">
        <f t="shared" si="5"/>
        <v>4341416</v>
      </c>
      <c r="Q8" s="107">
        <f t="shared" si="5"/>
        <v>4039975</v>
      </c>
      <c r="R8" s="49"/>
      <c r="S8" s="119"/>
      <c r="T8" s="119"/>
    </row>
    <row r="9" spans="1:20" ht="35.1" customHeight="1">
      <c r="A9" s="48" t="s">
        <v>68</v>
      </c>
      <c r="B9" s="107">
        <v>43715</v>
      </c>
      <c r="C9" s="102">
        <v>38323</v>
      </c>
      <c r="D9" s="102">
        <v>1799882</v>
      </c>
      <c r="E9" s="102">
        <v>1683726</v>
      </c>
      <c r="F9" s="102">
        <v>97871</v>
      </c>
      <c r="G9" s="102">
        <v>86662</v>
      </c>
      <c r="H9" s="102">
        <v>191927</v>
      </c>
      <c r="I9" s="102">
        <v>180121</v>
      </c>
      <c r="J9" s="102">
        <v>0</v>
      </c>
      <c r="K9" s="102">
        <v>0</v>
      </c>
      <c r="L9" s="107">
        <v>0</v>
      </c>
      <c r="M9" s="107">
        <v>910</v>
      </c>
      <c r="N9" s="107">
        <v>0</v>
      </c>
      <c r="O9" s="107">
        <v>1232</v>
      </c>
      <c r="P9" s="107">
        <f t="shared" si="5"/>
        <v>2089680</v>
      </c>
      <c r="Q9" s="107">
        <f t="shared" si="5"/>
        <v>1952651</v>
      </c>
      <c r="R9" s="49"/>
      <c r="S9" s="119"/>
      <c r="T9" s="119"/>
    </row>
    <row r="10" spans="1:20" ht="35.1" customHeight="1">
      <c r="A10" s="48" t="s">
        <v>69</v>
      </c>
      <c r="B10" s="107">
        <v>72839</v>
      </c>
      <c r="C10" s="102">
        <v>71712</v>
      </c>
      <c r="D10" s="102">
        <v>1466759</v>
      </c>
      <c r="E10" s="102">
        <v>1463920</v>
      </c>
      <c r="F10" s="102">
        <v>139121</v>
      </c>
      <c r="G10" s="102">
        <v>138487</v>
      </c>
      <c r="H10" s="102">
        <v>106873</v>
      </c>
      <c r="I10" s="102">
        <v>105569</v>
      </c>
      <c r="J10" s="102">
        <v>0</v>
      </c>
      <c r="K10" s="102">
        <v>0</v>
      </c>
      <c r="L10" s="107">
        <v>0</v>
      </c>
      <c r="M10" s="107">
        <v>1357</v>
      </c>
      <c r="N10" s="107">
        <v>0</v>
      </c>
      <c r="O10" s="107">
        <v>1874</v>
      </c>
      <c r="P10" s="107">
        <f t="shared" si="5"/>
        <v>1712753</v>
      </c>
      <c r="Q10" s="107">
        <f t="shared" si="5"/>
        <v>1711207</v>
      </c>
      <c r="R10" s="49"/>
      <c r="S10" s="119"/>
      <c r="T10" s="119"/>
    </row>
    <row r="11" spans="1:20" ht="35.1" customHeight="1">
      <c r="A11" s="50" t="s">
        <v>73</v>
      </c>
      <c r="B11" s="107">
        <v>15183</v>
      </c>
      <c r="C11" s="102">
        <v>15066</v>
      </c>
      <c r="D11" s="102">
        <v>444253</v>
      </c>
      <c r="E11" s="102">
        <v>447599</v>
      </c>
      <c r="F11" s="102">
        <v>37756</v>
      </c>
      <c r="G11" s="102">
        <v>37372</v>
      </c>
      <c r="H11" s="102">
        <v>2586</v>
      </c>
      <c r="I11" s="102">
        <v>8395</v>
      </c>
      <c r="J11" s="102">
        <v>0</v>
      </c>
      <c r="K11" s="102">
        <v>0</v>
      </c>
      <c r="L11" s="107">
        <v>0</v>
      </c>
      <c r="M11" s="107">
        <v>52</v>
      </c>
      <c r="N11" s="107">
        <v>0</v>
      </c>
      <c r="O11" s="107">
        <v>92</v>
      </c>
      <c r="P11" s="107">
        <f t="shared" si="5"/>
        <v>484595</v>
      </c>
      <c r="Q11" s="107">
        <f t="shared" si="5"/>
        <v>493510</v>
      </c>
      <c r="R11" s="49"/>
      <c r="S11" s="119"/>
      <c r="T11" s="119"/>
    </row>
    <row r="12" spans="1:20" ht="35.1" customHeight="1">
      <c r="A12" s="48" t="s">
        <v>6</v>
      </c>
      <c r="B12" s="107">
        <v>10884</v>
      </c>
      <c r="C12" s="102">
        <v>10634</v>
      </c>
      <c r="D12" s="102">
        <v>219832</v>
      </c>
      <c r="E12" s="102">
        <v>215021</v>
      </c>
      <c r="F12" s="102">
        <v>61198</v>
      </c>
      <c r="G12" s="102">
        <v>61260</v>
      </c>
      <c r="H12" s="102">
        <v>12931</v>
      </c>
      <c r="I12" s="102">
        <v>12156</v>
      </c>
      <c r="J12" s="102">
        <v>0</v>
      </c>
      <c r="K12" s="102">
        <v>0</v>
      </c>
      <c r="L12" s="107">
        <v>0</v>
      </c>
      <c r="M12" s="107">
        <v>64</v>
      </c>
      <c r="N12" s="107">
        <v>0</v>
      </c>
      <c r="O12" s="107">
        <v>78</v>
      </c>
      <c r="P12" s="107">
        <f t="shared" si="5"/>
        <v>293961</v>
      </c>
      <c r="Q12" s="107">
        <f t="shared" si="5"/>
        <v>288579</v>
      </c>
      <c r="R12" s="49"/>
      <c r="S12" s="119"/>
      <c r="T12" s="119"/>
    </row>
    <row r="13" spans="1:20" ht="35.1" customHeight="1">
      <c r="A13" s="48" t="s">
        <v>36</v>
      </c>
      <c r="B13" s="107">
        <v>10265</v>
      </c>
      <c r="C13" s="102">
        <v>10013</v>
      </c>
      <c r="D13" s="102">
        <v>173578</v>
      </c>
      <c r="E13" s="102">
        <v>167187</v>
      </c>
      <c r="F13" s="102">
        <v>22575</v>
      </c>
      <c r="G13" s="102">
        <v>21417</v>
      </c>
      <c r="H13" s="102">
        <v>980</v>
      </c>
      <c r="I13" s="102">
        <v>932</v>
      </c>
      <c r="J13" s="102">
        <v>0</v>
      </c>
      <c r="K13" s="102">
        <v>0</v>
      </c>
      <c r="L13" s="107">
        <v>0</v>
      </c>
      <c r="M13" s="107">
        <v>21</v>
      </c>
      <c r="N13" s="107">
        <v>0</v>
      </c>
      <c r="O13" s="107">
        <v>74</v>
      </c>
      <c r="P13" s="107">
        <f t="shared" si="5"/>
        <v>197133</v>
      </c>
      <c r="Q13" s="107">
        <f t="shared" si="5"/>
        <v>189631</v>
      </c>
      <c r="R13" s="49"/>
      <c r="S13" s="119"/>
      <c r="T13" s="119"/>
    </row>
    <row r="14" spans="1:20" ht="35.1" customHeight="1">
      <c r="A14" s="48" t="s">
        <v>67</v>
      </c>
      <c r="B14" s="107">
        <v>8121</v>
      </c>
      <c r="C14" s="107">
        <v>8101</v>
      </c>
      <c r="D14" s="107">
        <v>0</v>
      </c>
      <c r="E14" s="107">
        <v>13705</v>
      </c>
      <c r="F14" s="107">
        <v>0</v>
      </c>
      <c r="G14" s="107">
        <v>393</v>
      </c>
      <c r="H14" s="107">
        <v>0</v>
      </c>
      <c r="I14" s="107">
        <v>622</v>
      </c>
      <c r="J14" s="107">
        <v>0</v>
      </c>
      <c r="K14" s="107">
        <v>0</v>
      </c>
      <c r="L14" s="107">
        <v>0</v>
      </c>
      <c r="M14" s="107">
        <v>0</v>
      </c>
      <c r="N14" s="107">
        <v>0</v>
      </c>
      <c r="O14" s="107">
        <v>0</v>
      </c>
      <c r="P14" s="107">
        <f t="shared" si="5"/>
        <v>0</v>
      </c>
      <c r="Q14" s="107">
        <f t="shared" si="5"/>
        <v>14720</v>
      </c>
      <c r="R14" s="49"/>
      <c r="S14" s="119"/>
      <c r="T14" s="119"/>
    </row>
    <row r="15" spans="1:20" ht="35.1" customHeight="1">
      <c r="A15" s="48" t="s">
        <v>19</v>
      </c>
      <c r="B15" s="102">
        <f>SUM(B5:B14)</f>
        <v>538304</v>
      </c>
      <c r="C15" s="107">
        <f t="shared" ref="C15:Q15" si="6">SUM(C5:C14)</f>
        <v>503933</v>
      </c>
      <c r="D15" s="107">
        <f t="shared" si="6"/>
        <v>16796098</v>
      </c>
      <c r="E15" s="107">
        <f t="shared" si="6"/>
        <v>15953838</v>
      </c>
      <c r="F15" s="107">
        <f t="shared" si="6"/>
        <v>1418467</v>
      </c>
      <c r="G15" s="107">
        <f t="shared" si="6"/>
        <v>1343581</v>
      </c>
      <c r="H15" s="107">
        <f t="shared" si="6"/>
        <v>1385141</v>
      </c>
      <c r="I15" s="107">
        <f t="shared" si="6"/>
        <v>1286703</v>
      </c>
      <c r="J15" s="107">
        <f t="shared" si="6"/>
        <v>18593</v>
      </c>
      <c r="K15" s="107">
        <f t="shared" si="6"/>
        <v>16099</v>
      </c>
      <c r="L15" s="107">
        <f t="shared" si="6"/>
        <v>0</v>
      </c>
      <c r="M15" s="107">
        <f t="shared" si="6"/>
        <v>12172</v>
      </c>
      <c r="N15" s="107">
        <f t="shared" si="6"/>
        <v>0</v>
      </c>
      <c r="O15" s="107">
        <f t="shared" si="6"/>
        <v>24542</v>
      </c>
      <c r="P15" s="107">
        <f t="shared" si="6"/>
        <v>19618299</v>
      </c>
      <c r="Q15" s="107">
        <f t="shared" si="6"/>
        <v>18636935</v>
      </c>
      <c r="S15" s="119"/>
      <c r="T15" s="119"/>
    </row>
    <row r="16" spans="1:20">
      <c r="B16" s="119"/>
    </row>
  </sheetData>
  <mergeCells count="11">
    <mergeCell ref="A1:Q1"/>
    <mergeCell ref="A2:Q2"/>
    <mergeCell ref="A3:A4"/>
    <mergeCell ref="B3:C3"/>
    <mergeCell ref="D3:E3"/>
    <mergeCell ref="F3:G3"/>
    <mergeCell ref="H3:I3"/>
    <mergeCell ref="J3:K3"/>
    <mergeCell ref="P3:Q3"/>
    <mergeCell ref="L3:M3"/>
    <mergeCell ref="N3:O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6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I18"/>
  <sheetViews>
    <sheetView showGridLines="0" zoomScale="90" zoomScaleNormal="90" workbookViewId="0">
      <selection sqref="A1:H2"/>
    </sheetView>
  </sheetViews>
  <sheetFormatPr defaultColWidth="9.140625" defaultRowHeight="12.75"/>
  <cols>
    <col min="1" max="1" width="52.28515625" style="51" customWidth="1"/>
    <col min="2" max="8" width="12.85546875" style="47" customWidth="1"/>
    <col min="9" max="16384" width="9.140625" style="51"/>
  </cols>
  <sheetData>
    <row r="1" spans="1:9">
      <c r="A1" s="158" t="s">
        <v>104</v>
      </c>
      <c r="B1" s="159"/>
      <c r="C1" s="159"/>
      <c r="D1" s="159"/>
      <c r="E1" s="159"/>
      <c r="F1" s="159"/>
      <c r="G1" s="159"/>
      <c r="H1" s="160"/>
    </row>
    <row r="2" spans="1:9" ht="30.75" customHeight="1">
      <c r="A2" s="161"/>
      <c r="B2" s="161"/>
      <c r="C2" s="161"/>
      <c r="D2" s="161"/>
      <c r="E2" s="161"/>
      <c r="F2" s="161"/>
      <c r="G2" s="161"/>
      <c r="H2" s="160"/>
    </row>
    <row r="3" spans="1:9">
      <c r="A3" s="162" t="s">
        <v>20</v>
      </c>
      <c r="B3" s="163"/>
      <c r="C3" s="163"/>
      <c r="D3" s="163"/>
      <c r="E3" s="163"/>
      <c r="F3" s="163"/>
      <c r="G3" s="163"/>
      <c r="H3" s="163"/>
    </row>
    <row r="4" spans="1:9" ht="49.5" customHeight="1">
      <c r="A4" s="77" t="s">
        <v>88</v>
      </c>
      <c r="B4" s="52" t="s">
        <v>21</v>
      </c>
      <c r="C4" s="52" t="s">
        <v>22</v>
      </c>
      <c r="D4" s="52" t="s">
        <v>15</v>
      </c>
      <c r="E4" s="52" t="s">
        <v>37</v>
      </c>
      <c r="F4" s="52" t="s">
        <v>84</v>
      </c>
      <c r="G4" s="52" t="s">
        <v>85</v>
      </c>
      <c r="H4" s="52" t="s">
        <v>19</v>
      </c>
    </row>
    <row r="5" spans="1:9" ht="35.1" customHeight="1">
      <c r="A5" s="53" t="s">
        <v>16</v>
      </c>
      <c r="B5" s="80">
        <v>25.77</v>
      </c>
      <c r="C5" s="80">
        <v>23.12</v>
      </c>
      <c r="D5" s="79">
        <v>12.35</v>
      </c>
      <c r="E5" s="80">
        <v>0</v>
      </c>
      <c r="F5" s="116">
        <v>25.45</v>
      </c>
      <c r="G5" s="116">
        <v>39.9</v>
      </c>
      <c r="H5" s="80">
        <v>24.65</v>
      </c>
    </row>
    <row r="6" spans="1:9" ht="35.1" customHeight="1">
      <c r="A6" s="53" t="s">
        <v>17</v>
      </c>
      <c r="B6" s="80">
        <v>9.64</v>
      </c>
      <c r="C6" s="80">
        <v>15.85</v>
      </c>
      <c r="D6" s="79">
        <v>7.8</v>
      </c>
      <c r="E6" s="80">
        <v>0</v>
      </c>
      <c r="F6" s="116">
        <v>10.19</v>
      </c>
      <c r="G6" s="116">
        <v>8.23</v>
      </c>
      <c r="H6" s="80">
        <v>9.9499999999999993</v>
      </c>
    </row>
    <row r="7" spans="1:9" ht="35.1" customHeight="1">
      <c r="A7" s="53" t="s">
        <v>70</v>
      </c>
      <c r="B7" s="80">
        <v>19.350000000000001</v>
      </c>
      <c r="C7" s="80">
        <v>18.29</v>
      </c>
      <c r="D7" s="79">
        <v>10.97</v>
      </c>
      <c r="E7" s="80">
        <v>100</v>
      </c>
      <c r="F7" s="116">
        <v>21.41</v>
      </c>
      <c r="G7" s="116">
        <v>20.76</v>
      </c>
      <c r="H7" s="80">
        <v>18.77</v>
      </c>
    </row>
    <row r="8" spans="1:9" ht="35.1" customHeight="1">
      <c r="A8" s="53" t="s">
        <v>5</v>
      </c>
      <c r="B8" s="80">
        <v>20.22</v>
      </c>
      <c r="C8" s="80">
        <v>17.02</v>
      </c>
      <c r="D8" s="79">
        <v>44.95</v>
      </c>
      <c r="E8" s="80">
        <v>0</v>
      </c>
      <c r="F8" s="116">
        <v>23.19</v>
      </c>
      <c r="G8" s="116">
        <v>17.46</v>
      </c>
      <c r="H8" s="80">
        <v>21.67</v>
      </c>
    </row>
    <row r="9" spans="1:9" ht="35.1" customHeight="1">
      <c r="A9" s="53" t="s">
        <v>68</v>
      </c>
      <c r="B9" s="80">
        <v>10.55</v>
      </c>
      <c r="C9" s="80">
        <v>6.45</v>
      </c>
      <c r="D9" s="79">
        <v>14</v>
      </c>
      <c r="E9" s="80">
        <v>0</v>
      </c>
      <c r="F9" s="116">
        <v>7.48</v>
      </c>
      <c r="G9" s="116">
        <v>5.0199999999999996</v>
      </c>
      <c r="H9" s="80">
        <v>10.48</v>
      </c>
    </row>
    <row r="10" spans="1:9" ht="35.1" customHeight="1">
      <c r="A10" s="53" t="s">
        <v>69</v>
      </c>
      <c r="B10" s="80">
        <v>9.18</v>
      </c>
      <c r="C10" s="80">
        <v>10.31</v>
      </c>
      <c r="D10" s="79">
        <v>8.2100000000000009</v>
      </c>
      <c r="E10" s="80">
        <v>0</v>
      </c>
      <c r="F10" s="116">
        <v>11.15</v>
      </c>
      <c r="G10" s="116">
        <v>7.64</v>
      </c>
      <c r="H10" s="80">
        <v>9.18</v>
      </c>
    </row>
    <row r="11" spans="1:9" ht="35.1" customHeight="1">
      <c r="A11" s="54" t="s">
        <v>73</v>
      </c>
      <c r="B11" s="80">
        <v>2.8</v>
      </c>
      <c r="C11" s="80">
        <v>2.78</v>
      </c>
      <c r="D11" s="79">
        <v>0.65</v>
      </c>
      <c r="E11" s="80">
        <v>0</v>
      </c>
      <c r="F11" s="116">
        <v>0.43</v>
      </c>
      <c r="G11" s="116">
        <v>0.37</v>
      </c>
      <c r="H11" s="80">
        <v>2.65</v>
      </c>
    </row>
    <row r="12" spans="1:9" ht="35.1" customHeight="1">
      <c r="A12" s="53" t="s">
        <v>6</v>
      </c>
      <c r="B12" s="80">
        <v>1.35</v>
      </c>
      <c r="C12" s="80">
        <v>4.5599999999999996</v>
      </c>
      <c r="D12" s="79">
        <v>0.95</v>
      </c>
      <c r="E12" s="80">
        <v>0</v>
      </c>
      <c r="F12" s="116">
        <v>0.53</v>
      </c>
      <c r="G12" s="116">
        <v>0.32</v>
      </c>
      <c r="H12" s="80">
        <v>1.55</v>
      </c>
    </row>
    <row r="13" spans="1:9" ht="35.1" customHeight="1">
      <c r="A13" s="48" t="s">
        <v>36</v>
      </c>
      <c r="B13" s="80">
        <v>1.05</v>
      </c>
      <c r="C13" s="80">
        <v>1.59</v>
      </c>
      <c r="D13" s="79">
        <v>7.0000000000000007E-2</v>
      </c>
      <c r="E13" s="80">
        <v>0</v>
      </c>
      <c r="F13" s="116">
        <v>0.17</v>
      </c>
      <c r="G13" s="116">
        <v>0.3</v>
      </c>
      <c r="H13" s="80">
        <v>1.02</v>
      </c>
    </row>
    <row r="14" spans="1:9" ht="35.1" customHeight="1">
      <c r="A14" s="48" t="s">
        <v>67</v>
      </c>
      <c r="B14" s="116">
        <v>0.09</v>
      </c>
      <c r="C14" s="116">
        <v>0.03</v>
      </c>
      <c r="D14" s="79">
        <v>0.05</v>
      </c>
      <c r="E14" s="116">
        <v>0</v>
      </c>
      <c r="F14" s="116">
        <v>0</v>
      </c>
      <c r="G14" s="116">
        <v>0</v>
      </c>
      <c r="H14" s="116">
        <v>0.08</v>
      </c>
    </row>
    <row r="15" spans="1:9" ht="35.1" customHeight="1">
      <c r="A15" s="55" t="s">
        <v>23</v>
      </c>
      <c r="B15" s="80">
        <f>SUM(B5:B14)</f>
        <v>99.999999999999972</v>
      </c>
      <c r="C15" s="116">
        <f t="shared" ref="C15:H15" si="0">SUM(C5:C14)</f>
        <v>100.00000000000001</v>
      </c>
      <c r="D15" s="116">
        <f t="shared" si="0"/>
        <v>100</v>
      </c>
      <c r="E15" s="116">
        <f t="shared" si="0"/>
        <v>100</v>
      </c>
      <c r="F15" s="116">
        <f t="shared" si="0"/>
        <v>100.00000000000001</v>
      </c>
      <c r="G15" s="116">
        <f t="shared" si="0"/>
        <v>99.999999999999986</v>
      </c>
      <c r="H15" s="116">
        <f t="shared" si="0"/>
        <v>99.999999999999986</v>
      </c>
      <c r="I15" s="57"/>
    </row>
    <row r="16" spans="1:9" ht="36" customHeight="1">
      <c r="A16" s="56" t="s">
        <v>91</v>
      </c>
      <c r="B16" s="116">
        <v>85.57</v>
      </c>
      <c r="C16" s="116">
        <v>7.21</v>
      </c>
      <c r="D16" s="116">
        <v>7.01</v>
      </c>
      <c r="E16" s="116">
        <v>0.09</v>
      </c>
      <c r="F16" s="116">
        <v>0.04</v>
      </c>
      <c r="G16" s="116">
        <v>0.08</v>
      </c>
      <c r="H16" s="116">
        <f>SUM(B16:G16)</f>
        <v>100</v>
      </c>
    </row>
    <row r="18" spans="8:8">
      <c r="H18" s="88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8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/>
  <cols>
    <col min="1" max="1" width="56.140625" style="47" bestFit="1" customWidth="1"/>
    <col min="2" max="9" width="14.28515625" style="47" customWidth="1"/>
    <col min="10" max="13" width="13.85546875" style="47" customWidth="1"/>
    <col min="14" max="16384" width="9.140625" style="47"/>
  </cols>
  <sheetData>
    <row r="1" spans="1:13" ht="35.25" customHeight="1">
      <c r="A1" s="152" t="s">
        <v>87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ht="15.75" customHeight="1">
      <c r="B2" s="124"/>
      <c r="C2" s="124"/>
      <c r="D2" s="124"/>
      <c r="E2" s="124"/>
      <c r="F2" s="124"/>
      <c r="G2" s="124"/>
      <c r="H2" s="124"/>
      <c r="I2" s="124"/>
      <c r="M2" s="130" t="s">
        <v>11</v>
      </c>
    </row>
    <row r="3" spans="1:13" ht="30" customHeight="1">
      <c r="A3" s="150" t="s">
        <v>58</v>
      </c>
      <c r="B3" s="140" t="s">
        <v>13</v>
      </c>
      <c r="C3" s="140"/>
      <c r="D3" s="140" t="s">
        <v>14</v>
      </c>
      <c r="E3" s="140"/>
      <c r="F3" s="140" t="s">
        <v>25</v>
      </c>
      <c r="G3" s="140"/>
      <c r="H3" s="140" t="s">
        <v>37</v>
      </c>
      <c r="I3" s="140"/>
      <c r="J3" s="140" t="s">
        <v>84</v>
      </c>
      <c r="K3" s="140"/>
      <c r="L3" s="140" t="s">
        <v>85</v>
      </c>
      <c r="M3" s="140"/>
    </row>
    <row r="4" spans="1:13" ht="36.75" customHeight="1">
      <c r="A4" s="157"/>
      <c r="B4" s="133" t="s">
        <v>105</v>
      </c>
      <c r="C4" s="133" t="s">
        <v>106</v>
      </c>
      <c r="D4" s="96" t="str">
        <f>B4</f>
        <v>I полугодие на 2021</v>
      </c>
      <c r="E4" s="101" t="str">
        <f t="shared" ref="E4:I4" si="0">C4</f>
        <v>I полугодие на 2022</v>
      </c>
      <c r="F4" s="101" t="str">
        <f t="shared" si="0"/>
        <v>I полугодие на 2021</v>
      </c>
      <c r="G4" s="101" t="str">
        <f t="shared" si="0"/>
        <v>I полугодие на 2022</v>
      </c>
      <c r="H4" s="101" t="str">
        <f t="shared" si="0"/>
        <v>I полугодие на 2021</v>
      </c>
      <c r="I4" s="101" t="str">
        <f t="shared" si="0"/>
        <v>I полугодие на 2022</v>
      </c>
      <c r="J4" s="123" t="str">
        <f t="shared" ref="J4" si="1">H4</f>
        <v>I полугодие на 2021</v>
      </c>
      <c r="K4" s="123" t="str">
        <f t="shared" ref="K4" si="2">I4</f>
        <v>I полугодие на 2022</v>
      </c>
      <c r="L4" s="123" t="str">
        <f t="shared" ref="L4" si="3">J4</f>
        <v>I полугодие на 2021</v>
      </c>
      <c r="M4" s="123" t="str">
        <f t="shared" ref="M4" si="4">K4</f>
        <v>I полугодие на 2022</v>
      </c>
    </row>
    <row r="5" spans="1:13" ht="24.95" customHeight="1">
      <c r="A5" s="48" t="s">
        <v>16</v>
      </c>
      <c r="B5" s="107">
        <v>22304</v>
      </c>
      <c r="C5" s="107">
        <v>24222</v>
      </c>
      <c r="D5" s="107">
        <v>1648</v>
      </c>
      <c r="E5" s="107">
        <v>1737</v>
      </c>
      <c r="F5" s="107">
        <v>728</v>
      </c>
      <c r="G5" s="107">
        <v>155</v>
      </c>
      <c r="H5" s="107">
        <v>0</v>
      </c>
      <c r="I5" s="107">
        <v>0</v>
      </c>
      <c r="J5" s="107">
        <v>0</v>
      </c>
      <c r="K5" s="107">
        <v>5</v>
      </c>
      <c r="L5" s="107">
        <v>0</v>
      </c>
      <c r="M5" s="107">
        <v>15</v>
      </c>
    </row>
    <row r="6" spans="1:13" ht="24.95" customHeight="1">
      <c r="A6" s="48" t="s">
        <v>17</v>
      </c>
      <c r="B6" s="107">
        <v>9111</v>
      </c>
      <c r="C6" s="107">
        <v>9146</v>
      </c>
      <c r="D6" s="107">
        <v>1175</v>
      </c>
      <c r="E6" s="107">
        <v>1160</v>
      </c>
      <c r="F6" s="107">
        <v>338</v>
      </c>
      <c r="G6" s="107">
        <v>244</v>
      </c>
      <c r="H6" s="107">
        <v>0</v>
      </c>
      <c r="I6" s="107">
        <v>0</v>
      </c>
      <c r="J6" s="107">
        <v>0</v>
      </c>
      <c r="K6" s="107">
        <v>2</v>
      </c>
      <c r="L6" s="107">
        <v>0</v>
      </c>
      <c r="M6" s="107">
        <v>3</v>
      </c>
    </row>
    <row r="7" spans="1:13" ht="24.95" customHeight="1">
      <c r="A7" s="48" t="s">
        <v>71</v>
      </c>
      <c r="B7" s="107">
        <v>16135</v>
      </c>
      <c r="C7" s="107">
        <v>18504</v>
      </c>
      <c r="D7" s="107">
        <v>1272</v>
      </c>
      <c r="E7" s="107">
        <v>1395</v>
      </c>
      <c r="F7" s="107">
        <v>643</v>
      </c>
      <c r="G7" s="107">
        <v>459</v>
      </c>
      <c r="H7" s="107">
        <v>71</v>
      </c>
      <c r="I7" s="107">
        <v>4</v>
      </c>
      <c r="J7" s="107">
        <v>0</v>
      </c>
      <c r="K7" s="107">
        <v>2</v>
      </c>
      <c r="L7" s="107">
        <v>0</v>
      </c>
      <c r="M7" s="107">
        <v>2</v>
      </c>
    </row>
    <row r="8" spans="1:13" ht="24.95" customHeight="1">
      <c r="A8" s="48" t="s">
        <v>5</v>
      </c>
      <c r="B8" s="107">
        <v>18347</v>
      </c>
      <c r="C8" s="107">
        <v>19217</v>
      </c>
      <c r="D8" s="107">
        <v>1240</v>
      </c>
      <c r="E8" s="107">
        <v>1276</v>
      </c>
      <c r="F8" s="107">
        <v>2744</v>
      </c>
      <c r="G8" s="107">
        <v>757</v>
      </c>
      <c r="H8" s="107">
        <v>0</v>
      </c>
      <c r="I8" s="107">
        <v>0</v>
      </c>
      <c r="J8" s="107">
        <v>0</v>
      </c>
      <c r="K8" s="107">
        <v>5</v>
      </c>
      <c r="L8" s="107">
        <v>0</v>
      </c>
      <c r="M8" s="107">
        <v>7</v>
      </c>
    </row>
    <row r="9" spans="1:13" ht="24.95" customHeight="1">
      <c r="A9" s="48" t="s">
        <v>68</v>
      </c>
      <c r="B9" s="107">
        <v>9349</v>
      </c>
      <c r="C9" s="107">
        <v>9865</v>
      </c>
      <c r="D9" s="107">
        <v>542</v>
      </c>
      <c r="E9" s="107">
        <v>519</v>
      </c>
      <c r="F9" s="107">
        <v>1121</v>
      </c>
      <c r="G9" s="107">
        <v>217</v>
      </c>
      <c r="H9" s="107">
        <v>0</v>
      </c>
      <c r="I9" s="107">
        <v>0</v>
      </c>
      <c r="J9" s="107">
        <v>0</v>
      </c>
      <c r="K9" s="107">
        <v>1</v>
      </c>
      <c r="L9" s="107">
        <v>0</v>
      </c>
      <c r="M9" s="107">
        <v>0</v>
      </c>
    </row>
    <row r="10" spans="1:13" ht="24.95" customHeight="1">
      <c r="A10" s="48" t="s">
        <v>69</v>
      </c>
      <c r="B10" s="107">
        <v>7911</v>
      </c>
      <c r="C10" s="107">
        <v>8353</v>
      </c>
      <c r="D10" s="107">
        <v>774</v>
      </c>
      <c r="E10" s="107">
        <v>760</v>
      </c>
      <c r="F10" s="107">
        <v>463</v>
      </c>
      <c r="G10" s="107">
        <v>91</v>
      </c>
      <c r="H10" s="107">
        <v>0</v>
      </c>
      <c r="I10" s="107">
        <v>0</v>
      </c>
      <c r="J10" s="107">
        <v>0</v>
      </c>
      <c r="K10" s="107">
        <v>2</v>
      </c>
      <c r="L10" s="107">
        <v>0</v>
      </c>
      <c r="M10" s="107">
        <v>3</v>
      </c>
    </row>
    <row r="11" spans="1:13" ht="24.95" customHeight="1">
      <c r="A11" s="50" t="s">
        <v>73</v>
      </c>
      <c r="B11" s="107">
        <v>2756</v>
      </c>
      <c r="C11" s="107">
        <v>2997</v>
      </c>
      <c r="D11" s="107">
        <v>232</v>
      </c>
      <c r="E11" s="107">
        <v>239</v>
      </c>
      <c r="F11" s="107">
        <v>21</v>
      </c>
      <c r="G11" s="107">
        <v>28</v>
      </c>
      <c r="H11" s="107">
        <v>0</v>
      </c>
      <c r="I11" s="107">
        <v>0</v>
      </c>
      <c r="J11" s="107">
        <v>0</v>
      </c>
      <c r="K11" s="107">
        <v>0</v>
      </c>
      <c r="L11" s="107">
        <v>0</v>
      </c>
      <c r="M11" s="107">
        <v>0</v>
      </c>
    </row>
    <row r="12" spans="1:13" ht="24.75" customHeight="1">
      <c r="A12" s="48" t="s">
        <v>6</v>
      </c>
      <c r="B12" s="107">
        <v>1282</v>
      </c>
      <c r="C12" s="107">
        <v>1485</v>
      </c>
      <c r="D12" s="107">
        <v>363</v>
      </c>
      <c r="E12" s="107">
        <v>466</v>
      </c>
      <c r="F12" s="107">
        <v>60</v>
      </c>
      <c r="G12" s="107">
        <v>21</v>
      </c>
      <c r="H12" s="107">
        <v>0</v>
      </c>
      <c r="I12" s="107">
        <v>0</v>
      </c>
      <c r="J12" s="107">
        <v>0</v>
      </c>
      <c r="K12" s="107">
        <v>0</v>
      </c>
      <c r="L12" s="107">
        <v>0</v>
      </c>
      <c r="M12" s="107">
        <v>0</v>
      </c>
    </row>
    <row r="13" spans="1:13" ht="24.95" customHeight="1">
      <c r="A13" s="48" t="s">
        <v>36</v>
      </c>
      <c r="B13" s="107">
        <v>1103</v>
      </c>
      <c r="C13" s="107">
        <v>1151</v>
      </c>
      <c r="D13" s="107">
        <v>148</v>
      </c>
      <c r="E13" s="107">
        <v>146</v>
      </c>
      <c r="F13" s="107">
        <v>6</v>
      </c>
      <c r="G13" s="107">
        <v>1</v>
      </c>
      <c r="H13" s="107">
        <v>0</v>
      </c>
      <c r="I13" s="107">
        <v>0</v>
      </c>
      <c r="J13" s="107">
        <v>0</v>
      </c>
      <c r="K13" s="107">
        <v>0</v>
      </c>
      <c r="L13" s="107">
        <v>0</v>
      </c>
      <c r="M13" s="107">
        <v>0</v>
      </c>
    </row>
    <row r="14" spans="1:13" ht="24.95" customHeight="1">
      <c r="A14" s="48" t="s">
        <v>67</v>
      </c>
      <c r="B14" s="107">
        <v>0</v>
      </c>
      <c r="C14" s="107">
        <v>68</v>
      </c>
      <c r="D14" s="107">
        <v>0</v>
      </c>
      <c r="E14" s="107">
        <v>4</v>
      </c>
      <c r="F14" s="107">
        <v>0</v>
      </c>
      <c r="G14" s="107">
        <v>43</v>
      </c>
      <c r="H14" s="107">
        <v>0</v>
      </c>
      <c r="I14" s="107">
        <v>0</v>
      </c>
      <c r="J14" s="107">
        <v>0</v>
      </c>
      <c r="K14" s="107">
        <v>0</v>
      </c>
      <c r="L14" s="107">
        <v>0</v>
      </c>
      <c r="M14" s="107">
        <v>0</v>
      </c>
    </row>
    <row r="15" spans="1:13" ht="24.95" customHeight="1">
      <c r="A15" s="48" t="s">
        <v>19</v>
      </c>
      <c r="B15" s="107">
        <f>SUM(B5:B14)</f>
        <v>88298</v>
      </c>
      <c r="C15" s="107">
        <f t="shared" ref="C15:M15" si="5">SUM(C5:C14)</f>
        <v>95008</v>
      </c>
      <c r="D15" s="107">
        <f t="shared" si="5"/>
        <v>7394</v>
      </c>
      <c r="E15" s="107">
        <f t="shared" si="5"/>
        <v>7702</v>
      </c>
      <c r="F15" s="107">
        <f t="shared" si="5"/>
        <v>6124</v>
      </c>
      <c r="G15" s="107">
        <f t="shared" si="5"/>
        <v>2016</v>
      </c>
      <c r="H15" s="107">
        <f t="shared" si="5"/>
        <v>71</v>
      </c>
      <c r="I15" s="107">
        <f t="shared" si="5"/>
        <v>4</v>
      </c>
      <c r="J15" s="107">
        <f t="shared" si="5"/>
        <v>0</v>
      </c>
      <c r="K15" s="107">
        <f t="shared" si="5"/>
        <v>17</v>
      </c>
      <c r="L15" s="107">
        <f t="shared" si="5"/>
        <v>0</v>
      </c>
      <c r="M15" s="107">
        <f t="shared" si="5"/>
        <v>30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4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/>
  <cols>
    <col min="1" max="1" width="55.7109375" style="47" customWidth="1"/>
    <col min="2" max="13" width="14.28515625" style="47" customWidth="1"/>
    <col min="14" max="16384" width="9.140625" style="47"/>
  </cols>
  <sheetData>
    <row r="1" spans="1:13" ht="31.5" customHeight="1">
      <c r="A1" s="152" t="s">
        <v>26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</row>
    <row r="2" spans="1:13" ht="13.5" customHeight="1">
      <c r="B2" s="124"/>
      <c r="C2" s="124"/>
      <c r="D2" s="124"/>
      <c r="E2" s="124"/>
      <c r="F2" s="124"/>
      <c r="G2" s="124"/>
      <c r="H2" s="124"/>
      <c r="I2" s="124"/>
      <c r="M2" s="130" t="s">
        <v>20</v>
      </c>
    </row>
    <row r="3" spans="1:13" ht="30" customHeight="1">
      <c r="A3" s="150" t="s">
        <v>59</v>
      </c>
      <c r="B3" s="146" t="s">
        <v>13</v>
      </c>
      <c r="C3" s="164"/>
      <c r="D3" s="146" t="s">
        <v>14</v>
      </c>
      <c r="E3" s="164"/>
      <c r="F3" s="146" t="s">
        <v>25</v>
      </c>
      <c r="G3" s="147"/>
      <c r="H3" s="146" t="s">
        <v>38</v>
      </c>
      <c r="I3" s="147"/>
      <c r="J3" s="146" t="s">
        <v>84</v>
      </c>
      <c r="K3" s="147"/>
      <c r="L3" s="146" t="s">
        <v>85</v>
      </c>
      <c r="M3" s="147"/>
    </row>
    <row r="4" spans="1:13" ht="41.25" customHeight="1">
      <c r="A4" s="151"/>
      <c r="B4" s="58" t="str">
        <f>'Таблица № 2.2-ПОД'!B4:B4</f>
        <v>I полугодие на 2021</v>
      </c>
      <c r="C4" s="58" t="str">
        <f>'Таблица № 2.2-ПОД'!C4:C4</f>
        <v>I полугодие на 2022</v>
      </c>
      <c r="D4" s="58" t="str">
        <f>'Таблица № 2.2-ПОД'!D4:D4</f>
        <v>I полугодие на 2021</v>
      </c>
      <c r="E4" s="58" t="str">
        <f>'Таблица № 2.2-ПОД'!E4:E4</f>
        <v>I полугодие на 2022</v>
      </c>
      <c r="F4" s="58" t="str">
        <f>'Таблица № 2.2-ПОД'!F4:F4</f>
        <v>I полугодие на 2021</v>
      </c>
      <c r="G4" s="58" t="str">
        <f>'Таблица № 2.2-ПОД'!G4:G4</f>
        <v>I полугодие на 2022</v>
      </c>
      <c r="H4" s="58" t="str">
        <f>'Таблица № 2.2-ПОД'!H4:H4</f>
        <v>I полугодие на 2021</v>
      </c>
      <c r="I4" s="58" t="str">
        <f>'Таблица № 2.2-ПОД'!I4:I4</f>
        <v>I полугодие на 2022</v>
      </c>
      <c r="J4" s="58" t="str">
        <f>'Таблица № 2.2-ПОД'!J4:J4</f>
        <v>I полугодие на 2021</v>
      </c>
      <c r="K4" s="58" t="str">
        <f>'Таблица № 2.2-ПОД'!K4:K4</f>
        <v>I полугодие на 2022</v>
      </c>
      <c r="L4" s="58" t="str">
        <f>'Таблица № 2.2-ПОД'!L4:L4</f>
        <v>I полугодие на 2021</v>
      </c>
      <c r="M4" s="58" t="str">
        <f>'Таблица № 2.2-ПОД'!M4:M4</f>
        <v>I полугодие на 2022</v>
      </c>
    </row>
    <row r="5" spans="1:13" ht="24.95" customHeight="1">
      <c r="A5" s="48" t="s">
        <v>16</v>
      </c>
      <c r="B5" s="82">
        <v>25.26</v>
      </c>
      <c r="C5" s="82">
        <v>25.5</v>
      </c>
      <c r="D5" s="82">
        <v>22.29</v>
      </c>
      <c r="E5" s="82">
        <v>22.55</v>
      </c>
      <c r="F5" s="82">
        <v>11.89</v>
      </c>
      <c r="G5" s="59">
        <v>7.69</v>
      </c>
      <c r="H5" s="80">
        <v>0</v>
      </c>
      <c r="I5" s="80">
        <v>0</v>
      </c>
      <c r="J5" s="116">
        <v>0</v>
      </c>
      <c r="K5" s="82">
        <v>29.41</v>
      </c>
      <c r="L5" s="116">
        <v>0</v>
      </c>
      <c r="M5" s="82">
        <v>50</v>
      </c>
    </row>
    <row r="6" spans="1:13" ht="24.95" customHeight="1">
      <c r="A6" s="48" t="s">
        <v>17</v>
      </c>
      <c r="B6" s="82">
        <v>10.32</v>
      </c>
      <c r="C6" s="82">
        <v>9.6300000000000008</v>
      </c>
      <c r="D6" s="82">
        <v>15.89</v>
      </c>
      <c r="E6" s="82">
        <v>15.06</v>
      </c>
      <c r="F6" s="82">
        <v>5.52</v>
      </c>
      <c r="G6" s="59">
        <v>12.1</v>
      </c>
      <c r="H6" s="80">
        <v>0</v>
      </c>
      <c r="I6" s="80">
        <v>0</v>
      </c>
      <c r="J6" s="116">
        <v>0</v>
      </c>
      <c r="K6" s="82">
        <v>11.77</v>
      </c>
      <c r="L6" s="116">
        <v>0</v>
      </c>
      <c r="M6" s="82">
        <v>10</v>
      </c>
    </row>
    <row r="7" spans="1:13" ht="24.95" customHeight="1">
      <c r="A7" s="48" t="s">
        <v>71</v>
      </c>
      <c r="B7" s="82">
        <v>18.27</v>
      </c>
      <c r="C7" s="82">
        <v>19.48</v>
      </c>
      <c r="D7" s="82">
        <v>17.2</v>
      </c>
      <c r="E7" s="82">
        <v>18.11</v>
      </c>
      <c r="F7" s="82">
        <v>10.5</v>
      </c>
      <c r="G7" s="59">
        <v>22.77</v>
      </c>
      <c r="H7" s="59">
        <v>100</v>
      </c>
      <c r="I7" s="59">
        <v>100</v>
      </c>
      <c r="J7" s="116">
        <v>0</v>
      </c>
      <c r="K7" s="82">
        <v>11.76</v>
      </c>
      <c r="L7" s="116">
        <v>0</v>
      </c>
      <c r="M7" s="82">
        <v>6.67</v>
      </c>
    </row>
    <row r="8" spans="1:13" ht="24.95" customHeight="1">
      <c r="A8" s="48" t="s">
        <v>5</v>
      </c>
      <c r="B8" s="82">
        <v>20.78</v>
      </c>
      <c r="C8" s="82">
        <v>20.23</v>
      </c>
      <c r="D8" s="82">
        <v>16.77</v>
      </c>
      <c r="E8" s="82">
        <v>16.57</v>
      </c>
      <c r="F8" s="82">
        <v>44.81</v>
      </c>
      <c r="G8" s="59">
        <v>37.549999999999997</v>
      </c>
      <c r="H8" s="80">
        <v>0</v>
      </c>
      <c r="I8" s="80">
        <v>0</v>
      </c>
      <c r="J8" s="116">
        <v>0</v>
      </c>
      <c r="K8" s="82">
        <v>29.41</v>
      </c>
      <c r="L8" s="116">
        <v>0</v>
      </c>
      <c r="M8" s="82">
        <v>23.33</v>
      </c>
    </row>
    <row r="9" spans="1:13" ht="24.95" customHeight="1">
      <c r="A9" s="48" t="s">
        <v>68</v>
      </c>
      <c r="B9" s="71">
        <v>10.59</v>
      </c>
      <c r="C9" s="82">
        <v>10.38</v>
      </c>
      <c r="D9" s="82">
        <v>7.33</v>
      </c>
      <c r="E9" s="82">
        <v>6.74</v>
      </c>
      <c r="F9" s="82">
        <v>18.3</v>
      </c>
      <c r="G9" s="59">
        <v>10.77</v>
      </c>
      <c r="H9" s="80">
        <v>0</v>
      </c>
      <c r="I9" s="80">
        <v>0</v>
      </c>
      <c r="J9" s="116">
        <v>0</v>
      </c>
      <c r="K9" s="82">
        <v>5.88</v>
      </c>
      <c r="L9" s="116">
        <v>0</v>
      </c>
      <c r="M9" s="82">
        <v>0</v>
      </c>
    </row>
    <row r="10" spans="1:13" ht="24.95" customHeight="1">
      <c r="A10" s="48" t="s">
        <v>69</v>
      </c>
      <c r="B10" s="82">
        <v>8.9600000000000009</v>
      </c>
      <c r="C10" s="82">
        <v>8.7899999999999991</v>
      </c>
      <c r="D10" s="82">
        <v>10.47</v>
      </c>
      <c r="E10" s="82">
        <v>9.8699999999999992</v>
      </c>
      <c r="F10" s="82">
        <v>7.56</v>
      </c>
      <c r="G10" s="59">
        <v>4.51</v>
      </c>
      <c r="H10" s="80">
        <v>0</v>
      </c>
      <c r="I10" s="80">
        <v>0</v>
      </c>
      <c r="J10" s="116">
        <v>0</v>
      </c>
      <c r="K10" s="82">
        <v>11.77</v>
      </c>
      <c r="L10" s="116">
        <v>0</v>
      </c>
      <c r="M10" s="82">
        <v>10</v>
      </c>
    </row>
    <row r="11" spans="1:13" ht="24.95" customHeight="1">
      <c r="A11" s="50" t="s">
        <v>73</v>
      </c>
      <c r="B11" s="82">
        <v>3.12</v>
      </c>
      <c r="C11" s="82">
        <v>3.15</v>
      </c>
      <c r="D11" s="82">
        <v>3.14</v>
      </c>
      <c r="E11" s="82">
        <v>3.1</v>
      </c>
      <c r="F11" s="82">
        <v>0.34</v>
      </c>
      <c r="G11" s="59">
        <v>1.39</v>
      </c>
      <c r="H11" s="80">
        <v>0</v>
      </c>
      <c r="I11" s="80">
        <v>0</v>
      </c>
      <c r="J11" s="116">
        <v>0</v>
      </c>
      <c r="K11" s="82">
        <v>0</v>
      </c>
      <c r="L11" s="116">
        <v>0</v>
      </c>
      <c r="M11" s="82">
        <v>0</v>
      </c>
    </row>
    <row r="12" spans="1:13" ht="24.95" customHeight="1">
      <c r="A12" s="48" t="s">
        <v>6</v>
      </c>
      <c r="B12" s="82">
        <v>1.45</v>
      </c>
      <c r="C12" s="82">
        <v>1.56</v>
      </c>
      <c r="D12" s="82">
        <v>4.91</v>
      </c>
      <c r="E12" s="82">
        <v>6.05</v>
      </c>
      <c r="F12" s="82">
        <v>0.98</v>
      </c>
      <c r="G12" s="59">
        <v>1.04</v>
      </c>
      <c r="H12" s="80">
        <v>0</v>
      </c>
      <c r="I12" s="80">
        <v>0</v>
      </c>
      <c r="J12" s="116">
        <v>0</v>
      </c>
      <c r="K12" s="82">
        <v>0</v>
      </c>
      <c r="L12" s="116">
        <v>0</v>
      </c>
      <c r="M12" s="82">
        <v>0</v>
      </c>
    </row>
    <row r="13" spans="1:13" ht="24.95" customHeight="1">
      <c r="A13" s="48" t="s">
        <v>36</v>
      </c>
      <c r="B13" s="82">
        <v>1.25</v>
      </c>
      <c r="C13" s="82">
        <v>1.21</v>
      </c>
      <c r="D13" s="82">
        <v>2</v>
      </c>
      <c r="E13" s="82">
        <v>1.9</v>
      </c>
      <c r="F13" s="82">
        <v>0.1</v>
      </c>
      <c r="G13" s="59">
        <v>0.05</v>
      </c>
      <c r="H13" s="80">
        <v>0</v>
      </c>
      <c r="I13" s="80">
        <v>0</v>
      </c>
      <c r="J13" s="116">
        <v>0</v>
      </c>
      <c r="K13" s="82">
        <v>0</v>
      </c>
      <c r="L13" s="116">
        <v>0</v>
      </c>
      <c r="M13" s="82">
        <v>0</v>
      </c>
    </row>
    <row r="14" spans="1:13" ht="24.95" customHeight="1">
      <c r="A14" s="48" t="s">
        <v>67</v>
      </c>
      <c r="B14" s="82">
        <v>0</v>
      </c>
      <c r="C14" s="82">
        <v>7.0000000000000007E-2</v>
      </c>
      <c r="D14" s="82">
        <v>0</v>
      </c>
      <c r="E14" s="82">
        <v>0.05</v>
      </c>
      <c r="F14" s="82">
        <v>0</v>
      </c>
      <c r="G14" s="82">
        <v>2.13</v>
      </c>
      <c r="H14" s="116">
        <v>0</v>
      </c>
      <c r="I14" s="116">
        <v>0</v>
      </c>
      <c r="J14" s="116">
        <v>0</v>
      </c>
      <c r="K14" s="82">
        <v>0</v>
      </c>
      <c r="L14" s="116">
        <v>0</v>
      </c>
      <c r="M14" s="116">
        <v>0</v>
      </c>
    </row>
    <row r="15" spans="1:13" ht="24.95" customHeight="1">
      <c r="A15" s="48" t="s">
        <v>19</v>
      </c>
      <c r="B15" s="82">
        <f>SUM(B5:B14)</f>
        <v>100.00000000000001</v>
      </c>
      <c r="C15" s="82">
        <f t="shared" ref="C15:M15" si="0">SUM(C5:C14)</f>
        <v>99.999999999999986</v>
      </c>
      <c r="D15" s="82">
        <f t="shared" si="0"/>
        <v>99.999999999999986</v>
      </c>
      <c r="E15" s="82">
        <f t="shared" si="0"/>
        <v>99.999999999999986</v>
      </c>
      <c r="F15" s="82">
        <f t="shared" si="0"/>
        <v>100</v>
      </c>
      <c r="G15" s="82">
        <f t="shared" si="0"/>
        <v>100</v>
      </c>
      <c r="H15" s="82">
        <f t="shared" si="0"/>
        <v>100</v>
      </c>
      <c r="I15" s="82">
        <f t="shared" si="0"/>
        <v>100</v>
      </c>
      <c r="J15" s="116">
        <f t="shared" si="0"/>
        <v>0</v>
      </c>
      <c r="K15" s="82">
        <f t="shared" si="0"/>
        <v>99.999999999999986</v>
      </c>
      <c r="L15" s="116">
        <f t="shared" ref="L15" si="1">SUM(L5:L14)</f>
        <v>0</v>
      </c>
      <c r="M15" s="82">
        <f t="shared" si="0"/>
        <v>100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3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H9"/>
  <sheetViews>
    <sheetView showGridLines="0" zoomScale="80" zoomScaleNormal="80" workbookViewId="0">
      <selection sqref="A1:AU1"/>
    </sheetView>
  </sheetViews>
  <sheetFormatPr defaultColWidth="9.140625" defaultRowHeight="15"/>
  <cols>
    <col min="1" max="1" width="48.140625" style="60" customWidth="1"/>
    <col min="2" max="2" width="8" style="60" customWidth="1"/>
    <col min="3" max="4" width="6.7109375" style="60" customWidth="1"/>
    <col min="5" max="5" width="8.140625" style="60" customWidth="1"/>
    <col min="6" max="6" width="7.85546875" style="60" customWidth="1"/>
    <col min="7" max="8" width="6.7109375" style="60" customWidth="1"/>
    <col min="9" max="9" width="8.140625" style="60" customWidth="1"/>
    <col min="10" max="10" width="7.85546875" style="60" customWidth="1"/>
    <col min="11" max="12" width="6.7109375" style="60" customWidth="1"/>
    <col min="13" max="13" width="9.28515625" style="60" customWidth="1"/>
    <col min="14" max="14" width="8.140625" style="60" customWidth="1"/>
    <col min="15" max="15" width="8.28515625" style="60" bestFit="1" customWidth="1"/>
    <col min="16" max="17" width="6.7109375" style="60" customWidth="1"/>
    <col min="18" max="18" width="8.140625" style="60" customWidth="1"/>
    <col min="19" max="19" width="7.7109375" style="60" customWidth="1"/>
    <col min="20" max="21" width="6.7109375" style="60" customWidth="1"/>
    <col min="22" max="22" width="8.140625" style="60" customWidth="1"/>
    <col min="23" max="23" width="8.42578125" style="60" customWidth="1"/>
    <col min="24" max="25" width="6.7109375" style="60" customWidth="1"/>
    <col min="26" max="26" width="8.140625" style="60" customWidth="1"/>
    <col min="27" max="29" width="6.7109375" style="60" customWidth="1"/>
    <col min="30" max="30" width="8.140625" style="60" customWidth="1"/>
    <col min="31" max="33" width="6.7109375" style="60" customWidth="1"/>
    <col min="34" max="34" width="8.140625" style="60" customWidth="1"/>
    <col min="35" max="37" width="6.7109375" style="60" customWidth="1"/>
    <col min="38" max="38" width="8.140625" style="60" customWidth="1"/>
    <col min="39" max="39" width="9.42578125" style="60" bestFit="1" customWidth="1"/>
    <col min="40" max="42" width="8.140625" style="60" customWidth="1"/>
    <col min="43" max="16384" width="9.140625" style="60"/>
  </cols>
  <sheetData>
    <row r="1" spans="1:242" ht="23.25" customHeight="1">
      <c r="A1" s="149" t="s">
        <v>107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</row>
    <row r="2" spans="1:242" ht="15" customHeight="1"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U2" s="113" t="s">
        <v>11</v>
      </c>
    </row>
    <row r="3" spans="1:242" s="61" customFormat="1" ht="59.25" customHeight="1">
      <c r="A3" s="165" t="s">
        <v>65</v>
      </c>
      <c r="B3" s="146" t="s">
        <v>3</v>
      </c>
      <c r="C3" s="167"/>
      <c r="D3" s="167"/>
      <c r="E3" s="168"/>
      <c r="F3" s="146" t="s">
        <v>27</v>
      </c>
      <c r="G3" s="164"/>
      <c r="H3" s="164"/>
      <c r="I3" s="169"/>
      <c r="J3" s="146" t="s">
        <v>74</v>
      </c>
      <c r="K3" s="164"/>
      <c r="L3" s="164"/>
      <c r="M3" s="164"/>
      <c r="N3" s="147"/>
      <c r="O3" s="146" t="s">
        <v>5</v>
      </c>
      <c r="P3" s="164"/>
      <c r="Q3" s="164"/>
      <c r="R3" s="170"/>
      <c r="S3" s="146" t="s">
        <v>68</v>
      </c>
      <c r="T3" s="164"/>
      <c r="U3" s="164"/>
      <c r="V3" s="171"/>
      <c r="W3" s="146" t="s">
        <v>75</v>
      </c>
      <c r="X3" s="164"/>
      <c r="Y3" s="164"/>
      <c r="Z3" s="170"/>
      <c r="AA3" s="146" t="s">
        <v>73</v>
      </c>
      <c r="AB3" s="164"/>
      <c r="AC3" s="164"/>
      <c r="AD3" s="172"/>
      <c r="AE3" s="146" t="s">
        <v>6</v>
      </c>
      <c r="AF3" s="164"/>
      <c r="AG3" s="164"/>
      <c r="AH3" s="147"/>
      <c r="AI3" s="146" t="s">
        <v>49</v>
      </c>
      <c r="AJ3" s="164"/>
      <c r="AK3" s="164"/>
      <c r="AL3" s="147"/>
      <c r="AM3" s="146" t="s">
        <v>98</v>
      </c>
      <c r="AN3" s="164"/>
      <c r="AO3" s="164"/>
      <c r="AP3" s="164"/>
      <c r="AQ3" s="146" t="s">
        <v>23</v>
      </c>
      <c r="AR3" s="164"/>
      <c r="AS3" s="164"/>
      <c r="AT3" s="164"/>
      <c r="AU3" s="147"/>
    </row>
    <row r="4" spans="1:242" s="131" customFormat="1" ht="31.5">
      <c r="A4" s="166"/>
      <c r="B4" s="129" t="s">
        <v>21</v>
      </c>
      <c r="C4" s="129" t="s">
        <v>22</v>
      </c>
      <c r="D4" s="129" t="s">
        <v>15</v>
      </c>
      <c r="E4" s="129" t="s">
        <v>96</v>
      </c>
      <c r="F4" s="129" t="s">
        <v>21</v>
      </c>
      <c r="G4" s="129" t="s">
        <v>22</v>
      </c>
      <c r="H4" s="129" t="s">
        <v>15</v>
      </c>
      <c r="I4" s="129" t="s">
        <v>96</v>
      </c>
      <c r="J4" s="129" t="s">
        <v>21</v>
      </c>
      <c r="K4" s="129" t="s">
        <v>22</v>
      </c>
      <c r="L4" s="129" t="s">
        <v>15</v>
      </c>
      <c r="M4" s="129" t="s">
        <v>37</v>
      </c>
      <c r="N4" s="129" t="s">
        <v>96</v>
      </c>
      <c r="O4" s="129" t="s">
        <v>21</v>
      </c>
      <c r="P4" s="129" t="s">
        <v>22</v>
      </c>
      <c r="Q4" s="129" t="s">
        <v>15</v>
      </c>
      <c r="R4" s="129" t="s">
        <v>96</v>
      </c>
      <c r="S4" s="129" t="s">
        <v>21</v>
      </c>
      <c r="T4" s="129" t="s">
        <v>22</v>
      </c>
      <c r="U4" s="129" t="s">
        <v>15</v>
      </c>
      <c r="V4" s="129" t="s">
        <v>96</v>
      </c>
      <c r="W4" s="129" t="s">
        <v>21</v>
      </c>
      <c r="X4" s="129" t="s">
        <v>22</v>
      </c>
      <c r="Y4" s="129" t="s">
        <v>15</v>
      </c>
      <c r="Z4" s="129" t="s">
        <v>96</v>
      </c>
      <c r="AA4" s="129" t="s">
        <v>21</v>
      </c>
      <c r="AB4" s="129" t="s">
        <v>22</v>
      </c>
      <c r="AC4" s="129" t="s">
        <v>15</v>
      </c>
      <c r="AD4" s="129" t="s">
        <v>96</v>
      </c>
      <c r="AE4" s="129" t="s">
        <v>21</v>
      </c>
      <c r="AF4" s="129" t="s">
        <v>22</v>
      </c>
      <c r="AG4" s="129" t="s">
        <v>15</v>
      </c>
      <c r="AH4" s="129" t="s">
        <v>96</v>
      </c>
      <c r="AI4" s="129" t="s">
        <v>21</v>
      </c>
      <c r="AJ4" s="129" t="s">
        <v>22</v>
      </c>
      <c r="AK4" s="129" t="s">
        <v>15</v>
      </c>
      <c r="AL4" s="129" t="s">
        <v>96</v>
      </c>
      <c r="AM4" s="132" t="s">
        <v>21</v>
      </c>
      <c r="AN4" s="132" t="s">
        <v>22</v>
      </c>
      <c r="AO4" s="132" t="s">
        <v>15</v>
      </c>
      <c r="AP4" s="136" t="s">
        <v>84</v>
      </c>
      <c r="AQ4" s="129" t="s">
        <v>21</v>
      </c>
      <c r="AR4" s="129" t="s">
        <v>22</v>
      </c>
      <c r="AS4" s="129" t="s">
        <v>15</v>
      </c>
      <c r="AT4" s="129" t="s">
        <v>37</v>
      </c>
      <c r="AU4" s="129" t="s">
        <v>96</v>
      </c>
    </row>
    <row r="5" spans="1:242" s="64" customFormat="1" ht="39.75" customHeight="1">
      <c r="A5" s="137" t="s">
        <v>28</v>
      </c>
      <c r="B5" s="128">
        <v>8632</v>
      </c>
      <c r="C5" s="128">
        <v>552</v>
      </c>
      <c r="D5" s="128">
        <v>145</v>
      </c>
      <c r="E5" s="128">
        <v>0</v>
      </c>
      <c r="F5" s="128">
        <v>3302</v>
      </c>
      <c r="G5" s="128">
        <v>370</v>
      </c>
      <c r="H5" s="128">
        <v>53</v>
      </c>
      <c r="I5" s="128">
        <v>0</v>
      </c>
      <c r="J5" s="128">
        <v>6810</v>
      </c>
      <c r="K5" s="128">
        <v>460</v>
      </c>
      <c r="L5" s="128">
        <v>423</v>
      </c>
      <c r="M5" s="128">
        <v>3</v>
      </c>
      <c r="N5" s="128">
        <v>0</v>
      </c>
      <c r="O5" s="128">
        <v>6893</v>
      </c>
      <c r="P5" s="128">
        <v>398</v>
      </c>
      <c r="Q5" s="128">
        <v>730</v>
      </c>
      <c r="R5" s="128">
        <v>0</v>
      </c>
      <c r="S5" s="128">
        <v>3464</v>
      </c>
      <c r="T5" s="128">
        <v>180</v>
      </c>
      <c r="U5" s="128">
        <v>213</v>
      </c>
      <c r="V5" s="128">
        <v>0</v>
      </c>
      <c r="W5" s="128">
        <v>2927</v>
      </c>
      <c r="X5" s="128">
        <v>249</v>
      </c>
      <c r="Y5" s="128">
        <v>85</v>
      </c>
      <c r="Z5" s="128">
        <v>0</v>
      </c>
      <c r="AA5" s="128">
        <v>1359</v>
      </c>
      <c r="AB5" s="128">
        <v>100</v>
      </c>
      <c r="AC5" s="128">
        <v>10</v>
      </c>
      <c r="AD5" s="128">
        <v>0</v>
      </c>
      <c r="AE5" s="128">
        <v>684</v>
      </c>
      <c r="AF5" s="128">
        <v>242</v>
      </c>
      <c r="AG5" s="128">
        <v>20</v>
      </c>
      <c r="AH5" s="128">
        <v>0</v>
      </c>
      <c r="AI5" s="128">
        <v>518</v>
      </c>
      <c r="AJ5" s="128">
        <v>65</v>
      </c>
      <c r="AK5" s="128">
        <v>1</v>
      </c>
      <c r="AL5" s="128">
        <v>0</v>
      </c>
      <c r="AM5" s="128">
        <v>39</v>
      </c>
      <c r="AN5" s="128">
        <v>3</v>
      </c>
      <c r="AO5" s="128">
        <v>20</v>
      </c>
      <c r="AP5" s="128">
        <v>0</v>
      </c>
      <c r="AQ5" s="128">
        <f t="shared" ref="AQ5:AS8" si="0">B5+F5+J5+O5+S5+W5+AA5+AE5+AI5+AM5</f>
        <v>34628</v>
      </c>
      <c r="AR5" s="128">
        <f t="shared" si="0"/>
        <v>2619</v>
      </c>
      <c r="AS5" s="128">
        <f t="shared" si="0"/>
        <v>1700</v>
      </c>
      <c r="AT5" s="128">
        <f>M5</f>
        <v>3</v>
      </c>
      <c r="AU5" s="128">
        <f>E5+I5+N5+R5+V5+Z5+AD5+AH5+AL5+AP5</f>
        <v>0</v>
      </c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  <c r="GV5" s="41"/>
      <c r="GW5" s="41"/>
      <c r="GX5" s="41"/>
      <c r="GY5" s="41"/>
      <c r="GZ5" s="41"/>
      <c r="HA5" s="41"/>
      <c r="HB5" s="41"/>
      <c r="HC5" s="41"/>
      <c r="HD5" s="41"/>
      <c r="HE5" s="41"/>
      <c r="HF5" s="41"/>
      <c r="HG5" s="41"/>
      <c r="HH5" s="41"/>
      <c r="HI5" s="41"/>
      <c r="HJ5" s="41"/>
      <c r="HK5" s="41"/>
      <c r="HL5" s="41"/>
      <c r="HM5" s="41"/>
      <c r="HN5" s="41"/>
      <c r="HO5" s="41"/>
      <c r="HP5" s="41"/>
      <c r="HQ5" s="41"/>
      <c r="HR5" s="41"/>
      <c r="HS5" s="41"/>
      <c r="HT5" s="41"/>
      <c r="HU5" s="41"/>
      <c r="HV5" s="41"/>
      <c r="HW5" s="41"/>
      <c r="HX5" s="41"/>
      <c r="HY5" s="41"/>
      <c r="HZ5" s="41"/>
      <c r="IA5" s="41"/>
      <c r="IB5" s="41"/>
      <c r="IC5" s="41"/>
      <c r="ID5" s="41"/>
      <c r="IE5" s="41"/>
      <c r="IF5" s="41"/>
      <c r="IG5" s="41"/>
      <c r="IH5" s="41"/>
    </row>
    <row r="6" spans="1:242" s="64" customFormat="1" ht="39.75" customHeight="1">
      <c r="A6" s="137" t="s">
        <v>29</v>
      </c>
      <c r="B6" s="128">
        <v>15590</v>
      </c>
      <c r="C6" s="128">
        <v>1185</v>
      </c>
      <c r="D6" s="128">
        <v>0</v>
      </c>
      <c r="E6" s="128">
        <v>20</v>
      </c>
      <c r="F6" s="128">
        <v>5844</v>
      </c>
      <c r="G6" s="128">
        <v>790</v>
      </c>
      <c r="H6" s="128">
        <v>187</v>
      </c>
      <c r="I6" s="128">
        <v>5</v>
      </c>
      <c r="J6" s="128">
        <v>11694</v>
      </c>
      <c r="K6" s="128">
        <v>935</v>
      </c>
      <c r="L6" s="128">
        <v>0</v>
      </c>
      <c r="M6" s="128">
        <v>0</v>
      </c>
      <c r="N6" s="128">
        <v>4</v>
      </c>
      <c r="O6" s="128">
        <v>12324</v>
      </c>
      <c r="P6" s="128">
        <v>878</v>
      </c>
      <c r="Q6" s="128">
        <v>0</v>
      </c>
      <c r="R6" s="128">
        <v>12</v>
      </c>
      <c r="S6" s="128">
        <v>6401</v>
      </c>
      <c r="T6" s="128">
        <v>339</v>
      </c>
      <c r="U6" s="128">
        <v>0</v>
      </c>
      <c r="V6" s="128">
        <v>1</v>
      </c>
      <c r="W6" s="128">
        <v>5426</v>
      </c>
      <c r="X6" s="128">
        <v>511</v>
      </c>
      <c r="Y6" s="128">
        <v>0</v>
      </c>
      <c r="Z6" s="128">
        <v>5</v>
      </c>
      <c r="AA6" s="128">
        <v>1638</v>
      </c>
      <c r="AB6" s="128">
        <v>139</v>
      </c>
      <c r="AC6" s="128">
        <v>0</v>
      </c>
      <c r="AD6" s="128">
        <v>0</v>
      </c>
      <c r="AE6" s="128">
        <v>801</v>
      </c>
      <c r="AF6" s="128">
        <v>224</v>
      </c>
      <c r="AG6" s="128">
        <v>0</v>
      </c>
      <c r="AH6" s="128">
        <v>0</v>
      </c>
      <c r="AI6" s="128">
        <v>633</v>
      </c>
      <c r="AJ6" s="128">
        <v>81</v>
      </c>
      <c r="AK6" s="128">
        <v>0</v>
      </c>
      <c r="AL6" s="128">
        <v>0</v>
      </c>
      <c r="AM6" s="128">
        <v>29</v>
      </c>
      <c r="AN6" s="128">
        <v>1</v>
      </c>
      <c r="AO6" s="128">
        <v>0</v>
      </c>
      <c r="AP6" s="128">
        <v>0</v>
      </c>
      <c r="AQ6" s="128">
        <f t="shared" si="0"/>
        <v>60380</v>
      </c>
      <c r="AR6" s="128">
        <f t="shared" si="0"/>
        <v>5083</v>
      </c>
      <c r="AS6" s="128">
        <f t="shared" si="0"/>
        <v>187</v>
      </c>
      <c r="AT6" s="128">
        <f t="shared" ref="AT6:AT8" si="1">M6</f>
        <v>0</v>
      </c>
      <c r="AU6" s="128">
        <f t="shared" ref="AU6:AU8" si="2">E6+I6+N6+R6+V6+Z6+AD6+AH6+AL6+AP6</f>
        <v>47</v>
      </c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  <c r="HU6" s="41"/>
      <c r="HV6" s="41"/>
      <c r="HW6" s="41"/>
      <c r="HX6" s="41"/>
      <c r="HY6" s="41"/>
      <c r="HZ6" s="41"/>
      <c r="IA6" s="41"/>
      <c r="IB6" s="41"/>
      <c r="IC6" s="41"/>
      <c r="ID6" s="41"/>
      <c r="IE6" s="41"/>
      <c r="IF6" s="41"/>
      <c r="IG6" s="41"/>
      <c r="IH6" s="41"/>
    </row>
    <row r="7" spans="1:242" ht="37.5" customHeight="1">
      <c r="A7" s="137" t="s">
        <v>50</v>
      </c>
      <c r="B7" s="128">
        <v>0</v>
      </c>
      <c r="C7" s="128">
        <v>0</v>
      </c>
      <c r="D7" s="128">
        <v>10</v>
      </c>
      <c r="E7" s="128">
        <v>0</v>
      </c>
      <c r="F7" s="128">
        <v>0</v>
      </c>
      <c r="G7" s="128">
        <v>0</v>
      </c>
      <c r="H7" s="128">
        <v>4</v>
      </c>
      <c r="I7" s="128">
        <v>0</v>
      </c>
      <c r="J7" s="128">
        <v>0</v>
      </c>
      <c r="K7" s="128">
        <v>0</v>
      </c>
      <c r="L7" s="128">
        <v>36</v>
      </c>
      <c r="M7" s="128">
        <v>1</v>
      </c>
      <c r="N7" s="128">
        <v>0</v>
      </c>
      <c r="O7" s="128">
        <v>0</v>
      </c>
      <c r="P7" s="128">
        <v>0</v>
      </c>
      <c r="Q7" s="128">
        <v>27</v>
      </c>
      <c r="R7" s="128">
        <v>0</v>
      </c>
      <c r="S7" s="128">
        <v>0</v>
      </c>
      <c r="T7" s="128">
        <v>0</v>
      </c>
      <c r="U7" s="128">
        <v>4</v>
      </c>
      <c r="V7" s="128">
        <v>0</v>
      </c>
      <c r="W7" s="128">
        <v>0</v>
      </c>
      <c r="X7" s="128">
        <v>0</v>
      </c>
      <c r="Y7" s="128">
        <v>6</v>
      </c>
      <c r="Z7" s="128">
        <v>0</v>
      </c>
      <c r="AA7" s="128">
        <v>0</v>
      </c>
      <c r="AB7" s="128">
        <v>0</v>
      </c>
      <c r="AC7" s="128">
        <v>18</v>
      </c>
      <c r="AD7" s="128">
        <v>0</v>
      </c>
      <c r="AE7" s="128">
        <v>0</v>
      </c>
      <c r="AF7" s="128">
        <v>0</v>
      </c>
      <c r="AG7" s="128">
        <v>1</v>
      </c>
      <c r="AH7" s="128">
        <v>0</v>
      </c>
      <c r="AI7" s="128">
        <v>0</v>
      </c>
      <c r="AJ7" s="128">
        <v>0</v>
      </c>
      <c r="AK7" s="128">
        <v>0</v>
      </c>
      <c r="AL7" s="128">
        <v>0</v>
      </c>
      <c r="AM7" s="128">
        <v>0</v>
      </c>
      <c r="AN7" s="128">
        <v>0</v>
      </c>
      <c r="AO7" s="128">
        <v>23</v>
      </c>
      <c r="AP7" s="128">
        <v>0</v>
      </c>
      <c r="AQ7" s="128">
        <f t="shared" si="0"/>
        <v>0</v>
      </c>
      <c r="AR7" s="128">
        <f t="shared" si="0"/>
        <v>0</v>
      </c>
      <c r="AS7" s="128">
        <f t="shared" si="0"/>
        <v>129</v>
      </c>
      <c r="AT7" s="128">
        <f t="shared" si="1"/>
        <v>1</v>
      </c>
      <c r="AU7" s="128">
        <f t="shared" si="2"/>
        <v>0</v>
      </c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  <c r="IC7" s="65"/>
      <c r="ID7" s="65"/>
      <c r="IE7" s="65"/>
      <c r="IF7" s="65"/>
      <c r="IG7" s="65"/>
      <c r="IH7" s="65"/>
    </row>
    <row r="8" spans="1:242" s="64" customFormat="1" ht="43.5" customHeight="1">
      <c r="A8" s="137" t="s">
        <v>31</v>
      </c>
      <c r="B8" s="128">
        <v>24222</v>
      </c>
      <c r="C8" s="128">
        <v>1737</v>
      </c>
      <c r="D8" s="128">
        <v>155</v>
      </c>
      <c r="E8" s="128">
        <v>20</v>
      </c>
      <c r="F8" s="128">
        <v>9146</v>
      </c>
      <c r="G8" s="128">
        <v>1160</v>
      </c>
      <c r="H8" s="128">
        <v>244</v>
      </c>
      <c r="I8" s="128">
        <v>5</v>
      </c>
      <c r="J8" s="128">
        <v>18504</v>
      </c>
      <c r="K8" s="128">
        <v>1395</v>
      </c>
      <c r="L8" s="128">
        <v>459</v>
      </c>
      <c r="M8" s="128">
        <v>4</v>
      </c>
      <c r="N8" s="128">
        <v>4</v>
      </c>
      <c r="O8" s="128">
        <v>19217</v>
      </c>
      <c r="P8" s="128">
        <v>1276</v>
      </c>
      <c r="Q8" s="128">
        <v>757</v>
      </c>
      <c r="R8" s="128">
        <v>12</v>
      </c>
      <c r="S8" s="128">
        <v>9865</v>
      </c>
      <c r="T8" s="128">
        <v>519</v>
      </c>
      <c r="U8" s="128">
        <v>217</v>
      </c>
      <c r="V8" s="128">
        <v>1</v>
      </c>
      <c r="W8" s="128">
        <v>8353</v>
      </c>
      <c r="X8" s="128">
        <v>760</v>
      </c>
      <c r="Y8" s="128">
        <v>91</v>
      </c>
      <c r="Z8" s="128">
        <v>5</v>
      </c>
      <c r="AA8" s="128">
        <v>2997</v>
      </c>
      <c r="AB8" s="128">
        <v>239</v>
      </c>
      <c r="AC8" s="128">
        <v>28</v>
      </c>
      <c r="AD8" s="128">
        <v>0</v>
      </c>
      <c r="AE8" s="128">
        <v>1485</v>
      </c>
      <c r="AF8" s="128">
        <v>466</v>
      </c>
      <c r="AG8" s="128">
        <v>21</v>
      </c>
      <c r="AH8" s="128">
        <v>0</v>
      </c>
      <c r="AI8" s="128">
        <v>1151</v>
      </c>
      <c r="AJ8" s="128">
        <v>146</v>
      </c>
      <c r="AK8" s="128">
        <v>1</v>
      </c>
      <c r="AL8" s="128">
        <v>0</v>
      </c>
      <c r="AM8" s="128">
        <v>68</v>
      </c>
      <c r="AN8" s="128">
        <v>4</v>
      </c>
      <c r="AO8" s="128">
        <v>43</v>
      </c>
      <c r="AP8" s="128">
        <v>0</v>
      </c>
      <c r="AQ8" s="128">
        <f t="shared" si="0"/>
        <v>95008</v>
      </c>
      <c r="AR8" s="128">
        <f t="shared" si="0"/>
        <v>7702</v>
      </c>
      <c r="AS8" s="128">
        <f t="shared" si="0"/>
        <v>2016</v>
      </c>
      <c r="AT8" s="128">
        <f t="shared" si="1"/>
        <v>4</v>
      </c>
      <c r="AU8" s="128">
        <f t="shared" si="2"/>
        <v>47</v>
      </c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41"/>
      <c r="DW8" s="41"/>
      <c r="DX8" s="41"/>
      <c r="DY8" s="41"/>
      <c r="DZ8" s="41"/>
      <c r="EA8" s="41"/>
      <c r="EB8" s="41"/>
      <c r="EC8" s="41"/>
      <c r="ED8" s="41"/>
      <c r="EE8" s="41"/>
      <c r="EF8" s="41"/>
      <c r="EG8" s="41"/>
      <c r="EH8" s="41"/>
      <c r="EI8" s="41"/>
      <c r="EJ8" s="41"/>
      <c r="EK8" s="41"/>
      <c r="EL8" s="41"/>
      <c r="EM8" s="41"/>
      <c r="EN8" s="41"/>
      <c r="EO8" s="41"/>
      <c r="EP8" s="41"/>
      <c r="EQ8" s="41"/>
      <c r="ER8" s="41"/>
      <c r="ES8" s="41"/>
      <c r="ET8" s="41"/>
      <c r="EU8" s="41"/>
      <c r="EV8" s="41"/>
      <c r="EW8" s="41"/>
      <c r="EX8" s="41"/>
      <c r="EY8" s="41"/>
      <c r="EZ8" s="41"/>
      <c r="FA8" s="41"/>
      <c r="FB8" s="41"/>
      <c r="FC8" s="41"/>
      <c r="FD8" s="41"/>
      <c r="FE8" s="41"/>
      <c r="FF8" s="41"/>
      <c r="FG8" s="41"/>
      <c r="FH8" s="41"/>
      <c r="FI8" s="41"/>
      <c r="FJ8" s="41"/>
      <c r="FK8" s="41"/>
      <c r="FL8" s="41"/>
      <c r="FM8" s="41"/>
      <c r="FN8" s="41"/>
      <c r="FO8" s="41"/>
      <c r="FP8" s="41"/>
      <c r="FQ8" s="41"/>
      <c r="FR8" s="41"/>
      <c r="FS8" s="41"/>
      <c r="FT8" s="41"/>
      <c r="FU8" s="41"/>
      <c r="FV8" s="41"/>
      <c r="FW8" s="41"/>
      <c r="FX8" s="41"/>
      <c r="FY8" s="41"/>
      <c r="FZ8" s="41"/>
      <c r="GA8" s="41"/>
      <c r="GB8" s="41"/>
      <c r="GC8" s="41"/>
      <c r="GD8" s="41"/>
      <c r="GE8" s="41"/>
      <c r="GF8" s="41"/>
      <c r="GG8" s="41"/>
      <c r="GH8" s="41"/>
      <c r="GI8" s="41"/>
      <c r="GJ8" s="41"/>
      <c r="GK8" s="41"/>
      <c r="GL8" s="41"/>
      <c r="GM8" s="41"/>
      <c r="GN8" s="41"/>
      <c r="GO8" s="41"/>
      <c r="GP8" s="41"/>
      <c r="GQ8" s="41"/>
      <c r="GR8" s="41"/>
      <c r="GS8" s="41"/>
      <c r="GT8" s="41"/>
      <c r="GU8" s="41"/>
      <c r="GV8" s="41"/>
      <c r="GW8" s="41"/>
      <c r="GX8" s="41"/>
      <c r="GY8" s="41"/>
      <c r="GZ8" s="41"/>
      <c r="HA8" s="41"/>
      <c r="HB8" s="41"/>
      <c r="HC8" s="41"/>
      <c r="HD8" s="41"/>
      <c r="HE8" s="41"/>
      <c r="HF8" s="41"/>
      <c r="HG8" s="41"/>
      <c r="HH8" s="41"/>
      <c r="HI8" s="41"/>
      <c r="HJ8" s="41"/>
      <c r="HK8" s="41"/>
      <c r="HL8" s="41"/>
      <c r="HM8" s="41"/>
      <c r="HN8" s="41"/>
      <c r="HO8" s="41"/>
      <c r="HP8" s="41"/>
      <c r="HQ8" s="41"/>
      <c r="HR8" s="41"/>
      <c r="HS8" s="41"/>
      <c r="HT8" s="41"/>
      <c r="HU8" s="41"/>
      <c r="HV8" s="41"/>
      <c r="HW8" s="41"/>
      <c r="HX8" s="41"/>
      <c r="HY8" s="41"/>
      <c r="HZ8" s="41"/>
      <c r="IA8" s="41"/>
      <c r="IB8" s="41"/>
      <c r="IC8" s="41"/>
      <c r="ID8" s="41"/>
      <c r="IE8" s="41"/>
      <c r="IF8" s="41"/>
      <c r="IG8" s="41"/>
      <c r="IH8" s="41"/>
    </row>
    <row r="9" spans="1:242" s="66" customFormat="1" ht="15" customHeight="1"/>
  </sheetData>
  <mergeCells count="13">
    <mergeCell ref="A1:AU1"/>
    <mergeCell ref="AE3:AH3"/>
    <mergeCell ref="AI3:AL3"/>
    <mergeCell ref="AQ3:AU3"/>
    <mergeCell ref="A3:A4"/>
    <mergeCell ref="B3:E3"/>
    <mergeCell ref="F3:I3"/>
    <mergeCell ref="J3:N3"/>
    <mergeCell ref="O3:R3"/>
    <mergeCell ref="S3:V3"/>
    <mergeCell ref="W3:Z3"/>
    <mergeCell ref="AA3:AD3"/>
    <mergeCell ref="AM3:AP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36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J9"/>
  <sheetViews>
    <sheetView showGridLines="0" topLeftCell="B1" zoomScale="80" zoomScaleNormal="80" workbookViewId="0">
      <selection sqref="A1:AJ1"/>
    </sheetView>
  </sheetViews>
  <sheetFormatPr defaultColWidth="9.140625" defaultRowHeight="15"/>
  <cols>
    <col min="1" max="1" width="47.140625" style="60" customWidth="1"/>
    <col min="2" max="10" width="8" style="60" customWidth="1"/>
    <col min="11" max="11" width="9.5703125" style="60" bestFit="1" customWidth="1"/>
    <col min="12" max="19" width="8" style="60" customWidth="1"/>
    <col min="20" max="20" width="8.28515625" style="60" customWidth="1"/>
    <col min="21" max="22" width="8" style="60" customWidth="1"/>
    <col min="23" max="23" width="8.5703125" style="60" customWidth="1"/>
    <col min="24" max="24" width="8" style="60" customWidth="1"/>
    <col min="25" max="25" width="9.5703125" style="60" bestFit="1" customWidth="1"/>
    <col min="26" max="35" width="8" style="60" customWidth="1"/>
    <col min="36" max="36" width="9.5703125" style="60" bestFit="1" customWidth="1"/>
    <col min="37" max="16384" width="9.140625" style="60"/>
  </cols>
  <sheetData>
    <row r="1" spans="1:36" ht="23.25" customHeight="1">
      <c r="A1" s="149" t="s">
        <v>108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5" customHeight="1">
      <c r="A2" s="173" t="s">
        <v>20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</row>
    <row r="3" spans="1:36" s="61" customFormat="1" ht="45" customHeight="1">
      <c r="A3" s="165" t="s">
        <v>60</v>
      </c>
      <c r="B3" s="140" t="s">
        <v>3</v>
      </c>
      <c r="C3" s="140"/>
      <c r="D3" s="174"/>
      <c r="E3" s="140" t="s">
        <v>32</v>
      </c>
      <c r="F3" s="140"/>
      <c r="G3" s="174"/>
      <c r="H3" s="146" t="s">
        <v>76</v>
      </c>
      <c r="I3" s="164"/>
      <c r="J3" s="164"/>
      <c r="K3" s="147"/>
      <c r="L3" s="140" t="s">
        <v>5</v>
      </c>
      <c r="M3" s="140"/>
      <c r="N3" s="175"/>
      <c r="O3" s="146" t="s">
        <v>68</v>
      </c>
      <c r="P3" s="164"/>
      <c r="Q3" s="171"/>
      <c r="R3" s="140" t="s">
        <v>33</v>
      </c>
      <c r="S3" s="140"/>
      <c r="T3" s="175"/>
      <c r="U3" s="140" t="s">
        <v>18</v>
      </c>
      <c r="V3" s="140"/>
      <c r="W3" s="175"/>
      <c r="X3" s="146" t="s">
        <v>6</v>
      </c>
      <c r="Y3" s="164"/>
      <c r="Z3" s="147"/>
      <c r="AA3" s="146" t="s">
        <v>49</v>
      </c>
      <c r="AB3" s="164"/>
      <c r="AC3" s="147"/>
      <c r="AD3" s="146" t="s">
        <v>98</v>
      </c>
      <c r="AE3" s="164"/>
      <c r="AF3" s="164"/>
      <c r="AG3" s="146" t="s">
        <v>23</v>
      </c>
      <c r="AH3" s="164"/>
      <c r="AI3" s="164"/>
      <c r="AJ3" s="147"/>
    </row>
    <row r="4" spans="1:36" ht="24.75" customHeight="1">
      <c r="A4" s="166"/>
      <c r="B4" s="62" t="s">
        <v>21</v>
      </c>
      <c r="C4" s="62" t="s">
        <v>22</v>
      </c>
      <c r="D4" s="62" t="s">
        <v>15</v>
      </c>
      <c r="E4" s="62" t="s">
        <v>21</v>
      </c>
      <c r="F4" s="62" t="s">
        <v>22</v>
      </c>
      <c r="G4" s="62" t="s">
        <v>15</v>
      </c>
      <c r="H4" s="62" t="s">
        <v>21</v>
      </c>
      <c r="I4" s="62" t="s">
        <v>22</v>
      </c>
      <c r="J4" s="62" t="s">
        <v>15</v>
      </c>
      <c r="K4" s="62" t="s">
        <v>37</v>
      </c>
      <c r="L4" s="62" t="s">
        <v>21</v>
      </c>
      <c r="M4" s="62" t="s">
        <v>22</v>
      </c>
      <c r="N4" s="62" t="s">
        <v>15</v>
      </c>
      <c r="O4" s="62" t="s">
        <v>21</v>
      </c>
      <c r="P4" s="62" t="s">
        <v>22</v>
      </c>
      <c r="Q4" s="62" t="s">
        <v>15</v>
      </c>
      <c r="R4" s="62" t="s">
        <v>21</v>
      </c>
      <c r="S4" s="62" t="s">
        <v>22</v>
      </c>
      <c r="T4" s="62" t="s">
        <v>15</v>
      </c>
      <c r="U4" s="62" t="s">
        <v>21</v>
      </c>
      <c r="V4" s="62" t="s">
        <v>22</v>
      </c>
      <c r="W4" s="62" t="s">
        <v>15</v>
      </c>
      <c r="X4" s="62" t="s">
        <v>21</v>
      </c>
      <c r="Y4" s="62" t="s">
        <v>22</v>
      </c>
      <c r="Z4" s="62" t="s">
        <v>15</v>
      </c>
      <c r="AA4" s="62" t="s">
        <v>21</v>
      </c>
      <c r="AB4" s="62" t="s">
        <v>22</v>
      </c>
      <c r="AC4" s="62" t="s">
        <v>15</v>
      </c>
      <c r="AD4" s="132" t="s">
        <v>21</v>
      </c>
      <c r="AE4" s="132" t="s">
        <v>22</v>
      </c>
      <c r="AF4" s="132" t="s">
        <v>15</v>
      </c>
      <c r="AG4" s="62" t="s">
        <v>21</v>
      </c>
      <c r="AH4" s="62" t="s">
        <v>22</v>
      </c>
      <c r="AI4" s="62" t="s">
        <v>15</v>
      </c>
      <c r="AJ4" s="62" t="s">
        <v>37</v>
      </c>
    </row>
    <row r="5" spans="1:36" s="41" customFormat="1" ht="39.950000000000003" customHeight="1">
      <c r="A5" s="63" t="s">
        <v>28</v>
      </c>
      <c r="B5" s="116">
        <v>35.64</v>
      </c>
      <c r="C5" s="116">
        <v>31.78</v>
      </c>
      <c r="D5" s="116">
        <v>93.55</v>
      </c>
      <c r="E5" s="116">
        <v>36.1</v>
      </c>
      <c r="F5" s="116">
        <v>31.9</v>
      </c>
      <c r="G5" s="116">
        <v>21.72</v>
      </c>
      <c r="H5" s="116">
        <v>36.799999999999997</v>
      </c>
      <c r="I5" s="116">
        <v>32.97</v>
      </c>
      <c r="J5" s="116">
        <v>92.16</v>
      </c>
      <c r="K5" s="116">
        <v>75</v>
      </c>
      <c r="L5" s="116">
        <v>35.869999999999997</v>
      </c>
      <c r="M5" s="116">
        <v>31.19</v>
      </c>
      <c r="N5" s="116">
        <v>96.43</v>
      </c>
      <c r="O5" s="116">
        <v>35.11</v>
      </c>
      <c r="P5" s="116">
        <v>34.68</v>
      </c>
      <c r="Q5" s="116">
        <v>98.16</v>
      </c>
      <c r="R5" s="116">
        <v>35.04</v>
      </c>
      <c r="S5" s="116">
        <v>32.76</v>
      </c>
      <c r="T5" s="116">
        <v>93.41</v>
      </c>
      <c r="U5" s="116">
        <v>45.35</v>
      </c>
      <c r="V5" s="116">
        <v>41.84</v>
      </c>
      <c r="W5" s="116">
        <v>35.71</v>
      </c>
      <c r="X5" s="116">
        <v>46.06</v>
      </c>
      <c r="Y5" s="116">
        <v>51.93</v>
      </c>
      <c r="Z5" s="116">
        <v>95.24</v>
      </c>
      <c r="AA5" s="116">
        <v>45</v>
      </c>
      <c r="AB5" s="116">
        <v>44.52</v>
      </c>
      <c r="AC5" s="116">
        <v>100</v>
      </c>
      <c r="AD5" s="116">
        <v>57.35</v>
      </c>
      <c r="AE5" s="116">
        <v>75</v>
      </c>
      <c r="AF5" s="116">
        <v>46.51</v>
      </c>
      <c r="AG5" s="116">
        <v>36.450000000000003</v>
      </c>
      <c r="AH5" s="116">
        <v>34</v>
      </c>
      <c r="AI5" s="116">
        <v>84.32</v>
      </c>
      <c r="AJ5" s="116">
        <v>75</v>
      </c>
    </row>
    <row r="6" spans="1:36" s="41" customFormat="1" ht="39" customHeight="1">
      <c r="A6" s="63" t="s">
        <v>29</v>
      </c>
      <c r="B6" s="116">
        <v>64.36</v>
      </c>
      <c r="C6" s="116">
        <v>68.22</v>
      </c>
      <c r="D6" s="116">
        <v>0</v>
      </c>
      <c r="E6" s="116">
        <v>63.9</v>
      </c>
      <c r="F6" s="116">
        <v>68.099999999999994</v>
      </c>
      <c r="G6" s="116">
        <v>76.64</v>
      </c>
      <c r="H6" s="116">
        <v>63.2</v>
      </c>
      <c r="I6" s="116">
        <v>67.03</v>
      </c>
      <c r="J6" s="116">
        <v>0</v>
      </c>
      <c r="K6" s="116">
        <v>0</v>
      </c>
      <c r="L6" s="116">
        <v>64.13</v>
      </c>
      <c r="M6" s="116">
        <v>68.81</v>
      </c>
      <c r="N6" s="116">
        <v>0</v>
      </c>
      <c r="O6" s="116">
        <v>64.89</v>
      </c>
      <c r="P6" s="116">
        <v>65.319999999999993</v>
      </c>
      <c r="Q6" s="116">
        <v>0</v>
      </c>
      <c r="R6" s="116">
        <v>64.959999999999994</v>
      </c>
      <c r="S6" s="116">
        <v>67.239999999999995</v>
      </c>
      <c r="T6" s="116">
        <v>0</v>
      </c>
      <c r="U6" s="116">
        <v>54.65</v>
      </c>
      <c r="V6" s="116">
        <v>58.16</v>
      </c>
      <c r="W6" s="116">
        <v>0</v>
      </c>
      <c r="X6" s="116">
        <v>53.94</v>
      </c>
      <c r="Y6" s="116">
        <v>48.07</v>
      </c>
      <c r="Z6" s="116">
        <v>0</v>
      </c>
      <c r="AA6" s="116">
        <v>55</v>
      </c>
      <c r="AB6" s="116">
        <v>55.48</v>
      </c>
      <c r="AC6" s="116">
        <v>0</v>
      </c>
      <c r="AD6" s="116">
        <v>42.65</v>
      </c>
      <c r="AE6" s="116">
        <v>25</v>
      </c>
      <c r="AF6" s="116">
        <v>0</v>
      </c>
      <c r="AG6" s="116">
        <v>63.55</v>
      </c>
      <c r="AH6" s="116">
        <v>66</v>
      </c>
      <c r="AI6" s="79">
        <v>9.2799999999999994</v>
      </c>
      <c r="AJ6" s="116">
        <v>0</v>
      </c>
    </row>
    <row r="7" spans="1:36" ht="39.950000000000003" customHeight="1">
      <c r="A7" s="63" t="s">
        <v>30</v>
      </c>
      <c r="B7" s="116">
        <v>0</v>
      </c>
      <c r="C7" s="116">
        <v>0</v>
      </c>
      <c r="D7" s="116">
        <v>6.45</v>
      </c>
      <c r="E7" s="116">
        <v>0</v>
      </c>
      <c r="F7" s="116">
        <v>0</v>
      </c>
      <c r="G7" s="116">
        <v>1.64</v>
      </c>
      <c r="H7" s="116">
        <v>0</v>
      </c>
      <c r="I7" s="116">
        <v>0</v>
      </c>
      <c r="J7" s="116">
        <v>7.84</v>
      </c>
      <c r="K7" s="116">
        <v>25</v>
      </c>
      <c r="L7" s="116">
        <v>0</v>
      </c>
      <c r="M7" s="116">
        <v>0</v>
      </c>
      <c r="N7" s="116">
        <v>3.57</v>
      </c>
      <c r="O7" s="116">
        <v>0</v>
      </c>
      <c r="P7" s="116">
        <v>0</v>
      </c>
      <c r="Q7" s="116">
        <v>1.84</v>
      </c>
      <c r="R7" s="116">
        <v>0</v>
      </c>
      <c r="S7" s="116">
        <v>0</v>
      </c>
      <c r="T7" s="116">
        <v>6.59</v>
      </c>
      <c r="U7" s="116">
        <v>0</v>
      </c>
      <c r="V7" s="116">
        <v>0</v>
      </c>
      <c r="W7" s="116">
        <v>64.290000000000006</v>
      </c>
      <c r="X7" s="116">
        <v>0</v>
      </c>
      <c r="Y7" s="116">
        <v>0</v>
      </c>
      <c r="Z7" s="116">
        <v>4.76</v>
      </c>
      <c r="AA7" s="116">
        <v>0</v>
      </c>
      <c r="AB7" s="116">
        <v>0</v>
      </c>
      <c r="AC7" s="116">
        <v>0</v>
      </c>
      <c r="AD7" s="116">
        <v>0</v>
      </c>
      <c r="AE7" s="116">
        <v>0</v>
      </c>
      <c r="AF7" s="116">
        <v>53.49</v>
      </c>
      <c r="AG7" s="116">
        <v>0</v>
      </c>
      <c r="AH7" s="116">
        <v>0</v>
      </c>
      <c r="AI7" s="79">
        <v>6.4</v>
      </c>
      <c r="AJ7" s="116">
        <v>25</v>
      </c>
    </row>
    <row r="8" spans="1:36" s="41" customFormat="1" ht="39.950000000000003" customHeight="1">
      <c r="A8" s="63" t="s">
        <v>31</v>
      </c>
      <c r="B8" s="116">
        <f>SUM(B5:B7)</f>
        <v>100</v>
      </c>
      <c r="C8" s="116">
        <f t="shared" ref="C8:AJ8" si="0">SUM(C5:C7)</f>
        <v>100</v>
      </c>
      <c r="D8" s="116">
        <f t="shared" si="0"/>
        <v>100</v>
      </c>
      <c r="E8" s="116">
        <f t="shared" si="0"/>
        <v>100</v>
      </c>
      <c r="F8" s="116">
        <f t="shared" si="0"/>
        <v>100</v>
      </c>
      <c r="G8" s="116">
        <f t="shared" si="0"/>
        <v>100</v>
      </c>
      <c r="H8" s="116">
        <f t="shared" si="0"/>
        <v>100</v>
      </c>
      <c r="I8" s="116">
        <f t="shared" si="0"/>
        <v>100</v>
      </c>
      <c r="J8" s="116">
        <f t="shared" si="0"/>
        <v>100</v>
      </c>
      <c r="K8" s="116">
        <f t="shared" si="0"/>
        <v>100</v>
      </c>
      <c r="L8" s="116">
        <f t="shared" si="0"/>
        <v>100</v>
      </c>
      <c r="M8" s="116">
        <f t="shared" si="0"/>
        <v>100</v>
      </c>
      <c r="N8" s="116">
        <f t="shared" si="0"/>
        <v>100</v>
      </c>
      <c r="O8" s="116">
        <f t="shared" si="0"/>
        <v>100</v>
      </c>
      <c r="P8" s="116">
        <f t="shared" si="0"/>
        <v>100</v>
      </c>
      <c r="Q8" s="116">
        <f t="shared" si="0"/>
        <v>100</v>
      </c>
      <c r="R8" s="116">
        <f t="shared" si="0"/>
        <v>100</v>
      </c>
      <c r="S8" s="116">
        <f t="shared" si="0"/>
        <v>100</v>
      </c>
      <c r="T8" s="116">
        <f t="shared" si="0"/>
        <v>100</v>
      </c>
      <c r="U8" s="116">
        <f t="shared" si="0"/>
        <v>100</v>
      </c>
      <c r="V8" s="116">
        <f t="shared" si="0"/>
        <v>100</v>
      </c>
      <c r="W8" s="116">
        <f t="shared" si="0"/>
        <v>100</v>
      </c>
      <c r="X8" s="116">
        <f t="shared" si="0"/>
        <v>100</v>
      </c>
      <c r="Y8" s="116">
        <f t="shared" si="0"/>
        <v>100</v>
      </c>
      <c r="Z8" s="116">
        <f t="shared" si="0"/>
        <v>100</v>
      </c>
      <c r="AA8" s="116">
        <f t="shared" si="0"/>
        <v>100</v>
      </c>
      <c r="AB8" s="116">
        <f t="shared" si="0"/>
        <v>100</v>
      </c>
      <c r="AC8" s="116">
        <f t="shared" si="0"/>
        <v>100</v>
      </c>
      <c r="AD8" s="116">
        <f t="shared" si="0"/>
        <v>100</v>
      </c>
      <c r="AE8" s="116">
        <f t="shared" si="0"/>
        <v>100</v>
      </c>
      <c r="AF8" s="116">
        <f t="shared" si="0"/>
        <v>100</v>
      </c>
      <c r="AG8" s="116">
        <f t="shared" si="0"/>
        <v>100</v>
      </c>
      <c r="AH8" s="116">
        <f t="shared" si="0"/>
        <v>100</v>
      </c>
      <c r="AI8" s="116">
        <f t="shared" si="0"/>
        <v>100</v>
      </c>
      <c r="AJ8" s="116">
        <f t="shared" si="0"/>
        <v>100</v>
      </c>
    </row>
    <row r="9" spans="1:36"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</row>
  </sheetData>
  <mergeCells count="14">
    <mergeCell ref="X3:Z3"/>
    <mergeCell ref="AA3:AC3"/>
    <mergeCell ref="AG3:AJ3"/>
    <mergeCell ref="A1:AJ1"/>
    <mergeCell ref="A2:AJ2"/>
    <mergeCell ref="A3:A4"/>
    <mergeCell ref="B3:D3"/>
    <mergeCell ref="E3:G3"/>
    <mergeCell ref="H3:K3"/>
    <mergeCell ref="L3:N3"/>
    <mergeCell ref="O3:Q3"/>
    <mergeCell ref="R3:T3"/>
    <mergeCell ref="U3:W3"/>
    <mergeCell ref="AD3:AF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4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H20"/>
  <sheetViews>
    <sheetView showGridLines="0" zoomScale="90" zoomScaleNormal="90" workbookViewId="0">
      <selection sqref="A1:H1"/>
    </sheetView>
  </sheetViews>
  <sheetFormatPr defaultColWidth="9.140625" defaultRowHeight="13.5" customHeight="1"/>
  <cols>
    <col min="1" max="1" width="59.42578125" style="11" customWidth="1"/>
    <col min="2" max="4" width="12.42578125" style="9" customWidth="1"/>
    <col min="5" max="8" width="10.28515625" style="9" customWidth="1"/>
    <col min="9" max="16384" width="9.140625" style="9"/>
  </cols>
  <sheetData>
    <row r="1" spans="1:8" ht="40.5" customHeight="1">
      <c r="A1" s="176" t="s">
        <v>92</v>
      </c>
      <c r="B1" s="176"/>
      <c r="C1" s="176"/>
      <c r="D1" s="176"/>
      <c r="E1" s="176"/>
      <c r="F1" s="176"/>
      <c r="G1" s="176"/>
      <c r="H1" s="176"/>
    </row>
    <row r="2" spans="1:8" ht="13.5" customHeight="1">
      <c r="A2" s="29"/>
      <c r="B2" s="12"/>
    </row>
    <row r="3" spans="1:8" ht="30.75" customHeight="1">
      <c r="A3" s="181" t="s">
        <v>56</v>
      </c>
      <c r="B3" s="103">
        <v>2021</v>
      </c>
      <c r="C3" s="183">
        <v>2022</v>
      </c>
      <c r="D3" s="184"/>
      <c r="E3" s="184"/>
      <c r="F3" s="184"/>
      <c r="G3" s="184"/>
      <c r="H3" s="185"/>
    </row>
    <row r="4" spans="1:8" ht="32.25" customHeight="1">
      <c r="A4" s="182"/>
      <c r="B4" s="104">
        <v>12</v>
      </c>
      <c r="C4" s="104">
        <v>1</v>
      </c>
      <c r="D4" s="104">
        <v>2</v>
      </c>
      <c r="E4" s="104">
        <v>3</v>
      </c>
      <c r="F4" s="104">
        <v>4</v>
      </c>
      <c r="G4" s="104">
        <v>5</v>
      </c>
      <c r="H4" s="104">
        <v>6</v>
      </c>
    </row>
    <row r="5" spans="1:8" ht="35.1" customHeight="1">
      <c r="A5" s="14" t="s">
        <v>16</v>
      </c>
      <c r="B5" s="120">
        <v>1208625</v>
      </c>
      <c r="C5" s="120">
        <v>1208508</v>
      </c>
      <c r="D5" s="120">
        <v>1221250</v>
      </c>
      <c r="E5" s="120">
        <v>1220785</v>
      </c>
      <c r="F5" s="120">
        <v>1220051</v>
      </c>
      <c r="G5" s="120">
        <v>1233556</v>
      </c>
      <c r="H5" s="120">
        <v>1232975</v>
      </c>
    </row>
    <row r="6" spans="1:8" ht="35.1" customHeight="1">
      <c r="A6" s="14" t="s">
        <v>17</v>
      </c>
      <c r="B6" s="120">
        <v>486355</v>
      </c>
      <c r="C6" s="120">
        <v>486317</v>
      </c>
      <c r="D6" s="120">
        <v>483011</v>
      </c>
      <c r="E6" s="120">
        <v>482918</v>
      </c>
      <c r="F6" s="120">
        <v>482818</v>
      </c>
      <c r="G6" s="120">
        <v>476668</v>
      </c>
      <c r="H6" s="120">
        <v>476455</v>
      </c>
    </row>
    <row r="7" spans="1:8" ht="35.1" customHeight="1">
      <c r="A7" s="121" t="s">
        <v>71</v>
      </c>
      <c r="B7" s="120">
        <v>874595</v>
      </c>
      <c r="C7" s="120">
        <v>874214</v>
      </c>
      <c r="D7" s="120">
        <v>890172</v>
      </c>
      <c r="E7" s="120">
        <v>889442</v>
      </c>
      <c r="F7" s="120">
        <v>888974</v>
      </c>
      <c r="G7" s="120">
        <v>903722</v>
      </c>
      <c r="H7" s="120">
        <v>902582</v>
      </c>
    </row>
    <row r="8" spans="1:8" ht="35.1" customHeight="1">
      <c r="A8" s="14" t="s">
        <v>5</v>
      </c>
      <c r="B8" s="120">
        <v>1031877</v>
      </c>
      <c r="C8" s="120">
        <v>1031408</v>
      </c>
      <c r="D8" s="120">
        <v>1030351</v>
      </c>
      <c r="E8" s="120">
        <v>1029850</v>
      </c>
      <c r="F8" s="120">
        <v>1029124</v>
      </c>
      <c r="G8" s="120">
        <v>1023095</v>
      </c>
      <c r="H8" s="120">
        <v>1021270</v>
      </c>
    </row>
    <row r="9" spans="1:8" ht="35.1" customHeight="1">
      <c r="A9" s="34" t="s">
        <v>77</v>
      </c>
      <c r="B9" s="120">
        <v>408971</v>
      </c>
      <c r="C9" s="120">
        <v>408693</v>
      </c>
      <c r="D9" s="120">
        <v>409434</v>
      </c>
      <c r="E9" s="120">
        <v>409224</v>
      </c>
      <c r="F9" s="120">
        <v>409159</v>
      </c>
      <c r="G9" s="120">
        <v>410554</v>
      </c>
      <c r="H9" s="120">
        <v>410086</v>
      </c>
    </row>
    <row r="10" spans="1:8" ht="34.5" customHeight="1">
      <c r="A10" s="121" t="s">
        <v>69</v>
      </c>
      <c r="B10" s="120">
        <v>405453</v>
      </c>
      <c r="C10" s="120">
        <v>405321</v>
      </c>
      <c r="D10" s="120">
        <v>403949</v>
      </c>
      <c r="E10" s="120">
        <v>403895</v>
      </c>
      <c r="F10" s="120">
        <v>403786</v>
      </c>
      <c r="G10" s="120">
        <v>400804</v>
      </c>
      <c r="H10" s="120">
        <v>400581</v>
      </c>
    </row>
    <row r="11" spans="1:8" ht="35.1" customHeight="1">
      <c r="A11" s="32" t="s">
        <v>73</v>
      </c>
      <c r="B11" s="120">
        <v>224736</v>
      </c>
      <c r="C11" s="120">
        <v>224764</v>
      </c>
      <c r="D11" s="120">
        <v>226941</v>
      </c>
      <c r="E11" s="120">
        <v>226981</v>
      </c>
      <c r="F11" s="120">
        <v>229644</v>
      </c>
      <c r="G11" s="120">
        <v>228388</v>
      </c>
      <c r="H11" s="120">
        <v>228458</v>
      </c>
    </row>
    <row r="12" spans="1:8" ht="35.1" customHeight="1">
      <c r="A12" s="28" t="s">
        <v>6</v>
      </c>
      <c r="B12" s="120">
        <v>127218</v>
      </c>
      <c r="C12" s="120">
        <v>127293</v>
      </c>
      <c r="D12" s="120">
        <v>128926</v>
      </c>
      <c r="E12" s="120">
        <v>129007</v>
      </c>
      <c r="F12" s="120">
        <v>129055</v>
      </c>
      <c r="G12" s="120">
        <v>129093</v>
      </c>
      <c r="H12" s="120">
        <v>129316</v>
      </c>
    </row>
    <row r="13" spans="1:8" ht="35.1" customHeight="1">
      <c r="A13" s="28" t="s">
        <v>36</v>
      </c>
      <c r="B13" s="120">
        <v>81924</v>
      </c>
      <c r="C13" s="120">
        <v>81932</v>
      </c>
      <c r="D13" s="120">
        <v>81692</v>
      </c>
      <c r="E13" s="120">
        <v>81717</v>
      </c>
      <c r="F13" s="120">
        <v>81720</v>
      </c>
      <c r="G13" s="120">
        <v>80561</v>
      </c>
      <c r="H13" s="120">
        <v>80572</v>
      </c>
    </row>
    <row r="14" spans="1:8" ht="35.1" customHeight="1">
      <c r="A14" s="135" t="s">
        <v>67</v>
      </c>
      <c r="B14" s="120">
        <v>0</v>
      </c>
      <c r="C14" s="120">
        <v>1639</v>
      </c>
      <c r="D14" s="120">
        <v>2891</v>
      </c>
      <c r="E14" s="120">
        <v>2932</v>
      </c>
      <c r="F14" s="120">
        <v>2938</v>
      </c>
      <c r="G14" s="120">
        <v>5079</v>
      </c>
      <c r="H14" s="120">
        <v>5366</v>
      </c>
    </row>
    <row r="15" spans="1:8" ht="35.1" customHeight="1">
      <c r="A15" s="31" t="s">
        <v>23</v>
      </c>
      <c r="B15" s="120">
        <v>4849754</v>
      </c>
      <c r="C15" s="120">
        <v>4850089</v>
      </c>
      <c r="D15" s="120">
        <v>4878617</v>
      </c>
      <c r="E15" s="120">
        <v>4876751</v>
      </c>
      <c r="F15" s="120">
        <v>4877269</v>
      </c>
      <c r="G15" s="120">
        <v>4891520</v>
      </c>
      <c r="H15" s="120">
        <v>4887661</v>
      </c>
    </row>
    <row r="16" spans="1:8" ht="18.75" customHeight="1">
      <c r="A16" s="10"/>
      <c r="B16" s="118"/>
      <c r="C16" s="118"/>
      <c r="D16" s="118"/>
    </row>
    <row r="17" spans="1:5" ht="21" customHeight="1">
      <c r="A17" s="178" t="s">
        <v>34</v>
      </c>
      <c r="B17" s="179"/>
      <c r="C17" s="179"/>
      <c r="D17" s="179"/>
    </row>
    <row r="18" spans="1:5" ht="21" customHeight="1">
      <c r="A18" s="178" t="s">
        <v>48</v>
      </c>
      <c r="B18" s="180"/>
      <c r="C18" s="180"/>
      <c r="D18" s="180"/>
    </row>
    <row r="19" spans="1:5" ht="15.75">
      <c r="A19" s="177" t="s">
        <v>35</v>
      </c>
      <c r="B19" s="177"/>
      <c r="C19" s="177"/>
      <c r="D19" s="177"/>
      <c r="E19" s="177"/>
    </row>
    <row r="20" spans="1:5" ht="13.5" customHeight="1">
      <c r="B20" s="75"/>
      <c r="C20" s="75"/>
      <c r="D20" s="75"/>
    </row>
  </sheetData>
  <mergeCells count="6">
    <mergeCell ref="A1:H1"/>
    <mergeCell ref="A19:E19"/>
    <mergeCell ref="A17:D17"/>
    <mergeCell ref="A18:D18"/>
    <mergeCell ref="A3:A4"/>
    <mergeCell ref="C3:H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91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5"/>
  <sheetViews>
    <sheetView showGridLines="0" zoomScale="90" zoomScaleNormal="90" workbookViewId="0">
      <selection sqref="A1:H1"/>
    </sheetView>
  </sheetViews>
  <sheetFormatPr defaultColWidth="9.140625" defaultRowHeight="13.5" customHeight="1"/>
  <cols>
    <col min="1" max="1" width="58.28515625" style="16" customWidth="1"/>
    <col min="2" max="4" width="10.42578125" style="12" customWidth="1"/>
    <col min="5" max="16384" width="9.140625" style="12"/>
  </cols>
  <sheetData>
    <row r="1" spans="1:8" ht="42" customHeight="1">
      <c r="A1" s="188" t="s">
        <v>93</v>
      </c>
      <c r="B1" s="188"/>
      <c r="C1" s="188"/>
      <c r="D1" s="188"/>
      <c r="E1" s="188"/>
      <c r="F1" s="188"/>
      <c r="G1" s="188"/>
      <c r="H1" s="188"/>
    </row>
    <row r="2" spans="1:8" ht="18.75" customHeight="1">
      <c r="B2" s="89"/>
      <c r="C2" s="90"/>
      <c r="D2" s="90"/>
      <c r="H2" s="126" t="s">
        <v>20</v>
      </c>
    </row>
    <row r="3" spans="1:8" ht="33.75" customHeight="1">
      <c r="A3" s="186" t="s">
        <v>61</v>
      </c>
      <c r="B3" s="74">
        <v>2021</v>
      </c>
      <c r="C3" s="189">
        <v>2022</v>
      </c>
      <c r="D3" s="190"/>
      <c r="E3" s="190"/>
      <c r="F3" s="190"/>
      <c r="G3" s="190"/>
      <c r="H3" s="191"/>
    </row>
    <row r="4" spans="1:8" ht="27.75" customHeight="1">
      <c r="A4" s="187"/>
      <c r="B4" s="13">
        <v>12</v>
      </c>
      <c r="C4" s="125">
        <v>1</v>
      </c>
      <c r="D4" s="125">
        <v>2</v>
      </c>
      <c r="E4" s="125">
        <v>3</v>
      </c>
      <c r="F4" s="125">
        <v>4</v>
      </c>
      <c r="G4" s="125">
        <v>5</v>
      </c>
      <c r="H4" s="125">
        <v>6</v>
      </c>
    </row>
    <row r="5" spans="1:8" ht="35.1" customHeight="1">
      <c r="A5" s="14" t="s">
        <v>44</v>
      </c>
      <c r="B5" s="15">
        <v>24.92</v>
      </c>
      <c r="C5" s="67">
        <v>24.92</v>
      </c>
      <c r="D5" s="67">
        <v>25.03</v>
      </c>
      <c r="E5" s="15">
        <v>25.03</v>
      </c>
      <c r="F5" s="15">
        <v>25.01</v>
      </c>
      <c r="G5" s="15">
        <v>25.22</v>
      </c>
      <c r="H5" s="15">
        <v>25.23</v>
      </c>
    </row>
    <row r="6" spans="1:8" ht="35.1" customHeight="1">
      <c r="A6" s="14" t="s">
        <v>45</v>
      </c>
      <c r="B6" s="15">
        <v>10.029999999999999</v>
      </c>
      <c r="C6" s="67">
        <v>10.029999999999999</v>
      </c>
      <c r="D6" s="67">
        <v>9.9</v>
      </c>
      <c r="E6" s="15">
        <v>9.9</v>
      </c>
      <c r="F6" s="15">
        <v>9.9</v>
      </c>
      <c r="G6" s="15">
        <v>9.74</v>
      </c>
      <c r="H6" s="15">
        <v>9.75</v>
      </c>
    </row>
    <row r="7" spans="1:8" ht="35.1" customHeight="1">
      <c r="A7" s="121" t="s">
        <v>80</v>
      </c>
      <c r="B7" s="15">
        <v>18.03</v>
      </c>
      <c r="C7" s="67">
        <v>18.02</v>
      </c>
      <c r="D7" s="67">
        <v>18.25</v>
      </c>
      <c r="E7" s="15">
        <v>18.239999999999998</v>
      </c>
      <c r="F7" s="15">
        <v>18.23</v>
      </c>
      <c r="G7" s="15">
        <v>18.48</v>
      </c>
      <c r="H7" s="15">
        <v>18.47</v>
      </c>
    </row>
    <row r="8" spans="1:8" ht="35.1" customHeight="1">
      <c r="A8" s="14" t="s">
        <v>43</v>
      </c>
      <c r="B8" s="15">
        <v>21.28</v>
      </c>
      <c r="C8" s="67">
        <v>21.27</v>
      </c>
      <c r="D8" s="67">
        <v>21.12</v>
      </c>
      <c r="E8" s="15">
        <v>21.12</v>
      </c>
      <c r="F8" s="15">
        <v>21.1</v>
      </c>
      <c r="G8" s="15">
        <v>20.92</v>
      </c>
      <c r="H8" s="15">
        <v>20.89</v>
      </c>
    </row>
    <row r="9" spans="1:8" ht="35.1" customHeight="1">
      <c r="A9" s="121" t="s">
        <v>79</v>
      </c>
      <c r="B9" s="15">
        <v>8.43</v>
      </c>
      <c r="C9" s="67">
        <v>8.43</v>
      </c>
      <c r="D9" s="67">
        <v>8.39</v>
      </c>
      <c r="E9" s="15">
        <v>8.39</v>
      </c>
      <c r="F9" s="15">
        <v>8.39</v>
      </c>
      <c r="G9" s="15">
        <v>8.39</v>
      </c>
      <c r="H9" s="15">
        <v>8.39</v>
      </c>
    </row>
    <row r="10" spans="1:8" ht="35.1" customHeight="1">
      <c r="A10" s="121" t="s">
        <v>81</v>
      </c>
      <c r="B10" s="15">
        <v>8.36</v>
      </c>
      <c r="C10" s="67">
        <v>8.36</v>
      </c>
      <c r="D10" s="67">
        <v>8.2799999999999994</v>
      </c>
      <c r="E10" s="15">
        <v>8.2799999999999994</v>
      </c>
      <c r="F10" s="15">
        <v>8.2799999999999994</v>
      </c>
      <c r="G10" s="15">
        <v>8.19</v>
      </c>
      <c r="H10" s="15">
        <v>8.19</v>
      </c>
    </row>
    <row r="11" spans="1:8" ht="35.1" customHeight="1">
      <c r="A11" s="73" t="s">
        <v>78</v>
      </c>
      <c r="B11" s="15">
        <v>4.6399999999999997</v>
      </c>
      <c r="C11" s="67">
        <v>4.63</v>
      </c>
      <c r="D11" s="67">
        <v>4.6500000000000004</v>
      </c>
      <c r="E11" s="15">
        <v>4.6500000000000004</v>
      </c>
      <c r="F11" s="15">
        <v>4.71</v>
      </c>
      <c r="G11" s="15">
        <v>4.67</v>
      </c>
      <c r="H11" s="15">
        <v>4.67</v>
      </c>
    </row>
    <row r="12" spans="1:8" ht="34.5" customHeight="1">
      <c r="A12" s="3" t="s">
        <v>46</v>
      </c>
      <c r="B12" s="15">
        <v>2.62</v>
      </c>
      <c r="C12" s="67">
        <v>2.62</v>
      </c>
      <c r="D12" s="67">
        <v>2.64</v>
      </c>
      <c r="E12" s="15">
        <v>2.65</v>
      </c>
      <c r="F12" s="15">
        <v>2.65</v>
      </c>
      <c r="G12" s="15">
        <v>2.64</v>
      </c>
      <c r="H12" s="15">
        <v>2.65</v>
      </c>
    </row>
    <row r="13" spans="1:8" ht="34.5" customHeight="1">
      <c r="A13" s="28" t="s">
        <v>47</v>
      </c>
      <c r="B13" s="15">
        <v>1.69</v>
      </c>
      <c r="C13" s="67">
        <v>1.69</v>
      </c>
      <c r="D13" s="67">
        <v>1.68</v>
      </c>
      <c r="E13" s="15">
        <v>1.68</v>
      </c>
      <c r="F13" s="15">
        <v>1.67</v>
      </c>
      <c r="G13" s="15">
        <v>1.65</v>
      </c>
      <c r="H13" s="15">
        <v>1.65</v>
      </c>
    </row>
    <row r="14" spans="1:8" ht="34.5" customHeight="1">
      <c r="A14" s="135" t="s">
        <v>67</v>
      </c>
      <c r="B14" s="15">
        <v>0</v>
      </c>
      <c r="C14" s="105">
        <v>0.03</v>
      </c>
      <c r="D14" s="105">
        <v>0.06</v>
      </c>
      <c r="E14" s="15">
        <v>0.06</v>
      </c>
      <c r="F14" s="15">
        <v>0.06</v>
      </c>
      <c r="G14" s="15">
        <v>0.1</v>
      </c>
      <c r="H14" s="15">
        <v>0.11</v>
      </c>
    </row>
    <row r="15" spans="1:8" ht="35.1" customHeight="1">
      <c r="A15" s="31" t="s">
        <v>23</v>
      </c>
      <c r="B15" s="15">
        <v>100</v>
      </c>
      <c r="C15" s="15">
        <v>99.999999999999986</v>
      </c>
      <c r="D15" s="15">
        <v>100.00000000000001</v>
      </c>
      <c r="E15" s="15">
        <v>100.00000000000003</v>
      </c>
      <c r="F15" s="15">
        <f>SUM(F5:F14)</f>
        <v>100.00000000000001</v>
      </c>
      <c r="G15" s="15">
        <f t="shared" ref="G15:H15" si="0">SUM(G5:G14)</f>
        <v>100</v>
      </c>
      <c r="H15" s="15">
        <f t="shared" si="0"/>
        <v>100.00000000000001</v>
      </c>
    </row>
  </sheetData>
  <mergeCells count="3">
    <mergeCell ref="A3:A4"/>
    <mergeCell ref="A1:H1"/>
    <mergeCell ref="C3:H3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2022-08-12T11:32:59Z</cp:lastPrinted>
  <dcterms:created xsi:type="dcterms:W3CDTF">2008-05-09T10:07:54Z</dcterms:created>
  <dcterms:modified xsi:type="dcterms:W3CDTF">2022-08-12T11:33:07Z</dcterms:modified>
</cp:coreProperties>
</file>