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2022_Q1\"/>
    </mc:Choice>
  </mc:AlternateContent>
  <bookViews>
    <workbookView xWindow="0" yWindow="0" windowWidth="21600" windowHeight="9630" tabRatio="602"/>
  </bookViews>
  <sheets>
    <sheet name="УПФ - I-во тримесечие 2022 г." sheetId="6" r:id="rId1"/>
    <sheet name="УПФ - 2022 г." sheetId="9" state="hidden" r:id="rId2"/>
  </sheets>
  <definedNames>
    <definedName name="_xlnm.Print_Area" localSheetId="1">'УПФ - 2022 г.'!$A$1:$AA$44</definedName>
    <definedName name="_xlnm.Print_Area" localSheetId="0">'УПФ - I-во тримесечие 2022 г.'!$A$1:$AA$44</definedName>
  </definedNames>
  <calcPr calcId="162913"/>
</workbook>
</file>

<file path=xl/calcChain.xml><?xml version="1.0" encoding="utf-8"?>
<calcChain xmlns="http://schemas.openxmlformats.org/spreadsheetml/2006/main">
  <c r="W8" i="9" l="1"/>
  <c r="X8" i="9"/>
  <c r="W9" i="9"/>
  <c r="X9" i="9"/>
  <c r="W10" i="9"/>
  <c r="X10" i="9"/>
  <c r="W11" i="9"/>
  <c r="X11" i="9"/>
  <c r="W12" i="9"/>
  <c r="X12" i="9"/>
  <c r="W13" i="9"/>
  <c r="X13" i="9"/>
  <c r="W14" i="9"/>
  <c r="X14" i="9"/>
  <c r="W15" i="9"/>
  <c r="X15" i="9"/>
  <c r="W16" i="9"/>
  <c r="X16" i="9"/>
  <c r="X7" i="9"/>
  <c r="W7" i="9"/>
  <c r="U17" i="9"/>
  <c r="V17" i="9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Z16" i="6" s="1"/>
  <c r="Y16" i="6" l="1"/>
  <c r="Z16" i="9"/>
  <c r="Y16" i="9"/>
  <c r="T17" i="9"/>
  <c r="Z15" i="9" s="1"/>
  <c r="S17" i="9"/>
  <c r="Y15" i="9" s="1"/>
  <c r="R17" i="9"/>
  <c r="Q17" i="9"/>
  <c r="Y14" i="9" s="1"/>
  <c r="P17" i="9"/>
  <c r="Z13" i="9" s="1"/>
  <c r="O17" i="9"/>
  <c r="N17" i="9"/>
  <c r="M17" i="9"/>
  <c r="L17" i="9"/>
  <c r="Z11" i="9" s="1"/>
  <c r="K17" i="9"/>
  <c r="J17" i="9"/>
  <c r="I17" i="9"/>
  <c r="H17" i="9"/>
  <c r="Z9" i="9" s="1"/>
  <c r="G17" i="9"/>
  <c r="F17" i="9"/>
  <c r="E17" i="9"/>
  <c r="D17" i="9"/>
  <c r="C17" i="9"/>
  <c r="Y7" i="9" s="1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Y12" i="9"/>
  <c r="Y10" i="9"/>
  <c r="Y8" i="9"/>
  <c r="W17" i="9" l="1"/>
  <c r="Y11" i="9"/>
  <c r="Z7" i="9"/>
  <c r="X17" i="9"/>
  <c r="Y9" i="9"/>
  <c r="Z13" i="6"/>
  <c r="W17" i="6"/>
  <c r="Z9" i="6"/>
  <c r="Z11" i="6"/>
  <c r="Y12" i="6"/>
  <c r="Y14" i="6"/>
  <c r="Y13" i="9"/>
  <c r="Z14" i="9"/>
  <c r="X17" i="6"/>
  <c r="Y8" i="6"/>
  <c r="Y7" i="6"/>
  <c r="Y9" i="6"/>
  <c r="Y13" i="6"/>
  <c r="Y11" i="6"/>
  <c r="Z10" i="9"/>
  <c r="Z8" i="9"/>
  <c r="Z12" i="9"/>
</calcChain>
</file>

<file path=xl/sharedStrings.xml><?xml version="1.0" encoding="utf-8"?>
<sst xmlns="http://schemas.openxmlformats.org/spreadsheetml/2006/main" count="105" uniqueCount="25">
  <si>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</si>
  <si>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</si>
  <si>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</si>
  <si>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</si>
  <si>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</si>
  <si>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</si>
  <si>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</si>
  <si>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</si>
  <si>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</si>
  <si>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</si>
  <si>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</si>
  <si>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</si>
  <si>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</si>
  <si>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</si>
  <si>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</si>
  <si>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</si>
  <si>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и за размера на прехвърлените средства</t>
  </si>
  <si>
    <t xml:space="preserve">УПФ "ДСК - Родина" </t>
  </si>
  <si>
    <t xml:space="preserve">УПФ "ДСК-Родина" </t>
  </si>
  <si>
    <t xml:space="preserve">"УПФ ОББ" </t>
  </si>
  <si>
    <t xml:space="preserve">УПФ "ПОИ" </t>
  </si>
  <si>
    <t>УПФ "ДаллБогг: Живот и Здраве"</t>
  </si>
  <si>
    <t>и за размера на прехвърлените средства на 16.05.2022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</si>
  <si>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01.01.2022 г. - 31.03.2022 г. 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</si>
  <si>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>, подали заявление през периода  01.01.2022 г. - 31.03.2022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</si>
</sst>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8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3" xfId="0" applyNumberFormat="1" applyFont="1" applyBorder="1" applyAlignment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3" fontId="12" fillId="0" borderId="0" xfId="0" applyNumberFormat="1" applyFont="1" applyFill="1"/>
    <xf numFmtId="3" fontId="1" fillId="2" borderId="1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0" fontId="1" fillId="0" borderId="4" xfId="1" applyFont="1" applyBorder="1" applyAlignment="1">
      <alignment vertical="center"/>
    </xf>
    <xf numFmtId="0" fontId="1" fillId="0" borderId="3" xfId="1" applyFont="1" applyBorder="1" applyAlignment="1"/>
    <xf numFmtId="3" fontId="1" fillId="0" borderId="3" xfId="1" applyNumberFormat="1" applyFont="1" applyBorder="1" applyAlignment="1"/>
    <xf numFmtId="3" fontId="2" fillId="0" borderId="0" xfId="1" applyNumberFormat="1" applyFont="1" applyFill="1"/>
    <xf numFmtId="3" fontId="2" fillId="0" borderId="1" xfId="0" applyNumberFormat="1" applyFont="1" applyFill="1" applyBorder="1" applyAlignment="1"/>
    <xf numFmtId="3" fontId="6" fillId="0" borderId="1" xfId="0" applyNumberFormat="1" applyFont="1" applyBorder="1" applyAlignment="1"/>
    <xf numFmtId="3" fontId="6" fillId="0" borderId="3" xfId="0" applyNumberFormat="1" applyFont="1" applyBorder="1" applyAlignment="1"/>
    <xf numFmtId="3" fontId="14" fillId="2" borderId="1" xfId="0" applyNumberFormat="1" applyFont="1" applyFill="1" applyBorder="1" applyAlignment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3" fontId="7" fillId="0" borderId="3" xfId="1" applyNumberFormat="1" applyFont="1" applyBorder="1" applyAlignment="1"/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/>
    <xf numFmtId="1" fontId="1" fillId="0" borderId="1" xfId="0" applyNumberFormat="1" applyFont="1" applyBorder="1"/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тримесечие 2022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2022 г.'!$X$15</c:f>
              <c:numCache>
                <c:formatCode>#,##0</c:formatCode>
                <c:ptCount val="1"/>
                <c:pt idx="0">
                  <c:v>6889874.2599999988</c:v>
                </c:pt>
              </c:numCache>
            </c:numRef>
          </c:cat>
          <c:val>
            <c:numRef>
              <c:f>'УПФ - I-во тримесечие 2022 г.'!$Z$7</c:f>
              <c:numCache>
                <c:formatCode>#,##0</c:formatCode>
                <c:ptCount val="1"/>
                <c:pt idx="0">
                  <c:v>36729288.590000004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I-во тримесечие 2022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2022 г.'!$X$15</c:f>
              <c:numCache>
                <c:formatCode>#,##0</c:formatCode>
                <c:ptCount val="1"/>
                <c:pt idx="0">
                  <c:v>6889874.2599999988</c:v>
                </c:pt>
              </c:numCache>
            </c:numRef>
          </c:cat>
          <c:val>
            <c:numRef>
              <c:f>'УПФ - I-во тримесечие 2022 г.'!$Z$8</c:f>
              <c:numCache>
                <c:formatCode>#,##0</c:formatCode>
                <c:ptCount val="1"/>
                <c:pt idx="0">
                  <c:v>-28422017.049999997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I-во тримесечие 2022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I-во тримесечие 2022 г.'!$X$15</c:f>
              <c:numCache>
                <c:formatCode>#,##0</c:formatCode>
                <c:ptCount val="1"/>
                <c:pt idx="0">
                  <c:v>6889874.2599999988</c:v>
                </c:pt>
              </c:numCache>
            </c:numRef>
          </c:cat>
          <c:val>
            <c:numRef>
              <c:f>'УПФ - I-во тримесечие 2022 г.'!$Z$9</c:f>
              <c:numCache>
                <c:formatCode>#,##0</c:formatCode>
                <c:ptCount val="1"/>
                <c:pt idx="0">
                  <c:v>47136744.790000007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I-во тримесечие 2022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2022 г.'!$X$15</c:f>
              <c:numCache>
                <c:formatCode>#,##0</c:formatCode>
                <c:ptCount val="1"/>
                <c:pt idx="0">
                  <c:v>6889874.2599999988</c:v>
                </c:pt>
              </c:numCache>
            </c:numRef>
          </c:cat>
          <c:val>
            <c:numRef>
              <c:f>'УПФ - I-во тримесечие 2022 г.'!$Z$10</c:f>
              <c:numCache>
                <c:formatCode>#,##0</c:formatCode>
                <c:ptCount val="1"/>
                <c:pt idx="0">
                  <c:v>-34415298.140000008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I-во тримесечие 2022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2022 г.'!$X$15</c:f>
              <c:numCache>
                <c:formatCode>#,##0</c:formatCode>
                <c:ptCount val="1"/>
                <c:pt idx="0">
                  <c:v>6889874.2599999988</c:v>
                </c:pt>
              </c:numCache>
            </c:numRef>
          </c:cat>
          <c:val>
            <c:numRef>
              <c:f>'УПФ - I-во тримесечие 2022 г.'!$Z$11</c:f>
              <c:numCache>
                <c:formatCode>#,##0</c:formatCode>
                <c:ptCount val="1"/>
                <c:pt idx="0">
                  <c:v>9227388.5199999958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I-во тримесечие 2022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2022 г.'!$X$15</c:f>
              <c:numCache>
                <c:formatCode>#,##0</c:formatCode>
                <c:ptCount val="1"/>
                <c:pt idx="0">
                  <c:v>6889874.2599999988</c:v>
                </c:pt>
              </c:numCache>
            </c:numRef>
          </c:cat>
          <c:val>
            <c:numRef>
              <c:f>'УПФ - I-во тримесечие 2022 г.'!$Z$12</c:f>
              <c:numCache>
                <c:formatCode>#,##0</c:formatCode>
                <c:ptCount val="1"/>
                <c:pt idx="0">
                  <c:v>-19696767.960000001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I-во тримесечие 2022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2022 г.'!$X$15</c:f>
              <c:numCache>
                <c:formatCode>#,##0</c:formatCode>
                <c:ptCount val="1"/>
                <c:pt idx="0">
                  <c:v>6889874.2599999988</c:v>
                </c:pt>
              </c:numCache>
            </c:numRef>
          </c:cat>
          <c:val>
            <c:numRef>
              <c:f>'УПФ - I-во тримесечие 2022 г.'!$Z$13</c:f>
              <c:numCache>
                <c:formatCode>#,##0</c:formatCode>
                <c:ptCount val="1"/>
                <c:pt idx="0">
                  <c:v>-6534146.9899999984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I-во тримесечие 2022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2022 г.'!$X$15</c:f>
              <c:numCache>
                <c:formatCode>#,##0</c:formatCode>
                <c:ptCount val="1"/>
                <c:pt idx="0">
                  <c:v>6889874.2599999988</c:v>
                </c:pt>
              </c:numCache>
            </c:numRef>
          </c:cat>
          <c:val>
            <c:numRef>
              <c:f>'УПФ - I-во тримесечие 2022 г.'!$Z$14</c:f>
              <c:numCache>
                <c:formatCode>#,##0</c:formatCode>
                <c:ptCount val="1"/>
                <c:pt idx="0">
                  <c:v>-2332645.5100000016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'УПФ - I-во тримесечие 2022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2022 г.'!$X$15</c:f>
              <c:numCache>
                <c:formatCode>#,##0</c:formatCode>
                <c:ptCount val="1"/>
                <c:pt idx="0">
                  <c:v>6889874.2599999988</c:v>
                </c:pt>
              </c:numCache>
            </c:numRef>
          </c:cat>
          <c:val>
            <c:numRef>
              <c:f>'УПФ - I-во тримесечие 2022 г.'!$Z$15</c:f>
              <c:numCache>
                <c:formatCode>#,##0</c:formatCode>
                <c:ptCount val="1"/>
                <c:pt idx="0">
                  <c:v>-6099597.6399999987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'УПФ - I-во тримесечие 2022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I-во тримесечие 2022 г.'!$X$15</c:f>
              <c:numCache>
                <c:formatCode>#,##0</c:formatCode>
                <c:ptCount val="1"/>
                <c:pt idx="0">
                  <c:v>6889874.2599999988</c:v>
                </c:pt>
              </c:numCache>
            </c:numRef>
          </c:cat>
          <c:val>
            <c:numRef>
              <c:f>'УПФ - I-во тримесечие 2022 г.'!$Z$16</c:f>
              <c:numCache>
                <c:formatCode>#,##0</c:formatCode>
                <c:ptCount val="1"/>
                <c:pt idx="0">
                  <c:v>4407051.3899999997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тримесечие 2022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2022 г.'!$Y$16</c:f>
              <c:numCache>
                <c:formatCode>#,##0</c:formatCode>
                <c:ptCount val="1"/>
                <c:pt idx="0">
                  <c:v>789</c:v>
                </c:pt>
              </c:numCache>
            </c:numRef>
          </c:cat>
          <c:val>
            <c:numRef>
              <c:f>'УПФ - I-во тримесечие 2022 г.'!$Y$7</c:f>
              <c:numCache>
                <c:formatCode>#,##0</c:formatCode>
                <c:ptCount val="1"/>
                <c:pt idx="0">
                  <c:v>10205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I-во тримесечие 2022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I-во тримесечие 2022 г.'!$Y$16</c:f>
              <c:numCache>
                <c:formatCode>#,##0</c:formatCode>
                <c:ptCount val="1"/>
                <c:pt idx="0">
                  <c:v>789</c:v>
                </c:pt>
              </c:numCache>
            </c:numRef>
          </c:cat>
          <c:val>
            <c:numRef>
              <c:f>'УПФ - I-во тримесечие 2022 г.'!$Y$8</c:f>
              <c:numCache>
                <c:formatCode>#,##0</c:formatCode>
                <c:ptCount val="1"/>
                <c:pt idx="0">
                  <c:v>-6769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I-во тримесечие 2022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2022 г.'!$Y$16</c:f>
              <c:numCache>
                <c:formatCode>#,##0</c:formatCode>
                <c:ptCount val="1"/>
                <c:pt idx="0">
                  <c:v>789</c:v>
                </c:pt>
              </c:numCache>
            </c:numRef>
          </c:cat>
          <c:val>
            <c:numRef>
              <c:f>'УПФ - I-во тримесечие 2022 г.'!$Y$9</c:f>
              <c:numCache>
                <c:formatCode>#,##0</c:formatCode>
                <c:ptCount val="1"/>
                <c:pt idx="0">
                  <c:v>12724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I-во тримесечие 2022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2022 г.'!$Y$16</c:f>
              <c:numCache>
                <c:formatCode>#,##0</c:formatCode>
                <c:ptCount val="1"/>
                <c:pt idx="0">
                  <c:v>789</c:v>
                </c:pt>
              </c:numCache>
            </c:numRef>
          </c:cat>
          <c:val>
            <c:numRef>
              <c:f>'УПФ - I-во тримесечие 2022 г.'!$Y$10</c:f>
              <c:numCache>
                <c:formatCode>#,##0</c:formatCode>
                <c:ptCount val="1"/>
                <c:pt idx="0">
                  <c:v>-7300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I-во тримесечие 2022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2022 г.'!$Y$16</c:f>
              <c:numCache>
                <c:formatCode>#,##0</c:formatCode>
                <c:ptCount val="1"/>
                <c:pt idx="0">
                  <c:v>789</c:v>
                </c:pt>
              </c:numCache>
            </c:numRef>
          </c:cat>
          <c:val>
            <c:numRef>
              <c:f>'УПФ - I-во тримесечие 2022 г.'!$Y$11</c:f>
              <c:numCache>
                <c:formatCode>#,##0</c:formatCode>
                <c:ptCount val="1"/>
                <c:pt idx="0">
                  <c:v>-93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I-во тримесечие 2022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2022 г.'!$Y$16</c:f>
              <c:numCache>
                <c:formatCode>#,##0</c:formatCode>
                <c:ptCount val="1"/>
                <c:pt idx="0">
                  <c:v>789</c:v>
                </c:pt>
              </c:numCache>
            </c:numRef>
          </c:cat>
          <c:val>
            <c:numRef>
              <c:f>'УПФ - I-во тримесечие 2022 г.'!$Y$12</c:f>
              <c:numCache>
                <c:formatCode>#,##0</c:formatCode>
                <c:ptCount val="1"/>
                <c:pt idx="0">
                  <c:v>-3979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I-во тримесечие 2022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2022 г.'!$Y$16</c:f>
              <c:numCache>
                <c:formatCode>#,##0</c:formatCode>
                <c:ptCount val="1"/>
                <c:pt idx="0">
                  <c:v>789</c:v>
                </c:pt>
              </c:numCache>
            </c:numRef>
          </c:cat>
          <c:val>
            <c:numRef>
              <c:f>'УПФ - I-во тримесечие 2022 г.'!$Y$13</c:f>
              <c:numCache>
                <c:formatCode>#,##0</c:formatCode>
                <c:ptCount val="1"/>
                <c:pt idx="0">
                  <c:v>-2342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I-во тримесечие 2022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2022 г.'!$Y$16</c:f>
              <c:numCache>
                <c:formatCode>#,##0</c:formatCode>
                <c:ptCount val="1"/>
                <c:pt idx="0">
                  <c:v>789</c:v>
                </c:pt>
              </c:numCache>
            </c:numRef>
          </c:cat>
          <c:val>
            <c:numRef>
              <c:f>'УПФ - I-во тримесечие 2022 г.'!$Y$14</c:f>
              <c:numCache>
                <c:formatCode>#,##0</c:formatCode>
                <c:ptCount val="1"/>
                <c:pt idx="0">
                  <c:v>-1048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'УПФ - I-во тримесечие 2022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2022 г.'!$Y$16</c:f>
              <c:numCache>
                <c:formatCode>#,##0</c:formatCode>
                <c:ptCount val="1"/>
                <c:pt idx="0">
                  <c:v>789</c:v>
                </c:pt>
              </c:numCache>
            </c:numRef>
          </c:cat>
          <c:val>
            <c:numRef>
              <c:f>'УПФ - I-во тримесечие 2022 г.'!$Y$15</c:f>
              <c:numCache>
                <c:formatCode>#,##0</c:formatCode>
                <c:ptCount val="1"/>
                <c:pt idx="0">
                  <c:v>-2187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'УПФ - I-во тримесечие 2022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I-во тримесечие 2022 г.'!$Y$16</c:f>
              <c:numCache>
                <c:formatCode>#,##0</c:formatCode>
                <c:ptCount val="1"/>
                <c:pt idx="0">
                  <c:v>789</c:v>
                </c:pt>
              </c:numCache>
            </c:numRef>
          </c:cat>
          <c:val>
            <c:numRef>
              <c:f>'УПФ - I-во тримесечие 2022 г.'!$Y$16</c:f>
              <c:numCache>
                <c:formatCode>#,##0</c:formatCode>
                <c:ptCount val="1"/>
                <c:pt idx="0">
                  <c:v>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- 2022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7.7929297877480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8A9-4BB5-AE1F-B79364C051D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г.'!$Z$7</c:f>
              <c:numCache>
                <c:formatCode>#,##0</c:formatCode>
                <c:ptCount val="1"/>
                <c:pt idx="0">
                  <c:v>36729288.590000004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3-473B-B15D-478E67EF085D}"/>
            </c:ext>
          </c:extLst>
        </c:ser>
        <c:ser>
          <c:idx val="1"/>
          <c:order val="1"/>
          <c:tx>
            <c:strRef>
              <c:f>'УПФ - 2022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г.'!$Z$8</c:f>
              <c:numCache>
                <c:formatCode>#,##0</c:formatCode>
                <c:ptCount val="1"/>
                <c:pt idx="0">
                  <c:v>-28422017.049999997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3-473B-B15D-478E67EF085D}"/>
            </c:ext>
          </c:extLst>
        </c:ser>
        <c:ser>
          <c:idx val="2"/>
          <c:order val="2"/>
          <c:tx>
            <c:strRef>
              <c:f>'УПФ - 2022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898672620855841E-3"/>
                  <c:y val="4.377132062165093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C16-431A-B41C-4FB0D7C89F30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г.'!$Z$9</c:f>
              <c:numCache>
                <c:formatCode>#,##0</c:formatCode>
                <c:ptCount val="1"/>
                <c:pt idx="0">
                  <c:v>47136744.790000007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3-473B-B15D-478E67EF085D}"/>
            </c:ext>
          </c:extLst>
        </c:ser>
        <c:ser>
          <c:idx val="3"/>
          <c:order val="3"/>
          <c:tx>
            <c:strRef>
              <c:f>'УПФ - 2022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B3-473B-B15D-478E67EF085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г.'!$Z$10</c:f>
              <c:numCache>
                <c:formatCode>#,##0</c:formatCode>
                <c:ptCount val="1"/>
                <c:pt idx="0">
                  <c:v>-34415298.140000008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B3-473B-B15D-478E67EF085D}"/>
            </c:ext>
          </c:extLst>
        </c:ser>
        <c:ser>
          <c:idx val="4"/>
          <c:order val="4"/>
          <c:tx>
            <c:strRef>
              <c:f>'УПФ - 2022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г.'!$Z$11</c:f>
              <c:numCache>
                <c:formatCode>#,##0</c:formatCode>
                <c:ptCount val="1"/>
                <c:pt idx="0">
                  <c:v>9227388.5199999958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4B3-473B-B15D-478E67EF085D}"/>
            </c:ext>
          </c:extLst>
        </c:ser>
        <c:ser>
          <c:idx val="5"/>
          <c:order val="5"/>
          <c:tx>
            <c:strRef>
              <c:f>'УПФ - 2022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4B3-473B-B15D-478E67EF085D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г.'!$Z$12</c:f>
              <c:numCache>
                <c:formatCode>#,##0</c:formatCode>
                <c:ptCount val="1"/>
                <c:pt idx="0">
                  <c:v>-19696767.960000001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4B3-473B-B15D-478E67EF085D}"/>
            </c:ext>
          </c:extLst>
        </c:ser>
        <c:ser>
          <c:idx val="7"/>
          <c:order val="6"/>
          <c:tx>
            <c:strRef>
              <c:f>'УПФ - 2022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0925345725674756E-16"/>
                  <c:y val="-1.29882163129132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8A9-4BB5-AE1F-B79364C051D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г.'!$Z$13</c:f>
              <c:numCache>
                <c:formatCode>#,##0</c:formatCode>
                <c:ptCount val="1"/>
                <c:pt idx="0">
                  <c:v>-6534146.9899999984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4B3-473B-B15D-478E67EF085D}"/>
            </c:ext>
          </c:extLst>
        </c:ser>
        <c:ser>
          <c:idx val="8"/>
          <c:order val="7"/>
          <c:tx>
            <c:strRef>
              <c:f>'УПФ - 2022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B3-473B-B15D-478E67EF085D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г.'!$Z$14</c:f>
              <c:numCache>
                <c:formatCode>#,##0</c:formatCode>
                <c:ptCount val="1"/>
                <c:pt idx="0">
                  <c:v>-2332645.5100000016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B3-473B-B15D-478E67EF085D}"/>
            </c:ext>
          </c:extLst>
        </c:ser>
        <c:ser>
          <c:idx val="9"/>
          <c:order val="8"/>
          <c:tx>
            <c:strRef>
              <c:f>'УПФ - 2022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0925345725674756E-16"/>
                  <c:y val="-1.039057305033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8A9-4BB5-AE1F-B79364C051D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г.'!$Z$15</c:f>
              <c:numCache>
                <c:formatCode>#,##0</c:formatCode>
                <c:ptCount val="1"/>
                <c:pt idx="0">
                  <c:v>-6099597.6399999987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4B3-473B-B15D-478E67EF085D}"/>
            </c:ext>
          </c:extLst>
        </c:ser>
        <c:ser>
          <c:idx val="6"/>
          <c:order val="9"/>
          <c:tx>
            <c:strRef>
              <c:f>'УПФ - 2022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'УПФ - 2022 г.'!$Z$16</c:f>
              <c:numCache>
                <c:formatCode>#,##0</c:formatCode>
                <c:ptCount val="1"/>
                <c:pt idx="0">
                  <c:v>4407051.3899999997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55-49F4-9025-A7FBCBF0109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097339929006721E-2"/>
          <c:y val="0.81709741550695825"/>
          <c:w val="0.9589500190664656"/>
          <c:h val="0.1590457256461234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- 2022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г.'!$Y$7</c:f>
              <c:numCache>
                <c:formatCode>#,##0</c:formatCode>
                <c:ptCount val="1"/>
                <c:pt idx="0">
                  <c:v>10205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E-4811-9C96-C30C8355BC61}"/>
            </c:ext>
          </c:extLst>
        </c:ser>
        <c:ser>
          <c:idx val="1"/>
          <c:order val="1"/>
          <c:tx>
            <c:strRef>
              <c:f>'УПФ - 2022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г.'!$Y$8</c:f>
              <c:numCache>
                <c:formatCode>#,##0</c:formatCode>
                <c:ptCount val="1"/>
                <c:pt idx="0">
                  <c:v>-6769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0E-4811-9C96-C30C8355BC61}"/>
            </c:ext>
          </c:extLst>
        </c:ser>
        <c:ser>
          <c:idx val="2"/>
          <c:order val="2"/>
          <c:tx>
            <c:strRef>
              <c:f>'УПФ - 2022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212119484340371E-3"/>
                  <c:y val="1.11618274278215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г.'!$Y$9</c:f>
              <c:numCache>
                <c:formatCode>#,##0</c:formatCode>
                <c:ptCount val="1"/>
                <c:pt idx="0">
                  <c:v>12724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0E-4811-9C96-C30C8355BC61}"/>
            </c:ext>
          </c:extLst>
        </c:ser>
        <c:ser>
          <c:idx val="3"/>
          <c:order val="3"/>
          <c:tx>
            <c:strRef>
              <c:f>'УПФ - 2022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г.'!$Y$10</c:f>
              <c:numCache>
                <c:formatCode>#,##0</c:formatCode>
                <c:ptCount val="1"/>
                <c:pt idx="0">
                  <c:v>-7300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0E-4811-9C96-C30C8355BC61}"/>
            </c:ext>
          </c:extLst>
        </c:ser>
        <c:ser>
          <c:idx val="4"/>
          <c:order val="4"/>
          <c:tx>
            <c:strRef>
              <c:f>'УПФ - 2022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г.'!$Y$11</c:f>
              <c:numCache>
                <c:formatCode>#,##0</c:formatCode>
                <c:ptCount val="1"/>
                <c:pt idx="0">
                  <c:v>-93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0E-4811-9C96-C30C8355BC61}"/>
            </c:ext>
          </c:extLst>
        </c:ser>
        <c:ser>
          <c:idx val="5"/>
          <c:order val="5"/>
          <c:tx>
            <c:strRef>
              <c:f>'УПФ - 2022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г.'!$Y$12</c:f>
              <c:numCache>
                <c:formatCode>#,##0</c:formatCode>
                <c:ptCount val="1"/>
                <c:pt idx="0">
                  <c:v>-3979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60E-4811-9C96-C30C8355BC61}"/>
            </c:ext>
          </c:extLst>
        </c:ser>
        <c:ser>
          <c:idx val="7"/>
          <c:order val="6"/>
          <c:tx>
            <c:strRef>
              <c:f>'УПФ - 2022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60E-4811-9C96-C30C8355BC61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г.'!$Y$13</c:f>
              <c:numCache>
                <c:formatCode>#,##0</c:formatCode>
                <c:ptCount val="1"/>
                <c:pt idx="0">
                  <c:v>-2342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60E-4811-9C96-C30C8355BC61}"/>
            </c:ext>
          </c:extLst>
        </c:ser>
        <c:ser>
          <c:idx val="8"/>
          <c:order val="7"/>
          <c:tx>
            <c:strRef>
              <c:f>'УПФ - 2022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г.'!$Y$14</c:f>
              <c:numCache>
                <c:formatCode>#,##0</c:formatCode>
                <c:ptCount val="1"/>
                <c:pt idx="0">
                  <c:v>-1048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0E-4811-9C96-C30C8355BC61}"/>
            </c:ext>
          </c:extLst>
        </c:ser>
        <c:ser>
          <c:idx val="9"/>
          <c:order val="8"/>
          <c:tx>
            <c:strRef>
              <c:f>'УПФ - 2022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г.'!$Y$15</c:f>
              <c:numCache>
                <c:formatCode>#,##0</c:formatCode>
                <c:ptCount val="1"/>
                <c:pt idx="0">
                  <c:v>-2187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60E-4811-9C96-C30C8355BC61}"/>
            </c:ext>
          </c:extLst>
        </c:ser>
        <c:ser>
          <c:idx val="6"/>
          <c:order val="9"/>
          <c:tx>
            <c:strRef>
              <c:f>'УПФ - 2022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'УПФ - 2022 г.'!$Y$16</c:f>
              <c:numCache>
                <c:formatCode>#,##0</c:formatCode>
                <c:ptCount val="1"/>
                <c:pt idx="0">
                  <c:v>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17-4993-98CC-E6EA235592F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5245766421790615E-2"/>
          <c:y val="0.81150950890824358"/>
          <c:w val="0.96440704702883351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297656</xdr:colOff>
      <xdr:row>18</xdr:row>
      <xdr:rowOff>142875</xdr:rowOff>
    </xdr:from>
    <xdr:to>
      <xdr:col>25</xdr:col>
      <xdr:colOff>873579</xdr:colOff>
      <xdr:row>42</xdr:row>
      <xdr:rowOff>44450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247651</xdr:colOff>
      <xdr:row>18</xdr:row>
      <xdr:rowOff>133350</xdr:rowOff>
    </xdr:from>
    <xdr:to>
      <xdr:col>12</xdr:col>
      <xdr:colOff>95250</xdr:colOff>
      <xdr:row>42</xdr:row>
      <xdr:rowOff>44450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19</xdr:row>
      <xdr:rowOff>28575</xdr:rowOff>
    </xdr:from>
    <xdr:to>
      <xdr:col>26</xdr:col>
      <xdr:colOff>0</xdr:colOff>
      <xdr:row>43</xdr:row>
      <xdr:rowOff>19050</xdr:rowOff>
    </xdr:to>
    <xdr:graphicFrame macro="">
      <xdr:nvGraphicFramePr>
        <xdr:cNvPr id="9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816428</xdr:colOff>
      <xdr:row>43</xdr:row>
      <xdr:rowOff>19050</xdr:rowOff>
    </xdr:to>
    <xdr:graphicFrame macro="">
      <xdr:nvGraphicFramePr>
        <xdr:cNvPr id="9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80" zoomScaleNormal="8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29.425781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55" t="s">
        <v>24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</row>
    <row r="2" spans="1:96" ht="18.75" x14ac:dyDescent="0.3">
      <c r="A2" s="55" t="s">
        <v>22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</row>
    <row r="3" spans="1:96" ht="16.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96" ht="15.75" customHeight="1" x14ac:dyDescent="0.25">
      <c r="A4" s="59" t="s">
        <v>4</v>
      </c>
      <c r="B4" s="59"/>
      <c r="C4" s="57" t="s">
        <v>5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59"/>
      <c r="B5" s="59"/>
      <c r="C5" s="59" t="s">
        <v>7</v>
      </c>
      <c r="D5" s="59"/>
      <c r="E5" s="59" t="s">
        <v>8</v>
      </c>
      <c r="F5" s="59"/>
      <c r="G5" s="59" t="s">
        <v>17</v>
      </c>
      <c r="H5" s="59"/>
      <c r="I5" s="59" t="s">
        <v>9</v>
      </c>
      <c r="J5" s="59"/>
      <c r="K5" s="59" t="s">
        <v>19</v>
      </c>
      <c r="L5" s="59"/>
      <c r="M5" s="59" t="s">
        <v>10</v>
      </c>
      <c r="N5" s="59"/>
      <c r="O5" s="59" t="s">
        <v>11</v>
      </c>
      <c r="P5" s="59"/>
      <c r="Q5" s="59" t="s">
        <v>13</v>
      </c>
      <c r="R5" s="59"/>
      <c r="S5" s="61" t="s">
        <v>14</v>
      </c>
      <c r="T5" s="62"/>
      <c r="U5" s="61" t="s">
        <v>21</v>
      </c>
      <c r="V5" s="62"/>
      <c r="W5" s="58" t="s">
        <v>0</v>
      </c>
      <c r="X5" s="58"/>
      <c r="Y5" s="56" t="s">
        <v>6</v>
      </c>
      <c r="Z5" s="5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59"/>
      <c r="B6" s="59"/>
      <c r="C6" s="32" t="s">
        <v>2</v>
      </c>
      <c r="D6" s="32" t="s">
        <v>3</v>
      </c>
      <c r="E6" s="32" t="s">
        <v>2</v>
      </c>
      <c r="F6" s="32" t="s">
        <v>3</v>
      </c>
      <c r="G6" s="32" t="s">
        <v>2</v>
      </c>
      <c r="H6" s="32" t="s">
        <v>3</v>
      </c>
      <c r="I6" s="32" t="s">
        <v>2</v>
      </c>
      <c r="J6" s="32" t="s">
        <v>3</v>
      </c>
      <c r="K6" s="32" t="s">
        <v>2</v>
      </c>
      <c r="L6" s="32" t="s">
        <v>3</v>
      </c>
      <c r="M6" s="32" t="s">
        <v>2</v>
      </c>
      <c r="N6" s="32" t="s">
        <v>3</v>
      </c>
      <c r="O6" s="32" t="s">
        <v>2</v>
      </c>
      <c r="P6" s="32" t="s">
        <v>3</v>
      </c>
      <c r="Q6" s="32" t="s">
        <v>2</v>
      </c>
      <c r="R6" s="32" t="s">
        <v>3</v>
      </c>
      <c r="S6" s="32" t="s">
        <v>2</v>
      </c>
      <c r="T6" s="32" t="s">
        <v>3</v>
      </c>
      <c r="U6" s="52" t="s">
        <v>2</v>
      </c>
      <c r="V6" s="52" t="s">
        <v>3</v>
      </c>
      <c r="W6" s="33" t="s">
        <v>2</v>
      </c>
      <c r="X6" s="33" t="s">
        <v>3</v>
      </c>
      <c r="Y6" s="34" t="s">
        <v>2</v>
      </c>
      <c r="Z6" s="34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63" t="s">
        <v>1</v>
      </c>
      <c r="B7" s="35" t="s">
        <v>7</v>
      </c>
      <c r="C7" s="27"/>
      <c r="D7" s="27"/>
      <c r="E7" s="36">
        <v>783</v>
      </c>
      <c r="F7" s="36">
        <v>3047174.56</v>
      </c>
      <c r="G7" s="36">
        <v>7600</v>
      </c>
      <c r="H7" s="36">
        <v>30386618.140000001</v>
      </c>
      <c r="I7" s="36">
        <v>3195</v>
      </c>
      <c r="J7" s="36">
        <v>11635347.529999999</v>
      </c>
      <c r="K7" s="36">
        <v>3747</v>
      </c>
      <c r="L7" s="36">
        <v>21496367.91</v>
      </c>
      <c r="M7" s="36">
        <v>917</v>
      </c>
      <c r="N7" s="36">
        <v>4128395.47</v>
      </c>
      <c r="O7" s="36">
        <v>889</v>
      </c>
      <c r="P7" s="36">
        <v>2591649.14</v>
      </c>
      <c r="Q7" s="36">
        <v>405</v>
      </c>
      <c r="R7" s="36">
        <v>1128053.04</v>
      </c>
      <c r="S7" s="36">
        <v>48</v>
      </c>
      <c r="T7" s="36">
        <v>171172.48000000001</v>
      </c>
      <c r="U7" s="36">
        <v>213</v>
      </c>
      <c r="V7" s="36">
        <v>1322851.74</v>
      </c>
      <c r="W7" s="49">
        <f>C7+E7+G7+I7+K7+M7+O7+Q7+S7+U7</f>
        <v>17797</v>
      </c>
      <c r="X7" s="49">
        <f>D7+F7+H7+J7+L7+N7+P7+R7+T7+V7</f>
        <v>75907630.010000005</v>
      </c>
      <c r="Y7" s="50">
        <f>C17-W7</f>
        <v>10205</v>
      </c>
      <c r="Z7" s="50">
        <f>D17-X7</f>
        <v>36729288.590000004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64"/>
      <c r="B8" s="35" t="s">
        <v>8</v>
      </c>
      <c r="C8" s="36">
        <v>3227</v>
      </c>
      <c r="D8" s="36">
        <v>13292016.560000001</v>
      </c>
      <c r="E8" s="27"/>
      <c r="F8" s="27"/>
      <c r="G8" s="36">
        <v>2959</v>
      </c>
      <c r="H8" s="36">
        <v>12113424</v>
      </c>
      <c r="I8" s="36">
        <v>1231</v>
      </c>
      <c r="J8" s="36">
        <v>4626395.43</v>
      </c>
      <c r="K8" s="36">
        <v>1082</v>
      </c>
      <c r="L8" s="36">
        <v>5971949.9800000004</v>
      </c>
      <c r="M8" s="36">
        <v>185</v>
      </c>
      <c r="N8" s="36">
        <v>916297.9</v>
      </c>
      <c r="O8" s="36">
        <v>369</v>
      </c>
      <c r="P8" s="36">
        <v>839379.89</v>
      </c>
      <c r="Q8" s="37">
        <v>174</v>
      </c>
      <c r="R8" s="36">
        <v>496407.98</v>
      </c>
      <c r="S8" s="36">
        <v>21</v>
      </c>
      <c r="T8" s="36">
        <v>111990.68</v>
      </c>
      <c r="U8" s="36">
        <v>59</v>
      </c>
      <c r="V8" s="36">
        <v>291686.75</v>
      </c>
      <c r="W8" s="49">
        <f t="shared" ref="W8:W14" si="0">C8+E8+G8+I8+K8+M8+O8+Q8+S8+U8</f>
        <v>9307</v>
      </c>
      <c r="X8" s="49">
        <f t="shared" ref="X8:X14" si="1">D8+F8+H8+J8+L8+N8+P8+R8+T8+V8</f>
        <v>38659549.169999994</v>
      </c>
      <c r="Y8" s="50">
        <f>E17-W8</f>
        <v>-6769</v>
      </c>
      <c r="Z8" s="50">
        <f>F17-X8</f>
        <v>-28422017.049999997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64"/>
      <c r="B9" s="35" t="s">
        <v>18</v>
      </c>
      <c r="C9" s="36">
        <v>6228</v>
      </c>
      <c r="D9" s="36">
        <v>25628916.609999999</v>
      </c>
      <c r="E9" s="36">
        <v>509</v>
      </c>
      <c r="F9" s="36">
        <v>1965557.26</v>
      </c>
      <c r="G9" s="27"/>
      <c r="H9" s="27"/>
      <c r="I9" s="36">
        <v>2459</v>
      </c>
      <c r="J9" s="36">
        <v>9022156.0099999998</v>
      </c>
      <c r="K9" s="36">
        <v>1756</v>
      </c>
      <c r="L9" s="36">
        <v>8776669.8699999992</v>
      </c>
      <c r="M9" s="36">
        <v>649</v>
      </c>
      <c r="N9" s="36">
        <v>2854498.72</v>
      </c>
      <c r="O9" s="36">
        <v>732</v>
      </c>
      <c r="P9" s="36">
        <v>2008365.39</v>
      </c>
      <c r="Q9" s="37">
        <v>324</v>
      </c>
      <c r="R9" s="36">
        <v>696317.84</v>
      </c>
      <c r="S9" s="36">
        <v>45</v>
      </c>
      <c r="T9" s="36">
        <v>213415.79</v>
      </c>
      <c r="U9" s="36">
        <v>135</v>
      </c>
      <c r="V9" s="36">
        <v>807831.93</v>
      </c>
      <c r="W9" s="49">
        <f t="shared" si="0"/>
        <v>12837</v>
      </c>
      <c r="X9" s="49">
        <f t="shared" si="1"/>
        <v>51973729.420000002</v>
      </c>
      <c r="Y9" s="50">
        <f>G17-W9</f>
        <v>12724</v>
      </c>
      <c r="Z9" s="50">
        <f>H17-X9</f>
        <v>47136744.790000007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64"/>
      <c r="B10" s="38" t="s">
        <v>9</v>
      </c>
      <c r="C10" s="36">
        <v>6964</v>
      </c>
      <c r="D10" s="36">
        <v>27931563.460000001</v>
      </c>
      <c r="E10" s="36">
        <v>527</v>
      </c>
      <c r="F10" s="36">
        <v>2390384.9</v>
      </c>
      <c r="G10" s="36">
        <v>6229</v>
      </c>
      <c r="H10" s="36">
        <v>24078626.449999999</v>
      </c>
      <c r="I10" s="27"/>
      <c r="J10" s="27"/>
      <c r="K10" s="36">
        <v>2134</v>
      </c>
      <c r="L10" s="36">
        <v>11189050.9</v>
      </c>
      <c r="M10" s="36">
        <v>785</v>
      </c>
      <c r="N10" s="36">
        <v>3393359.01</v>
      </c>
      <c r="O10" s="36">
        <v>873</v>
      </c>
      <c r="P10" s="36">
        <v>2889127.62</v>
      </c>
      <c r="Q10" s="37">
        <v>512</v>
      </c>
      <c r="R10" s="36">
        <v>1013680.17</v>
      </c>
      <c r="S10" s="36">
        <v>25</v>
      </c>
      <c r="T10" s="36">
        <v>109026</v>
      </c>
      <c r="U10" s="36">
        <v>153</v>
      </c>
      <c r="V10" s="36">
        <v>862940.97</v>
      </c>
      <c r="W10" s="49">
        <f t="shared" si="0"/>
        <v>18202</v>
      </c>
      <c r="X10" s="49">
        <f t="shared" si="1"/>
        <v>73857759.480000004</v>
      </c>
      <c r="Y10" s="50">
        <f>I17-W10</f>
        <v>-7300</v>
      </c>
      <c r="Z10" s="50">
        <f>J17-X10</f>
        <v>-34415298.140000008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64"/>
      <c r="B11" s="39" t="s">
        <v>19</v>
      </c>
      <c r="C11" s="36">
        <v>5271</v>
      </c>
      <c r="D11" s="36">
        <v>23491242.390000001</v>
      </c>
      <c r="E11" s="36">
        <v>273</v>
      </c>
      <c r="F11" s="36">
        <v>1249656.6100000001</v>
      </c>
      <c r="G11" s="36">
        <v>2832</v>
      </c>
      <c r="H11" s="40">
        <v>13116631.869999999</v>
      </c>
      <c r="I11" s="36">
        <v>1330</v>
      </c>
      <c r="J11" s="36">
        <v>5567631.5899999999</v>
      </c>
      <c r="K11" s="27"/>
      <c r="L11" s="27"/>
      <c r="M11" s="36">
        <v>331</v>
      </c>
      <c r="N11" s="36">
        <v>1559919.36</v>
      </c>
      <c r="O11" s="36">
        <v>360</v>
      </c>
      <c r="P11" s="36">
        <v>1052991.8400000001</v>
      </c>
      <c r="Q11" s="37">
        <v>194</v>
      </c>
      <c r="R11" s="36">
        <v>558380.41</v>
      </c>
      <c r="S11" s="36">
        <v>14</v>
      </c>
      <c r="T11" s="36">
        <v>48517.35</v>
      </c>
      <c r="U11" s="36">
        <v>79</v>
      </c>
      <c r="V11" s="36">
        <v>365695.63</v>
      </c>
      <c r="W11" s="49">
        <f t="shared" si="0"/>
        <v>10684</v>
      </c>
      <c r="X11" s="49">
        <f t="shared" si="1"/>
        <v>47010667.049999997</v>
      </c>
      <c r="Y11" s="50">
        <f>K17-W11</f>
        <v>-93</v>
      </c>
      <c r="Z11" s="50">
        <f>L17-X11</f>
        <v>9227388.5199999958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64"/>
      <c r="B12" s="35" t="s">
        <v>10</v>
      </c>
      <c r="C12" s="36">
        <v>2539</v>
      </c>
      <c r="D12" s="36">
        <v>11912151.24</v>
      </c>
      <c r="E12" s="36">
        <v>139</v>
      </c>
      <c r="F12" s="36">
        <v>581543.85</v>
      </c>
      <c r="G12" s="36">
        <v>2356</v>
      </c>
      <c r="H12" s="36">
        <v>10348870.99</v>
      </c>
      <c r="I12" s="36">
        <v>958</v>
      </c>
      <c r="J12" s="36">
        <v>4236512.5999999996</v>
      </c>
      <c r="K12" s="36">
        <v>842</v>
      </c>
      <c r="L12" s="36">
        <v>5197037.29</v>
      </c>
      <c r="M12" s="27"/>
      <c r="N12" s="27"/>
      <c r="O12" s="36">
        <v>237</v>
      </c>
      <c r="P12" s="36">
        <v>727489.34</v>
      </c>
      <c r="Q12" s="37">
        <v>116</v>
      </c>
      <c r="R12" s="36">
        <v>340458.23999999999</v>
      </c>
      <c r="S12" s="36">
        <v>12</v>
      </c>
      <c r="T12" s="36">
        <v>104240.89</v>
      </c>
      <c r="U12" s="36">
        <v>53</v>
      </c>
      <c r="V12" s="36">
        <v>318923.71000000002</v>
      </c>
      <c r="W12" s="49">
        <f t="shared" si="0"/>
        <v>7252</v>
      </c>
      <c r="X12" s="49">
        <f t="shared" si="1"/>
        <v>33767228.149999999</v>
      </c>
      <c r="Y12" s="50">
        <f>M17-W12</f>
        <v>-3979</v>
      </c>
      <c r="Z12" s="50">
        <f>N17-X12</f>
        <v>-19696767.960000001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64"/>
      <c r="B13" s="38" t="s">
        <v>11</v>
      </c>
      <c r="C13" s="36">
        <v>2056</v>
      </c>
      <c r="D13" s="36">
        <v>5738414.0599999996</v>
      </c>
      <c r="E13" s="36">
        <v>162</v>
      </c>
      <c r="F13" s="36">
        <v>567023.87</v>
      </c>
      <c r="G13" s="36">
        <v>1977</v>
      </c>
      <c r="H13" s="36">
        <v>5106292.45</v>
      </c>
      <c r="I13" s="36">
        <v>923</v>
      </c>
      <c r="J13" s="36">
        <v>2423084.39</v>
      </c>
      <c r="K13" s="36">
        <v>558</v>
      </c>
      <c r="L13" s="36">
        <v>1974550.37</v>
      </c>
      <c r="M13" s="36">
        <v>212</v>
      </c>
      <c r="N13" s="36">
        <v>664874.79</v>
      </c>
      <c r="O13" s="27"/>
      <c r="P13" s="27"/>
      <c r="Q13" s="37">
        <v>126</v>
      </c>
      <c r="R13" s="36">
        <v>260475.08</v>
      </c>
      <c r="S13" s="36">
        <v>13</v>
      </c>
      <c r="T13" s="36">
        <v>16874.95</v>
      </c>
      <c r="U13" s="36">
        <v>56</v>
      </c>
      <c r="V13" s="36">
        <v>305897.78999999998</v>
      </c>
      <c r="W13" s="49">
        <f t="shared" si="0"/>
        <v>6083</v>
      </c>
      <c r="X13" s="49">
        <f t="shared" si="1"/>
        <v>17057487.75</v>
      </c>
      <c r="Y13" s="50">
        <f>O17-W13</f>
        <v>-2342</v>
      </c>
      <c r="Z13" s="50">
        <f>P17-X13</f>
        <v>-6534146.9899999984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64"/>
      <c r="B14" s="41" t="s">
        <v>12</v>
      </c>
      <c r="C14" s="37">
        <v>967</v>
      </c>
      <c r="D14" s="36">
        <v>2418226.36</v>
      </c>
      <c r="E14" s="37">
        <v>87</v>
      </c>
      <c r="F14" s="36">
        <v>235506.5</v>
      </c>
      <c r="G14" s="37">
        <v>869</v>
      </c>
      <c r="H14" s="36">
        <v>1872193.7</v>
      </c>
      <c r="I14" s="37">
        <v>461</v>
      </c>
      <c r="J14" s="36">
        <v>1036377.12</v>
      </c>
      <c r="K14" s="36">
        <v>256</v>
      </c>
      <c r="L14" s="36">
        <v>790364.8</v>
      </c>
      <c r="M14" s="36">
        <v>103</v>
      </c>
      <c r="N14" s="36">
        <v>270201.40000000002</v>
      </c>
      <c r="O14" s="37">
        <v>176</v>
      </c>
      <c r="P14" s="36">
        <v>231823.99</v>
      </c>
      <c r="Q14" s="27"/>
      <c r="R14" s="27"/>
      <c r="S14" s="36">
        <v>6</v>
      </c>
      <c r="T14" s="36">
        <v>15038.48</v>
      </c>
      <c r="U14" s="36">
        <v>18</v>
      </c>
      <c r="V14" s="36">
        <v>50398.94</v>
      </c>
      <c r="W14" s="49">
        <f t="shared" si="0"/>
        <v>2943</v>
      </c>
      <c r="X14" s="49">
        <f t="shared" si="1"/>
        <v>6920131.290000001</v>
      </c>
      <c r="Y14" s="50">
        <f>Q17-W14</f>
        <v>-1048</v>
      </c>
      <c r="Z14" s="50">
        <f>R17-X14</f>
        <v>-2332645.5100000016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64"/>
      <c r="B15" s="35" t="s">
        <v>20</v>
      </c>
      <c r="C15" s="37">
        <v>750</v>
      </c>
      <c r="D15" s="36">
        <v>2224387.92</v>
      </c>
      <c r="E15" s="37">
        <v>58</v>
      </c>
      <c r="F15" s="36">
        <v>200684.57</v>
      </c>
      <c r="G15" s="37">
        <v>739</v>
      </c>
      <c r="H15" s="36">
        <v>2087816.61</v>
      </c>
      <c r="I15" s="37">
        <v>345</v>
      </c>
      <c r="J15" s="36">
        <v>894956.67</v>
      </c>
      <c r="K15" s="36">
        <v>216</v>
      </c>
      <c r="L15" s="36">
        <v>842064.45</v>
      </c>
      <c r="M15" s="36">
        <v>91</v>
      </c>
      <c r="N15" s="36">
        <v>282913.53999999998</v>
      </c>
      <c r="O15" s="37">
        <v>105</v>
      </c>
      <c r="P15" s="36">
        <v>182513.55</v>
      </c>
      <c r="Q15" s="53">
        <v>44</v>
      </c>
      <c r="R15" s="54">
        <v>93713.02</v>
      </c>
      <c r="S15" s="27"/>
      <c r="T15" s="27"/>
      <c r="U15" s="36">
        <v>23</v>
      </c>
      <c r="V15" s="36">
        <v>80823.929999999993</v>
      </c>
      <c r="W15" s="49">
        <f t="shared" ref="W15:W16" si="2">C15+E15+G15+I15+K15+M15+O15+Q15+S15+U15</f>
        <v>2371</v>
      </c>
      <c r="X15" s="49">
        <f t="shared" ref="X15:X16" si="3">D15+F15+H15+J15+L15+N15+P15+R15+T15+V15</f>
        <v>6889874.2599999988</v>
      </c>
      <c r="Y15" s="50">
        <f>S17-W15</f>
        <v>-2187</v>
      </c>
      <c r="Z15" s="50">
        <f>T17-X15</f>
        <v>-6099597.6399999987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65"/>
      <c r="B16" s="25" t="s">
        <v>21</v>
      </c>
      <c r="C16" s="42">
        <v>0</v>
      </c>
      <c r="D16" s="43">
        <v>0</v>
      </c>
      <c r="E16" s="42">
        <v>0</v>
      </c>
      <c r="F16" s="43">
        <v>0</v>
      </c>
      <c r="G16" s="42">
        <v>0</v>
      </c>
      <c r="H16" s="43">
        <v>0</v>
      </c>
      <c r="I16" s="42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2">
        <v>0</v>
      </c>
      <c r="P16" s="43">
        <v>0</v>
      </c>
      <c r="Q16" s="42">
        <v>0</v>
      </c>
      <c r="R16" s="43">
        <v>0</v>
      </c>
      <c r="S16" s="42">
        <v>0</v>
      </c>
      <c r="T16" s="43">
        <v>0</v>
      </c>
      <c r="U16" s="28"/>
      <c r="V16" s="28"/>
      <c r="W16" s="51">
        <f t="shared" si="2"/>
        <v>0</v>
      </c>
      <c r="X16" s="51">
        <f t="shared" si="3"/>
        <v>0</v>
      </c>
      <c r="Y16" s="51">
        <f>U17-W16</f>
        <v>789</v>
      </c>
      <c r="Z16" s="51">
        <f>V17-X16</f>
        <v>4407051.3899999997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44" t="s">
        <v>0</v>
      </c>
      <c r="B17" s="44"/>
      <c r="C17" s="44">
        <f t="shared" ref="C17:X17" si="4">SUM(C7:C16)</f>
        <v>28002</v>
      </c>
      <c r="D17" s="44">
        <f t="shared" si="4"/>
        <v>112636918.60000001</v>
      </c>
      <c r="E17" s="44">
        <f t="shared" si="4"/>
        <v>2538</v>
      </c>
      <c r="F17" s="44">
        <f t="shared" si="4"/>
        <v>10237532.119999999</v>
      </c>
      <c r="G17" s="44">
        <f t="shared" si="4"/>
        <v>25561</v>
      </c>
      <c r="H17" s="44">
        <f t="shared" si="4"/>
        <v>99110474.210000008</v>
      </c>
      <c r="I17" s="44">
        <f t="shared" si="4"/>
        <v>10902</v>
      </c>
      <c r="J17" s="44">
        <f t="shared" si="4"/>
        <v>39442461.339999996</v>
      </c>
      <c r="K17" s="44">
        <f t="shared" si="4"/>
        <v>10591</v>
      </c>
      <c r="L17" s="44">
        <f t="shared" si="4"/>
        <v>56238055.569999993</v>
      </c>
      <c r="M17" s="44">
        <f t="shared" si="4"/>
        <v>3273</v>
      </c>
      <c r="N17" s="44">
        <f t="shared" si="4"/>
        <v>14070460.189999999</v>
      </c>
      <c r="O17" s="44">
        <f t="shared" si="4"/>
        <v>3741</v>
      </c>
      <c r="P17" s="44">
        <f t="shared" si="4"/>
        <v>10523340.760000002</v>
      </c>
      <c r="Q17" s="44">
        <f t="shared" si="4"/>
        <v>1895</v>
      </c>
      <c r="R17" s="44">
        <f t="shared" si="4"/>
        <v>4587485.7799999993</v>
      </c>
      <c r="S17" s="44">
        <f t="shared" si="4"/>
        <v>184</v>
      </c>
      <c r="T17" s="44">
        <f t="shared" si="4"/>
        <v>790276.62</v>
      </c>
      <c r="U17" s="44">
        <f t="shared" si="4"/>
        <v>789</v>
      </c>
      <c r="V17" s="44">
        <f t="shared" si="4"/>
        <v>4407051.3899999997</v>
      </c>
      <c r="W17" s="44">
        <f t="shared" si="4"/>
        <v>87476</v>
      </c>
      <c r="X17" s="44">
        <f t="shared" si="4"/>
        <v>352044056.58000004</v>
      </c>
      <c r="Y17" s="44"/>
      <c r="Z17" s="44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  <mergeCell ref="A1:Z1"/>
    <mergeCell ref="A2:Z2"/>
    <mergeCell ref="Y5:Z5"/>
    <mergeCell ref="C4:Z4"/>
    <mergeCell ref="W5:X5"/>
    <mergeCell ref="O5:P5"/>
    <mergeCell ref="G5:H5"/>
    <mergeCell ref="I5:J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R44"/>
  <sheetViews>
    <sheetView showGridLines="0" zoomScale="70" zoomScaleNormal="70" workbookViewId="0">
      <selection sqref="A1:Z1"/>
    </sheetView>
  </sheetViews>
  <sheetFormatPr defaultRowHeight="15.75" x14ac:dyDescent="0.25"/>
  <cols>
    <col min="1" max="1" width="6.85546875" style="2" customWidth="1"/>
    <col min="2" max="2" width="27.7109375" style="2" customWidth="1"/>
    <col min="3" max="3" width="8.28515625" style="2" customWidth="1"/>
    <col min="4" max="4" width="14.5703125" style="2" bestFit="1" customWidth="1"/>
    <col min="5" max="5" width="8.85546875" style="2" bestFit="1" customWidth="1"/>
    <col min="6" max="6" width="12.7109375" style="2" customWidth="1"/>
    <col min="7" max="7" width="8.28515625" style="2" customWidth="1"/>
    <col min="8" max="8" width="14.5703125" style="2" bestFit="1" customWidth="1"/>
    <col min="9" max="9" width="8.140625" style="2" customWidth="1"/>
    <col min="10" max="10" width="14.5703125" style="2" bestFit="1" customWidth="1"/>
    <col min="11" max="11" width="8.140625" style="2" customWidth="1"/>
    <col min="12" max="12" width="13.85546875" style="2" customWidth="1"/>
    <col min="13" max="13" width="8.140625" style="2" customWidth="1"/>
    <col min="14" max="14" width="12.7109375" style="2" customWidth="1"/>
    <col min="15" max="15" width="8.140625" style="2" customWidth="1"/>
    <col min="16" max="16" width="12.7109375" style="2" customWidth="1"/>
    <col min="17" max="17" width="8.140625" style="2" customWidth="1"/>
    <col min="18" max="18" width="14.42578125" style="2" bestFit="1" customWidth="1"/>
    <col min="19" max="19" width="8.140625" style="2" customWidth="1"/>
    <col min="20" max="20" width="11.42578125" style="2" customWidth="1"/>
    <col min="21" max="21" width="9.140625" style="2" customWidth="1"/>
    <col min="22" max="22" width="11.42578125" style="2" customWidth="1"/>
    <col min="23" max="23" width="9.28515625" style="3" customWidth="1"/>
    <col min="24" max="24" width="16.42578125" style="3" bestFit="1" customWidth="1"/>
    <col min="25" max="25" width="10.42578125" style="2" customWidth="1"/>
    <col min="26" max="26" width="16" style="2" bestFit="1" customWidth="1"/>
    <col min="27" max="27" width="3.28515625" style="2" customWidth="1"/>
    <col min="28" max="16384" width="9.140625" style="2"/>
  </cols>
  <sheetData>
    <row r="1" spans="1:96" ht="18.75" x14ac:dyDescent="0.3">
      <c r="A1" s="55" t="s">
        <v>23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</row>
    <row r="2" spans="1:96" ht="18.75" x14ac:dyDescent="0.3">
      <c r="A2" s="55" t="s">
        <v>16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</row>
    <row r="3" spans="1:96" ht="16.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96" ht="15.75" customHeight="1" x14ac:dyDescent="0.25">
      <c r="A4" s="66" t="s">
        <v>4</v>
      </c>
      <c r="B4" s="67"/>
      <c r="C4" s="72" t="s">
        <v>5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4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68"/>
      <c r="B5" s="69"/>
      <c r="C5" s="61" t="s">
        <v>7</v>
      </c>
      <c r="D5" s="62"/>
      <c r="E5" s="61" t="s">
        <v>8</v>
      </c>
      <c r="F5" s="62"/>
      <c r="G5" s="61" t="s">
        <v>17</v>
      </c>
      <c r="H5" s="62"/>
      <c r="I5" s="61" t="s">
        <v>9</v>
      </c>
      <c r="J5" s="62"/>
      <c r="K5" s="59" t="s">
        <v>19</v>
      </c>
      <c r="L5" s="59"/>
      <c r="M5" s="61" t="s">
        <v>10</v>
      </c>
      <c r="N5" s="62"/>
      <c r="O5" s="61" t="s">
        <v>11</v>
      </c>
      <c r="P5" s="62"/>
      <c r="Q5" s="61" t="s">
        <v>13</v>
      </c>
      <c r="R5" s="62"/>
      <c r="S5" s="61" t="s">
        <v>14</v>
      </c>
      <c r="T5" s="62"/>
      <c r="U5" s="61" t="s">
        <v>21</v>
      </c>
      <c r="V5" s="62"/>
      <c r="W5" s="78" t="s">
        <v>0</v>
      </c>
      <c r="X5" s="79"/>
      <c r="Y5" s="75" t="s">
        <v>6</v>
      </c>
      <c r="Z5" s="7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70"/>
      <c r="B6" s="71"/>
      <c r="C6" s="29" t="s">
        <v>2</v>
      </c>
      <c r="D6" s="29" t="s">
        <v>3</v>
      </c>
      <c r="E6" s="29" t="s">
        <v>2</v>
      </c>
      <c r="F6" s="29" t="s">
        <v>3</v>
      </c>
      <c r="G6" s="29" t="s">
        <v>2</v>
      </c>
      <c r="H6" s="29" t="s">
        <v>3</v>
      </c>
      <c r="I6" s="29" t="s">
        <v>2</v>
      </c>
      <c r="J6" s="29" t="s">
        <v>3</v>
      </c>
      <c r="K6" s="29" t="s">
        <v>2</v>
      </c>
      <c r="L6" s="29" t="s">
        <v>3</v>
      </c>
      <c r="M6" s="29" t="s">
        <v>2</v>
      </c>
      <c r="N6" s="29" t="s">
        <v>3</v>
      </c>
      <c r="O6" s="29" t="s">
        <v>2</v>
      </c>
      <c r="P6" s="29" t="s">
        <v>3</v>
      </c>
      <c r="Q6" s="29" t="s">
        <v>2</v>
      </c>
      <c r="R6" s="29" t="s">
        <v>3</v>
      </c>
      <c r="S6" s="29" t="s">
        <v>2</v>
      </c>
      <c r="T6" s="29" t="s">
        <v>3</v>
      </c>
      <c r="U6" s="29" t="s">
        <v>2</v>
      </c>
      <c r="V6" s="29" t="s">
        <v>3</v>
      </c>
      <c r="W6" s="31" t="s">
        <v>2</v>
      </c>
      <c r="X6" s="31" t="s">
        <v>3</v>
      </c>
      <c r="Y6" s="30" t="s">
        <v>2</v>
      </c>
      <c r="Z6" s="30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63" t="s">
        <v>1</v>
      </c>
      <c r="B7" s="18" t="s">
        <v>7</v>
      </c>
      <c r="C7" s="48"/>
      <c r="D7" s="27"/>
      <c r="E7" s="22">
        <v>783</v>
      </c>
      <c r="F7" s="22">
        <v>3047174.56</v>
      </c>
      <c r="G7" s="22">
        <v>7600</v>
      </c>
      <c r="H7" s="22">
        <v>30386618.140000001</v>
      </c>
      <c r="I7" s="22">
        <v>3195</v>
      </c>
      <c r="J7" s="22">
        <v>11635347.529999999</v>
      </c>
      <c r="K7" s="22">
        <v>3747</v>
      </c>
      <c r="L7" s="22">
        <v>21496367.91</v>
      </c>
      <c r="M7" s="22">
        <v>917</v>
      </c>
      <c r="N7" s="22">
        <v>4128395.47</v>
      </c>
      <c r="O7" s="22">
        <v>889</v>
      </c>
      <c r="P7" s="22">
        <v>2591649.14</v>
      </c>
      <c r="Q7" s="22">
        <v>405</v>
      </c>
      <c r="R7" s="22">
        <v>1128053.04</v>
      </c>
      <c r="S7" s="22">
        <v>48</v>
      </c>
      <c r="T7" s="22">
        <v>171172.48000000001</v>
      </c>
      <c r="U7" s="22">
        <v>213</v>
      </c>
      <c r="V7" s="22">
        <v>1322851.74</v>
      </c>
      <c r="W7" s="45">
        <f>C7+E7+G7+I7+K7+M7+O7+Q7+S7+U7</f>
        <v>17797</v>
      </c>
      <c r="X7" s="45">
        <f>D7+F7+H7+J7+L7+N7+P7+R7+T7+V7</f>
        <v>75907630.010000005</v>
      </c>
      <c r="Y7" s="46">
        <f>C17-W7</f>
        <v>10205</v>
      </c>
      <c r="Z7" s="46">
        <f>D17-X7</f>
        <v>36729288.590000004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64"/>
      <c r="B8" s="18" t="s">
        <v>8</v>
      </c>
      <c r="C8" s="22">
        <v>3227</v>
      </c>
      <c r="D8" s="22">
        <v>13292016.560000001</v>
      </c>
      <c r="E8" s="27"/>
      <c r="F8" s="27"/>
      <c r="G8" s="22">
        <v>2959</v>
      </c>
      <c r="H8" s="22">
        <v>12113424</v>
      </c>
      <c r="I8" s="22">
        <v>1231</v>
      </c>
      <c r="J8" s="22">
        <v>4626395.43</v>
      </c>
      <c r="K8" s="22">
        <v>1082</v>
      </c>
      <c r="L8" s="22">
        <v>5971949.9800000004</v>
      </c>
      <c r="M8" s="22">
        <v>185</v>
      </c>
      <c r="N8" s="22">
        <v>916297.9</v>
      </c>
      <c r="O8" s="22">
        <v>369</v>
      </c>
      <c r="P8" s="22">
        <v>839379.89</v>
      </c>
      <c r="Q8" s="22">
        <v>174</v>
      </c>
      <c r="R8" s="22">
        <v>496407.98</v>
      </c>
      <c r="S8" s="22">
        <v>21</v>
      </c>
      <c r="T8" s="22">
        <v>111990.68</v>
      </c>
      <c r="U8" s="22">
        <v>59</v>
      </c>
      <c r="V8" s="22">
        <v>291686.75</v>
      </c>
      <c r="W8" s="45">
        <f t="shared" ref="W8:W16" si="0">C8+E8+G8+I8+K8+M8+O8+Q8+S8+U8</f>
        <v>9307</v>
      </c>
      <c r="X8" s="45">
        <f t="shared" ref="X8:X16" si="1">D8+F8+H8+J8+L8+N8+P8+R8+T8+V8</f>
        <v>38659549.169999994</v>
      </c>
      <c r="Y8" s="46">
        <f>E17-W8</f>
        <v>-6769</v>
      </c>
      <c r="Z8" s="46">
        <f>F17-X8</f>
        <v>-28422017.049999997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64"/>
      <c r="B9" s="18" t="s">
        <v>18</v>
      </c>
      <c r="C9" s="22">
        <v>6228</v>
      </c>
      <c r="D9" s="22">
        <v>25628916.609999999</v>
      </c>
      <c r="E9" s="22">
        <v>509</v>
      </c>
      <c r="F9" s="22">
        <v>1965557.26</v>
      </c>
      <c r="G9" s="27"/>
      <c r="H9" s="27"/>
      <c r="I9" s="22">
        <v>2459</v>
      </c>
      <c r="J9" s="22">
        <v>9022156.0099999998</v>
      </c>
      <c r="K9" s="22">
        <v>1756</v>
      </c>
      <c r="L9" s="22">
        <v>8776669.8699999992</v>
      </c>
      <c r="M9" s="22">
        <v>649</v>
      </c>
      <c r="N9" s="22">
        <v>2854498.72</v>
      </c>
      <c r="O9" s="22">
        <v>732</v>
      </c>
      <c r="P9" s="22">
        <v>2008365.39</v>
      </c>
      <c r="Q9" s="22">
        <v>324</v>
      </c>
      <c r="R9" s="22">
        <v>696317.84</v>
      </c>
      <c r="S9" s="22">
        <v>45</v>
      </c>
      <c r="T9" s="22">
        <v>213415.79</v>
      </c>
      <c r="U9" s="22">
        <v>135</v>
      </c>
      <c r="V9" s="22">
        <v>807831.93</v>
      </c>
      <c r="W9" s="45">
        <f t="shared" si="0"/>
        <v>12837</v>
      </c>
      <c r="X9" s="45">
        <f t="shared" si="1"/>
        <v>51973729.420000002</v>
      </c>
      <c r="Y9" s="46">
        <f>G17-W9</f>
        <v>12724</v>
      </c>
      <c r="Z9" s="46">
        <f>H17-X9</f>
        <v>47136744.790000007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64"/>
      <c r="B10" s="19" t="s">
        <v>9</v>
      </c>
      <c r="C10" s="22">
        <v>6964</v>
      </c>
      <c r="D10" s="22">
        <v>27931563.460000001</v>
      </c>
      <c r="E10" s="22">
        <v>527</v>
      </c>
      <c r="F10" s="22">
        <v>2390384.9</v>
      </c>
      <c r="G10" s="22">
        <v>6229</v>
      </c>
      <c r="H10" s="22">
        <v>24078626.449999999</v>
      </c>
      <c r="I10" s="27"/>
      <c r="J10" s="27"/>
      <c r="K10" s="22">
        <v>2134</v>
      </c>
      <c r="L10" s="22">
        <v>11189050.9</v>
      </c>
      <c r="M10" s="22">
        <v>785</v>
      </c>
      <c r="N10" s="22">
        <v>3393359.01</v>
      </c>
      <c r="O10" s="22">
        <v>873</v>
      </c>
      <c r="P10" s="22">
        <v>2889127.62</v>
      </c>
      <c r="Q10" s="22">
        <v>512</v>
      </c>
      <c r="R10" s="22">
        <v>1013680.17</v>
      </c>
      <c r="S10" s="22">
        <v>25</v>
      </c>
      <c r="T10" s="22">
        <v>109026</v>
      </c>
      <c r="U10" s="22">
        <v>153</v>
      </c>
      <c r="V10" s="22">
        <v>862940.97</v>
      </c>
      <c r="W10" s="45">
        <f t="shared" si="0"/>
        <v>18202</v>
      </c>
      <c r="X10" s="45">
        <f t="shared" si="1"/>
        <v>73857759.480000004</v>
      </c>
      <c r="Y10" s="46">
        <f>I17-W10</f>
        <v>-7300</v>
      </c>
      <c r="Z10" s="46">
        <f>J17-X10</f>
        <v>-34415298.140000008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64"/>
      <c r="B11" s="20" t="s">
        <v>19</v>
      </c>
      <c r="C11" s="22">
        <v>5271</v>
      </c>
      <c r="D11" s="22">
        <v>23491242.390000001</v>
      </c>
      <c r="E11" s="22">
        <v>273</v>
      </c>
      <c r="F11" s="22">
        <v>1249656.6100000001</v>
      </c>
      <c r="G11" s="22">
        <v>2832</v>
      </c>
      <c r="H11" s="22">
        <v>13116631.869999999</v>
      </c>
      <c r="I11" s="22">
        <v>1330</v>
      </c>
      <c r="J11" s="22">
        <v>5567631.5899999999</v>
      </c>
      <c r="K11" s="27"/>
      <c r="L11" s="27"/>
      <c r="M11" s="22">
        <v>331</v>
      </c>
      <c r="N11" s="22">
        <v>1559919.36</v>
      </c>
      <c r="O11" s="22">
        <v>360</v>
      </c>
      <c r="P11" s="22">
        <v>1052991.8400000001</v>
      </c>
      <c r="Q11" s="22">
        <v>194</v>
      </c>
      <c r="R11" s="22">
        <v>558380.41</v>
      </c>
      <c r="S11" s="22">
        <v>14</v>
      </c>
      <c r="T11" s="22">
        <v>48517.35</v>
      </c>
      <c r="U11" s="22">
        <v>79</v>
      </c>
      <c r="V11" s="22">
        <v>365695.63</v>
      </c>
      <c r="W11" s="45">
        <f t="shared" si="0"/>
        <v>10684</v>
      </c>
      <c r="X11" s="45">
        <f t="shared" si="1"/>
        <v>47010667.049999997</v>
      </c>
      <c r="Y11" s="46">
        <f>K17-W11</f>
        <v>-93</v>
      </c>
      <c r="Z11" s="46">
        <f>L17-X11</f>
        <v>9227388.5199999958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64"/>
      <c r="B12" s="18" t="s">
        <v>10</v>
      </c>
      <c r="C12" s="22">
        <v>2539</v>
      </c>
      <c r="D12" s="22">
        <v>11912151.24</v>
      </c>
      <c r="E12" s="22">
        <v>139</v>
      </c>
      <c r="F12" s="22">
        <v>581543.85</v>
      </c>
      <c r="G12" s="22">
        <v>2356</v>
      </c>
      <c r="H12" s="22">
        <v>10348870.99</v>
      </c>
      <c r="I12" s="22">
        <v>958</v>
      </c>
      <c r="J12" s="22">
        <v>4236512.5999999996</v>
      </c>
      <c r="K12" s="22">
        <v>842</v>
      </c>
      <c r="L12" s="22">
        <v>5197037.29</v>
      </c>
      <c r="M12" s="27"/>
      <c r="N12" s="27"/>
      <c r="O12" s="22">
        <v>237</v>
      </c>
      <c r="P12" s="22">
        <v>727489.34</v>
      </c>
      <c r="Q12" s="22">
        <v>116</v>
      </c>
      <c r="R12" s="22">
        <v>340458.23999999999</v>
      </c>
      <c r="S12" s="22">
        <v>12</v>
      </c>
      <c r="T12" s="22">
        <v>104240.89</v>
      </c>
      <c r="U12" s="22">
        <v>53</v>
      </c>
      <c r="V12" s="22">
        <v>318923.71000000002</v>
      </c>
      <c r="W12" s="45">
        <f t="shared" si="0"/>
        <v>7252</v>
      </c>
      <c r="X12" s="45">
        <f t="shared" si="1"/>
        <v>33767228.149999999</v>
      </c>
      <c r="Y12" s="46">
        <f>M17-W12</f>
        <v>-3979</v>
      </c>
      <c r="Z12" s="46">
        <f>N17-X12</f>
        <v>-19696767.960000001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64"/>
      <c r="B13" s="19" t="s">
        <v>11</v>
      </c>
      <c r="C13" s="22">
        <v>2056</v>
      </c>
      <c r="D13" s="22">
        <v>5738414.0599999996</v>
      </c>
      <c r="E13" s="22">
        <v>162</v>
      </c>
      <c r="F13" s="22">
        <v>567023.87</v>
      </c>
      <c r="G13" s="22">
        <v>1977</v>
      </c>
      <c r="H13" s="22">
        <v>5106292.45</v>
      </c>
      <c r="I13" s="22">
        <v>923</v>
      </c>
      <c r="J13" s="22">
        <v>2423084.39</v>
      </c>
      <c r="K13" s="22">
        <v>558</v>
      </c>
      <c r="L13" s="22">
        <v>1974550.37</v>
      </c>
      <c r="M13" s="22">
        <v>212</v>
      </c>
      <c r="N13" s="22">
        <v>664874.79</v>
      </c>
      <c r="O13" s="27"/>
      <c r="P13" s="27"/>
      <c r="Q13" s="22">
        <v>126</v>
      </c>
      <c r="R13" s="22">
        <v>260475.08</v>
      </c>
      <c r="S13" s="22">
        <v>13</v>
      </c>
      <c r="T13" s="22">
        <v>16874.95</v>
      </c>
      <c r="U13" s="22">
        <v>56</v>
      </c>
      <c r="V13" s="22">
        <v>305897.78999999998</v>
      </c>
      <c r="W13" s="45">
        <f t="shared" si="0"/>
        <v>6083</v>
      </c>
      <c r="X13" s="45">
        <f t="shared" si="1"/>
        <v>17057487.75</v>
      </c>
      <c r="Y13" s="46">
        <f>O17-W13</f>
        <v>-2342</v>
      </c>
      <c r="Z13" s="46">
        <f>P17-X13</f>
        <v>-6534146.9899999984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64"/>
      <c r="B14" s="24" t="s">
        <v>12</v>
      </c>
      <c r="C14" s="22">
        <v>967</v>
      </c>
      <c r="D14" s="22">
        <v>2418226.36</v>
      </c>
      <c r="E14" s="22">
        <v>87</v>
      </c>
      <c r="F14" s="22">
        <v>235506.5</v>
      </c>
      <c r="G14" s="22">
        <v>869</v>
      </c>
      <c r="H14" s="22">
        <v>1872193.7</v>
      </c>
      <c r="I14" s="22">
        <v>461</v>
      </c>
      <c r="J14" s="22">
        <v>1036377.12</v>
      </c>
      <c r="K14" s="22">
        <v>256</v>
      </c>
      <c r="L14" s="22">
        <v>790364.8</v>
      </c>
      <c r="M14" s="22">
        <v>103</v>
      </c>
      <c r="N14" s="22">
        <v>270201.40000000002</v>
      </c>
      <c r="O14" s="22">
        <v>176</v>
      </c>
      <c r="P14" s="22">
        <v>231823.99</v>
      </c>
      <c r="Q14" s="27"/>
      <c r="R14" s="27"/>
      <c r="S14" s="22">
        <v>6</v>
      </c>
      <c r="T14" s="22">
        <v>15038.48</v>
      </c>
      <c r="U14" s="22">
        <v>18</v>
      </c>
      <c r="V14" s="22">
        <v>50398.94</v>
      </c>
      <c r="W14" s="45">
        <f t="shared" si="0"/>
        <v>2943</v>
      </c>
      <c r="X14" s="45">
        <f t="shared" si="1"/>
        <v>6920131.290000001</v>
      </c>
      <c r="Y14" s="46">
        <f>Q17-W14</f>
        <v>-1048</v>
      </c>
      <c r="Z14" s="46">
        <f>R17-X14</f>
        <v>-2332645.5100000016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64"/>
      <c r="B15" s="35" t="s">
        <v>20</v>
      </c>
      <c r="C15" s="22">
        <v>750</v>
      </c>
      <c r="D15" s="22">
        <v>2224387.92</v>
      </c>
      <c r="E15" s="22">
        <v>58</v>
      </c>
      <c r="F15" s="22">
        <v>200684.57</v>
      </c>
      <c r="G15" s="22">
        <v>739</v>
      </c>
      <c r="H15" s="22">
        <v>2087816.61</v>
      </c>
      <c r="I15" s="22">
        <v>345</v>
      </c>
      <c r="J15" s="22">
        <v>894956.67</v>
      </c>
      <c r="K15" s="22">
        <v>216</v>
      </c>
      <c r="L15" s="22">
        <v>842064.45</v>
      </c>
      <c r="M15" s="22">
        <v>91</v>
      </c>
      <c r="N15" s="22">
        <v>282913.53999999998</v>
      </c>
      <c r="O15" s="22">
        <v>105</v>
      </c>
      <c r="P15" s="22">
        <v>182513.55</v>
      </c>
      <c r="Q15" s="22">
        <v>44</v>
      </c>
      <c r="R15" s="22">
        <v>93713.02</v>
      </c>
      <c r="S15" s="27"/>
      <c r="T15" s="27"/>
      <c r="U15" s="22">
        <v>23</v>
      </c>
      <c r="V15" s="22">
        <v>80823.929999999993</v>
      </c>
      <c r="W15" s="45">
        <f t="shared" si="0"/>
        <v>2371</v>
      </c>
      <c r="X15" s="45">
        <f t="shared" si="1"/>
        <v>6889874.2599999988</v>
      </c>
      <c r="Y15" s="46">
        <f>S17-W15</f>
        <v>-2187</v>
      </c>
      <c r="Z15" s="46">
        <f>T17-X15</f>
        <v>-6099597.6399999987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65"/>
      <c r="B16" s="25" t="s">
        <v>21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8"/>
      <c r="V16" s="28"/>
      <c r="W16" s="23">
        <f t="shared" si="0"/>
        <v>0</v>
      </c>
      <c r="X16" s="23">
        <f t="shared" si="1"/>
        <v>0</v>
      </c>
      <c r="Y16" s="47">
        <f>U17-W16</f>
        <v>789</v>
      </c>
      <c r="Z16" s="47">
        <f>V17-X16</f>
        <v>4407051.3899999997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11" t="s">
        <v>0</v>
      </c>
      <c r="B17" s="26" t="s">
        <v>15</v>
      </c>
      <c r="C17" s="44">
        <f t="shared" ref="C17:X17" si="2">SUM(C7:C16)</f>
        <v>28002</v>
      </c>
      <c r="D17" s="44">
        <f t="shared" si="2"/>
        <v>112636918.60000001</v>
      </c>
      <c r="E17" s="44">
        <f t="shared" si="2"/>
        <v>2538</v>
      </c>
      <c r="F17" s="44">
        <f t="shared" si="2"/>
        <v>10237532.119999999</v>
      </c>
      <c r="G17" s="44">
        <f t="shared" si="2"/>
        <v>25561</v>
      </c>
      <c r="H17" s="44">
        <f t="shared" si="2"/>
        <v>99110474.210000008</v>
      </c>
      <c r="I17" s="44">
        <f t="shared" si="2"/>
        <v>10902</v>
      </c>
      <c r="J17" s="44">
        <f t="shared" si="2"/>
        <v>39442461.339999996</v>
      </c>
      <c r="K17" s="44">
        <f t="shared" si="2"/>
        <v>10591</v>
      </c>
      <c r="L17" s="44">
        <f t="shared" si="2"/>
        <v>56238055.569999993</v>
      </c>
      <c r="M17" s="44">
        <f t="shared" si="2"/>
        <v>3273</v>
      </c>
      <c r="N17" s="44">
        <f t="shared" si="2"/>
        <v>14070460.189999999</v>
      </c>
      <c r="O17" s="44">
        <f t="shared" si="2"/>
        <v>3741</v>
      </c>
      <c r="P17" s="44">
        <f t="shared" si="2"/>
        <v>10523340.760000002</v>
      </c>
      <c r="Q17" s="44">
        <f t="shared" si="2"/>
        <v>1895</v>
      </c>
      <c r="R17" s="44">
        <f t="shared" si="2"/>
        <v>4587485.7799999993</v>
      </c>
      <c r="S17" s="44">
        <f t="shared" si="2"/>
        <v>184</v>
      </c>
      <c r="T17" s="44">
        <f t="shared" si="2"/>
        <v>790276.62</v>
      </c>
      <c r="U17" s="44">
        <f t="shared" si="2"/>
        <v>789</v>
      </c>
      <c r="V17" s="44">
        <f t="shared" si="2"/>
        <v>4407051.3899999997</v>
      </c>
      <c r="W17" s="44">
        <f t="shared" si="2"/>
        <v>87476</v>
      </c>
      <c r="X17" s="44">
        <f t="shared" si="2"/>
        <v>352044056.58000004</v>
      </c>
      <c r="Y17" s="44"/>
      <c r="Z17" s="44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77"/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3.5" customHeight="1" x14ac:dyDescent="0.25"/>
  </sheetData>
  <mergeCells count="18">
    <mergeCell ref="A7:A16"/>
    <mergeCell ref="A19:Z19"/>
    <mergeCell ref="O5:P5"/>
    <mergeCell ref="Q5:R5"/>
    <mergeCell ref="S5:T5"/>
    <mergeCell ref="W5:X5"/>
    <mergeCell ref="U5:V5"/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Y5:Z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48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УПФ - I-во тримесечие 2022 г.</vt:lpstr>
      <vt:lpstr>УПФ - 2022 г.</vt:lpstr>
      <vt:lpstr>'УПФ - 2022 г.'!Print_Area</vt:lpstr>
      <vt:lpstr>'УПФ - I-во тримесечие 2022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Maria Hristova</cp:lastModifiedBy>
  <cp:lastPrinted>2022-03-10T13:57:35Z</cp:lastPrinted>
  <dcterms:created xsi:type="dcterms:W3CDTF">2004-05-22T18:25:26Z</dcterms:created>
  <dcterms:modified xsi:type="dcterms:W3CDTF">2022-06-02T07:25:59Z</dcterms:modified>
</cp:coreProperties>
</file>