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nalizi\000\Pol_vazrast\2021-odit\за сайта\"/>
    </mc:Choice>
  </mc:AlternateContent>
  <bookViews>
    <workbookView xWindow="0" yWindow="0" windowWidth="28800" windowHeight="11700" tabRatio="887"/>
  </bookViews>
  <sheets>
    <sheet name="Table №1-PIC " sheetId="24" r:id="rId1"/>
    <sheet name="Table №2-PIC" sheetId="25" r:id="rId2"/>
    <sheet name="Table №2.1-PIC" sheetId="26" r:id="rId3"/>
    <sheet name="Table № 2.2-PIC" sheetId="27" r:id="rId4"/>
    <sheet name="Table №2.2.1-PIC" sheetId="28" r:id="rId5"/>
    <sheet name="Table №2.2.2-PIC" sheetId="29" r:id="rId6"/>
    <sheet name="Table №2.2.3-PIC" sheetId="30" r:id="rId7"/>
    <sheet name="Table №1-PF" sheetId="11" r:id="rId8"/>
    <sheet name="Table №1.1-PF" sheetId="12" r:id="rId9"/>
    <sheet name="Table №1.2-PF" sheetId="13" r:id="rId10"/>
    <sheet name="Table №1.2.1-PF" sheetId="14" r:id="rId11"/>
    <sheet name="Table №1.2.2-PF" sheetId="15" r:id="rId12"/>
    <sheet name="Table № 2-PF" sheetId="16" r:id="rId13"/>
    <sheet name="Table №2.1-PF" sheetId="17" r:id="rId14"/>
    <sheet name="Table №2.2-PF" sheetId="18" r:id="rId15"/>
    <sheet name="Table №2.2.1-PF " sheetId="19" r:id="rId16"/>
    <sheet name="Chart №1 " sheetId="20" r:id="rId17"/>
    <sheet name="Chart №2" sheetId="21" r:id="rId18"/>
    <sheet name="Chart №3" sheetId="22" r:id="rId19"/>
    <sheet name="Chart №4" sheetId="23" r:id="rId20"/>
  </sheets>
  <externalReferences>
    <externalReference r:id="rId21"/>
  </externalReferences>
  <definedNames>
    <definedName name="_xlnm.Print_Area" localSheetId="3">'Table № 2.2-PIC'!$A$1:$M$14</definedName>
    <definedName name="_xlnm.Print_Area" localSheetId="8">'Table №1.1-PF'!$A$1:$H$14</definedName>
    <definedName name="_xlnm.Print_Area" localSheetId="10">'Table №1.2.1-PF'!$A$1:$F$14</definedName>
    <definedName name="_xlnm.Print_Area" localSheetId="11">'Table №1.2.2-PF'!$A$1:$F$13</definedName>
    <definedName name="_xlnm.Print_Area" localSheetId="9">'Table №1.2-PF'!$A$1:$F$13</definedName>
    <definedName name="_xlnm.Print_Area" localSheetId="0">'Table №1-PIC '!$A$1:$W$13</definedName>
    <definedName name="_xlnm.Print_Area" localSheetId="13">'Table №2.1-PF'!$A$1:$H$14</definedName>
    <definedName name="_xlnm.Print_Area" localSheetId="2">'Table №2.1-PIC'!$A$1:$H$15</definedName>
    <definedName name="_xlnm.Print_Area" localSheetId="15">'Table №2.2.1-PF '!$A$1:$F$14</definedName>
    <definedName name="_xlnm.Print_Area" localSheetId="14">'Table №2.2-PF'!$A$1:$F$13</definedName>
    <definedName name="_xlnm.Print_Area" localSheetId="1">'Table №2-PIC'!$A$1:$Q$16</definedName>
  </definedNames>
  <calcPr calcId="162913"/>
</workbook>
</file>

<file path=xl/calcChain.xml><?xml version="1.0" encoding="utf-8"?>
<calcChain xmlns="http://schemas.openxmlformats.org/spreadsheetml/2006/main">
  <c r="F14" i="19" l="1"/>
  <c r="E13" i="19"/>
  <c r="K14" i="17"/>
  <c r="J14" i="17"/>
  <c r="I14" i="17"/>
  <c r="H14" i="17"/>
  <c r="G14" i="17"/>
  <c r="F14" i="17"/>
  <c r="E14" i="17"/>
  <c r="D14" i="17"/>
  <c r="C14" i="17"/>
  <c r="B14" i="17"/>
  <c r="F14" i="14"/>
  <c r="F13" i="14"/>
  <c r="E13" i="14"/>
  <c r="D13" i="14"/>
  <c r="C13" i="14"/>
  <c r="B13" i="14"/>
  <c r="AQ8" i="29"/>
  <c r="AP8" i="29"/>
  <c r="AO8" i="29"/>
  <c r="AN8" i="29"/>
  <c r="AM8" i="29"/>
  <c r="AQ7" i="29"/>
  <c r="AP7" i="29"/>
  <c r="AO7" i="29"/>
  <c r="AN7" i="29"/>
  <c r="AM7" i="29"/>
  <c r="AQ6" i="29"/>
  <c r="AP6" i="29"/>
  <c r="AO6" i="29"/>
  <c r="AN6" i="29"/>
  <c r="AM6" i="29"/>
  <c r="AQ5" i="29"/>
  <c r="AP5" i="29"/>
  <c r="AO5" i="29"/>
  <c r="AN5" i="29"/>
  <c r="AM5" i="29"/>
  <c r="M4" i="28" l="1"/>
  <c r="L4" i="28"/>
  <c r="K4" i="28"/>
  <c r="J4" i="28"/>
  <c r="I4" i="28"/>
  <c r="H4" i="28"/>
  <c r="G4" i="28"/>
  <c r="F4" i="28"/>
  <c r="E4" i="28"/>
  <c r="D4" i="28"/>
  <c r="C4" i="28"/>
  <c r="B4" i="28"/>
  <c r="E4" i="27"/>
  <c r="G4" i="27" s="1"/>
  <c r="I4" i="27" s="1"/>
  <c r="K4" i="27" s="1"/>
  <c r="M4" i="27" s="1"/>
  <c r="D4" i="27"/>
  <c r="F4" i="27" s="1"/>
  <c r="H4" i="27" s="1"/>
  <c r="J4" i="27" s="1"/>
  <c r="L4" i="27" s="1"/>
  <c r="O16" i="25"/>
  <c r="N16" i="25"/>
  <c r="M16" i="25"/>
  <c r="L16" i="25"/>
  <c r="Q15" i="25"/>
  <c r="P15" i="25"/>
  <c r="Q14" i="25"/>
  <c r="P14" i="25"/>
  <c r="Q13" i="25"/>
  <c r="P13" i="25"/>
  <c r="Q12" i="25"/>
  <c r="P12" i="25"/>
  <c r="Q11" i="25"/>
  <c r="P11" i="25"/>
  <c r="Q10" i="25"/>
  <c r="P10" i="25"/>
  <c r="Q9" i="25"/>
  <c r="P9" i="25"/>
  <c r="Q8" i="25"/>
  <c r="P8" i="25"/>
  <c r="Q7" i="25"/>
  <c r="P7" i="25"/>
  <c r="Q6" i="25"/>
  <c r="Q16" i="25" s="1"/>
  <c r="P6" i="25"/>
  <c r="P16" i="25" s="1"/>
  <c r="G5" i="25"/>
  <c r="I5" i="25" s="1"/>
  <c r="K5" i="25" s="1"/>
  <c r="E5" i="25"/>
  <c r="D5" i="25"/>
  <c r="F5" i="25" s="1"/>
  <c r="H5" i="25" s="1"/>
  <c r="J5" i="25" s="1"/>
  <c r="L5" i="25" l="1"/>
  <c r="N5" i="25" s="1"/>
  <c r="P5" i="25"/>
  <c r="Q5" i="25"/>
  <c r="M5" i="25"/>
  <c r="O5" i="25" s="1"/>
  <c r="W12" i="24"/>
  <c r="V12" i="24"/>
  <c r="W11" i="24"/>
  <c r="V11" i="24"/>
  <c r="W10" i="24"/>
  <c r="V10" i="24"/>
  <c r="W9" i="24"/>
  <c r="V9" i="24"/>
  <c r="W8" i="24"/>
  <c r="V8" i="24"/>
  <c r="W7" i="24"/>
  <c r="V7" i="24"/>
  <c r="W6" i="24"/>
  <c r="V6" i="24"/>
  <c r="E4" i="24"/>
  <c r="G4" i="24" s="1"/>
  <c r="I4" i="24" s="1"/>
  <c r="K4" i="24" s="1"/>
  <c r="M4" i="24" s="1"/>
  <c r="O4" i="24" s="1"/>
  <c r="Q4" i="24" s="1"/>
  <c r="S4" i="24" s="1"/>
  <c r="U4" i="24" s="1"/>
  <c r="W4" i="24" s="1"/>
  <c r="D4" i="24"/>
  <c r="F4" i="24" s="1"/>
  <c r="H4" i="24" s="1"/>
  <c r="J4" i="24" s="1"/>
  <c r="L4" i="24" s="1"/>
  <c r="N4" i="24" s="1"/>
  <c r="P4" i="24" s="1"/>
  <c r="R4" i="24" s="1"/>
  <c r="T4" i="24" s="1"/>
  <c r="V4" i="24" s="1"/>
</calcChain>
</file>

<file path=xl/sharedStrings.xml><?xml version="1.0" encoding="utf-8"?>
<sst xmlns="http://schemas.openxmlformats.org/spreadsheetml/2006/main" count="357" uniqueCount="91">
  <si>
    <t>(%)</t>
  </si>
  <si>
    <t xml:space="preserve">PIC "DOVERIE" PLC </t>
  </si>
  <si>
    <t>PIC "SAGLASIE" PLC</t>
  </si>
  <si>
    <t>PIC "TOPLINA" PLC</t>
  </si>
  <si>
    <t>TOTAL</t>
  </si>
  <si>
    <t>(in thousands of BGN)</t>
  </si>
  <si>
    <t>"PENSION INSURANCE INSTITUTE" PLC</t>
  </si>
  <si>
    <t>UPF</t>
  </si>
  <si>
    <t>PPF</t>
  </si>
  <si>
    <t>VPF</t>
  </si>
  <si>
    <t>VPFOS</t>
  </si>
  <si>
    <t>PIC "DSK-RODINA" PLC</t>
  </si>
  <si>
    <t xml:space="preserve">PIC "ALLIANZ BULGARIA" PLC </t>
  </si>
  <si>
    <t xml:space="preserve">"PIC-FUTURE" PLC </t>
  </si>
  <si>
    <t>Members' Dynamics* of the Supplementary Pension Funds Managed by the Pension Insurance Companies</t>
  </si>
  <si>
    <t>Market Share of Pension Insurance Companies by Number of Members in the Supplementary Pension Funds under Management</t>
  </si>
  <si>
    <t xml:space="preserve">Net Assets' Dynamics of the Supplementary Pension Funds Managed by the Pension Insurance Companies                                                                         </t>
  </si>
  <si>
    <t>"PENSIONNOOSIGURITELEN INSTITUT" PLC</t>
  </si>
  <si>
    <t>PI"CCB-SILA"PLC</t>
  </si>
  <si>
    <t xml:space="preserve">PIC "DOVERIE" PLC               </t>
  </si>
  <si>
    <t xml:space="preserve">PIC "SAGLASIE" PLC           </t>
  </si>
  <si>
    <t xml:space="preserve">PIC "DSK-RODINA" PLC          </t>
  </si>
  <si>
    <t xml:space="preserve">PI"CCB-SILA"PLC                       </t>
  </si>
  <si>
    <t xml:space="preserve">"PIC-FUTURE" PLC                        </t>
  </si>
  <si>
    <t xml:space="preserve">PIC "TOPLINA" PLC                   </t>
  </si>
  <si>
    <t xml:space="preserve">"PENSION INSURANCE INSTITUTE" PLC                     </t>
  </si>
  <si>
    <t>Net Financial Result</t>
  </si>
  <si>
    <t>Financial Result before Tax</t>
  </si>
  <si>
    <t>Costs of Managing PIC's Own Funds</t>
  </si>
  <si>
    <t>Total Costs</t>
  </si>
  <si>
    <t>Income from Managing PIC's Own Funds</t>
  </si>
  <si>
    <t>Income from Fees and Charges</t>
  </si>
  <si>
    <t>Total Income</t>
  </si>
  <si>
    <t xml:space="preserve">"PIC-FUTURE" PLC  </t>
  </si>
  <si>
    <t xml:space="preserve">PIC "ALLIANZ-BULGARIA" PLC </t>
  </si>
  <si>
    <t xml:space="preserve">PIC "DSK-RODINA" PLC </t>
  </si>
  <si>
    <t>Financial Results of the Pension Insurance Companies</t>
  </si>
  <si>
    <t>Total for Pension Funds</t>
  </si>
  <si>
    <t>PIC</t>
  </si>
  <si>
    <t xml:space="preserve">Balance Sheet Assets of the Pension Insurance Companies and of the Pension Funds under Management  </t>
  </si>
  <si>
    <t>Market Share by Type of Pension Funds</t>
  </si>
  <si>
    <t>Pension Insurance Companies Income from Fees and Charges</t>
  </si>
  <si>
    <t xml:space="preserve">Relative Share of Income from Fees and Charges in Total Income of Pension Insurance Companies </t>
  </si>
  <si>
    <t>Investment Management Fees</t>
  </si>
  <si>
    <t>Charges on Insurance Contributions</t>
  </si>
  <si>
    <t xml:space="preserve">PI "CCB-SILA" PLC             </t>
  </si>
  <si>
    <t xml:space="preserve">PIC "DSK-RODINA" PLC   </t>
  </si>
  <si>
    <t xml:space="preserve">PIC "SAGLASIE" PLC    </t>
  </si>
  <si>
    <t xml:space="preserve">PIC "DOVERIE" PLC  </t>
  </si>
  <si>
    <t xml:space="preserve">PIC                                                     Year                                                  </t>
  </si>
  <si>
    <t>One-off Entry Fee, Charge for Member Transfers and Other Fees</t>
  </si>
  <si>
    <t xml:space="preserve">PIC                                                           Year                                     </t>
  </si>
  <si>
    <t>*Note: One person can be insured in more than one type of pension fund</t>
  </si>
  <si>
    <t xml:space="preserve">PIC                                                                   Year                                                      </t>
  </si>
  <si>
    <t xml:space="preserve">PIC                                                                        Year                                                </t>
  </si>
  <si>
    <t xml:space="preserve">PIC                                                                           Year                                                   </t>
  </si>
  <si>
    <t>Pension Insurance Company (PIC)</t>
  </si>
  <si>
    <t>Supplementary Pension Funds 
(SPF)
PIC                                                                                      .</t>
  </si>
  <si>
    <t xml:space="preserve">PIC                                                                  SPF, Year                                                  </t>
  </si>
  <si>
    <t xml:space="preserve">PIC                                                                 SPF, Year                                                      </t>
  </si>
  <si>
    <t xml:space="preserve">                             Pension Insurance Company, SPF                                                                                                                                                                                                                                                                                                                               Type of Fees and Charges                  </t>
  </si>
  <si>
    <t xml:space="preserve">                     Pension Insurance Company, SPF                                                                                                                                                                                                                                                                                                                               Type of Fees and Charges                  </t>
  </si>
  <si>
    <t>PIC                                                                      SPF</t>
  </si>
  <si>
    <t>PIC                                                                    SPF</t>
  </si>
  <si>
    <t xml:space="preserve">PIC                                                                     SPF                                             </t>
  </si>
  <si>
    <t xml:space="preserve">Market Share of the Pension Insurance Companies by 
Net Assets of the Supplementary Pension Funds under Management                            </t>
  </si>
  <si>
    <t>PIC                                                                       SPF</t>
  </si>
  <si>
    <t xml:space="preserve">PIC                                                                           SPF                                       </t>
  </si>
  <si>
    <t>Market Share by Type of Supplementary Pension Fund</t>
  </si>
  <si>
    <t xml:space="preserve">                                                            Period                         Financial Results </t>
  </si>
  <si>
    <t>31.12.2020</t>
  </si>
  <si>
    <t xml:space="preserve">PIC "CCB-SILA" PLC    </t>
  </si>
  <si>
    <t xml:space="preserve">Notes: </t>
  </si>
  <si>
    <t>"PIC UBB" PLC</t>
  </si>
  <si>
    <t xml:space="preserve">"PIC UBB" PLC </t>
  </si>
  <si>
    <t xml:space="preserve">"PIC UBB" PLC              </t>
  </si>
  <si>
    <t>31.12.2021</t>
  </si>
  <si>
    <t>Pension Insurance Companies' Market Share in Balance Sheet Assets of Pension Funds as of 31.12.2021</t>
  </si>
  <si>
    <t>TPF</t>
  </si>
  <si>
    <t>Number of Members in the Supplementary Pension Funds by Pension Insurance Company as of 31.12.2021</t>
  </si>
  <si>
    <t>Market Share of Pension Insurance Companies by Number of Members in the Supplementary Pension Funds under Management as of 31.12.2021</t>
  </si>
  <si>
    <t>Number of Newly Insured Person in Supplementary Pension Funds
 for the 2021</t>
  </si>
  <si>
    <t>Pension Insurance Companies Income from Fees and Charges (by Type) for the 2021</t>
  </si>
  <si>
    <t>LPPF</t>
  </si>
  <si>
    <t>LPPF&amp; TPF</t>
  </si>
  <si>
    <t>Structure of Pension Insurance Companies Income from Fees and Charges (by Type) for the 2021</t>
  </si>
  <si>
    <t>Net assets of the Supplementary Pension Funds 
Managed by the Pension Insurance Companies as of 31.12.2021</t>
  </si>
  <si>
    <t>Market Share of Pension Insurance Companies by 
Net Assets of the Supplementary Pension Funds under Management as of 31.12.2021</t>
  </si>
  <si>
    <t>* "PAC DallBogg: Life and Health" EAD has been licensed in 2021. As at 31.12.2021 the pension funds, established by the company do not have any members.</t>
  </si>
  <si>
    <t>"PAC DALLBOGG: LIFE AND HEALTH" EAD *</t>
  </si>
  <si>
    <t>"PAC DALLBOGG: LIFE AND HEALTH" 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</si>
</sst>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л_в_-;\-* #,##0.00\ _л_в_-;_-* &quot;-&quot;??\ _л_в_-;_-@_-"/>
    <numFmt numFmtId="165" formatCode="0.00000"/>
    <numFmt numFmtId="166" formatCode="0.0000%"/>
    <numFmt numFmtId="167" formatCode="#,##0.000"/>
    <numFmt numFmtId="168" formatCode="#,##0;\-#,##0;&quot;–&quot;"/>
    <numFmt numFmtId="169" formatCode="#,##0.00;\-#,##0.00;&quot;–&quot;"/>
    <numFmt numFmtId="170" formatCode="#,##0;\-#,##0;\-"/>
    <numFmt numFmtId="171" formatCode="[$-F800]dddd\,\ mmmm\ dd\,\ yyyy"/>
  </numFmts>
  <fonts count="16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2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63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0" fillId="0" borderId="0"/>
    <xf numFmtId="0" fontId="10" fillId="0" borderId="0"/>
    <xf numFmtId="9" fontId="2" fillId="0" borderId="0" applyFont="0" applyFill="0" applyBorder="0" applyAlignment="0" applyProtection="0"/>
    <xf numFmtId="0" fontId="4" fillId="0" borderId="0"/>
    <xf numFmtId="0" fontId="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5" fillId="0" borderId="0"/>
  </cellStyleXfs>
  <cellXfs count="219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164" fontId="5" fillId="0" borderId="1" xfId="2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3" fontId="0" fillId="0" borderId="0" xfId="0" applyNumberFormat="1"/>
    <xf numFmtId="0" fontId="5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0" fontId="3" fillId="0" borderId="4" xfId="0" applyFont="1" applyFill="1" applyBorder="1" applyAlignment="1">
      <alignment vertical="center" wrapText="1"/>
    </xf>
    <xf numFmtId="3" fontId="3" fillId="0" borderId="4" xfId="0" applyNumberFormat="1" applyFont="1" applyBorder="1" applyAlignment="1">
      <alignment horizontal="right"/>
    </xf>
    <xf numFmtId="0" fontId="3" fillId="0" borderId="0" xfId="0" applyFont="1" applyFill="1" applyBorder="1" applyAlignment="1">
      <alignment vertical="center" wrapText="1"/>
    </xf>
    <xf numFmtId="3" fontId="5" fillId="0" borderId="0" xfId="0" applyNumberFormat="1" applyFont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5" fillId="0" borderId="5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/>
    </xf>
    <xf numFmtId="164" fontId="5" fillId="0" borderId="1" xfId="2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Border="1"/>
    <xf numFmtId="2" fontId="5" fillId="0" borderId="0" xfId="0" applyNumberFormat="1" applyFont="1"/>
    <xf numFmtId="2" fontId="5" fillId="0" borderId="0" xfId="0" applyNumberFormat="1" applyFont="1" applyBorder="1"/>
    <xf numFmtId="0" fontId="6" fillId="0" borderId="0" xfId="0" applyFont="1" applyBorder="1" applyAlignment="1">
      <alignment horizontal="center"/>
    </xf>
    <xf numFmtId="4" fontId="5" fillId="0" borderId="0" xfId="0" applyNumberFormat="1" applyFont="1"/>
    <xf numFmtId="2" fontId="5" fillId="0" borderId="0" xfId="0" applyNumberFormat="1" applyFont="1" applyBorder="1" applyAlignment="1"/>
    <xf numFmtId="4" fontId="5" fillId="0" borderId="0" xfId="0" applyNumberFormat="1" applyFont="1" applyBorder="1" applyAlignment="1">
      <alignment horizontal="right"/>
    </xf>
    <xf numFmtId="164" fontId="5" fillId="0" borderId="0" xfId="2" applyFont="1" applyBorder="1" applyAlignment="1">
      <alignment vertical="center"/>
    </xf>
    <xf numFmtId="165" fontId="5" fillId="0" borderId="0" xfId="0" applyNumberFormat="1" applyFont="1" applyBorder="1"/>
    <xf numFmtId="0" fontId="5" fillId="0" borderId="0" xfId="3" applyFont="1" applyBorder="1" applyAlignment="1">
      <alignment horizontal="center" vertical="center" wrapText="1"/>
    </xf>
    <xf numFmtId="3" fontId="5" fillId="0" borderId="0" xfId="0" applyNumberFormat="1" applyFont="1" applyBorder="1" applyAlignment="1"/>
    <xf numFmtId="164" fontId="5" fillId="0" borderId="0" xfId="1" applyFont="1" applyBorder="1" applyAlignment="1">
      <alignment vertical="center"/>
    </xf>
    <xf numFmtId="2" fontId="5" fillId="0" borderId="0" xfId="0" applyNumberFormat="1" applyFont="1" applyBorder="1" applyAlignment="1">
      <alignment horizontal="right"/>
    </xf>
    <xf numFmtId="4" fontId="5" fillId="0" borderId="0" xfId="0" applyNumberFormat="1" applyFont="1" applyBorder="1"/>
    <xf numFmtId="3" fontId="5" fillId="0" borderId="0" xfId="4" applyNumberFormat="1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164" fontId="5" fillId="0" borderId="1" xfId="2" applyFont="1" applyBorder="1" applyAlignment="1">
      <alignment vertical="center" wrapText="1"/>
    </xf>
    <xf numFmtId="4" fontId="5" fillId="0" borderId="0" xfId="0" applyNumberFormat="1" applyFont="1" applyFill="1" applyBorder="1" applyAlignment="1">
      <alignment horizontal="right"/>
    </xf>
    <xf numFmtId="0" fontId="5" fillId="0" borderId="0" xfId="0" applyFont="1" applyBorder="1" applyAlignment="1">
      <alignment horizontal="right"/>
    </xf>
    <xf numFmtId="4" fontId="5" fillId="0" borderId="0" xfId="0" applyNumberFormat="1" applyFont="1" applyBorder="1" applyAlignment="1">
      <alignment vertical="center" wrapText="1"/>
    </xf>
    <xf numFmtId="4" fontId="5" fillId="0" borderId="0" xfId="5" applyNumberFormat="1" applyFont="1" applyBorder="1" applyAlignment="1">
      <alignment vertical="center" wrapText="1"/>
    </xf>
    <xf numFmtId="4" fontId="5" fillId="0" borderId="0" xfId="1" applyNumberFormat="1" applyFont="1" applyBorder="1" applyAlignment="1">
      <alignment horizontal="right" vertical="center" wrapText="1"/>
    </xf>
    <xf numFmtId="167" fontId="5" fillId="0" borderId="0" xfId="0" applyNumberFormat="1" applyFont="1" applyBorder="1" applyAlignment="1">
      <alignment vertical="center" wrapText="1"/>
    </xf>
    <xf numFmtId="167" fontId="5" fillId="0" borderId="0" xfId="0" applyNumberFormat="1" applyFont="1" applyFill="1" applyBorder="1" applyAlignment="1">
      <alignment horizontal="right"/>
    </xf>
    <xf numFmtId="166" fontId="5" fillId="0" borderId="0" xfId="5" applyNumberFormat="1" applyFont="1" applyBorder="1" applyAlignment="1">
      <alignment horizontal="right"/>
    </xf>
    <xf numFmtId="3" fontId="5" fillId="0" borderId="0" xfId="0" applyNumberFormat="1" applyFont="1" applyBorder="1" applyAlignment="1">
      <alignment wrapText="1"/>
    </xf>
    <xf numFmtId="4" fontId="5" fillId="0" borderId="0" xfId="0" applyNumberFormat="1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164" fontId="5" fillId="0" borderId="1" xfId="2" applyFont="1" applyFill="1" applyBorder="1" applyAlignment="1">
      <alignment horizontal="left" wrapText="1"/>
    </xf>
    <xf numFmtId="164" fontId="5" fillId="0" borderId="0" xfId="2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5" fillId="0" borderId="0" xfId="0" applyFont="1" applyAlignment="1">
      <alignment horizontal="left"/>
    </xf>
    <xf numFmtId="0" fontId="3" fillId="0" borderId="5" xfId="0" applyFont="1" applyFill="1" applyBorder="1" applyAlignment="1">
      <alignment wrapText="1"/>
    </xf>
    <xf numFmtId="0" fontId="11" fillId="0" borderId="0" xfId="0" applyFont="1" applyAlignment="1"/>
    <xf numFmtId="0" fontId="11" fillId="0" borderId="0" xfId="0" applyFont="1" applyBorder="1" applyAlignment="1"/>
    <xf numFmtId="0" fontId="8" fillId="0" borderId="0" xfId="0" applyFont="1" applyFill="1" applyBorder="1" applyAlignment="1">
      <alignment horizontal="center" vertical="center" wrapText="1"/>
    </xf>
    <xf numFmtId="164" fontId="8" fillId="0" borderId="0" xfId="2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0" fillId="0" borderId="8" xfId="0" applyFill="1" applyBorder="1" applyAlignment="1"/>
    <xf numFmtId="0" fontId="0" fillId="0" borderId="0" xfId="0" applyFill="1" applyBorder="1" applyAlignment="1"/>
    <xf numFmtId="0" fontId="5" fillId="0" borderId="2" xfId="0" applyFont="1" applyBorder="1" applyAlignment="1">
      <alignment horizontal="center" vertical="center" wrapText="1"/>
    </xf>
    <xf numFmtId="2" fontId="5" fillId="0" borderId="8" xfId="0" applyNumberFormat="1" applyFont="1" applyFill="1" applyBorder="1" applyAlignment="1">
      <alignment wrapText="1" shrinkToFit="1"/>
    </xf>
    <xf numFmtId="0" fontId="5" fillId="0" borderId="14" xfId="0" applyFont="1" applyBorder="1" applyAlignment="1">
      <alignment horizontal="center" vertical="center" wrapText="1"/>
    </xf>
    <xf numFmtId="0" fontId="12" fillId="0" borderId="0" xfId="6" applyFont="1" applyFill="1" applyAlignment="1"/>
    <xf numFmtId="3" fontId="12" fillId="0" borderId="0" xfId="6" applyNumberFormat="1" applyFont="1" applyFill="1" applyAlignment="1"/>
    <xf numFmtId="0" fontId="12" fillId="0" borderId="0" xfId="6" applyFont="1" applyFill="1" applyAlignment="1">
      <alignment horizontal="center"/>
    </xf>
    <xf numFmtId="0" fontId="3" fillId="0" borderId="0" xfId="6" applyFont="1" applyFill="1" applyBorder="1" applyAlignment="1"/>
    <xf numFmtId="0" fontId="12" fillId="0" borderId="0" xfId="6" applyFont="1" applyFill="1" applyAlignment="1">
      <alignment wrapText="1"/>
    </xf>
    <xf numFmtId="0" fontId="12" fillId="0" borderId="0" xfId="6" applyFont="1" applyFill="1" applyBorder="1" applyAlignment="1">
      <alignment wrapText="1"/>
    </xf>
    <xf numFmtId="3" fontId="12" fillId="0" borderId="0" xfId="6" applyNumberFormat="1" applyFont="1" applyFill="1" applyBorder="1" applyAlignment="1">
      <alignment wrapText="1"/>
    </xf>
    <xf numFmtId="0" fontId="13" fillId="0" borderId="0" xfId="0" applyFont="1" applyFill="1"/>
    <xf numFmtId="0" fontId="0" fillId="0" borderId="0" xfId="0" applyFill="1"/>
    <xf numFmtId="14" fontId="0" fillId="0" borderId="0" xfId="0" applyNumberFormat="1" applyFill="1"/>
    <xf numFmtId="3" fontId="0" fillId="0" borderId="0" xfId="0" applyNumberFormat="1" applyFill="1"/>
    <xf numFmtId="4" fontId="0" fillId="0" borderId="0" xfId="0" applyNumberFormat="1" applyFill="1"/>
    <xf numFmtId="4" fontId="0" fillId="0" borderId="0" xfId="0" applyNumberFormat="1"/>
    <xf numFmtId="0" fontId="6" fillId="0" borderId="1" xfId="0" applyFont="1" applyBorder="1" applyAlignment="1">
      <alignment horizontal="left" wrapText="1"/>
    </xf>
    <xf numFmtId="0" fontId="12" fillId="0" borderId="0" xfId="6" applyFont="1" applyAlignment="1"/>
    <xf numFmtId="0" fontId="3" fillId="0" borderId="1" xfId="6" applyFont="1" applyBorder="1" applyAlignment="1"/>
    <xf numFmtId="0" fontId="3" fillId="0" borderId="0" xfId="6" applyFont="1" applyBorder="1" applyAlignment="1"/>
    <xf numFmtId="0" fontId="3" fillId="0" borderId="1" xfId="0" applyFont="1" applyFill="1" applyBorder="1" applyAlignment="1">
      <alignment wrapText="1"/>
    </xf>
    <xf numFmtId="0" fontId="12" fillId="0" borderId="0" xfId="6" applyFont="1" applyBorder="1" applyAlignment="1"/>
    <xf numFmtId="0" fontId="5" fillId="0" borderId="15" xfId="0" applyFont="1" applyBorder="1" applyAlignment="1">
      <alignment horizontal="center" wrapText="1"/>
    </xf>
    <xf numFmtId="0" fontId="12" fillId="0" borderId="0" xfId="6" applyFont="1" applyAlignment="1">
      <alignment wrapText="1"/>
    </xf>
    <xf numFmtId="0" fontId="3" fillId="0" borderId="0" xfId="0" applyFont="1" applyFill="1" applyAlignment="1">
      <alignment wrapText="1"/>
    </xf>
    <xf numFmtId="4" fontId="12" fillId="0" borderId="0" xfId="6" applyNumberFormat="1" applyFont="1" applyAlignment="1"/>
    <xf numFmtId="0" fontId="3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justify" wrapText="1"/>
    </xf>
    <xf numFmtId="168" fontId="4" fillId="0" borderId="1" xfId="8" applyNumberFormat="1" applyFont="1" applyFill="1" applyBorder="1" applyAlignment="1">
      <alignment horizontal="right"/>
    </xf>
    <xf numFmtId="169" fontId="4" fillId="0" borderId="1" xfId="8" applyNumberFormat="1" applyFont="1" applyFill="1" applyBorder="1" applyAlignment="1">
      <alignment horizontal="right"/>
    </xf>
    <xf numFmtId="169" fontId="4" fillId="2" borderId="1" xfId="8" applyNumberFormat="1" applyFont="1" applyFill="1" applyBorder="1" applyAlignment="1">
      <alignment horizontal="right"/>
    </xf>
    <xf numFmtId="3" fontId="9" fillId="0" borderId="1" xfId="8" applyNumberFormat="1" applyFont="1" applyFill="1" applyBorder="1" applyAlignment="1">
      <alignment horizontal="right" wrapText="1"/>
    </xf>
    <xf numFmtId="4" fontId="4" fillId="0" borderId="1" xfId="8" applyNumberFormat="1" applyFont="1" applyFill="1" applyBorder="1" applyAlignment="1">
      <alignment horizontal="right"/>
    </xf>
    <xf numFmtId="4" fontId="4" fillId="2" borderId="1" xfId="8" applyNumberFormat="1" applyFont="1" applyFill="1" applyBorder="1" applyAlignment="1">
      <alignment horizontal="right"/>
    </xf>
    <xf numFmtId="3" fontId="9" fillId="0" borderId="1" xfId="0" applyNumberFormat="1" applyFont="1" applyFill="1" applyBorder="1" applyAlignment="1">
      <alignment horizontal="right" wrapText="1"/>
    </xf>
    <xf numFmtId="2" fontId="4" fillId="0" borderId="1" xfId="0" applyNumberFormat="1" applyFont="1" applyFill="1" applyBorder="1" applyAlignment="1">
      <alignment horizontal="right"/>
    </xf>
    <xf numFmtId="3" fontId="4" fillId="0" borderId="1" xfId="0" applyNumberFormat="1" applyFont="1" applyFill="1" applyBorder="1"/>
    <xf numFmtId="2" fontId="4" fillId="0" borderId="1" xfId="2" applyNumberFormat="1" applyFont="1" applyBorder="1" applyAlignment="1"/>
    <xf numFmtId="3" fontId="4" fillId="0" borderId="1" xfId="0" applyNumberFormat="1" applyFont="1" applyFill="1" applyBorder="1" applyAlignment="1">
      <alignment horizontal="right"/>
    </xf>
    <xf numFmtId="170" fontId="4" fillId="0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3" fontId="4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1" fontId="9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3" fontId="4" fillId="0" borderId="1" xfId="7" applyNumberFormat="1" applyFont="1" applyFill="1" applyBorder="1" applyAlignment="1"/>
    <xf numFmtId="164" fontId="4" fillId="0" borderId="1" xfId="2" applyFont="1" applyFill="1" applyBorder="1" applyAlignment="1">
      <alignment horizontal="left" wrapText="1"/>
    </xf>
    <xf numFmtId="0" fontId="11" fillId="0" borderId="0" xfId="6" applyFont="1" applyFill="1" applyAlignment="1"/>
    <xf numFmtId="0" fontId="0" fillId="0" borderId="8" xfId="0" applyFill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164" fontId="4" fillId="0" borderId="1" xfId="2" applyFont="1" applyBorder="1" applyAlignment="1">
      <alignment horizontal="left" wrapText="1"/>
    </xf>
    <xf numFmtId="49" fontId="4" fillId="0" borderId="15" xfId="8" applyNumberFormat="1" applyFont="1" applyFill="1" applyBorder="1" applyAlignment="1">
      <alignment horizontal="center" vertical="center" wrapText="1"/>
    </xf>
    <xf numFmtId="171" fontId="4" fillId="0" borderId="15" xfId="8" applyNumberFormat="1" applyFont="1" applyFill="1" applyBorder="1" applyAlignment="1">
      <alignment horizontal="center" vertical="center" wrapText="1"/>
    </xf>
    <xf numFmtId="0" fontId="4" fillId="0" borderId="15" xfId="8" applyFont="1" applyFill="1" applyBorder="1" applyAlignment="1">
      <alignment horizontal="center" vertical="center" wrapText="1"/>
    </xf>
    <xf numFmtId="168" fontId="9" fillId="0" borderId="1" xfId="8" applyNumberFormat="1" applyFont="1" applyFill="1" applyBorder="1" applyAlignment="1">
      <alignment horizontal="right" wrapText="1"/>
    </xf>
    <xf numFmtId="0" fontId="4" fillId="0" borderId="15" xfId="7" applyFont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168" fontId="4" fillId="0" borderId="1" xfId="8" applyNumberFormat="1" applyFont="1" applyFill="1" applyBorder="1" applyAlignment="1">
      <alignment horizontal="right" vertical="center"/>
    </xf>
    <xf numFmtId="3" fontId="4" fillId="2" borderId="1" xfId="0" applyNumberFormat="1" applyFont="1" applyFill="1" applyBorder="1"/>
    <xf numFmtId="2" fontId="4" fillId="0" borderId="8" xfId="0" applyNumberFormat="1" applyFont="1" applyFill="1" applyBorder="1" applyAlignment="1">
      <alignment wrapText="1" shrinkToFit="1"/>
    </xf>
    <xf numFmtId="2" fontId="4" fillId="0" borderId="0" xfId="0" applyNumberFormat="1" applyFont="1" applyFill="1" applyBorder="1" applyAlignment="1">
      <alignment wrapText="1" shrinkToFit="1"/>
    </xf>
    <xf numFmtId="0" fontId="4" fillId="0" borderId="0" xfId="0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right" wrapText="1" shrinkToFit="1"/>
    </xf>
    <xf numFmtId="0" fontId="4" fillId="0" borderId="6" xfId="0" applyFont="1" applyFill="1" applyBorder="1" applyAlignment="1">
      <alignment horizontal="center" vertical="center"/>
    </xf>
    <xf numFmtId="3" fontId="5" fillId="0" borderId="8" xfId="0" applyNumberFormat="1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right" wrapText="1"/>
    </xf>
    <xf numFmtId="0" fontId="5" fillId="0" borderId="8" xfId="0" applyFont="1" applyBorder="1" applyAlignment="1">
      <alignment wrapText="1"/>
    </xf>
    <xf numFmtId="0" fontId="3" fillId="2" borderId="0" xfId="0" applyFont="1" applyFill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6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wrapText="1"/>
    </xf>
    <xf numFmtId="0" fontId="11" fillId="0" borderId="0" xfId="0" applyFont="1" applyBorder="1" applyAlignment="1">
      <alignment horizontal="left"/>
    </xf>
    <xf numFmtId="0" fontId="4" fillId="0" borderId="15" xfId="8" applyFont="1" applyFill="1" applyBorder="1" applyAlignment="1">
      <alignment horizontal="center" vertical="center" wrapText="1"/>
    </xf>
    <xf numFmtId="0" fontId="4" fillId="0" borderId="6" xfId="8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distributed" wrapText="1"/>
    </xf>
    <xf numFmtId="0" fontId="5" fillId="0" borderId="9" xfId="0" applyFont="1" applyFill="1" applyBorder="1" applyAlignment="1">
      <alignment vertical="distributed" wrapText="1"/>
    </xf>
    <xf numFmtId="0" fontId="5" fillId="0" borderId="8" xfId="0" applyFont="1" applyFill="1" applyBorder="1" applyAlignment="1">
      <alignment horizontal="right" wrapText="1"/>
    </xf>
    <xf numFmtId="0" fontId="0" fillId="0" borderId="8" xfId="0" applyFill="1" applyBorder="1" applyAlignment="1">
      <alignment horizontal="right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4" fontId="8" fillId="2" borderId="0" xfId="2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wrapText="1"/>
    </xf>
    <xf numFmtId="164" fontId="5" fillId="0" borderId="8" xfId="2" applyFont="1" applyBorder="1" applyAlignment="1">
      <alignment horizontal="right" vertical="center" wrapText="1"/>
    </xf>
    <xf numFmtId="0" fontId="0" fillId="0" borderId="8" xfId="0" applyBorder="1" applyAlignment="1">
      <alignment horizontal="right" wrapText="1"/>
    </xf>
    <xf numFmtId="0" fontId="5" fillId="0" borderId="8" xfId="0" applyFont="1" applyBorder="1" applyAlignment="1">
      <alignment horizontal="right" wrapText="1"/>
    </xf>
    <xf numFmtId="0" fontId="0" fillId="0" borderId="8" xfId="0" applyBorder="1" applyAlignment="1">
      <alignment wrapText="1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64" fontId="8" fillId="0" borderId="0" xfId="2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justify" wrapText="1"/>
    </xf>
    <xf numFmtId="0" fontId="13" fillId="0" borderId="10" xfId="0" applyFont="1" applyBorder="1" applyAlignment="1">
      <alignment horizontal="left" vertical="justify" wrapText="1"/>
    </xf>
    <xf numFmtId="0" fontId="13" fillId="0" borderId="7" xfId="0" applyFont="1" applyBorder="1"/>
    <xf numFmtId="0" fontId="13" fillId="0" borderId="2" xfId="0" applyFont="1" applyBorder="1"/>
    <xf numFmtId="0" fontId="5" fillId="0" borderId="7" xfId="0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7" xfId="0" applyFont="1" applyBorder="1" applyAlignment="1">
      <alignment vertical="center" wrapText="1"/>
    </xf>
    <xf numFmtId="0" fontId="13" fillId="0" borderId="7" xfId="0" applyFont="1" applyBorder="1" applyAlignment="1">
      <alignment wrapText="1"/>
    </xf>
    <xf numFmtId="0" fontId="5" fillId="0" borderId="5" xfId="6" applyFont="1" applyBorder="1" applyAlignment="1">
      <alignment horizontal="center" vertical="center" wrapText="1"/>
    </xf>
    <xf numFmtId="0" fontId="5" fillId="0" borderId="7" xfId="6" applyFont="1" applyBorder="1" applyAlignment="1">
      <alignment horizontal="center" vertical="center" wrapText="1"/>
    </xf>
    <xf numFmtId="0" fontId="5" fillId="0" borderId="2" xfId="6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5" fillId="0" borderId="0" xfId="0" applyFont="1" applyFill="1" applyBorder="1" applyAlignment="1">
      <alignment horizontal="right" wrapText="1"/>
    </xf>
    <xf numFmtId="0" fontId="3" fillId="0" borderId="0" xfId="0" applyFont="1" applyFill="1" applyAlignment="1">
      <alignment horizontal="center" wrapText="1"/>
    </xf>
    <xf numFmtId="164" fontId="3" fillId="0" borderId="0" xfId="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10" xfId="0" applyBorder="1" applyAlignment="1">
      <alignment horizontal="center" vertical="center" wrapText="1"/>
    </xf>
    <xf numFmtId="1" fontId="8" fillId="0" borderId="5" xfId="0" applyNumberFormat="1" applyFont="1" applyFill="1" applyBorder="1" applyAlignment="1">
      <alignment horizontal="center" vertical="center" wrapText="1"/>
    </xf>
    <xf numFmtId="1" fontId="8" fillId="0" borderId="7" xfId="0" applyNumberFormat="1" applyFont="1" applyFill="1" applyBorder="1" applyAlignment="1">
      <alignment horizontal="center" vertical="center" wrapText="1"/>
    </xf>
    <xf numFmtId="1" fontId="8" fillId="0" borderId="2" xfId="0" applyNumberFormat="1" applyFont="1" applyFill="1" applyBorder="1" applyAlignment="1">
      <alignment horizontal="center" vertical="center" wrapText="1"/>
    </xf>
    <xf numFmtId="1" fontId="9" fillId="0" borderId="5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0" fontId="3" fillId="0" borderId="0" xfId="2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0" fillId="0" borderId="8" xfId="0" applyBorder="1" applyAlignment="1"/>
    <xf numFmtId="164" fontId="3" fillId="0" borderId="11" xfId="2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0" fillId="0" borderId="13" xfId="0" applyFill="1" applyBorder="1" applyAlignment="1"/>
    <xf numFmtId="0" fontId="5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3" fontId="5" fillId="0" borderId="8" xfId="0" applyNumberFormat="1" applyFont="1" applyBorder="1" applyAlignment="1">
      <alignment horizontal="center" wrapText="1"/>
    </xf>
    <xf numFmtId="3" fontId="3" fillId="0" borderId="0" xfId="2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3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5" fillId="0" borderId="0" xfId="0" applyFont="1" applyBorder="1" applyAlignment="1">
      <alignment horizontal="right" wrapText="1"/>
    </xf>
    <xf numFmtId="0" fontId="4" fillId="0" borderId="0" xfId="0" applyFont="1"/>
    <xf numFmtId="0" fontId="4" fillId="0" borderId="1" xfId="6" applyFont="1" applyFill="1" applyBorder="1" applyAlignment="1"/>
    <xf numFmtId="0" fontId="4" fillId="0" borderId="1" xfId="0" applyFont="1" applyFill="1" applyBorder="1" applyAlignment="1">
      <alignment wrapText="1"/>
    </xf>
    <xf numFmtId="0" fontId="4" fillId="0" borderId="1" xfId="6" applyFont="1" applyFill="1" applyBorder="1" applyAlignment="1">
      <alignment wrapText="1"/>
    </xf>
    <xf numFmtId="3" fontId="11" fillId="0" borderId="0" xfId="6" applyNumberFormat="1" applyFont="1" applyFill="1" applyBorder="1" applyAlignment="1"/>
    <xf numFmtId="0" fontId="11" fillId="0" borderId="0" xfId="6" applyFont="1" applyFill="1" applyBorder="1" applyAlignment="1"/>
    <xf numFmtId="3" fontId="11" fillId="0" borderId="0" xfId="6" applyNumberFormat="1" applyFont="1" applyFill="1" applyAlignment="1"/>
  </cellXfs>
  <cellStyles count="63">
    <cellStyle name="Comma" xfId="1" builtinId="3"/>
    <cellStyle name="Comma_УПФ0603" xfId="2"/>
    <cellStyle name="Normal" xfId="0" builtinId="0"/>
    <cellStyle name="Normal 14" xfId="30"/>
    <cellStyle name="Normal 15" xfId="33"/>
    <cellStyle name="Normal 16" xfId="36"/>
    <cellStyle name="Normal 18" xfId="41"/>
    <cellStyle name="Normal 19" xfId="44"/>
    <cellStyle name="Normal 2 10" xfId="45"/>
    <cellStyle name="Normal 2 11" xfId="48"/>
    <cellStyle name="Normal 2 12" xfId="51"/>
    <cellStyle name="Normal 2 13" xfId="54"/>
    <cellStyle name="Normal 2 14" xfId="56"/>
    <cellStyle name="Normal 2 15" xfId="58"/>
    <cellStyle name="Normal 2 16" xfId="60"/>
    <cellStyle name="Normal 2 17" xfId="62"/>
    <cellStyle name="Normal 2 2" xfId="8"/>
    <cellStyle name="Normal 2 2 2" xfId="9"/>
    <cellStyle name="Normal 2 2 2 2" xfId="17"/>
    <cellStyle name="Normal 2 3" xfId="26"/>
    <cellStyle name="Normal 2 4" xfId="28"/>
    <cellStyle name="Normal 2 5" xfId="31"/>
    <cellStyle name="Normal 2 6" xfId="34"/>
    <cellStyle name="Normal 2 7" xfId="37"/>
    <cellStyle name="Normal 2 8" xfId="39"/>
    <cellStyle name="Normal 2 9" xfId="42"/>
    <cellStyle name="Normal 20" xfId="47"/>
    <cellStyle name="Normal 21" xfId="50"/>
    <cellStyle name="Normal 22" xfId="53"/>
    <cellStyle name="Normal 3" xfId="10"/>
    <cellStyle name="Normal 3 2" xfId="18"/>
    <cellStyle name="Normal 4" xfId="11"/>
    <cellStyle name="Normal 4 2" xfId="19"/>
    <cellStyle name="Normal 5" xfId="12"/>
    <cellStyle name="Normal 5 2" xfId="20"/>
    <cellStyle name="Normal 6" xfId="13"/>
    <cellStyle name="Normal 6 2" xfId="21"/>
    <cellStyle name="Normal 79" xfId="14"/>
    <cellStyle name="Normal 79 2" xfId="22"/>
    <cellStyle name="Normal 8" xfId="15"/>
    <cellStyle name="Normal 8 2" xfId="23"/>
    <cellStyle name="Normal 9" xfId="24"/>
    <cellStyle name="Normal_Gragh_02_U" xfId="3"/>
    <cellStyle name="Normal_Graph_1_3" xfId="6"/>
    <cellStyle name="Normal_Graph_1_3 2" xfId="7"/>
    <cellStyle name="Normal_Таблица №2-ОФ" xfId="4"/>
    <cellStyle name="Percent" xfId="5" builtinId="5"/>
    <cellStyle name="Percent 2 10" xfId="43"/>
    <cellStyle name="Percent 2 11" xfId="46"/>
    <cellStyle name="Percent 2 12" xfId="49"/>
    <cellStyle name="Percent 2 13" xfId="52"/>
    <cellStyle name="Percent 2 14" xfId="55"/>
    <cellStyle name="Percent 2 15" xfId="57"/>
    <cellStyle name="Percent 2 16" xfId="59"/>
    <cellStyle name="Percent 2 17" xfId="61"/>
    <cellStyle name="Percent 2 2" xfId="16"/>
    <cellStyle name="Percent 2 3" xfId="27"/>
    <cellStyle name="Percent 2 4" xfId="25"/>
    <cellStyle name="Percent 2 5" xfId="29"/>
    <cellStyle name="Percent 2 6" xfId="32"/>
    <cellStyle name="Percent 2 7" xfId="35"/>
    <cellStyle name="Percent 2 8" xfId="38"/>
    <cellStyle name="Percent 2 9" xfId="4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Market Share of Pension Insurance Companies by Number of Members in the Supplementary Pension Funds under Management as of 31.12.2021</a:t>
            </a:r>
          </a:p>
        </c:rich>
      </c:tx>
      <c:layout>
        <c:manualLayout>
          <c:xMode val="edge"/>
          <c:yMode val="edge"/>
          <c:x val="0.12099276111685629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026197862805918"/>
          <c:y val="0.40677966101694957"/>
          <c:w val="0.52912788693553969"/>
          <c:h val="0.34519774011299426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9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F5A1-4A85-9B69-A1867E4AC062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5A1-4A85-9B69-A1867E4AC062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F5A1-4A85-9B69-A1867E4AC062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F5A1-4A85-9B69-A1867E4AC062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F5A1-4A85-9B69-A1867E4AC062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F5A1-4A85-9B69-A1867E4AC062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F5A1-4A85-9B69-A1867E4AC062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F5A1-4A85-9B69-A1867E4AC062}"/>
              </c:ext>
            </c:extLst>
          </c:dPt>
          <c:dLbls>
            <c:dLbl>
              <c:idx val="0"/>
              <c:layout>
                <c:manualLayout>
                  <c:x val="1.7131317737299378E-2"/>
                  <c:y val="-2.90432848436318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F5A1-4A85-9B69-A1867E4AC062}"/>
                </c:ext>
              </c:extLst>
            </c:dLbl>
            <c:dLbl>
              <c:idx val="1"/>
              <c:layout>
                <c:manualLayout>
                  <c:x val="2.5362039155653628E-2"/>
                  <c:y val="2.35097646692468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5A1-4A85-9B69-A1867E4AC062}"/>
                </c:ext>
              </c:extLst>
            </c:dLbl>
            <c:dLbl>
              <c:idx val="2"/>
              <c:layout>
                <c:manualLayout>
                  <c:x val="-8.5414532593973941E-2"/>
                  <c:y val="4.05149695271141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5A1-4A85-9B69-A1867E4AC062}"/>
                </c:ext>
              </c:extLst>
            </c:dLbl>
            <c:dLbl>
              <c:idx val="3"/>
              <c:layout>
                <c:manualLayout>
                  <c:x val="-1.3840896568383982E-2"/>
                  <c:y val="3.467627563503718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5A1-4A85-9B69-A1867E4AC062}"/>
                </c:ext>
              </c:extLst>
            </c:dLbl>
            <c:dLbl>
              <c:idx val="4"/>
              <c:layout>
                <c:manualLayout>
                  <c:x val="-2.997467612308545E-2"/>
                  <c:y val="-4.2923617598647733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5A1-4A85-9B69-A1867E4AC062}"/>
                </c:ext>
              </c:extLst>
            </c:dLbl>
            <c:dLbl>
              <c:idx val="5"/>
              <c:layout>
                <c:manualLayout>
                  <c:x val="-1.4977349651355628E-2"/>
                  <c:y val="-4.14956181324792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5A1-4A85-9B69-A1867E4AC062}"/>
                </c:ext>
              </c:extLst>
            </c:dLbl>
            <c:dLbl>
              <c:idx val="6"/>
              <c:layout>
                <c:manualLayout>
                  <c:x val="-9.7291338582677165E-3"/>
                  <c:y val="-7.700582423634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5A1-4A85-9B69-A1867E4AC062}"/>
                </c:ext>
              </c:extLst>
            </c:dLbl>
            <c:dLbl>
              <c:idx val="7"/>
              <c:layout>
                <c:manualLayout>
                  <c:x val="5.6710181916915611E-2"/>
                  <c:y val="-0.1002448478420248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5A1-4A85-9B69-A1867E4AC062}"/>
                </c:ext>
              </c:extLst>
            </c:dLbl>
            <c:dLbl>
              <c:idx val="8"/>
              <c:layout>
                <c:manualLayout>
                  <c:x val="0.17337159923975021"/>
                  <c:y val="-2.726839401035900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5A1-4A85-9B69-A1867E4AC062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№1.2.1-PF'!$A$4:$A$12</c:f>
              <c:strCache>
                <c:ptCount val="9"/>
                <c:pt idx="0">
                  <c:v>PIC "DOVERIE" PLC </c:v>
                </c:pt>
                <c:pt idx="1">
                  <c:v>PIC "SAGLASIE" PLC</c:v>
                </c:pt>
                <c:pt idx="2">
                  <c:v>PIC "DSK-RODINA" PLC</c:v>
                </c:pt>
                <c:pt idx="3">
                  <c:v>PIC "ALLIANZ BULGARIA" PLC </c:v>
                </c:pt>
                <c:pt idx="4">
                  <c:v>"PIC UBB" PLC </c:v>
                </c:pt>
                <c:pt idx="5">
                  <c:v>PI"CCB-SILA"PLC</c:v>
                </c:pt>
                <c:pt idx="6">
                  <c:v>"PIC-FUTURE" PLC </c:v>
                </c:pt>
                <c:pt idx="7">
                  <c:v>PIC "TOPLINA" PLC</c:v>
                </c:pt>
                <c:pt idx="8">
                  <c:v>"PENSIONNOOSIGURITELEN INSTITUT" PLC</c:v>
                </c:pt>
              </c:strCache>
            </c:strRef>
          </c:cat>
          <c:val>
            <c:numRef>
              <c:f>'Table №1.2.1-PF'!$F$4:$F$12</c:f>
              <c:numCache>
                <c:formatCode>0.00</c:formatCode>
                <c:ptCount val="9"/>
                <c:pt idx="0">
                  <c:v>24.92</c:v>
                </c:pt>
                <c:pt idx="1">
                  <c:v>10.029999999999999</c:v>
                </c:pt>
                <c:pt idx="2">
                  <c:v>18.03</c:v>
                </c:pt>
                <c:pt idx="3">
                  <c:v>21.28</c:v>
                </c:pt>
                <c:pt idx="4">
                  <c:v>8.43</c:v>
                </c:pt>
                <c:pt idx="5">
                  <c:v>8.36</c:v>
                </c:pt>
                <c:pt idx="6">
                  <c:v>4.6399999999999997</c:v>
                </c:pt>
                <c:pt idx="7">
                  <c:v>2.62</c:v>
                </c:pt>
                <c:pt idx="8">
                  <c:v>1.69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5A1-4A85-9B69-A1867E4AC062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eparator> </c:separator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Market Share of  Pension Insurance Companies by Net Assets of the Supplementary Pension Funds under Management as of 31.12.2021</a:t>
            </a:r>
          </a:p>
        </c:rich>
      </c:tx>
      <c:layout>
        <c:manualLayout>
          <c:xMode val="edge"/>
          <c:yMode val="edge"/>
          <c:x val="0.10031023784901758"/>
          <c:y val="4.745762711864416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027231988969339"/>
          <c:y val="0.42203389830508481"/>
          <c:w val="0.58772836952774832"/>
          <c:h val="0.38079096045197741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0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3DD1-4AF5-8258-D30E919DEFDB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DD1-4AF5-8258-D30E919DEFDB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DD1-4AF5-8258-D30E919DEFDB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DD1-4AF5-8258-D30E919DEFDB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DD1-4AF5-8258-D30E919DEFDB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DD1-4AF5-8258-D30E919DEFDB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3DD1-4AF5-8258-D30E919DEFDB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DD1-4AF5-8258-D30E919DEFDB}"/>
              </c:ext>
            </c:extLst>
          </c:dPt>
          <c:dLbls>
            <c:dLbl>
              <c:idx val="0"/>
              <c:layout>
                <c:manualLayout>
                  <c:x val="2.3309150149334781E-2"/>
                  <c:y val="-6.42933271125012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DD1-4AF5-8258-D30E919DEFDB}"/>
                </c:ext>
              </c:extLst>
            </c:dLbl>
            <c:dLbl>
              <c:idx val="1"/>
              <c:layout>
                <c:manualLayout>
                  <c:x val="4.8444875104158951E-3"/>
                  <c:y val="4.762347079496416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DD1-4AF5-8258-D30E919DEFDB}"/>
                </c:ext>
              </c:extLst>
            </c:dLbl>
            <c:dLbl>
              <c:idx val="2"/>
              <c:layout>
                <c:manualLayout>
                  <c:x val="-8.0903353988714177E-2"/>
                  <c:y val="4.851247831309227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DD1-4AF5-8258-D30E919DEFDB}"/>
                </c:ext>
              </c:extLst>
            </c:dLbl>
            <c:dLbl>
              <c:idx val="3"/>
              <c:layout>
                <c:manualLayout>
                  <c:x val="-9.1824431977026808E-3"/>
                  <c:y val="4.799199252635792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DD1-4AF5-8258-D30E919DEFDB}"/>
                </c:ext>
              </c:extLst>
            </c:dLbl>
            <c:dLbl>
              <c:idx val="4"/>
              <c:layout>
                <c:manualLayout>
                  <c:x val="-1.468100872085922E-2"/>
                  <c:y val="2.106321455580766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DD1-4AF5-8258-D30E919DEFDB}"/>
                </c:ext>
              </c:extLst>
            </c:dLbl>
            <c:dLbl>
              <c:idx val="5"/>
              <c:layout>
                <c:manualLayout>
                  <c:x val="-3.6699427566383613E-2"/>
                  <c:y val="-2.586538547088399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DD1-4AF5-8258-D30E919DEFDB}"/>
                </c:ext>
              </c:extLst>
            </c:dLbl>
            <c:dLbl>
              <c:idx val="6"/>
              <c:layout>
                <c:manualLayout>
                  <c:x val="-5.1435318258433831E-2"/>
                  <c:y val="-5.02967213844033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DD1-4AF5-8258-D30E919DEFDB}"/>
                </c:ext>
              </c:extLst>
            </c:dLbl>
            <c:dLbl>
              <c:idx val="7"/>
              <c:layout>
                <c:manualLayout>
                  <c:x val="4.2888188976377951E-2"/>
                  <c:y val="-0.1068013427219718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DD1-4AF5-8258-D30E919DEFDB}"/>
                </c:ext>
              </c:extLst>
            </c:dLbl>
            <c:dLbl>
              <c:idx val="8"/>
              <c:layout>
                <c:manualLayout>
                  <c:x val="0.14213782242736908"/>
                  <c:y val="-5.776039062291041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DD1-4AF5-8258-D30E919DEFDB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№2.2.1-PF '!$A$4:$A$12</c:f>
              <c:strCache>
                <c:ptCount val="9"/>
                <c:pt idx="0">
                  <c:v>PIC "DOVERIE" PLC </c:v>
                </c:pt>
                <c:pt idx="1">
                  <c:v>PIC "SAGLASIE" PLC</c:v>
                </c:pt>
                <c:pt idx="2">
                  <c:v>PIC "DSK-RODINA" PLC</c:v>
                </c:pt>
                <c:pt idx="3">
                  <c:v>PIC "ALLIANZ BULGARIA" PLC </c:v>
                </c:pt>
                <c:pt idx="4">
                  <c:v>"PIC UBB" PLC </c:v>
                </c:pt>
                <c:pt idx="5">
                  <c:v>PI"CCB-SILA"PLC</c:v>
                </c:pt>
                <c:pt idx="6">
                  <c:v>"PIC-FUTURE" PLC </c:v>
                </c:pt>
                <c:pt idx="7">
                  <c:v>PIC "TOPLINA" PLC</c:v>
                </c:pt>
                <c:pt idx="8">
                  <c:v>"PENSION INSURANCE INSTITUTE" PLC</c:v>
                </c:pt>
              </c:strCache>
            </c:strRef>
          </c:cat>
          <c:val>
            <c:numRef>
              <c:f>'Table №2.2.1-PF '!$F$4:$F$12</c:f>
              <c:numCache>
                <c:formatCode>#,##0.00</c:formatCode>
                <c:ptCount val="9"/>
                <c:pt idx="0">
                  <c:v>24.68</c:v>
                </c:pt>
                <c:pt idx="1">
                  <c:v>10.029999999999999</c:v>
                </c:pt>
                <c:pt idx="2">
                  <c:v>18.760000000000002</c:v>
                </c:pt>
                <c:pt idx="3">
                  <c:v>22.14</c:v>
                </c:pt>
                <c:pt idx="4">
                  <c:v>10.67</c:v>
                </c:pt>
                <c:pt idx="5">
                  <c:v>8.74</c:v>
                </c:pt>
                <c:pt idx="6">
                  <c:v>2.4700000000000002</c:v>
                </c:pt>
                <c:pt idx="7">
                  <c:v>1.5</c:v>
                </c:pt>
                <c:pt idx="8">
                  <c:v>1.01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DD1-4AF5-8258-D30E919DEFDB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Relative Share of the Number of  Insured Person by Type of  Pension Insurance Fund as of 31.12.2021 </a:t>
            </a:r>
          </a:p>
        </c:rich>
      </c:tx>
      <c:layout>
        <c:manualLayout>
          <c:xMode val="edge"/>
          <c:yMode val="edge"/>
          <c:x val="0.15511892450879028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2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6649431230610154"/>
          <c:y val="0.24406779661016967"/>
          <c:w val="0.66597724922440615"/>
          <c:h val="0.60169491525423802"/>
        </c:manualLayout>
      </c:layout>
      <c:pie3DChart>
        <c:varyColors val="1"/>
        <c:ser>
          <c:idx val="0"/>
          <c:order val="0"/>
          <c:explosion val="45"/>
          <c:dPt>
            <c:idx val="0"/>
            <c:bubble3D val="0"/>
            <c:explosion val="19"/>
            <c:extLst>
              <c:ext xmlns:c16="http://schemas.microsoft.com/office/drawing/2014/chart" uri="{C3380CC4-5D6E-409C-BE32-E72D297353CC}">
                <c16:uniqueId val="{00000000-21E1-4EB4-ADCA-A757B80C51F7}"/>
              </c:ext>
            </c:extLst>
          </c:dPt>
          <c:dPt>
            <c:idx val="1"/>
            <c:bubble3D val="0"/>
            <c:explosion val="7"/>
            <c:extLst>
              <c:ext xmlns:c16="http://schemas.microsoft.com/office/drawing/2014/chart" uri="{C3380CC4-5D6E-409C-BE32-E72D297353CC}">
                <c16:uniqueId val="{00000001-21E1-4EB4-ADCA-A757B80C51F7}"/>
              </c:ext>
            </c:extLst>
          </c:dPt>
          <c:dPt>
            <c:idx val="2"/>
            <c:bubble3D val="0"/>
            <c:explosion val="11"/>
            <c:extLst>
              <c:ext xmlns:c16="http://schemas.microsoft.com/office/drawing/2014/chart" uri="{C3380CC4-5D6E-409C-BE32-E72D297353CC}">
                <c16:uniqueId val="{00000002-21E1-4EB4-ADCA-A757B80C51F7}"/>
              </c:ext>
            </c:extLst>
          </c:dPt>
          <c:dPt>
            <c:idx val="3"/>
            <c:bubble3D val="0"/>
            <c:explosion val="24"/>
            <c:extLst>
              <c:ext xmlns:c16="http://schemas.microsoft.com/office/drawing/2014/chart" uri="{C3380CC4-5D6E-409C-BE32-E72D297353CC}">
                <c16:uniqueId val="{00000003-21E1-4EB4-ADCA-A757B80C51F7}"/>
              </c:ext>
            </c:extLst>
          </c:dPt>
          <c:dLbls>
            <c:dLbl>
              <c:idx val="0"/>
              <c:layout>
                <c:manualLayout>
                  <c:x val="5.2395725611857978E-2"/>
                  <c:y val="6.7796610169491541E-3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1E1-4EB4-ADCA-A757B80C51F7}"/>
                </c:ext>
              </c:extLst>
            </c:dLbl>
            <c:dLbl>
              <c:idx val="1"/>
              <c:layout>
                <c:manualLayout>
                  <c:x val="-2.3440193036883834E-2"/>
                  <c:y val="0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1E1-4EB4-ADCA-A757B80C51F7}"/>
                </c:ext>
              </c:extLst>
            </c:dLbl>
            <c:dLbl>
              <c:idx val="2"/>
              <c:layout>
                <c:manualLayout>
                  <c:x val="-1.7915829486831437E-2"/>
                  <c:y val="-6.303924137023392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1E1-4EB4-ADCA-A757B80C51F7}"/>
                </c:ext>
              </c:extLst>
            </c:dLbl>
            <c:dLbl>
              <c:idx val="3"/>
              <c:layout>
                <c:manualLayout>
                  <c:x val="2.0682523267838669E-2"/>
                  <c:y val="-4.2937853107344631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1E1-4EB4-ADCA-A757B80C51F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№1.2.1-PF'!$B$3:$E$3</c:f>
              <c:strCache>
                <c:ptCount val="4"/>
                <c:pt idx="0">
                  <c:v>UPF</c:v>
                </c:pt>
                <c:pt idx="1">
                  <c:v>PPF</c:v>
                </c:pt>
                <c:pt idx="2">
                  <c:v>VPF</c:v>
                </c:pt>
                <c:pt idx="3">
                  <c:v>VPFOS</c:v>
                </c:pt>
              </c:strCache>
            </c:strRef>
          </c:cat>
          <c:val>
            <c:numRef>
              <c:f>'Table №1.2.1-PF'!$B$14:$E$14</c:f>
              <c:numCache>
                <c:formatCode>0.00</c:formatCode>
                <c:ptCount val="4"/>
                <c:pt idx="0">
                  <c:v>79.930000000000007</c:v>
                </c:pt>
                <c:pt idx="1">
                  <c:v>6.54</c:v>
                </c:pt>
                <c:pt idx="2">
                  <c:v>13.32</c:v>
                </c:pt>
                <c:pt idx="3">
                  <c:v>0.21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1E1-4EB4-ADCA-A757B80C51F7}"/>
            </c:ext>
          </c:extLst>
        </c:ser>
        <c:dLbls>
          <c:showLegendKey val="0"/>
          <c:showVal val="1"/>
          <c:showCatName val="0"/>
          <c:showSerName val="1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Relative Share of the Net Assets by Type of Pension Insurance Fund as of 31.12.2021</a:t>
            </a:r>
          </a:p>
        </c:rich>
      </c:tx>
      <c:layout>
        <c:manualLayout>
          <c:xMode val="edge"/>
          <c:yMode val="edge"/>
          <c:x val="0.20992761116856259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3236814891416754"/>
          <c:y val="0.30508474576271244"/>
          <c:w val="0.73526370217166459"/>
          <c:h val="0.47966101694915281"/>
        </c:manualLayout>
      </c:layout>
      <c:pie3DChart>
        <c:varyColors val="1"/>
        <c:ser>
          <c:idx val="0"/>
          <c:order val="0"/>
          <c:explosion val="54"/>
          <c:dPt>
            <c:idx val="0"/>
            <c:bubble3D val="0"/>
            <c:explosion val="41"/>
            <c:extLst>
              <c:ext xmlns:c16="http://schemas.microsoft.com/office/drawing/2014/chart" uri="{C3380CC4-5D6E-409C-BE32-E72D297353CC}">
                <c16:uniqueId val="{00000000-0A2F-43F2-B391-144E6E202E89}"/>
              </c:ext>
            </c:extLst>
          </c:dPt>
          <c:dPt>
            <c:idx val="1"/>
            <c:bubble3D val="0"/>
            <c:explosion val="12"/>
            <c:extLst>
              <c:ext xmlns:c16="http://schemas.microsoft.com/office/drawing/2014/chart" uri="{C3380CC4-5D6E-409C-BE32-E72D297353CC}">
                <c16:uniqueId val="{00000001-0A2F-43F2-B391-144E6E202E89}"/>
              </c:ext>
            </c:extLst>
          </c:dPt>
          <c:dPt>
            <c:idx val="2"/>
            <c:bubble3D val="0"/>
            <c:explosion val="32"/>
            <c:extLst>
              <c:ext xmlns:c16="http://schemas.microsoft.com/office/drawing/2014/chart" uri="{C3380CC4-5D6E-409C-BE32-E72D297353CC}">
                <c16:uniqueId val="{00000002-0A2F-43F2-B391-144E6E202E89}"/>
              </c:ext>
            </c:extLst>
          </c:dPt>
          <c:dPt>
            <c:idx val="3"/>
            <c:bubble3D val="0"/>
            <c:explosion val="41"/>
            <c:extLst>
              <c:ext xmlns:c16="http://schemas.microsoft.com/office/drawing/2014/chart" uri="{C3380CC4-5D6E-409C-BE32-E72D297353CC}">
                <c16:uniqueId val="{00000003-0A2F-43F2-B391-144E6E202E89}"/>
              </c:ext>
            </c:extLst>
          </c:dPt>
          <c:dLbls>
            <c:dLbl>
              <c:idx val="0"/>
              <c:layout>
                <c:manualLayout>
                  <c:x val="3.9793826185377294E-2"/>
                  <c:y val="3.750415943769740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A2F-43F2-B391-144E6E202E89}"/>
                </c:ext>
              </c:extLst>
            </c:dLbl>
            <c:dLbl>
              <c:idx val="1"/>
              <c:layout>
                <c:manualLayout>
                  <c:x val="-5.6931006685177775E-2"/>
                  <c:y val="-3.402250989812713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A2F-43F2-B391-144E6E202E89}"/>
                </c:ext>
              </c:extLst>
            </c:dLbl>
            <c:dLbl>
              <c:idx val="2"/>
              <c:layout>
                <c:manualLayout>
                  <c:x val="-1.099398252571065E-2"/>
                  <c:y val="-4.06943369366965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A2F-43F2-B391-144E6E202E89}"/>
                </c:ext>
              </c:extLst>
            </c:dLbl>
            <c:dLbl>
              <c:idx val="3"/>
              <c:layout>
                <c:manualLayout>
                  <c:x val="2.0675210426282922E-2"/>
                  <c:y val="-3.62862978556374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A2F-43F2-B391-144E6E202E89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№2.2.1-PF '!$B$3:$E$3</c:f>
              <c:strCache>
                <c:ptCount val="4"/>
                <c:pt idx="0">
                  <c:v>UPF</c:v>
                </c:pt>
                <c:pt idx="1">
                  <c:v>PPF</c:v>
                </c:pt>
                <c:pt idx="2">
                  <c:v>VPF</c:v>
                </c:pt>
                <c:pt idx="3">
                  <c:v>VPFOS</c:v>
                </c:pt>
              </c:strCache>
            </c:strRef>
          </c:cat>
          <c:val>
            <c:numRef>
              <c:f>'Table №2.2.1-PF '!$B$14:$E$14</c:f>
              <c:numCache>
                <c:formatCode>#,##0.00</c:formatCode>
                <c:ptCount val="4"/>
                <c:pt idx="0">
                  <c:v>85.61</c:v>
                </c:pt>
                <c:pt idx="1">
                  <c:v>7.22</c:v>
                </c:pt>
                <c:pt idx="2">
                  <c:v>7.07</c:v>
                </c:pt>
                <c:pt idx="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A2F-43F2-B391-144E6E202E89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41" workbookViewId="0"/>
  </sheetViews>
  <pageMargins left="0.75" right="0.75" top="1" bottom="1" header="0.5" footer="0.5"/>
  <pageSetup paperSize="9" orientation="landscape" horizontalDpi="300" verticalDpi="300" r:id="rId1"/>
  <headerFooter alignWithMargins="0">
    <oddHeader>&amp;R&amp;A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32" workbookViewId="0" zoomToFit="1"/>
  </sheetViews>
  <pageMargins left="0.75" right="0.75" top="1" bottom="1" header="0.5" footer="0.5"/>
  <pageSetup paperSize="9" orientation="landscape" horizontalDpi="300" verticalDpi="300" r:id="rId1"/>
  <headerFooter alignWithMargins="0">
    <oddHeader>&amp;R&amp;A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32" workbookViewId="0" zoomToFit="1"/>
  </sheetViews>
  <pageMargins left="0.75" right="0.75" top="1" bottom="1" header="0.5" footer="0.5"/>
  <pageSetup paperSize="9" orientation="landscape" horizontalDpi="300" verticalDpi="300" r:id="rId1"/>
  <headerFooter alignWithMargins="0">
    <oddHeader>&amp;R&amp;A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41" workbookViewId="0"/>
  </sheetViews>
  <pageMargins left="0.75" right="0.75" top="1" bottom="1" header="0.5" footer="0.5"/>
  <pageSetup paperSize="9" orientation="landscape" horizontalDpi="300" verticalDpi="300" r:id="rId1"/>
  <headerFooter alignWithMargins="0">
    <oddHeader>&amp;R&amp;A</oddHeader>
  </headerFooter>
  <drawing r:id="rId2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25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2049" name="Line 1"/>
        <xdr:cNvSpPr>
          <a:spLocks noChangeShapeType="1"/>
        </xdr:cNvSpPr>
      </xdr:nvSpPr>
      <xdr:spPr bwMode="auto">
        <a:xfrm>
          <a:off x="9525" y="10915650"/>
          <a:ext cx="3590925" cy="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00745" cy="562042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4284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4284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14255" cy="564744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OD_2021_B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№1-ПОД "/>
      <sheetName val="Таблица №2-ПОД"/>
      <sheetName val="Таблица №2.1-ПОД"/>
      <sheetName val="Таблица № 2.2-ПОД"/>
      <sheetName val="Таблица №2.2.1-ПОД"/>
      <sheetName val="Таблица №2.2.2-ПОД"/>
      <sheetName val="Таблица №2.2.3-ПОД"/>
      <sheetName val="Таблица №1-ОФ"/>
      <sheetName val="Таблица №1.1-ОФ"/>
      <sheetName val="Таблица№1.2-ОФ"/>
      <sheetName val="Таблица №1.2.1-ОФ"/>
      <sheetName val="Таблица№1.2.2-ОФ"/>
      <sheetName val="Таблица№ 2-ОФ"/>
      <sheetName val="Таблица №2.1-ОФ"/>
      <sheetName val="Таблица №2.2-ОФ"/>
      <sheetName val="Таблица №2.2.1-ОФ "/>
      <sheetName val="Графика №1 "/>
      <sheetName val="Графика №2"/>
      <sheetName val="Графика №3 "/>
      <sheetName val="Графика №4"/>
    </sheetNames>
    <sheetDataSet>
      <sheetData sheetId="0" refreshError="1"/>
      <sheetData sheetId="1" refreshError="1"/>
      <sheetData sheetId="2" refreshError="1"/>
      <sheetData sheetId="3">
        <row r="4">
          <cell r="B4">
            <v>2020</v>
          </cell>
          <cell r="C4">
            <v>2021</v>
          </cell>
          <cell r="D4">
            <v>2020</v>
          </cell>
          <cell r="E4">
            <v>2021</v>
          </cell>
          <cell r="F4">
            <v>2020</v>
          </cell>
          <cell r="G4">
            <v>2021</v>
          </cell>
          <cell r="H4">
            <v>2020</v>
          </cell>
          <cell r="I4">
            <v>2021</v>
          </cell>
          <cell r="J4">
            <v>2020</v>
          </cell>
          <cell r="K4">
            <v>2021</v>
          </cell>
          <cell r="L4">
            <v>2020</v>
          </cell>
          <cell r="M4">
            <v>2021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15"/>
  <sheetViews>
    <sheetView showGridLines="0" tabSelected="1" zoomScaleNormal="100" zoomScaleSheetLayoutView="55" workbookViewId="0">
      <selection sqref="A1:W1"/>
    </sheetView>
  </sheetViews>
  <sheetFormatPr defaultRowHeight="15"/>
  <cols>
    <col min="1" max="1" width="46" style="61" customWidth="1"/>
    <col min="2" max="2" width="8.7109375" style="63" customWidth="1"/>
    <col min="3" max="3" width="8.7109375" style="61" customWidth="1"/>
    <col min="4" max="4" width="8.7109375" style="63" customWidth="1"/>
    <col min="5" max="5" width="8.7109375" style="61" customWidth="1"/>
    <col min="6" max="6" width="8.7109375" style="63" customWidth="1"/>
    <col min="7" max="7" width="8.7109375" style="61" customWidth="1"/>
    <col min="8" max="8" width="8.7109375" style="63" customWidth="1"/>
    <col min="9" max="9" width="8.7109375" style="61" customWidth="1"/>
    <col min="10" max="10" width="8.7109375" style="63" customWidth="1"/>
    <col min="11" max="11" width="8.7109375" style="61" customWidth="1"/>
    <col min="12" max="12" width="8.7109375" style="63" customWidth="1"/>
    <col min="13" max="13" width="8.7109375" style="61" customWidth="1"/>
    <col min="14" max="14" width="8.7109375" style="63" customWidth="1"/>
    <col min="15" max="17" width="8.7109375" style="61" customWidth="1"/>
    <col min="18" max="18" width="9" style="61" customWidth="1"/>
    <col min="19" max="19" width="8.85546875" style="61" customWidth="1"/>
    <col min="20" max="20" width="9" style="61" customWidth="1"/>
    <col min="21" max="21" width="8.85546875" style="61" customWidth="1"/>
    <col min="22" max="23" width="8.42578125" style="61" customWidth="1"/>
    <col min="24" max="24" width="10.28515625" style="62" customWidth="1"/>
    <col min="25" max="26" width="10.28515625" style="61"/>
    <col min="27" max="16384" width="9.140625" style="61"/>
  </cols>
  <sheetData>
    <row r="1" spans="1:60" ht="23.25" customHeight="1">
      <c r="A1" s="133" t="s">
        <v>36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</row>
    <row r="2" spans="1:60" ht="12.75" customHeight="1">
      <c r="A2" s="147" t="s">
        <v>5</v>
      </c>
      <c r="B2" s="147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</row>
    <row r="3" spans="1:60" s="65" customFormat="1" ht="83.25" customHeight="1">
      <c r="A3" s="85" t="s">
        <v>56</v>
      </c>
      <c r="B3" s="137" t="s">
        <v>1</v>
      </c>
      <c r="C3" s="138"/>
      <c r="D3" s="136" t="s">
        <v>2</v>
      </c>
      <c r="E3" s="135"/>
      <c r="F3" s="136" t="s">
        <v>35</v>
      </c>
      <c r="G3" s="135"/>
      <c r="H3" s="136" t="s">
        <v>34</v>
      </c>
      <c r="I3" s="135"/>
      <c r="J3" s="134" t="s">
        <v>73</v>
      </c>
      <c r="K3" s="135"/>
      <c r="L3" s="134" t="s">
        <v>71</v>
      </c>
      <c r="M3" s="135"/>
      <c r="N3" s="136" t="s">
        <v>33</v>
      </c>
      <c r="O3" s="135"/>
      <c r="P3" s="149" t="s">
        <v>3</v>
      </c>
      <c r="Q3" s="150"/>
      <c r="R3" s="139" t="s">
        <v>17</v>
      </c>
      <c r="S3" s="140"/>
      <c r="T3" s="151" t="s">
        <v>89</v>
      </c>
      <c r="U3" s="140"/>
      <c r="V3" s="136" t="s">
        <v>4</v>
      </c>
      <c r="W3" s="135"/>
      <c r="X3" s="67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</row>
    <row r="4" spans="1:60" s="68" customFormat="1" ht="21.75" customHeight="1">
      <c r="A4" s="145" t="s">
        <v>69</v>
      </c>
      <c r="B4" s="143">
        <v>2020</v>
      </c>
      <c r="C4" s="143">
        <v>2021</v>
      </c>
      <c r="D4" s="143">
        <f>B4</f>
        <v>2020</v>
      </c>
      <c r="E4" s="143">
        <f>C4</f>
        <v>2021</v>
      </c>
      <c r="F4" s="143">
        <f t="shared" ref="F4:W4" si="0">D4</f>
        <v>2020</v>
      </c>
      <c r="G4" s="143">
        <f t="shared" si="0"/>
        <v>2021</v>
      </c>
      <c r="H4" s="143">
        <f t="shared" si="0"/>
        <v>2020</v>
      </c>
      <c r="I4" s="143">
        <f t="shared" si="0"/>
        <v>2021</v>
      </c>
      <c r="J4" s="143">
        <f t="shared" si="0"/>
        <v>2020</v>
      </c>
      <c r="K4" s="143">
        <f t="shared" si="0"/>
        <v>2021</v>
      </c>
      <c r="L4" s="143">
        <f t="shared" si="0"/>
        <v>2020</v>
      </c>
      <c r="M4" s="143">
        <f t="shared" si="0"/>
        <v>2021</v>
      </c>
      <c r="N4" s="143">
        <f t="shared" si="0"/>
        <v>2020</v>
      </c>
      <c r="O4" s="143">
        <f t="shared" si="0"/>
        <v>2021</v>
      </c>
      <c r="P4" s="143">
        <f t="shared" si="0"/>
        <v>2020</v>
      </c>
      <c r="Q4" s="143">
        <f t="shared" si="0"/>
        <v>2021</v>
      </c>
      <c r="R4" s="143">
        <f t="shared" si="0"/>
        <v>2020</v>
      </c>
      <c r="S4" s="143">
        <f t="shared" si="0"/>
        <v>2021</v>
      </c>
      <c r="T4" s="143">
        <f t="shared" si="0"/>
        <v>2020</v>
      </c>
      <c r="U4" s="143">
        <f t="shared" si="0"/>
        <v>2021</v>
      </c>
      <c r="V4" s="143">
        <f t="shared" si="0"/>
        <v>2020</v>
      </c>
      <c r="W4" s="143">
        <f t="shared" si="0"/>
        <v>2021</v>
      </c>
    </row>
    <row r="5" spans="1:60" s="65" customFormat="1" ht="22.5" customHeight="1">
      <c r="A5" s="146"/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4"/>
      <c r="X5" s="67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</row>
    <row r="6" spans="1:60" s="64" customFormat="1" ht="34.5" customHeight="1">
      <c r="A6" s="213" t="s">
        <v>32</v>
      </c>
      <c r="B6" s="108">
        <v>48037</v>
      </c>
      <c r="C6" s="108">
        <v>75145</v>
      </c>
      <c r="D6" s="108">
        <v>33090</v>
      </c>
      <c r="E6" s="108">
        <v>47634</v>
      </c>
      <c r="F6" s="108">
        <v>32778</v>
      </c>
      <c r="G6" s="108">
        <v>55614</v>
      </c>
      <c r="H6" s="108">
        <v>40729</v>
      </c>
      <c r="I6" s="108">
        <v>65623</v>
      </c>
      <c r="J6" s="108">
        <v>20789</v>
      </c>
      <c r="K6" s="108">
        <v>32204</v>
      </c>
      <c r="L6" s="108">
        <v>30135</v>
      </c>
      <c r="M6" s="108">
        <v>36990</v>
      </c>
      <c r="N6" s="108">
        <v>5617</v>
      </c>
      <c r="O6" s="108">
        <v>9268</v>
      </c>
      <c r="P6" s="108">
        <v>3794</v>
      </c>
      <c r="Q6" s="108">
        <v>6268</v>
      </c>
      <c r="R6" s="108">
        <v>2369</v>
      </c>
      <c r="S6" s="108">
        <v>3451</v>
      </c>
      <c r="T6" s="88">
        <v>0</v>
      </c>
      <c r="U6" s="88">
        <v>81</v>
      </c>
      <c r="V6" s="108">
        <f>B6+D6+F6+H6+J6+L6+N6+P6+R6+T6</f>
        <v>217338</v>
      </c>
      <c r="W6" s="108">
        <f>C6+E6+G6+I6+K6+M6+O6+Q6+S6+U6</f>
        <v>332278</v>
      </c>
    </row>
    <row r="7" spans="1:60" s="64" customFormat="1" ht="21.75" customHeight="1">
      <c r="A7" s="214" t="s">
        <v>31</v>
      </c>
      <c r="B7" s="108">
        <v>43582</v>
      </c>
      <c r="C7" s="108">
        <v>50814</v>
      </c>
      <c r="D7" s="108">
        <v>19381</v>
      </c>
      <c r="E7" s="108">
        <v>21591</v>
      </c>
      <c r="F7" s="108">
        <v>31050</v>
      </c>
      <c r="G7" s="108">
        <v>38217</v>
      </c>
      <c r="H7" s="108">
        <v>37864</v>
      </c>
      <c r="I7" s="108">
        <v>45666</v>
      </c>
      <c r="J7" s="108">
        <v>18672</v>
      </c>
      <c r="K7" s="108">
        <v>22120</v>
      </c>
      <c r="L7" s="108">
        <v>16667</v>
      </c>
      <c r="M7" s="108">
        <v>18605</v>
      </c>
      <c r="N7" s="108">
        <v>5322</v>
      </c>
      <c r="O7" s="108">
        <v>6171</v>
      </c>
      <c r="P7" s="108">
        <v>3036</v>
      </c>
      <c r="Q7" s="108">
        <v>3527</v>
      </c>
      <c r="R7" s="108">
        <v>2336</v>
      </c>
      <c r="S7" s="108">
        <v>2558</v>
      </c>
      <c r="T7" s="88">
        <v>0</v>
      </c>
      <c r="U7" s="88">
        <v>0</v>
      </c>
      <c r="V7" s="108">
        <f t="shared" ref="V7:W12" si="1">B7+D7+F7+H7+J7+L7+N7+P7+R7+T7</f>
        <v>177910</v>
      </c>
      <c r="W7" s="108">
        <f t="shared" si="1"/>
        <v>209269</v>
      </c>
    </row>
    <row r="8" spans="1:60" s="64" customFormat="1" ht="21.75" customHeight="1">
      <c r="A8" s="214" t="s">
        <v>30</v>
      </c>
      <c r="B8" s="108">
        <v>1132</v>
      </c>
      <c r="C8" s="108">
        <v>1389</v>
      </c>
      <c r="D8" s="108">
        <v>6817</v>
      </c>
      <c r="E8" s="108">
        <v>8673</v>
      </c>
      <c r="F8" s="108">
        <v>272</v>
      </c>
      <c r="G8" s="108">
        <v>776</v>
      </c>
      <c r="H8" s="108">
        <v>1525</v>
      </c>
      <c r="I8" s="108">
        <v>596</v>
      </c>
      <c r="J8" s="108">
        <v>766</v>
      </c>
      <c r="K8" s="108">
        <v>393</v>
      </c>
      <c r="L8" s="108">
        <v>9926</v>
      </c>
      <c r="M8" s="108">
        <v>5400</v>
      </c>
      <c r="N8" s="108">
        <v>259</v>
      </c>
      <c r="O8" s="108">
        <v>278</v>
      </c>
      <c r="P8" s="108">
        <v>513</v>
      </c>
      <c r="Q8" s="108">
        <v>1296</v>
      </c>
      <c r="R8" s="108">
        <v>27</v>
      </c>
      <c r="S8" s="108">
        <v>11</v>
      </c>
      <c r="T8" s="88">
        <v>0</v>
      </c>
      <c r="U8" s="88">
        <v>81</v>
      </c>
      <c r="V8" s="108">
        <f t="shared" si="1"/>
        <v>21237</v>
      </c>
      <c r="W8" s="108">
        <f t="shared" si="1"/>
        <v>18893</v>
      </c>
    </row>
    <row r="9" spans="1:60" s="64" customFormat="1" ht="21.75" customHeight="1">
      <c r="A9" s="213" t="s">
        <v>29</v>
      </c>
      <c r="B9" s="108">
        <v>29878</v>
      </c>
      <c r="C9" s="108">
        <v>54807</v>
      </c>
      <c r="D9" s="108">
        <v>29377</v>
      </c>
      <c r="E9" s="108">
        <v>41669</v>
      </c>
      <c r="F9" s="108">
        <v>20654</v>
      </c>
      <c r="G9" s="108">
        <v>38694</v>
      </c>
      <c r="H9" s="108">
        <v>20380</v>
      </c>
      <c r="I9" s="108">
        <v>41607</v>
      </c>
      <c r="J9" s="108">
        <v>16340</v>
      </c>
      <c r="K9" s="108">
        <v>25311</v>
      </c>
      <c r="L9" s="108">
        <v>27592</v>
      </c>
      <c r="M9" s="108">
        <v>31131</v>
      </c>
      <c r="N9" s="108">
        <v>4998</v>
      </c>
      <c r="O9" s="108">
        <v>8573</v>
      </c>
      <c r="P9" s="108">
        <v>4072</v>
      </c>
      <c r="Q9" s="108">
        <v>5892</v>
      </c>
      <c r="R9" s="108">
        <v>1820</v>
      </c>
      <c r="S9" s="108">
        <v>2762</v>
      </c>
      <c r="T9" s="88">
        <v>0</v>
      </c>
      <c r="U9" s="88">
        <v>767</v>
      </c>
      <c r="V9" s="108">
        <f t="shared" si="1"/>
        <v>155111</v>
      </c>
      <c r="W9" s="108">
        <f t="shared" si="1"/>
        <v>251213</v>
      </c>
    </row>
    <row r="10" spans="1:60" s="64" customFormat="1" ht="21.75" customHeight="1">
      <c r="A10" s="215" t="s">
        <v>28</v>
      </c>
      <c r="B10" s="108">
        <v>913</v>
      </c>
      <c r="C10" s="108">
        <v>1605</v>
      </c>
      <c r="D10" s="108">
        <v>5699</v>
      </c>
      <c r="E10" s="108">
        <v>11170</v>
      </c>
      <c r="F10" s="108">
        <v>409</v>
      </c>
      <c r="G10" s="108">
        <v>525</v>
      </c>
      <c r="H10" s="108">
        <v>775</v>
      </c>
      <c r="I10" s="108">
        <v>463</v>
      </c>
      <c r="J10" s="108">
        <v>727</v>
      </c>
      <c r="K10" s="108">
        <v>485</v>
      </c>
      <c r="L10" s="108">
        <v>12861</v>
      </c>
      <c r="M10" s="108">
        <v>9653</v>
      </c>
      <c r="N10" s="108">
        <v>208</v>
      </c>
      <c r="O10" s="108">
        <v>230</v>
      </c>
      <c r="P10" s="108">
        <v>95</v>
      </c>
      <c r="Q10" s="108">
        <v>748</v>
      </c>
      <c r="R10" s="108">
        <v>5</v>
      </c>
      <c r="S10" s="108">
        <v>56</v>
      </c>
      <c r="T10" s="88">
        <v>0</v>
      </c>
      <c r="U10" s="88">
        <v>378</v>
      </c>
      <c r="V10" s="108">
        <f t="shared" si="1"/>
        <v>21692</v>
      </c>
      <c r="W10" s="108">
        <f t="shared" si="1"/>
        <v>25313</v>
      </c>
    </row>
    <row r="11" spans="1:60" s="217" customFormat="1" ht="30" customHeight="1">
      <c r="A11" s="84" t="s">
        <v>27</v>
      </c>
      <c r="B11" s="108">
        <v>18159</v>
      </c>
      <c r="C11" s="108">
        <v>20338</v>
      </c>
      <c r="D11" s="108">
        <v>3713</v>
      </c>
      <c r="E11" s="108">
        <v>5965</v>
      </c>
      <c r="F11" s="108">
        <v>12124</v>
      </c>
      <c r="G11" s="108">
        <v>16920</v>
      </c>
      <c r="H11" s="108">
        <v>20349</v>
      </c>
      <c r="I11" s="108">
        <v>24016</v>
      </c>
      <c r="J11" s="108">
        <v>4449</v>
      </c>
      <c r="K11" s="108">
        <v>6893</v>
      </c>
      <c r="L11" s="108">
        <v>2543</v>
      </c>
      <c r="M11" s="108">
        <v>5859</v>
      </c>
      <c r="N11" s="108">
        <v>619</v>
      </c>
      <c r="O11" s="108">
        <v>695</v>
      </c>
      <c r="P11" s="108">
        <v>-278</v>
      </c>
      <c r="Q11" s="108">
        <v>376</v>
      </c>
      <c r="R11" s="108">
        <v>549</v>
      </c>
      <c r="S11" s="108">
        <v>689</v>
      </c>
      <c r="T11" s="88">
        <v>0</v>
      </c>
      <c r="U11" s="88">
        <v>-686</v>
      </c>
      <c r="V11" s="108">
        <f t="shared" si="1"/>
        <v>62227</v>
      </c>
      <c r="W11" s="108">
        <f t="shared" si="1"/>
        <v>81065</v>
      </c>
      <c r="X11" s="216"/>
    </row>
    <row r="12" spans="1:60" s="110" customFormat="1" ht="25.5" customHeight="1">
      <c r="A12" s="84" t="s">
        <v>26</v>
      </c>
      <c r="B12" s="108">
        <v>16336</v>
      </c>
      <c r="C12" s="108">
        <v>18292</v>
      </c>
      <c r="D12" s="108">
        <v>3337</v>
      </c>
      <c r="E12" s="108">
        <v>5372</v>
      </c>
      <c r="F12" s="108">
        <v>10897</v>
      </c>
      <c r="G12" s="108">
        <v>15226</v>
      </c>
      <c r="H12" s="108">
        <v>18298</v>
      </c>
      <c r="I12" s="108">
        <v>21612</v>
      </c>
      <c r="J12" s="108">
        <v>3967</v>
      </c>
      <c r="K12" s="108">
        <v>6172</v>
      </c>
      <c r="L12" s="108">
        <v>2349</v>
      </c>
      <c r="M12" s="108">
        <v>5285</v>
      </c>
      <c r="N12" s="108">
        <v>555</v>
      </c>
      <c r="O12" s="108">
        <v>625</v>
      </c>
      <c r="P12" s="108">
        <v>-278</v>
      </c>
      <c r="Q12" s="108">
        <v>376</v>
      </c>
      <c r="R12" s="108">
        <v>494</v>
      </c>
      <c r="S12" s="108">
        <v>620</v>
      </c>
      <c r="T12" s="88">
        <v>0</v>
      </c>
      <c r="U12" s="88">
        <v>-610</v>
      </c>
      <c r="V12" s="108">
        <f t="shared" si="1"/>
        <v>55955</v>
      </c>
      <c r="W12" s="108">
        <f t="shared" si="1"/>
        <v>72970</v>
      </c>
      <c r="X12" s="218"/>
    </row>
    <row r="13" spans="1:60">
      <c r="C13" s="63"/>
      <c r="E13" s="63"/>
      <c r="G13" s="63"/>
      <c r="I13" s="63"/>
      <c r="K13" s="63"/>
      <c r="M13" s="63"/>
      <c r="O13" s="63"/>
      <c r="P13" s="63"/>
      <c r="Q13" s="63"/>
      <c r="R13" s="63"/>
      <c r="S13" s="63"/>
      <c r="T13" s="63"/>
      <c r="U13" s="63"/>
      <c r="V13" s="63"/>
      <c r="W13" s="63"/>
    </row>
    <row r="14" spans="1:60" ht="15.75">
      <c r="A14" s="141" t="s">
        <v>72</v>
      </c>
      <c r="B14" s="142"/>
      <c r="C14" s="142"/>
      <c r="D14" s="142"/>
    </row>
    <row r="15" spans="1:60" ht="15.75">
      <c r="A15" s="212" t="s">
        <v>88</v>
      </c>
    </row>
  </sheetData>
  <mergeCells count="37">
    <mergeCell ref="J4:J5"/>
    <mergeCell ref="K4:K5"/>
    <mergeCell ref="L4:L5"/>
    <mergeCell ref="A2:W2"/>
    <mergeCell ref="H3:I3"/>
    <mergeCell ref="P3:Q3"/>
    <mergeCell ref="P4:P5"/>
    <mergeCell ref="Q4:Q5"/>
    <mergeCell ref="S4:S5"/>
    <mergeCell ref="T3:U3"/>
    <mergeCell ref="T4:T5"/>
    <mergeCell ref="U4:U5"/>
    <mergeCell ref="A14:D14"/>
    <mergeCell ref="M4:M5"/>
    <mergeCell ref="R4:R5"/>
    <mergeCell ref="W4:W5"/>
    <mergeCell ref="O4:O5"/>
    <mergeCell ref="N4:N5"/>
    <mergeCell ref="V4:V5"/>
    <mergeCell ref="F4:F5"/>
    <mergeCell ref="G4:G5"/>
    <mergeCell ref="I4:I5"/>
    <mergeCell ref="A4:A5"/>
    <mergeCell ref="B4:B5"/>
    <mergeCell ref="C4:C5"/>
    <mergeCell ref="D4:D5"/>
    <mergeCell ref="E4:E5"/>
    <mergeCell ref="H4:H5"/>
    <mergeCell ref="A1:W1"/>
    <mergeCell ref="J3:K3"/>
    <mergeCell ref="L3:M3"/>
    <mergeCell ref="N3:O3"/>
    <mergeCell ref="B3:C3"/>
    <mergeCell ref="D3:E3"/>
    <mergeCell ref="R3:S3"/>
    <mergeCell ref="F3:G3"/>
    <mergeCell ref="V3:W3"/>
  </mergeCells>
  <printOptions horizontalCentered="1" verticalCentered="1"/>
  <pageMargins left="0.62992125984251968" right="0.62992125984251968" top="0.59" bottom="0.6" header="0.26" footer="0.25"/>
  <pageSetup paperSize="9" scale="57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F13"/>
  <sheetViews>
    <sheetView showGridLines="0" zoomScale="80" zoomScaleNormal="80" zoomScaleSheetLayoutView="40" workbookViewId="0">
      <selection sqref="A1:F1"/>
    </sheetView>
  </sheetViews>
  <sheetFormatPr defaultRowHeight="12.75"/>
  <cols>
    <col min="1" max="1" width="54.7109375" customWidth="1"/>
    <col min="2" max="5" width="10.7109375" customWidth="1"/>
    <col min="6" max="6" width="12.7109375" customWidth="1"/>
  </cols>
  <sheetData>
    <row r="1" spans="1:6" ht="40.5" customHeight="1">
      <c r="A1" s="166" t="s">
        <v>79</v>
      </c>
      <c r="B1" s="193"/>
      <c r="C1" s="193"/>
      <c r="D1" s="193"/>
      <c r="E1" s="193"/>
      <c r="F1" s="194"/>
    </row>
    <row r="2" spans="1:6" ht="15.75" customHeight="1">
      <c r="A2" s="54"/>
      <c r="B2" s="53"/>
      <c r="C2" s="53"/>
      <c r="D2" s="53"/>
      <c r="E2" s="53"/>
      <c r="F2" s="57"/>
    </row>
    <row r="3" spans="1:6" ht="50.25" customHeight="1">
      <c r="A3" s="60" t="s">
        <v>62</v>
      </c>
      <c r="B3" s="1" t="s">
        <v>7</v>
      </c>
      <c r="C3" s="1" t="s">
        <v>8</v>
      </c>
      <c r="D3" s="1" t="s">
        <v>9</v>
      </c>
      <c r="E3" s="1" t="s">
        <v>10</v>
      </c>
      <c r="F3" s="16" t="s">
        <v>4</v>
      </c>
    </row>
    <row r="4" spans="1:6" ht="35.1" customHeight="1">
      <c r="A4" s="2" t="s">
        <v>1</v>
      </c>
      <c r="B4" s="96">
        <v>992693</v>
      </c>
      <c r="C4" s="96">
        <v>71755</v>
      </c>
      <c r="D4" s="96">
        <v>144177</v>
      </c>
      <c r="E4" s="89">
        <v>0</v>
      </c>
      <c r="F4" s="96">
        <v>1208625</v>
      </c>
    </row>
    <row r="5" spans="1:6" ht="35.1" customHeight="1">
      <c r="A5" s="2" t="s">
        <v>2</v>
      </c>
      <c r="B5" s="96">
        <v>392192</v>
      </c>
      <c r="C5" s="96">
        <v>44553</v>
      </c>
      <c r="D5" s="96">
        <v>49610</v>
      </c>
      <c r="E5" s="89">
        <v>0</v>
      </c>
      <c r="F5" s="96">
        <v>486355</v>
      </c>
    </row>
    <row r="6" spans="1:6" ht="35.1" customHeight="1">
      <c r="A6" s="2" t="s">
        <v>11</v>
      </c>
      <c r="B6" s="96">
        <v>689557</v>
      </c>
      <c r="C6" s="96">
        <v>52215</v>
      </c>
      <c r="D6" s="96">
        <v>122791</v>
      </c>
      <c r="E6" s="96">
        <v>10032</v>
      </c>
      <c r="F6" s="96">
        <v>874595</v>
      </c>
    </row>
    <row r="7" spans="1:6" ht="35.1" customHeight="1">
      <c r="A7" s="2" t="s">
        <v>12</v>
      </c>
      <c r="B7" s="96">
        <v>770143</v>
      </c>
      <c r="C7" s="96">
        <v>48383</v>
      </c>
      <c r="D7" s="96">
        <v>213351</v>
      </c>
      <c r="E7" s="89">
        <v>0</v>
      </c>
      <c r="F7" s="96">
        <v>1031877</v>
      </c>
    </row>
    <row r="8" spans="1:6" ht="35.1" customHeight="1">
      <c r="A8" s="113" t="s">
        <v>74</v>
      </c>
      <c r="B8" s="96">
        <v>341379</v>
      </c>
      <c r="C8" s="96">
        <v>22829</v>
      </c>
      <c r="D8" s="96">
        <v>44763</v>
      </c>
      <c r="E8" s="89">
        <v>0</v>
      </c>
      <c r="F8" s="96">
        <v>408971</v>
      </c>
    </row>
    <row r="9" spans="1:6" ht="35.1" customHeight="1">
      <c r="A9" s="2" t="s">
        <v>18</v>
      </c>
      <c r="B9" s="96">
        <v>316611</v>
      </c>
      <c r="C9" s="96">
        <v>32525</v>
      </c>
      <c r="D9" s="96">
        <v>56317</v>
      </c>
      <c r="E9" s="89">
        <v>0</v>
      </c>
      <c r="F9" s="96">
        <v>405453</v>
      </c>
    </row>
    <row r="10" spans="1:6" ht="35.1" customHeight="1">
      <c r="A10" s="2" t="s">
        <v>13</v>
      </c>
      <c r="B10" s="96">
        <v>205298</v>
      </c>
      <c r="C10" s="96">
        <v>15650</v>
      </c>
      <c r="D10" s="96">
        <v>3788</v>
      </c>
      <c r="E10" s="89">
        <v>0</v>
      </c>
      <c r="F10" s="96">
        <v>224736</v>
      </c>
    </row>
    <row r="11" spans="1:6" ht="35.1" customHeight="1">
      <c r="A11" s="2" t="s">
        <v>3</v>
      </c>
      <c r="B11" s="96">
        <v>96339</v>
      </c>
      <c r="C11" s="96">
        <v>20077</v>
      </c>
      <c r="D11" s="96">
        <v>10802</v>
      </c>
      <c r="E11" s="89">
        <v>0</v>
      </c>
      <c r="F11" s="96">
        <v>127218</v>
      </c>
    </row>
    <row r="12" spans="1:6" ht="35.1" customHeight="1">
      <c r="A12" s="46" t="s">
        <v>17</v>
      </c>
      <c r="B12" s="96">
        <v>72434</v>
      </c>
      <c r="C12" s="96">
        <v>9062</v>
      </c>
      <c r="D12" s="96">
        <v>428</v>
      </c>
      <c r="E12" s="89">
        <v>0</v>
      </c>
      <c r="F12" s="96">
        <v>81924</v>
      </c>
    </row>
    <row r="13" spans="1:6" ht="35.1" customHeight="1">
      <c r="A13" s="2" t="s">
        <v>4</v>
      </c>
      <c r="B13" s="96">
        <v>3876646</v>
      </c>
      <c r="C13" s="96">
        <v>317049</v>
      </c>
      <c r="D13" s="96">
        <v>646027</v>
      </c>
      <c r="E13" s="96">
        <v>10032</v>
      </c>
      <c r="F13" s="96">
        <v>4849754</v>
      </c>
    </row>
  </sheetData>
  <mergeCells count="1">
    <mergeCell ref="A1:F1"/>
  </mergeCells>
  <phoneticPr fontId="7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BK29"/>
  <sheetViews>
    <sheetView showGridLines="0" zoomScale="80" zoomScaleNormal="80" workbookViewId="0">
      <selection sqref="A1:F1"/>
    </sheetView>
  </sheetViews>
  <sheetFormatPr defaultRowHeight="15.75"/>
  <cols>
    <col min="1" max="1" width="51.28515625" style="17" customWidth="1"/>
    <col min="2" max="5" width="12.7109375" style="17" customWidth="1"/>
    <col min="6" max="6" width="12" style="17" bestFit="1" customWidth="1"/>
    <col min="7" max="8" width="9.42578125" style="17" bestFit="1" customWidth="1"/>
    <col min="9" max="15" width="9.140625" style="17"/>
    <col min="16" max="19" width="9.42578125" style="17" bestFit="1" customWidth="1"/>
    <col min="20" max="16384" width="9.140625" style="17"/>
  </cols>
  <sheetData>
    <row r="1" spans="1:63" ht="52.5" customHeight="1">
      <c r="A1" s="196" t="s">
        <v>80</v>
      </c>
      <c r="B1" s="197"/>
      <c r="C1" s="197"/>
      <c r="D1" s="197"/>
      <c r="E1" s="198"/>
      <c r="F1" s="199"/>
    </row>
    <row r="2" spans="1:63">
      <c r="A2" s="162" t="s">
        <v>0</v>
      </c>
      <c r="B2" s="163"/>
      <c r="C2" s="163"/>
      <c r="D2" s="163"/>
      <c r="E2" s="163"/>
      <c r="F2" s="195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</row>
    <row r="3" spans="1:63" ht="51" customHeight="1">
      <c r="A3" s="86" t="s">
        <v>63</v>
      </c>
      <c r="B3" s="1" t="s">
        <v>7</v>
      </c>
      <c r="C3" s="1" t="s">
        <v>8</v>
      </c>
      <c r="D3" s="1" t="s">
        <v>9</v>
      </c>
      <c r="E3" s="1" t="s">
        <v>10</v>
      </c>
      <c r="F3" s="16" t="s">
        <v>4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</row>
    <row r="4" spans="1:63" ht="30" customHeight="1">
      <c r="A4" s="2" t="s">
        <v>1</v>
      </c>
      <c r="B4" s="97">
        <v>25.61</v>
      </c>
      <c r="C4" s="97">
        <v>22.63</v>
      </c>
      <c r="D4" s="97">
        <v>22.32</v>
      </c>
      <c r="E4" s="89">
        <v>0</v>
      </c>
      <c r="F4" s="95">
        <v>24.92</v>
      </c>
      <c r="G4" s="19"/>
      <c r="H4" s="20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</row>
    <row r="5" spans="1:63" ht="30" customHeight="1">
      <c r="A5" s="2" t="s">
        <v>2</v>
      </c>
      <c r="B5" s="97">
        <v>10.119999999999999</v>
      </c>
      <c r="C5" s="97">
        <v>14.05</v>
      </c>
      <c r="D5" s="97">
        <v>7.68</v>
      </c>
      <c r="E5" s="89">
        <v>0</v>
      </c>
      <c r="F5" s="95">
        <v>10.029999999999999</v>
      </c>
      <c r="G5" s="19"/>
      <c r="H5" s="20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</row>
    <row r="6" spans="1:63" ht="30" customHeight="1">
      <c r="A6" s="2" t="s">
        <v>11</v>
      </c>
      <c r="B6" s="97">
        <v>17.79</v>
      </c>
      <c r="C6" s="97">
        <v>16.47</v>
      </c>
      <c r="D6" s="97">
        <v>19.010000000000002</v>
      </c>
      <c r="E6" s="97">
        <v>100</v>
      </c>
      <c r="F6" s="95">
        <v>18.03</v>
      </c>
      <c r="G6" s="19"/>
      <c r="H6" s="20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</row>
    <row r="7" spans="1:63" ht="30" customHeight="1">
      <c r="A7" s="2" t="s">
        <v>12</v>
      </c>
      <c r="B7" s="97">
        <v>19.87</v>
      </c>
      <c r="C7" s="97">
        <v>15.26</v>
      </c>
      <c r="D7" s="97">
        <v>33.020000000000003</v>
      </c>
      <c r="E7" s="89">
        <v>0</v>
      </c>
      <c r="F7" s="95">
        <v>21.28</v>
      </c>
      <c r="G7" s="19"/>
      <c r="H7" s="20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</row>
    <row r="8" spans="1:63" ht="30" customHeight="1">
      <c r="A8" s="113" t="s">
        <v>74</v>
      </c>
      <c r="B8" s="97">
        <v>8.8000000000000007</v>
      </c>
      <c r="C8" s="97">
        <v>7.2</v>
      </c>
      <c r="D8" s="97">
        <v>6.93</v>
      </c>
      <c r="E8" s="89">
        <v>0</v>
      </c>
      <c r="F8" s="95">
        <v>8.43</v>
      </c>
      <c r="G8" s="19"/>
      <c r="H8" s="19"/>
    </row>
    <row r="9" spans="1:63" ht="30" customHeight="1">
      <c r="A9" s="2" t="s">
        <v>18</v>
      </c>
      <c r="B9" s="97">
        <v>8.17</v>
      </c>
      <c r="C9" s="97">
        <v>10.26</v>
      </c>
      <c r="D9" s="97">
        <v>8.7200000000000006</v>
      </c>
      <c r="E9" s="89">
        <v>0</v>
      </c>
      <c r="F9" s="95">
        <v>8.36</v>
      </c>
      <c r="G9" s="19"/>
      <c r="H9" s="19"/>
    </row>
    <row r="10" spans="1:63" ht="30" customHeight="1">
      <c r="A10" s="2" t="s">
        <v>13</v>
      </c>
      <c r="B10" s="97">
        <v>5.29</v>
      </c>
      <c r="C10" s="97">
        <v>4.9400000000000004</v>
      </c>
      <c r="D10" s="97">
        <v>0.57999999999999996</v>
      </c>
      <c r="E10" s="89">
        <v>0</v>
      </c>
      <c r="F10" s="95">
        <v>4.6399999999999997</v>
      </c>
      <c r="G10" s="19"/>
      <c r="H10" s="19"/>
    </row>
    <row r="11" spans="1:63" ht="30" customHeight="1">
      <c r="A11" s="2" t="s">
        <v>3</v>
      </c>
      <c r="B11" s="97">
        <v>2.48</v>
      </c>
      <c r="C11" s="97">
        <v>6.33</v>
      </c>
      <c r="D11" s="97">
        <v>1.67</v>
      </c>
      <c r="E11" s="89">
        <v>0</v>
      </c>
      <c r="F11" s="95">
        <v>2.62</v>
      </c>
      <c r="G11" s="19"/>
      <c r="H11" s="19"/>
    </row>
    <row r="12" spans="1:63" ht="30" customHeight="1">
      <c r="A12" s="46" t="s">
        <v>17</v>
      </c>
      <c r="B12" s="97">
        <v>1.87</v>
      </c>
      <c r="C12" s="97">
        <v>2.86</v>
      </c>
      <c r="D12" s="97">
        <v>7.0000000000000007E-2</v>
      </c>
      <c r="E12" s="89">
        <v>0</v>
      </c>
      <c r="F12" s="95">
        <v>1.69</v>
      </c>
      <c r="G12" s="19"/>
      <c r="H12" s="19"/>
    </row>
    <row r="13" spans="1:63" ht="30" customHeight="1">
      <c r="A13" s="2" t="s">
        <v>4</v>
      </c>
      <c r="B13" s="97">
        <f>SUM(B4:B12)</f>
        <v>100.00000000000001</v>
      </c>
      <c r="C13" s="97">
        <f t="shared" ref="C13:F13" si="0">SUM(C4:C12)</f>
        <v>100</v>
      </c>
      <c r="D13" s="97">
        <f t="shared" si="0"/>
        <v>100</v>
      </c>
      <c r="E13" s="97">
        <f t="shared" si="0"/>
        <v>100</v>
      </c>
      <c r="F13" s="97">
        <f t="shared" si="0"/>
        <v>100</v>
      </c>
      <c r="G13" s="19"/>
      <c r="H13" s="19"/>
    </row>
    <row r="14" spans="1:63" ht="39" customHeight="1">
      <c r="A14" s="48" t="s">
        <v>68</v>
      </c>
      <c r="B14" s="97">
        <v>79.930000000000007</v>
      </c>
      <c r="C14" s="97">
        <v>6.54</v>
      </c>
      <c r="D14" s="97">
        <v>13.32</v>
      </c>
      <c r="E14" s="97">
        <v>0.21</v>
      </c>
      <c r="F14" s="97">
        <f>SUM(B14:E14)</f>
        <v>100.00000000000001</v>
      </c>
      <c r="G14" s="19"/>
      <c r="H14" s="19"/>
    </row>
    <row r="15" spans="1:63">
      <c r="A15" s="21"/>
      <c r="B15" s="22"/>
      <c r="C15" s="22"/>
      <c r="D15" s="22"/>
      <c r="E15" s="22"/>
      <c r="F15" s="5"/>
      <c r="G15" s="19"/>
      <c r="H15" s="19"/>
      <c r="I15" s="19"/>
      <c r="J15" s="19"/>
    </row>
    <row r="16" spans="1:63">
      <c r="B16" s="23"/>
      <c r="C16" s="23"/>
      <c r="D16" s="23"/>
      <c r="E16" s="23"/>
      <c r="F16" s="24"/>
      <c r="G16" s="5"/>
      <c r="H16" s="19"/>
      <c r="I16" s="19"/>
      <c r="J16" s="19"/>
    </row>
    <row r="17" spans="1:19" s="5" customFormat="1" ht="17.100000000000001" customHeight="1">
      <c r="A17" s="25"/>
      <c r="B17" s="24"/>
      <c r="C17" s="24"/>
      <c r="D17" s="24"/>
      <c r="E17" s="24"/>
      <c r="F17" s="24"/>
      <c r="G17" s="26"/>
      <c r="J17" s="13"/>
      <c r="M17" s="24"/>
      <c r="N17" s="24"/>
      <c r="O17" s="24"/>
      <c r="P17" s="24"/>
    </row>
    <row r="18" spans="1:19">
      <c r="A18" s="25"/>
      <c r="B18" s="27"/>
      <c r="C18" s="27"/>
      <c r="D18" s="27"/>
      <c r="E18" s="27"/>
      <c r="F18" s="24"/>
      <c r="G18" s="26"/>
      <c r="H18" s="18"/>
      <c r="I18" s="18"/>
      <c r="J18" s="18"/>
      <c r="K18" s="18"/>
      <c r="L18" s="18"/>
      <c r="M18" s="24"/>
      <c r="N18" s="24"/>
      <c r="O18" s="24"/>
      <c r="P18" s="24"/>
    </row>
    <row r="19" spans="1:19">
      <c r="A19" s="25"/>
      <c r="B19" s="28"/>
      <c r="C19" s="28"/>
      <c r="D19" s="28"/>
      <c r="E19" s="28"/>
      <c r="F19" s="27"/>
      <c r="G19" s="26"/>
      <c r="H19" s="18"/>
      <c r="I19" s="18"/>
      <c r="J19" s="18"/>
      <c r="K19" s="18"/>
      <c r="L19" s="18"/>
      <c r="M19" s="18"/>
      <c r="N19" s="18"/>
      <c r="O19" s="18"/>
      <c r="P19" s="18"/>
    </row>
    <row r="20" spans="1:19">
      <c r="A20" s="25"/>
      <c r="B20" s="10"/>
      <c r="C20" s="10"/>
      <c r="D20" s="10"/>
      <c r="E20" s="10"/>
      <c r="F20" s="24"/>
      <c r="G20" s="26"/>
      <c r="H20" s="18"/>
      <c r="I20" s="18"/>
      <c r="J20" s="18"/>
      <c r="K20" s="18"/>
      <c r="L20" s="18"/>
      <c r="M20" s="24"/>
      <c r="N20" s="24"/>
      <c r="O20" s="24"/>
      <c r="P20" s="24"/>
    </row>
    <row r="21" spans="1:19">
      <c r="A21" s="25"/>
      <c r="B21" s="10"/>
      <c r="C21" s="10"/>
      <c r="D21" s="10"/>
      <c r="E21" s="10"/>
      <c r="F21" s="24"/>
      <c r="G21" s="26"/>
      <c r="H21" s="18"/>
      <c r="I21" s="18"/>
      <c r="J21" s="18"/>
      <c r="K21" s="18"/>
      <c r="L21" s="18"/>
      <c r="M21" s="24"/>
      <c r="N21" s="24"/>
      <c r="O21" s="24"/>
      <c r="P21" s="24"/>
    </row>
    <row r="22" spans="1:19">
      <c r="A22" s="25"/>
      <c r="B22" s="10"/>
      <c r="C22" s="10"/>
      <c r="D22" s="10"/>
      <c r="E22" s="10"/>
      <c r="F22" s="24"/>
      <c r="G22" s="26"/>
      <c r="H22" s="18"/>
      <c r="I22" s="18"/>
      <c r="J22" s="18"/>
      <c r="K22" s="18"/>
      <c r="L22" s="18"/>
      <c r="M22" s="24"/>
      <c r="N22" s="24"/>
      <c r="O22" s="24"/>
      <c r="P22" s="24"/>
    </row>
    <row r="23" spans="1:19">
      <c r="A23" s="25"/>
      <c r="B23" s="10"/>
      <c r="C23" s="10"/>
      <c r="D23" s="10"/>
      <c r="E23" s="10"/>
      <c r="F23" s="24"/>
      <c r="G23" s="20"/>
      <c r="H23" s="18"/>
      <c r="I23" s="18"/>
      <c r="J23" s="18"/>
      <c r="K23" s="18"/>
      <c r="L23" s="18"/>
      <c r="M23" s="24"/>
      <c r="N23" s="24"/>
      <c r="O23" s="24"/>
      <c r="P23" s="24"/>
    </row>
    <row r="24" spans="1:19">
      <c r="A24" s="25"/>
      <c r="B24" s="10"/>
      <c r="C24" s="10"/>
      <c r="D24" s="10"/>
      <c r="E24" s="10"/>
      <c r="F24" s="24"/>
      <c r="G24" s="24"/>
      <c r="H24" s="18"/>
      <c r="I24" s="18"/>
      <c r="J24" s="18"/>
      <c r="K24" s="18"/>
      <c r="L24" s="18"/>
      <c r="M24" s="24"/>
      <c r="N24" s="24"/>
      <c r="O24" s="24"/>
      <c r="P24" s="24"/>
    </row>
    <row r="25" spans="1:19">
      <c r="A25" s="29"/>
      <c r="B25" s="30"/>
      <c r="C25" s="30"/>
      <c r="D25" s="30"/>
      <c r="E25" s="30"/>
      <c r="F25" s="18"/>
      <c r="G25" s="24"/>
      <c r="H25" s="24"/>
      <c r="I25" s="24"/>
      <c r="J25" s="20"/>
      <c r="K25" s="18"/>
      <c r="L25" s="18"/>
      <c r="M25" s="18"/>
      <c r="N25" s="18"/>
      <c r="O25" s="18"/>
      <c r="P25" s="24"/>
      <c r="Q25" s="24"/>
      <c r="R25" s="24"/>
      <c r="S25" s="24"/>
    </row>
    <row r="26" spans="1:19">
      <c r="A26" s="5"/>
      <c r="B26" s="18"/>
      <c r="C26" s="18"/>
      <c r="D26" s="18"/>
      <c r="E26" s="18"/>
      <c r="F26" s="18"/>
      <c r="G26" s="18"/>
      <c r="H26" s="24"/>
      <c r="I26" s="24"/>
      <c r="J26" s="18"/>
      <c r="K26" s="18"/>
      <c r="L26" s="18"/>
      <c r="M26" s="18"/>
      <c r="N26" s="18"/>
      <c r="O26" s="18"/>
      <c r="P26" s="24"/>
      <c r="Q26" s="24"/>
      <c r="R26" s="24"/>
      <c r="S26" s="24"/>
    </row>
    <row r="27" spans="1:19">
      <c r="A27" s="5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</row>
    <row r="28" spans="1:19">
      <c r="A28" s="18"/>
      <c r="B28" s="18"/>
      <c r="C28" s="18"/>
      <c r="D28" s="18"/>
      <c r="E28" s="18"/>
      <c r="G28" s="18"/>
      <c r="H28" s="18"/>
      <c r="I28" s="18"/>
      <c r="J28" s="18"/>
      <c r="K28" s="18"/>
      <c r="L28" s="18"/>
      <c r="M28" s="18"/>
      <c r="N28" s="18"/>
      <c r="O28" s="18"/>
      <c r="P28" s="31"/>
      <c r="Q28" s="31"/>
      <c r="R28" s="31"/>
      <c r="S28" s="31"/>
    </row>
    <row r="29" spans="1:19">
      <c r="A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</row>
  </sheetData>
  <mergeCells count="2">
    <mergeCell ref="A2:F2"/>
    <mergeCell ref="A1:F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F15"/>
  <sheetViews>
    <sheetView showGridLines="0" zoomScale="80" zoomScaleNormal="80" zoomScaleSheetLayoutView="40" workbookViewId="0">
      <selection sqref="A1:F1"/>
    </sheetView>
  </sheetViews>
  <sheetFormatPr defaultRowHeight="12.75"/>
  <cols>
    <col min="1" max="1" width="55.5703125" customWidth="1"/>
    <col min="2" max="5" width="10.7109375" customWidth="1"/>
    <col min="6" max="6" width="11.28515625" customWidth="1"/>
  </cols>
  <sheetData>
    <row r="1" spans="1:6" ht="40.5" customHeight="1">
      <c r="A1" s="166" t="s">
        <v>81</v>
      </c>
      <c r="B1" s="193"/>
      <c r="C1" s="193"/>
      <c r="D1" s="193"/>
      <c r="E1" s="193"/>
      <c r="F1" s="194"/>
    </row>
    <row r="2" spans="1:6" ht="21.75" customHeight="1">
      <c r="A2" s="54"/>
      <c r="B2" s="55"/>
      <c r="C2" s="55"/>
      <c r="D2" s="55"/>
      <c r="E2" s="55"/>
      <c r="F2" s="56"/>
    </row>
    <row r="3" spans="1:6" ht="50.25" customHeight="1">
      <c r="A3" s="86" t="s">
        <v>64</v>
      </c>
      <c r="B3" s="1" t="s">
        <v>7</v>
      </c>
      <c r="C3" s="1" t="s">
        <v>8</v>
      </c>
      <c r="D3" s="1" t="s">
        <v>9</v>
      </c>
      <c r="E3" s="1" t="s">
        <v>10</v>
      </c>
      <c r="F3" s="16" t="s">
        <v>4</v>
      </c>
    </row>
    <row r="4" spans="1:6" ht="35.1" customHeight="1">
      <c r="A4" s="2" t="s">
        <v>1</v>
      </c>
      <c r="B4" s="98">
        <v>13724</v>
      </c>
      <c r="C4" s="98">
        <v>1739</v>
      </c>
      <c r="D4" s="98">
        <v>2314</v>
      </c>
      <c r="E4" s="89">
        <v>0</v>
      </c>
      <c r="F4" s="98">
        <v>17777</v>
      </c>
    </row>
    <row r="5" spans="1:6" ht="35.1" customHeight="1">
      <c r="A5" s="2" t="s">
        <v>2</v>
      </c>
      <c r="B5" s="98">
        <v>9323</v>
      </c>
      <c r="C5" s="98">
        <v>2092</v>
      </c>
      <c r="D5" s="98">
        <v>724</v>
      </c>
      <c r="E5" s="89">
        <v>0</v>
      </c>
      <c r="F5" s="98">
        <v>12139</v>
      </c>
    </row>
    <row r="6" spans="1:6" ht="35.1" customHeight="1">
      <c r="A6" s="2" t="s">
        <v>11</v>
      </c>
      <c r="B6" s="98">
        <v>7948</v>
      </c>
      <c r="C6" s="98">
        <v>1130</v>
      </c>
      <c r="D6" s="98">
        <v>6491</v>
      </c>
      <c r="E6" s="99">
        <v>272</v>
      </c>
      <c r="F6" s="98">
        <v>15841</v>
      </c>
    </row>
    <row r="7" spans="1:6" ht="35.1" customHeight="1">
      <c r="A7" s="2" t="s">
        <v>12</v>
      </c>
      <c r="B7" s="98">
        <v>11530</v>
      </c>
      <c r="C7" s="98">
        <v>1066</v>
      </c>
      <c r="D7" s="98">
        <v>3381</v>
      </c>
      <c r="E7" s="89">
        <v>0</v>
      </c>
      <c r="F7" s="98">
        <v>15977</v>
      </c>
    </row>
    <row r="8" spans="1:6" ht="35.1" customHeight="1">
      <c r="A8" s="113" t="s">
        <v>74</v>
      </c>
      <c r="B8" s="98">
        <v>8453</v>
      </c>
      <c r="C8" s="98">
        <v>1009</v>
      </c>
      <c r="D8" s="98">
        <v>3823</v>
      </c>
      <c r="E8" s="89">
        <v>0</v>
      </c>
      <c r="F8" s="98">
        <v>13285</v>
      </c>
    </row>
    <row r="9" spans="1:6" ht="35.1" customHeight="1">
      <c r="A9" s="2" t="s">
        <v>18</v>
      </c>
      <c r="B9" s="98">
        <v>7650</v>
      </c>
      <c r="C9" s="98">
        <v>1300</v>
      </c>
      <c r="D9" s="98">
        <v>1722</v>
      </c>
      <c r="E9" s="89">
        <v>0</v>
      </c>
      <c r="F9" s="98">
        <v>10672</v>
      </c>
    </row>
    <row r="10" spans="1:6" ht="35.1" customHeight="1">
      <c r="A10" s="2" t="s">
        <v>13</v>
      </c>
      <c r="B10" s="98">
        <v>6730</v>
      </c>
      <c r="C10" s="98">
        <v>673</v>
      </c>
      <c r="D10" s="98">
        <v>3</v>
      </c>
      <c r="E10" s="89">
        <v>0</v>
      </c>
      <c r="F10" s="98">
        <v>7406</v>
      </c>
    </row>
    <row r="11" spans="1:6" ht="35.1" customHeight="1">
      <c r="A11" s="2" t="s">
        <v>3</v>
      </c>
      <c r="B11" s="98">
        <v>7890</v>
      </c>
      <c r="C11" s="98">
        <v>1978</v>
      </c>
      <c r="D11" s="98">
        <v>240</v>
      </c>
      <c r="E11" s="89">
        <v>0</v>
      </c>
      <c r="F11" s="98">
        <v>10108</v>
      </c>
    </row>
    <row r="12" spans="1:6" ht="35.1" customHeight="1">
      <c r="A12" s="46" t="s">
        <v>6</v>
      </c>
      <c r="B12" s="98">
        <v>3636</v>
      </c>
      <c r="C12" s="98">
        <v>633</v>
      </c>
      <c r="D12" s="98">
        <v>6</v>
      </c>
      <c r="E12" s="89">
        <v>0</v>
      </c>
      <c r="F12" s="98">
        <v>4275</v>
      </c>
    </row>
    <row r="13" spans="1:6" ht="35.1" customHeight="1">
      <c r="A13" s="2" t="s">
        <v>4</v>
      </c>
      <c r="B13" s="98">
        <v>76884</v>
      </c>
      <c r="C13" s="98">
        <v>11620</v>
      </c>
      <c r="D13" s="98">
        <v>18704</v>
      </c>
      <c r="E13" s="98">
        <v>272</v>
      </c>
      <c r="F13" s="98">
        <v>107480</v>
      </c>
    </row>
    <row r="15" spans="1:6">
      <c r="B15" s="4"/>
      <c r="C15" s="4"/>
      <c r="D15" s="4"/>
      <c r="E15" s="4"/>
      <c r="F15" s="4"/>
    </row>
  </sheetData>
  <mergeCells count="1">
    <mergeCell ref="A1:F1"/>
  </mergeCells>
  <phoneticPr fontId="7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N16"/>
  <sheetViews>
    <sheetView showGridLines="0" zoomScale="80" zoomScaleNormal="80" workbookViewId="0">
      <selection sqref="A1:N2"/>
    </sheetView>
  </sheetViews>
  <sheetFormatPr defaultRowHeight="12.75"/>
  <cols>
    <col min="1" max="1" width="54.7109375" customWidth="1"/>
    <col min="2" max="14" width="12.5703125" customWidth="1"/>
  </cols>
  <sheetData>
    <row r="1" spans="1:14" ht="33.75" customHeight="1">
      <c r="A1" s="204" t="s">
        <v>16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</row>
    <row r="2" spans="1:14" ht="32.25" customHeight="1">
      <c r="A2" s="204"/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</row>
    <row r="3" spans="1:14" ht="28.5" customHeight="1">
      <c r="B3" s="128"/>
      <c r="C3" s="128"/>
      <c r="D3" s="128"/>
      <c r="E3" s="128"/>
      <c r="F3" s="128"/>
      <c r="G3" s="128"/>
      <c r="H3" s="128"/>
      <c r="M3" s="203" t="s">
        <v>5</v>
      </c>
      <c r="N3" s="203"/>
    </row>
    <row r="4" spans="1:14" ht="30" customHeight="1">
      <c r="A4" s="164" t="s">
        <v>54</v>
      </c>
      <c r="B4" s="112">
        <v>2020</v>
      </c>
      <c r="C4" s="152">
        <v>2021</v>
      </c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2"/>
    </row>
    <row r="5" spans="1:14" ht="30" customHeight="1">
      <c r="A5" s="200"/>
      <c r="B5" s="106">
        <v>12</v>
      </c>
      <c r="C5" s="106">
        <v>1</v>
      </c>
      <c r="D5" s="106">
        <v>2</v>
      </c>
      <c r="E5" s="106">
        <v>3</v>
      </c>
      <c r="F5" s="106">
        <v>4</v>
      </c>
      <c r="G5" s="106">
        <v>5</v>
      </c>
      <c r="H5" s="106">
        <v>6</v>
      </c>
      <c r="I5" s="106">
        <v>7</v>
      </c>
      <c r="J5" s="106">
        <v>8</v>
      </c>
      <c r="K5" s="106">
        <v>9</v>
      </c>
      <c r="L5" s="106">
        <v>10</v>
      </c>
      <c r="M5" s="106">
        <v>11</v>
      </c>
      <c r="N5" s="106">
        <v>12</v>
      </c>
    </row>
    <row r="6" spans="1:14" ht="30" customHeight="1">
      <c r="A6" s="2" t="s">
        <v>1</v>
      </c>
      <c r="B6" s="94">
        <v>4244383</v>
      </c>
      <c r="C6" s="94">
        <v>4261995</v>
      </c>
      <c r="D6" s="94">
        <v>4297731</v>
      </c>
      <c r="E6" s="94">
        <v>4384615</v>
      </c>
      <c r="F6" s="94">
        <v>4460370</v>
      </c>
      <c r="G6" s="94">
        <v>4505523</v>
      </c>
      <c r="H6" s="94">
        <v>4552109</v>
      </c>
      <c r="I6" s="94">
        <v>4577118</v>
      </c>
      <c r="J6" s="94">
        <v>4662663</v>
      </c>
      <c r="K6" s="94">
        <v>4611871</v>
      </c>
      <c r="L6" s="94">
        <v>4715777</v>
      </c>
      <c r="M6" s="94">
        <v>4734327</v>
      </c>
      <c r="N6" s="94">
        <v>4825655</v>
      </c>
    </row>
    <row r="7" spans="1:14" ht="30" customHeight="1">
      <c r="A7" s="2" t="s">
        <v>2</v>
      </c>
      <c r="B7" s="94">
        <v>1861342</v>
      </c>
      <c r="C7" s="94">
        <v>1873363</v>
      </c>
      <c r="D7" s="94">
        <v>1844663</v>
      </c>
      <c r="E7" s="94">
        <v>1877768</v>
      </c>
      <c r="F7" s="94">
        <v>1891189</v>
      </c>
      <c r="G7" s="94">
        <v>1901252</v>
      </c>
      <c r="H7" s="94">
        <v>1925170</v>
      </c>
      <c r="I7" s="94">
        <v>1937693</v>
      </c>
      <c r="J7" s="94">
        <v>1955030</v>
      </c>
      <c r="K7" s="94">
        <v>1944622</v>
      </c>
      <c r="L7" s="94">
        <v>1951890</v>
      </c>
      <c r="M7" s="94">
        <v>1931096</v>
      </c>
      <c r="N7" s="94">
        <v>1961703</v>
      </c>
    </row>
    <row r="8" spans="1:14" ht="30" customHeight="1">
      <c r="A8" s="2" t="s">
        <v>11</v>
      </c>
      <c r="B8" s="94">
        <v>3035618</v>
      </c>
      <c r="C8" s="94">
        <v>3037828</v>
      </c>
      <c r="D8" s="94">
        <v>3110421</v>
      </c>
      <c r="E8" s="94">
        <v>3165342</v>
      </c>
      <c r="F8" s="94">
        <v>3196057</v>
      </c>
      <c r="G8" s="94">
        <v>3292871</v>
      </c>
      <c r="H8" s="94">
        <v>3333857</v>
      </c>
      <c r="I8" s="94">
        <v>3385076</v>
      </c>
      <c r="J8" s="94">
        <v>3505990</v>
      </c>
      <c r="K8" s="94">
        <v>3480429</v>
      </c>
      <c r="L8" s="94">
        <v>3531719</v>
      </c>
      <c r="M8" s="94">
        <v>3604772</v>
      </c>
      <c r="N8" s="94">
        <v>3669673</v>
      </c>
    </row>
    <row r="9" spans="1:14" ht="30" customHeight="1">
      <c r="A9" s="2" t="s">
        <v>12</v>
      </c>
      <c r="B9" s="94">
        <v>3876931</v>
      </c>
      <c r="C9" s="94">
        <v>3888350</v>
      </c>
      <c r="D9" s="94">
        <v>3898235</v>
      </c>
      <c r="E9" s="94">
        <v>3975883</v>
      </c>
      <c r="F9" s="94">
        <v>4043446</v>
      </c>
      <c r="G9" s="94">
        <v>4052742</v>
      </c>
      <c r="H9" s="94">
        <v>4108243</v>
      </c>
      <c r="I9" s="94">
        <v>4144238</v>
      </c>
      <c r="J9" s="94">
        <v>4199601</v>
      </c>
      <c r="K9" s="94">
        <v>4187968</v>
      </c>
      <c r="L9" s="94">
        <v>4267868</v>
      </c>
      <c r="M9" s="94">
        <v>4241507</v>
      </c>
      <c r="N9" s="94">
        <v>4330734</v>
      </c>
    </row>
    <row r="10" spans="1:14" ht="30" customHeight="1">
      <c r="A10" s="113" t="s">
        <v>74</v>
      </c>
      <c r="B10" s="94">
        <v>1855350</v>
      </c>
      <c r="C10" s="94">
        <v>1862703</v>
      </c>
      <c r="D10" s="94">
        <v>1881238</v>
      </c>
      <c r="E10" s="94">
        <v>1926871</v>
      </c>
      <c r="F10" s="94">
        <v>1954549</v>
      </c>
      <c r="G10" s="94">
        <v>1951762</v>
      </c>
      <c r="H10" s="94">
        <v>1985067</v>
      </c>
      <c r="I10" s="94">
        <v>2008100</v>
      </c>
      <c r="J10" s="94">
        <v>2024550</v>
      </c>
      <c r="K10" s="94">
        <v>2008233</v>
      </c>
      <c r="L10" s="94">
        <v>2042965</v>
      </c>
      <c r="M10" s="94">
        <v>2048540</v>
      </c>
      <c r="N10" s="94">
        <v>2087598</v>
      </c>
    </row>
    <row r="11" spans="1:14" ht="30" customHeight="1">
      <c r="A11" s="2" t="s">
        <v>18</v>
      </c>
      <c r="B11" s="94">
        <v>1561513</v>
      </c>
      <c r="C11" s="94">
        <v>1575375</v>
      </c>
      <c r="D11" s="94">
        <v>1574092</v>
      </c>
      <c r="E11" s="94">
        <v>1614044</v>
      </c>
      <c r="F11" s="94">
        <v>1621626</v>
      </c>
      <c r="G11" s="94">
        <v>1615996</v>
      </c>
      <c r="H11" s="94">
        <v>1636611</v>
      </c>
      <c r="I11" s="94">
        <v>1650374</v>
      </c>
      <c r="J11" s="94">
        <v>1653924</v>
      </c>
      <c r="K11" s="94">
        <v>1658444</v>
      </c>
      <c r="L11" s="94">
        <v>1669025</v>
      </c>
      <c r="M11" s="94">
        <v>1660892</v>
      </c>
      <c r="N11" s="94">
        <v>1708311</v>
      </c>
    </row>
    <row r="12" spans="1:14" ht="30" customHeight="1">
      <c r="A12" s="2" t="s">
        <v>13</v>
      </c>
      <c r="B12" s="94">
        <v>417021</v>
      </c>
      <c r="C12" s="94">
        <v>429573</v>
      </c>
      <c r="D12" s="94">
        <v>433955</v>
      </c>
      <c r="E12" s="94">
        <v>442635</v>
      </c>
      <c r="F12" s="94">
        <v>446436</v>
      </c>
      <c r="G12" s="94">
        <v>447373</v>
      </c>
      <c r="H12" s="94">
        <v>459552</v>
      </c>
      <c r="I12" s="94">
        <v>463988</v>
      </c>
      <c r="J12" s="94">
        <v>463411</v>
      </c>
      <c r="K12" s="94">
        <v>465974</v>
      </c>
      <c r="L12" s="94">
        <v>468690</v>
      </c>
      <c r="M12" s="94">
        <v>470237</v>
      </c>
      <c r="N12" s="94">
        <v>483317</v>
      </c>
    </row>
    <row r="13" spans="1:14" ht="30" customHeight="1">
      <c r="A13" s="2" t="s">
        <v>3</v>
      </c>
      <c r="B13" s="94">
        <v>260209</v>
      </c>
      <c r="C13" s="94">
        <v>264440</v>
      </c>
      <c r="D13" s="94">
        <v>265949</v>
      </c>
      <c r="E13" s="94">
        <v>270283</v>
      </c>
      <c r="F13" s="94">
        <v>270788</v>
      </c>
      <c r="G13" s="94">
        <v>272499</v>
      </c>
      <c r="H13" s="94">
        <v>278233</v>
      </c>
      <c r="I13" s="94">
        <v>279685</v>
      </c>
      <c r="J13" s="94">
        <v>280884</v>
      </c>
      <c r="K13" s="94">
        <v>282508</v>
      </c>
      <c r="L13" s="94">
        <v>284656</v>
      </c>
      <c r="M13" s="94">
        <v>285167</v>
      </c>
      <c r="N13" s="94">
        <v>293354</v>
      </c>
    </row>
    <row r="14" spans="1:14" ht="30" customHeight="1">
      <c r="A14" s="46" t="s">
        <v>6</v>
      </c>
      <c r="B14" s="94">
        <v>181927</v>
      </c>
      <c r="C14" s="94">
        <v>184363</v>
      </c>
      <c r="D14" s="94">
        <v>182619</v>
      </c>
      <c r="E14" s="94">
        <v>187015</v>
      </c>
      <c r="F14" s="94">
        <v>190153</v>
      </c>
      <c r="G14" s="94">
        <v>187046</v>
      </c>
      <c r="H14" s="94">
        <v>190381</v>
      </c>
      <c r="I14" s="94">
        <v>193810</v>
      </c>
      <c r="J14" s="94">
        <v>192183</v>
      </c>
      <c r="K14" s="94">
        <v>193080</v>
      </c>
      <c r="L14" s="94">
        <v>195745</v>
      </c>
      <c r="M14" s="94">
        <v>193710</v>
      </c>
      <c r="N14" s="94">
        <v>196806</v>
      </c>
    </row>
    <row r="15" spans="1:14" ht="30" customHeight="1">
      <c r="A15" s="3" t="s">
        <v>4</v>
      </c>
      <c r="B15" s="94">
        <v>17294294</v>
      </c>
      <c r="C15" s="94">
        <v>17377990</v>
      </c>
      <c r="D15" s="94">
        <v>17488903</v>
      </c>
      <c r="E15" s="94">
        <v>17844456</v>
      </c>
      <c r="F15" s="94">
        <v>18074614</v>
      </c>
      <c r="G15" s="94">
        <v>18227064</v>
      </c>
      <c r="H15" s="94">
        <v>18469223</v>
      </c>
      <c r="I15" s="94">
        <v>18640082</v>
      </c>
      <c r="J15" s="94">
        <v>18938236</v>
      </c>
      <c r="K15" s="94">
        <v>18833129</v>
      </c>
      <c r="L15" s="94">
        <v>19128335</v>
      </c>
      <c r="M15" s="94">
        <v>19170248</v>
      </c>
      <c r="N15" s="94">
        <v>19557151</v>
      </c>
    </row>
    <row r="16" spans="1:14" ht="30" customHeight="1">
      <c r="A16" s="33"/>
      <c r="B16" s="32"/>
      <c r="C16" s="32"/>
      <c r="D16" s="32"/>
      <c r="E16" s="32"/>
      <c r="F16" s="32"/>
      <c r="G16" s="32"/>
      <c r="H16" s="32"/>
    </row>
  </sheetData>
  <mergeCells count="4">
    <mergeCell ref="A4:A5"/>
    <mergeCell ref="C4:N4"/>
    <mergeCell ref="M3:N3"/>
    <mergeCell ref="A1:N2"/>
  </mergeCells>
  <phoneticPr fontId="7" type="noConversion"/>
  <printOptions horizontalCentered="1" verticalCentered="1"/>
  <pageMargins left="0.82677165354330717" right="0.19685039370078741" top="0.98425196850393704" bottom="0.98425196850393704" header="0.51181102362204722" footer="0.51181102362204722"/>
  <pageSetup paperSize="9" scale="63" orientation="landscape" r:id="rId1"/>
  <headerFooter alignWithMargins="0">
    <oddHeader>&amp;R&amp;A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N30"/>
  <sheetViews>
    <sheetView showGridLines="0" zoomScaleNormal="100" workbookViewId="0">
      <selection sqref="A1:N1"/>
    </sheetView>
  </sheetViews>
  <sheetFormatPr defaultRowHeight="12.75"/>
  <cols>
    <col min="1" max="1" width="55.85546875" customWidth="1"/>
    <col min="2" max="2" width="10.7109375" customWidth="1"/>
  </cols>
  <sheetData>
    <row r="1" spans="1:14" ht="62.25" customHeight="1">
      <c r="A1" s="182" t="s">
        <v>65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</row>
    <row r="2" spans="1:14" ht="19.5" customHeight="1">
      <c r="A2" s="132"/>
      <c r="B2" s="129"/>
      <c r="C2" s="130"/>
      <c r="D2" s="130"/>
      <c r="N2" s="131" t="s">
        <v>0</v>
      </c>
    </row>
    <row r="3" spans="1:14" ht="30" customHeight="1">
      <c r="A3" s="164" t="s">
        <v>55</v>
      </c>
      <c r="B3" s="112">
        <v>2020</v>
      </c>
      <c r="C3" s="152">
        <v>2021</v>
      </c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2"/>
    </row>
    <row r="4" spans="1:14" ht="30" customHeight="1">
      <c r="A4" s="200"/>
      <c r="B4" s="107">
        <v>12</v>
      </c>
      <c r="C4" s="106">
        <v>1</v>
      </c>
      <c r="D4" s="106">
        <v>2</v>
      </c>
      <c r="E4" s="106">
        <v>3</v>
      </c>
      <c r="F4" s="106">
        <v>4</v>
      </c>
      <c r="G4" s="106">
        <v>5</v>
      </c>
      <c r="H4" s="106">
        <v>6</v>
      </c>
      <c r="I4" s="106">
        <v>7</v>
      </c>
      <c r="J4" s="106">
        <v>8</v>
      </c>
      <c r="K4" s="106">
        <v>9</v>
      </c>
      <c r="L4" s="106">
        <v>10</v>
      </c>
      <c r="M4" s="106">
        <v>11</v>
      </c>
      <c r="N4" s="106">
        <v>12</v>
      </c>
    </row>
    <row r="5" spans="1:14" ht="30" customHeight="1">
      <c r="A5" s="2" t="s">
        <v>1</v>
      </c>
      <c r="B5" s="95">
        <v>24.54</v>
      </c>
      <c r="C5" s="95">
        <v>24.52</v>
      </c>
      <c r="D5" s="95">
        <v>24.57</v>
      </c>
      <c r="E5" s="95">
        <v>24.57</v>
      </c>
      <c r="F5" s="95">
        <v>24.68</v>
      </c>
      <c r="G5" s="95">
        <v>24.72</v>
      </c>
      <c r="H5" s="95">
        <v>24.65</v>
      </c>
      <c r="I5" s="95">
        <v>24.56</v>
      </c>
      <c r="J5" s="95">
        <v>24.62</v>
      </c>
      <c r="K5" s="95">
        <v>24.49</v>
      </c>
      <c r="L5" s="95">
        <v>24.65</v>
      </c>
      <c r="M5" s="95">
        <v>24.7</v>
      </c>
      <c r="N5" s="95">
        <v>24.68</v>
      </c>
    </row>
    <row r="6" spans="1:14" ht="30" customHeight="1">
      <c r="A6" s="2" t="s">
        <v>2</v>
      </c>
      <c r="B6" s="95">
        <v>10.76</v>
      </c>
      <c r="C6" s="95">
        <v>10.78</v>
      </c>
      <c r="D6" s="95">
        <v>10.55</v>
      </c>
      <c r="E6" s="95">
        <v>10.52</v>
      </c>
      <c r="F6" s="95">
        <v>10.46</v>
      </c>
      <c r="G6" s="95">
        <v>10.43</v>
      </c>
      <c r="H6" s="95">
        <v>10.42</v>
      </c>
      <c r="I6" s="95">
        <v>10.4</v>
      </c>
      <c r="J6" s="95">
        <v>10.32</v>
      </c>
      <c r="K6" s="95">
        <v>10.33</v>
      </c>
      <c r="L6" s="95">
        <v>10.210000000000001</v>
      </c>
      <c r="M6" s="95">
        <v>10.07</v>
      </c>
      <c r="N6" s="95">
        <v>10.029999999999999</v>
      </c>
    </row>
    <row r="7" spans="1:14" ht="30" customHeight="1">
      <c r="A7" s="2" t="s">
        <v>11</v>
      </c>
      <c r="B7" s="95">
        <v>17.55</v>
      </c>
      <c r="C7" s="95">
        <v>17.48</v>
      </c>
      <c r="D7" s="95">
        <v>17.79</v>
      </c>
      <c r="E7" s="95">
        <v>17.739999999999998</v>
      </c>
      <c r="F7" s="95">
        <v>17.68</v>
      </c>
      <c r="G7" s="95">
        <v>18.07</v>
      </c>
      <c r="H7" s="95">
        <v>18.05</v>
      </c>
      <c r="I7" s="95">
        <v>18.16</v>
      </c>
      <c r="J7" s="95">
        <v>18.510000000000002</v>
      </c>
      <c r="K7" s="95">
        <v>18.48</v>
      </c>
      <c r="L7" s="95">
        <v>18.46</v>
      </c>
      <c r="M7" s="95">
        <v>18.8</v>
      </c>
      <c r="N7" s="95">
        <v>18.760000000000002</v>
      </c>
    </row>
    <row r="8" spans="1:14" ht="30" customHeight="1">
      <c r="A8" s="2" t="s">
        <v>12</v>
      </c>
      <c r="B8" s="95">
        <v>22.42</v>
      </c>
      <c r="C8" s="95">
        <v>22.38</v>
      </c>
      <c r="D8" s="95">
        <v>22.29</v>
      </c>
      <c r="E8" s="95">
        <v>22.28</v>
      </c>
      <c r="F8" s="95">
        <v>22.37</v>
      </c>
      <c r="G8" s="95">
        <v>22.23</v>
      </c>
      <c r="H8" s="95">
        <v>22.24</v>
      </c>
      <c r="I8" s="95">
        <v>22.23</v>
      </c>
      <c r="J8" s="95">
        <v>22.18</v>
      </c>
      <c r="K8" s="95">
        <v>22.24</v>
      </c>
      <c r="L8" s="95">
        <v>22.31</v>
      </c>
      <c r="M8" s="95">
        <v>22.13</v>
      </c>
      <c r="N8" s="95">
        <v>22.14</v>
      </c>
    </row>
    <row r="9" spans="1:14" ht="30" customHeight="1">
      <c r="A9" s="113" t="s">
        <v>74</v>
      </c>
      <c r="B9" s="95">
        <v>10.73</v>
      </c>
      <c r="C9" s="95">
        <v>10.72</v>
      </c>
      <c r="D9" s="95">
        <v>10.76</v>
      </c>
      <c r="E9" s="95">
        <v>10.8</v>
      </c>
      <c r="F9" s="95">
        <v>10.82</v>
      </c>
      <c r="G9" s="95">
        <v>10.71</v>
      </c>
      <c r="H9" s="95">
        <v>10.75</v>
      </c>
      <c r="I9" s="95">
        <v>10.77</v>
      </c>
      <c r="J9" s="95">
        <v>10.69</v>
      </c>
      <c r="K9" s="95">
        <v>10.66</v>
      </c>
      <c r="L9" s="95">
        <v>10.68</v>
      </c>
      <c r="M9" s="95">
        <v>10.69</v>
      </c>
      <c r="N9" s="95">
        <v>10.67</v>
      </c>
    </row>
    <row r="10" spans="1:14" ht="30" customHeight="1">
      <c r="A10" s="2" t="s">
        <v>18</v>
      </c>
      <c r="B10" s="95">
        <v>9.0299999999999994</v>
      </c>
      <c r="C10" s="95">
        <v>9.07</v>
      </c>
      <c r="D10" s="95">
        <v>9</v>
      </c>
      <c r="E10" s="95">
        <v>9.0500000000000007</v>
      </c>
      <c r="F10" s="95">
        <v>8.9700000000000006</v>
      </c>
      <c r="G10" s="95">
        <v>8.8699999999999992</v>
      </c>
      <c r="H10" s="95">
        <v>8.86</v>
      </c>
      <c r="I10" s="95">
        <v>8.85</v>
      </c>
      <c r="J10" s="95">
        <v>8.74</v>
      </c>
      <c r="K10" s="95">
        <v>8.81</v>
      </c>
      <c r="L10" s="95">
        <v>8.73</v>
      </c>
      <c r="M10" s="95">
        <v>8.66</v>
      </c>
      <c r="N10" s="95">
        <v>8.74</v>
      </c>
    </row>
    <row r="11" spans="1:14" ht="30" customHeight="1">
      <c r="A11" s="2" t="s">
        <v>13</v>
      </c>
      <c r="B11" s="95">
        <v>2.41</v>
      </c>
      <c r="C11" s="95">
        <v>2.4700000000000002</v>
      </c>
      <c r="D11" s="95">
        <v>2.48</v>
      </c>
      <c r="E11" s="95">
        <v>2.48</v>
      </c>
      <c r="F11" s="95">
        <v>2.4700000000000002</v>
      </c>
      <c r="G11" s="95">
        <v>2.4500000000000002</v>
      </c>
      <c r="H11" s="95">
        <v>2.4900000000000002</v>
      </c>
      <c r="I11" s="95">
        <v>2.4900000000000002</v>
      </c>
      <c r="J11" s="95">
        <v>2.4500000000000002</v>
      </c>
      <c r="K11" s="95">
        <v>2.4700000000000002</v>
      </c>
      <c r="L11" s="95">
        <v>2.4500000000000002</v>
      </c>
      <c r="M11" s="95">
        <v>2.4500000000000002</v>
      </c>
      <c r="N11" s="95">
        <v>2.4700000000000002</v>
      </c>
    </row>
    <row r="12" spans="1:14" ht="30" customHeight="1">
      <c r="A12" s="2" t="s">
        <v>3</v>
      </c>
      <c r="B12" s="95">
        <v>1.51</v>
      </c>
      <c r="C12" s="95">
        <v>1.52</v>
      </c>
      <c r="D12" s="95">
        <v>1.52</v>
      </c>
      <c r="E12" s="95">
        <v>1.51</v>
      </c>
      <c r="F12" s="95">
        <v>1.5</v>
      </c>
      <c r="G12" s="95">
        <v>1.49</v>
      </c>
      <c r="H12" s="95">
        <v>1.51</v>
      </c>
      <c r="I12" s="95">
        <v>1.5</v>
      </c>
      <c r="J12" s="95">
        <v>1.48</v>
      </c>
      <c r="K12" s="95">
        <v>1.5</v>
      </c>
      <c r="L12" s="95">
        <v>1.49</v>
      </c>
      <c r="M12" s="95">
        <v>1.49</v>
      </c>
      <c r="N12" s="95">
        <v>1.5</v>
      </c>
    </row>
    <row r="13" spans="1:14" ht="30" customHeight="1">
      <c r="A13" s="46" t="s">
        <v>6</v>
      </c>
      <c r="B13" s="95">
        <v>1.05</v>
      </c>
      <c r="C13" s="95">
        <v>1.06</v>
      </c>
      <c r="D13" s="95">
        <v>1.04</v>
      </c>
      <c r="E13" s="95">
        <v>1.05</v>
      </c>
      <c r="F13" s="95">
        <v>1.05</v>
      </c>
      <c r="G13" s="95">
        <v>1.03</v>
      </c>
      <c r="H13" s="95">
        <v>1.03</v>
      </c>
      <c r="I13" s="95">
        <v>1.04</v>
      </c>
      <c r="J13" s="95">
        <v>1.01</v>
      </c>
      <c r="K13" s="95">
        <v>1.02</v>
      </c>
      <c r="L13" s="95">
        <v>1.02</v>
      </c>
      <c r="M13" s="95">
        <v>1.01</v>
      </c>
      <c r="N13" s="95">
        <v>1.01</v>
      </c>
    </row>
    <row r="14" spans="1:14" ht="30" customHeight="1">
      <c r="A14" s="34" t="s">
        <v>4</v>
      </c>
      <c r="B14" s="100">
        <f>SUM(B5:B13)</f>
        <v>100</v>
      </c>
      <c r="C14" s="100">
        <f t="shared" ref="C14:K14" si="0">SUM(C5:C13)</f>
        <v>99.999999999999986</v>
      </c>
      <c r="D14" s="100">
        <f t="shared" si="0"/>
        <v>100.00000000000001</v>
      </c>
      <c r="E14" s="100">
        <f t="shared" si="0"/>
        <v>100</v>
      </c>
      <c r="F14" s="100">
        <f t="shared" si="0"/>
        <v>99.999999999999986</v>
      </c>
      <c r="G14" s="100">
        <f t="shared" si="0"/>
        <v>100</v>
      </c>
      <c r="H14" s="100">
        <f t="shared" si="0"/>
        <v>100</v>
      </c>
      <c r="I14" s="100">
        <f t="shared" si="0"/>
        <v>100</v>
      </c>
      <c r="J14" s="100">
        <f t="shared" si="0"/>
        <v>100</v>
      </c>
      <c r="K14" s="100">
        <f t="shared" si="0"/>
        <v>99.999999999999986</v>
      </c>
      <c r="L14" s="95">
        <v>100</v>
      </c>
      <c r="M14" s="95">
        <v>99.999999999999986</v>
      </c>
      <c r="N14" s="95">
        <v>100</v>
      </c>
    </row>
    <row r="15" spans="1:14" ht="15.75">
      <c r="A15" s="12"/>
    </row>
    <row r="16" spans="1:14" ht="15.75">
      <c r="A16" s="12"/>
      <c r="B16" s="36"/>
      <c r="C16" s="36"/>
      <c r="D16" s="36"/>
      <c r="E16" s="36"/>
      <c r="F16" s="36"/>
      <c r="G16" s="36"/>
      <c r="H16" s="36"/>
    </row>
    <row r="17" spans="1:8" ht="15.75">
      <c r="A17" s="12"/>
      <c r="B17" s="5"/>
      <c r="C17" s="5"/>
      <c r="D17" s="5"/>
      <c r="E17" s="5"/>
      <c r="F17" s="5"/>
      <c r="G17" s="5"/>
      <c r="H17" s="5"/>
    </row>
    <row r="18" spans="1:8" ht="15.75">
      <c r="A18" s="12"/>
      <c r="B18" s="5"/>
      <c r="C18" s="5"/>
      <c r="D18" s="5"/>
      <c r="E18" s="5"/>
      <c r="F18" s="5"/>
      <c r="G18" s="5"/>
      <c r="H18" s="5"/>
    </row>
    <row r="19" spans="1:8" ht="15.75">
      <c r="A19" s="12"/>
      <c r="B19" s="5"/>
      <c r="C19" s="5"/>
      <c r="D19" s="5"/>
      <c r="E19" s="5"/>
      <c r="F19" s="5"/>
      <c r="G19" s="5"/>
      <c r="H19" s="5"/>
    </row>
    <row r="20" spans="1:8" ht="15.75">
      <c r="A20" s="12"/>
      <c r="B20" s="5"/>
      <c r="C20" s="5"/>
      <c r="D20" s="5"/>
      <c r="E20" s="5"/>
      <c r="F20" s="5"/>
      <c r="G20" s="5"/>
      <c r="H20" s="5"/>
    </row>
    <row r="21" spans="1:8" ht="15.75">
      <c r="A21" s="12"/>
      <c r="B21" s="5"/>
      <c r="C21" s="5"/>
      <c r="D21" s="5"/>
      <c r="E21" s="5"/>
      <c r="F21" s="5"/>
      <c r="G21" s="5"/>
      <c r="H21" s="5"/>
    </row>
    <row r="22" spans="1:8" ht="15.75">
      <c r="A22" s="12"/>
      <c r="B22" s="5"/>
      <c r="C22" s="5"/>
      <c r="D22" s="5"/>
      <c r="E22" s="5"/>
      <c r="F22" s="5"/>
      <c r="G22" s="5"/>
      <c r="H22" s="5"/>
    </row>
    <row r="23" spans="1:8" ht="15.75">
      <c r="A23" s="12"/>
      <c r="B23" s="5"/>
      <c r="C23" s="5"/>
      <c r="D23" s="5"/>
      <c r="E23" s="5"/>
      <c r="F23" s="5"/>
      <c r="G23" s="5"/>
      <c r="H23" s="5"/>
    </row>
    <row r="24" spans="1:8" ht="15.75">
      <c r="A24" s="12"/>
      <c r="B24" s="5"/>
      <c r="C24" s="5"/>
      <c r="D24" s="5"/>
      <c r="E24" s="5"/>
      <c r="F24" s="5"/>
      <c r="G24" s="5"/>
      <c r="H24" s="5"/>
    </row>
    <row r="25" spans="1:8" ht="15.75">
      <c r="A25" s="12"/>
      <c r="B25" s="5"/>
      <c r="C25" s="5"/>
      <c r="D25" s="5"/>
      <c r="E25" s="5"/>
      <c r="F25" s="5"/>
      <c r="G25" s="5"/>
      <c r="H25" s="5"/>
    </row>
    <row r="26" spans="1:8" ht="15.75">
      <c r="A26" s="12"/>
      <c r="B26" s="5"/>
      <c r="C26" s="5"/>
      <c r="D26" s="5"/>
      <c r="E26" s="5"/>
      <c r="F26" s="5"/>
      <c r="G26" s="5"/>
      <c r="H26" s="5"/>
    </row>
    <row r="27" spans="1:8" ht="15.75">
      <c r="A27" s="12"/>
      <c r="B27" s="5"/>
      <c r="C27" s="5"/>
      <c r="D27" s="5"/>
      <c r="E27" s="5"/>
      <c r="F27" s="5"/>
      <c r="G27" s="5"/>
      <c r="H27" s="5"/>
    </row>
    <row r="28" spans="1:8" ht="15.75">
      <c r="A28" s="12"/>
      <c r="B28" s="5"/>
      <c r="C28" s="5"/>
      <c r="D28" s="5"/>
      <c r="E28" s="5"/>
      <c r="F28" s="5"/>
      <c r="G28" s="5"/>
      <c r="H28" s="5"/>
    </row>
    <row r="29" spans="1:8" ht="15.75">
      <c r="A29" s="12"/>
      <c r="B29" s="5"/>
      <c r="C29" s="5"/>
      <c r="D29" s="5"/>
      <c r="E29" s="5"/>
      <c r="F29" s="5"/>
      <c r="G29" s="5"/>
      <c r="H29" s="5"/>
    </row>
    <row r="30" spans="1:8" ht="15.75">
      <c r="A30" s="12"/>
      <c r="B30" s="5"/>
      <c r="C30" s="5"/>
      <c r="D30" s="5"/>
      <c r="E30" s="5"/>
      <c r="F30" s="5"/>
      <c r="G30" s="5"/>
      <c r="H30" s="5"/>
    </row>
  </sheetData>
  <mergeCells count="3">
    <mergeCell ref="A3:A4"/>
    <mergeCell ref="C3:N3"/>
    <mergeCell ref="A1:N1"/>
  </mergeCells>
  <phoneticPr fontId="7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F13"/>
  <sheetViews>
    <sheetView showGridLines="0" zoomScaleNormal="100" workbookViewId="0">
      <selection sqref="A1:F1"/>
    </sheetView>
  </sheetViews>
  <sheetFormatPr defaultRowHeight="12.75"/>
  <cols>
    <col min="1" max="1" width="55.28515625" customWidth="1"/>
    <col min="2" max="2" width="11.28515625" bestFit="1" customWidth="1"/>
    <col min="3" max="5" width="10.7109375" customWidth="1"/>
    <col min="6" max="6" width="12.7109375" customWidth="1"/>
  </cols>
  <sheetData>
    <row r="1" spans="1:6" ht="48" customHeight="1">
      <c r="A1" s="182" t="s">
        <v>86</v>
      </c>
      <c r="B1" s="205"/>
      <c r="C1" s="205"/>
      <c r="D1" s="205"/>
      <c r="E1" s="205"/>
      <c r="F1" s="194"/>
    </row>
    <row r="2" spans="1:6" ht="13.5" customHeight="1">
      <c r="A2" s="206" t="s">
        <v>5</v>
      </c>
      <c r="B2" s="207"/>
      <c r="C2" s="207"/>
      <c r="D2" s="207"/>
      <c r="E2" s="207"/>
      <c r="F2" s="208"/>
    </row>
    <row r="3" spans="1:6" ht="51" customHeight="1">
      <c r="A3" s="86" t="s">
        <v>66</v>
      </c>
      <c r="B3" s="1" t="s">
        <v>7</v>
      </c>
      <c r="C3" s="1" t="s">
        <v>8</v>
      </c>
      <c r="D3" s="1" t="s">
        <v>9</v>
      </c>
      <c r="E3" s="1" t="s">
        <v>10</v>
      </c>
      <c r="F3" s="16" t="s">
        <v>4</v>
      </c>
    </row>
    <row r="4" spans="1:6" ht="30" customHeight="1">
      <c r="A4" s="2" t="s">
        <v>1</v>
      </c>
      <c r="B4" s="101">
        <v>4313486</v>
      </c>
      <c r="C4" s="101">
        <v>330218</v>
      </c>
      <c r="D4" s="101">
        <v>181951</v>
      </c>
      <c r="E4" s="89">
        <v>0</v>
      </c>
      <c r="F4" s="101">
        <v>4825655</v>
      </c>
    </row>
    <row r="5" spans="1:6" ht="30" customHeight="1">
      <c r="A5" s="2" t="s">
        <v>2</v>
      </c>
      <c r="B5" s="101">
        <v>1646606</v>
      </c>
      <c r="C5" s="101">
        <v>216534</v>
      </c>
      <c r="D5" s="101">
        <v>98563</v>
      </c>
      <c r="E5" s="89">
        <v>0</v>
      </c>
      <c r="F5" s="101">
        <v>1961703</v>
      </c>
    </row>
    <row r="6" spans="1:6" ht="30" customHeight="1">
      <c r="A6" s="2" t="s">
        <v>11</v>
      </c>
      <c r="B6" s="101">
        <v>3235260</v>
      </c>
      <c r="C6" s="101">
        <v>260785</v>
      </c>
      <c r="D6" s="101">
        <v>155055</v>
      </c>
      <c r="E6" s="101">
        <v>18573</v>
      </c>
      <c r="F6" s="101">
        <v>3669673</v>
      </c>
    </row>
    <row r="7" spans="1:6" ht="30" customHeight="1">
      <c r="A7" s="2" t="s">
        <v>12</v>
      </c>
      <c r="B7" s="101">
        <v>3450415</v>
      </c>
      <c r="C7" s="101">
        <v>247899</v>
      </c>
      <c r="D7" s="101">
        <v>632420</v>
      </c>
      <c r="E7" s="89">
        <v>0</v>
      </c>
      <c r="F7" s="101">
        <v>4330734</v>
      </c>
    </row>
    <row r="8" spans="1:6" ht="30" customHeight="1">
      <c r="A8" s="113" t="s">
        <v>74</v>
      </c>
      <c r="B8" s="101">
        <v>1798232</v>
      </c>
      <c r="C8" s="101">
        <v>97781</v>
      </c>
      <c r="D8" s="101">
        <v>191585</v>
      </c>
      <c r="E8" s="89">
        <v>0</v>
      </c>
      <c r="F8" s="101">
        <v>2087598</v>
      </c>
    </row>
    <row r="9" spans="1:6" ht="30" customHeight="1">
      <c r="A9" s="2" t="s">
        <v>18</v>
      </c>
      <c r="B9" s="101">
        <v>1463290</v>
      </c>
      <c r="C9" s="101">
        <v>138607</v>
      </c>
      <c r="D9" s="101">
        <v>106414</v>
      </c>
      <c r="E9" s="89">
        <v>0</v>
      </c>
      <c r="F9" s="101">
        <v>1708311</v>
      </c>
    </row>
    <row r="10" spans="1:6" ht="30" customHeight="1">
      <c r="A10" s="2" t="s">
        <v>13</v>
      </c>
      <c r="B10" s="101">
        <v>443273</v>
      </c>
      <c r="C10" s="101">
        <v>37548</v>
      </c>
      <c r="D10" s="101">
        <v>2496</v>
      </c>
      <c r="E10" s="89">
        <v>0</v>
      </c>
      <c r="F10" s="101">
        <v>483317</v>
      </c>
    </row>
    <row r="11" spans="1:6" ht="30" customHeight="1">
      <c r="A11" s="2" t="s">
        <v>3</v>
      </c>
      <c r="B11" s="101">
        <v>219454</v>
      </c>
      <c r="C11" s="101">
        <v>61014</v>
      </c>
      <c r="D11" s="101">
        <v>12886</v>
      </c>
      <c r="E11" s="89">
        <v>0</v>
      </c>
      <c r="F11" s="101">
        <v>293354</v>
      </c>
    </row>
    <row r="12" spans="1:6" ht="30" customHeight="1">
      <c r="A12" s="46" t="s">
        <v>6</v>
      </c>
      <c r="B12" s="101">
        <v>173297</v>
      </c>
      <c r="C12" s="101">
        <v>22530</v>
      </c>
      <c r="D12" s="101">
        <v>979</v>
      </c>
      <c r="E12" s="89">
        <v>0</v>
      </c>
      <c r="F12" s="101">
        <v>196806</v>
      </c>
    </row>
    <row r="13" spans="1:6" ht="30" customHeight="1">
      <c r="A13" s="34" t="s">
        <v>4</v>
      </c>
      <c r="B13" s="101">
        <v>16743313</v>
      </c>
      <c r="C13" s="101">
        <v>1412916</v>
      </c>
      <c r="D13" s="101">
        <v>1382349</v>
      </c>
      <c r="E13" s="101">
        <v>18573</v>
      </c>
      <c r="F13" s="101">
        <v>19557151</v>
      </c>
    </row>
  </sheetData>
  <mergeCells count="2">
    <mergeCell ref="A1:F1"/>
    <mergeCell ref="A2:F2"/>
  </mergeCells>
  <phoneticPr fontId="7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J45"/>
  <sheetViews>
    <sheetView showGridLines="0" zoomScale="80" zoomScaleNormal="80" workbookViewId="0">
      <selection sqref="A1:F1"/>
    </sheetView>
  </sheetViews>
  <sheetFormatPr defaultRowHeight="13.5" customHeight="1"/>
  <cols>
    <col min="1" max="1" width="53.28515625" style="12" customWidth="1"/>
    <col min="2" max="6" width="10.7109375" style="5" customWidth="1"/>
    <col min="7" max="8" width="9.140625" style="5"/>
    <col min="9" max="10" width="11.140625" style="5" bestFit="1" customWidth="1"/>
    <col min="11" max="11" width="9.140625" style="5"/>
    <col min="12" max="13" width="9.85546875" style="5" bestFit="1" customWidth="1"/>
    <col min="14" max="14" width="11.7109375" style="5" bestFit="1" customWidth="1"/>
    <col min="15" max="15" width="11.28515625" style="5" bestFit="1" customWidth="1"/>
    <col min="16" max="16384" width="9.140625" style="5"/>
  </cols>
  <sheetData>
    <row r="1" spans="1:10" ht="37.5" customHeight="1">
      <c r="A1" s="182" t="s">
        <v>87</v>
      </c>
      <c r="B1" s="209"/>
      <c r="C1" s="209"/>
      <c r="D1" s="209"/>
      <c r="E1" s="209"/>
      <c r="F1" s="210"/>
    </row>
    <row r="2" spans="1:10" ht="14.25" customHeight="1">
      <c r="A2" s="211" t="s">
        <v>0</v>
      </c>
      <c r="B2" s="207"/>
      <c r="C2" s="207"/>
      <c r="D2" s="207"/>
      <c r="E2" s="207"/>
      <c r="F2" s="208"/>
    </row>
    <row r="3" spans="1:10" ht="57" customHeight="1">
      <c r="A3" s="86" t="s">
        <v>67</v>
      </c>
      <c r="B3" s="1" t="s">
        <v>7</v>
      </c>
      <c r="C3" s="1" t="s">
        <v>8</v>
      </c>
      <c r="D3" s="1" t="s">
        <v>9</v>
      </c>
      <c r="E3" s="1" t="s">
        <v>10</v>
      </c>
      <c r="F3" s="16" t="s">
        <v>4</v>
      </c>
    </row>
    <row r="4" spans="1:10" ht="30" customHeight="1">
      <c r="A4" s="2" t="s">
        <v>1</v>
      </c>
      <c r="B4" s="102">
        <v>25.76</v>
      </c>
      <c r="C4" s="102">
        <v>23.37</v>
      </c>
      <c r="D4" s="102">
        <v>13.16</v>
      </c>
      <c r="E4" s="89">
        <v>0</v>
      </c>
      <c r="F4" s="102">
        <v>24.68</v>
      </c>
      <c r="G4" s="37"/>
      <c r="H4" s="38"/>
      <c r="I4" s="39"/>
      <c r="J4" s="35"/>
    </row>
    <row r="5" spans="1:10" ht="30" customHeight="1">
      <c r="A5" s="2" t="s">
        <v>2</v>
      </c>
      <c r="B5" s="102">
        <v>9.83</v>
      </c>
      <c r="C5" s="102">
        <v>15.32</v>
      </c>
      <c r="D5" s="102">
        <v>7.13</v>
      </c>
      <c r="E5" s="89">
        <v>0</v>
      </c>
      <c r="F5" s="102">
        <v>10.029999999999999</v>
      </c>
      <c r="G5" s="37"/>
      <c r="H5" s="38"/>
      <c r="I5" s="39"/>
      <c r="J5" s="35"/>
    </row>
    <row r="6" spans="1:10" ht="30" customHeight="1">
      <c r="A6" s="2" t="s">
        <v>11</v>
      </c>
      <c r="B6" s="102">
        <v>19.32</v>
      </c>
      <c r="C6" s="102">
        <v>18.46</v>
      </c>
      <c r="D6" s="102">
        <v>11.22</v>
      </c>
      <c r="E6" s="102">
        <v>100</v>
      </c>
      <c r="F6" s="102">
        <v>18.760000000000002</v>
      </c>
      <c r="G6" s="37"/>
      <c r="H6" s="38"/>
      <c r="I6" s="39"/>
      <c r="J6" s="35"/>
    </row>
    <row r="7" spans="1:10" ht="30" customHeight="1">
      <c r="A7" s="2" t="s">
        <v>12</v>
      </c>
      <c r="B7" s="102">
        <v>20.61</v>
      </c>
      <c r="C7" s="102">
        <v>17.55</v>
      </c>
      <c r="D7" s="102">
        <v>45.75</v>
      </c>
      <c r="E7" s="89">
        <v>0</v>
      </c>
      <c r="F7" s="102">
        <v>22.14</v>
      </c>
      <c r="G7" s="37"/>
      <c r="H7" s="38"/>
      <c r="I7" s="39"/>
      <c r="J7" s="35"/>
    </row>
    <row r="8" spans="1:10" ht="30" customHeight="1">
      <c r="A8" s="113" t="s">
        <v>74</v>
      </c>
      <c r="B8" s="102">
        <v>10.74</v>
      </c>
      <c r="C8" s="102">
        <v>6.92</v>
      </c>
      <c r="D8" s="102">
        <v>13.86</v>
      </c>
      <c r="E8" s="89">
        <v>0</v>
      </c>
      <c r="F8" s="102">
        <v>10.67</v>
      </c>
      <c r="G8" s="37"/>
      <c r="H8" s="38"/>
      <c r="I8" s="39"/>
      <c r="J8" s="35"/>
    </row>
    <row r="9" spans="1:10" ht="30" customHeight="1">
      <c r="A9" s="2" t="s">
        <v>18</v>
      </c>
      <c r="B9" s="102">
        <v>8.74</v>
      </c>
      <c r="C9" s="102">
        <v>9.81</v>
      </c>
      <c r="D9" s="102">
        <v>7.7</v>
      </c>
      <c r="E9" s="89">
        <v>0</v>
      </c>
      <c r="F9" s="102">
        <v>8.74</v>
      </c>
      <c r="G9" s="37"/>
      <c r="H9" s="38"/>
      <c r="I9" s="39"/>
      <c r="J9" s="35"/>
    </row>
    <row r="10" spans="1:10" ht="30" customHeight="1">
      <c r="A10" s="2" t="s">
        <v>13</v>
      </c>
      <c r="B10" s="102">
        <v>2.65</v>
      </c>
      <c r="C10" s="102">
        <v>2.66</v>
      </c>
      <c r="D10" s="102">
        <v>0.18</v>
      </c>
      <c r="E10" s="89">
        <v>0</v>
      </c>
      <c r="F10" s="102">
        <v>2.4700000000000002</v>
      </c>
      <c r="G10" s="40"/>
      <c r="H10" s="38"/>
      <c r="I10" s="39"/>
      <c r="J10" s="41"/>
    </row>
    <row r="11" spans="1:10" ht="30" customHeight="1">
      <c r="A11" s="2" t="s">
        <v>3</v>
      </c>
      <c r="B11" s="102">
        <v>1.31</v>
      </c>
      <c r="C11" s="102">
        <v>4.32</v>
      </c>
      <c r="D11" s="102">
        <v>0.93</v>
      </c>
      <c r="E11" s="89">
        <v>0</v>
      </c>
      <c r="F11" s="102">
        <v>1.5</v>
      </c>
      <c r="G11" s="40"/>
      <c r="H11" s="38"/>
      <c r="I11" s="39"/>
      <c r="J11" s="41"/>
    </row>
    <row r="12" spans="1:10" ht="30" customHeight="1">
      <c r="A12" s="46" t="s">
        <v>6</v>
      </c>
      <c r="B12" s="102">
        <v>1.04</v>
      </c>
      <c r="C12" s="102">
        <v>1.59</v>
      </c>
      <c r="D12" s="102">
        <v>7.0000000000000007E-2</v>
      </c>
      <c r="E12" s="89">
        <v>0</v>
      </c>
      <c r="F12" s="102">
        <v>1.01</v>
      </c>
      <c r="G12" s="40"/>
      <c r="H12" s="38"/>
      <c r="I12" s="39"/>
      <c r="J12" s="41"/>
    </row>
    <row r="13" spans="1:10" ht="30" customHeight="1">
      <c r="A13" s="2" t="s">
        <v>4</v>
      </c>
      <c r="B13" s="102">
        <v>100.00000000000001</v>
      </c>
      <c r="C13" s="102">
        <v>100.00000000000001</v>
      </c>
      <c r="D13" s="102">
        <v>100</v>
      </c>
      <c r="E13" s="102">
        <f t="shared" ref="E13" si="0">SUM(E4:E12)</f>
        <v>100</v>
      </c>
      <c r="F13" s="102">
        <v>100</v>
      </c>
      <c r="G13" s="37"/>
      <c r="H13" s="38"/>
      <c r="I13" s="39"/>
      <c r="J13" s="35"/>
    </row>
    <row r="14" spans="1:10" ht="36.75" customHeight="1">
      <c r="A14" s="48" t="s">
        <v>68</v>
      </c>
      <c r="B14" s="102">
        <v>85.61</v>
      </c>
      <c r="C14" s="102">
        <v>7.22</v>
      </c>
      <c r="D14" s="102">
        <v>7.07</v>
      </c>
      <c r="E14" s="102">
        <v>0.1</v>
      </c>
      <c r="F14" s="102">
        <f>SUM(B14:E14)</f>
        <v>100</v>
      </c>
      <c r="G14" s="37"/>
      <c r="H14" s="38"/>
      <c r="I14" s="39"/>
      <c r="J14" s="35"/>
    </row>
    <row r="15" spans="1:10" ht="21" customHeight="1">
      <c r="B15" s="24"/>
      <c r="C15" s="24"/>
      <c r="D15" s="24"/>
      <c r="E15" s="24"/>
    </row>
    <row r="16" spans="1:10" ht="13.5" customHeight="1">
      <c r="A16" s="5"/>
      <c r="B16" s="42"/>
      <c r="C16" s="42"/>
      <c r="D16" s="42"/>
      <c r="E16" s="42"/>
    </row>
    <row r="17" spans="1:5" ht="17.100000000000001" customHeight="1">
      <c r="A17" s="5"/>
      <c r="B17" s="43"/>
      <c r="C17" s="43"/>
      <c r="D17" s="43"/>
      <c r="E17" s="43"/>
    </row>
    <row r="18" spans="1:5" ht="17.100000000000001" customHeight="1">
      <c r="A18" s="5"/>
      <c r="B18" s="24"/>
      <c r="C18" s="24"/>
      <c r="D18" s="24"/>
      <c r="E18" s="24"/>
    </row>
    <row r="19" spans="1:5" ht="13.5" customHeight="1">
      <c r="A19" s="5"/>
      <c r="B19" s="24"/>
      <c r="C19" s="24"/>
      <c r="D19" s="24"/>
      <c r="E19" s="24"/>
    </row>
    <row r="20" spans="1:5" ht="13.5" customHeight="1">
      <c r="A20" s="5"/>
      <c r="B20" s="24"/>
      <c r="C20" s="24"/>
      <c r="D20" s="24"/>
      <c r="E20" s="24"/>
    </row>
    <row r="21" spans="1:5" ht="13.5" customHeight="1">
      <c r="A21" s="5"/>
      <c r="B21" s="24"/>
      <c r="C21" s="24"/>
      <c r="D21" s="24"/>
      <c r="E21" s="24"/>
    </row>
    <row r="22" spans="1:5" ht="13.5" customHeight="1">
      <c r="A22" s="5"/>
      <c r="B22" s="24"/>
      <c r="C22" s="24"/>
      <c r="D22" s="24"/>
      <c r="E22" s="24"/>
    </row>
    <row r="23" spans="1:5" ht="13.5" customHeight="1">
      <c r="A23" s="5"/>
      <c r="B23" s="24"/>
      <c r="C23" s="24"/>
      <c r="D23" s="24"/>
      <c r="E23" s="24"/>
    </row>
    <row r="24" spans="1:5" ht="13.5" customHeight="1">
      <c r="A24" s="5"/>
      <c r="B24" s="30"/>
      <c r="C24" s="30"/>
      <c r="D24" s="30"/>
      <c r="E24" s="30"/>
    </row>
    <row r="25" spans="1:5" ht="13.5" customHeight="1">
      <c r="A25" s="5"/>
      <c r="B25" s="24"/>
      <c r="C25" s="24"/>
      <c r="D25" s="24"/>
      <c r="E25" s="24"/>
    </row>
    <row r="26" spans="1:5" ht="13.5" customHeight="1">
      <c r="A26" s="5"/>
    </row>
    <row r="27" spans="1:5" ht="13.5" customHeight="1">
      <c r="A27" s="5"/>
      <c r="B27" s="44"/>
      <c r="C27" s="44"/>
      <c r="D27" s="44"/>
      <c r="E27" s="44"/>
    </row>
    <row r="28" spans="1:5" ht="13.5" customHeight="1">
      <c r="A28" s="5"/>
    </row>
    <row r="29" spans="1:5" ht="13.5" customHeight="1">
      <c r="A29" s="5"/>
    </row>
    <row r="30" spans="1:5" ht="13.5" customHeight="1">
      <c r="A30" s="5"/>
    </row>
    <row r="31" spans="1:5" ht="13.5" customHeight="1">
      <c r="A31" s="5"/>
    </row>
    <row r="32" spans="1:5" ht="13.5" customHeight="1">
      <c r="A32" s="5"/>
      <c r="B32" s="30"/>
      <c r="C32" s="30"/>
      <c r="D32" s="30"/>
      <c r="E32" s="30"/>
    </row>
    <row r="33" spans="2:10" ht="13.5" customHeight="1">
      <c r="B33" s="30"/>
      <c r="C33" s="30"/>
      <c r="D33" s="30"/>
      <c r="E33" s="30"/>
    </row>
    <row r="34" spans="2:10" ht="13.5" customHeight="1">
      <c r="B34" s="30"/>
      <c r="C34" s="30"/>
      <c r="D34" s="30"/>
      <c r="E34" s="30"/>
    </row>
    <row r="35" spans="2:10" ht="13.5" customHeight="1">
      <c r="B35" s="30"/>
      <c r="C35" s="30"/>
      <c r="D35" s="30"/>
      <c r="E35" s="30"/>
      <c r="G35" s="30"/>
      <c r="I35" s="30"/>
    </row>
    <row r="36" spans="2:10" ht="13.5" customHeight="1">
      <c r="B36" s="30"/>
      <c r="C36" s="30"/>
      <c r="D36" s="30"/>
      <c r="E36" s="30"/>
      <c r="G36" s="30"/>
      <c r="I36" s="30"/>
      <c r="J36" s="30"/>
    </row>
    <row r="37" spans="2:10" ht="13.5" customHeight="1">
      <c r="B37" s="30"/>
      <c r="C37" s="30"/>
      <c r="D37" s="30"/>
      <c r="E37" s="30"/>
      <c r="G37" s="30"/>
      <c r="H37" s="30"/>
      <c r="I37" s="30"/>
      <c r="J37" s="30"/>
    </row>
    <row r="38" spans="2:10" ht="13.5" customHeight="1">
      <c r="B38" s="30"/>
      <c r="C38" s="30"/>
      <c r="D38" s="30"/>
      <c r="E38" s="30"/>
      <c r="G38" s="30"/>
      <c r="H38" s="30"/>
      <c r="I38" s="30"/>
      <c r="J38" s="30"/>
    </row>
    <row r="39" spans="2:10" ht="13.5" customHeight="1">
      <c r="B39" s="30"/>
      <c r="C39" s="30"/>
      <c r="D39" s="30"/>
      <c r="E39" s="30"/>
      <c r="G39" s="30"/>
      <c r="H39" s="30"/>
      <c r="I39" s="30"/>
      <c r="J39" s="30"/>
    </row>
    <row r="40" spans="2:10" ht="13.5" customHeight="1">
      <c r="B40" s="30"/>
      <c r="C40" s="30"/>
      <c r="D40" s="30"/>
      <c r="E40" s="30"/>
      <c r="G40" s="30"/>
      <c r="H40" s="30"/>
      <c r="I40" s="30"/>
      <c r="J40" s="30"/>
    </row>
    <row r="41" spans="2:10" ht="13.5" customHeight="1">
      <c r="B41" s="30"/>
      <c r="C41" s="30"/>
      <c r="D41" s="30"/>
      <c r="E41" s="30"/>
      <c r="G41" s="30"/>
      <c r="H41" s="30"/>
      <c r="I41" s="30"/>
      <c r="J41" s="30"/>
    </row>
    <row r="42" spans="2:10" ht="13.5" customHeight="1">
      <c r="B42" s="30"/>
      <c r="C42" s="30"/>
      <c r="D42" s="30"/>
      <c r="E42" s="30"/>
      <c r="G42" s="30"/>
      <c r="H42" s="30"/>
      <c r="I42" s="30"/>
      <c r="J42" s="30"/>
    </row>
    <row r="43" spans="2:10" ht="13.5" customHeight="1">
      <c r="B43" s="30"/>
      <c r="C43" s="30"/>
      <c r="D43" s="30"/>
      <c r="E43" s="30"/>
      <c r="G43" s="45"/>
      <c r="H43" s="30"/>
      <c r="I43" s="45"/>
      <c r="J43" s="30"/>
    </row>
    <row r="44" spans="2:10" ht="13.5" customHeight="1">
      <c r="B44" s="30"/>
      <c r="C44" s="30"/>
      <c r="D44" s="30"/>
      <c r="E44" s="30"/>
      <c r="H44" s="30"/>
      <c r="J44" s="45"/>
    </row>
    <row r="45" spans="2:10" ht="13.5" customHeight="1">
      <c r="H45" s="45"/>
    </row>
  </sheetData>
  <mergeCells count="2">
    <mergeCell ref="A1:F1"/>
    <mergeCell ref="A2:F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2"/>
  <sheetViews>
    <sheetView showGridLines="0" zoomScale="80" zoomScaleNormal="80" workbookViewId="0">
      <selection sqref="A1:Q2"/>
    </sheetView>
  </sheetViews>
  <sheetFormatPr defaultRowHeight="12.75"/>
  <cols>
    <col min="1" max="1" width="57.140625" style="69" customWidth="1"/>
    <col min="2" max="2" width="13.42578125" style="69" bestFit="1" customWidth="1"/>
    <col min="3" max="3" width="13.42578125" style="69" customWidth="1"/>
    <col min="4" max="9" width="13.42578125" style="69" bestFit="1" customWidth="1"/>
    <col min="10" max="17" width="13.42578125" style="69" customWidth="1"/>
    <col min="18" max="16384" width="9.140625" style="69"/>
  </cols>
  <sheetData>
    <row r="1" spans="1:17" ht="26.25" customHeight="1">
      <c r="A1" s="153" t="s">
        <v>39</v>
      </c>
      <c r="B1" s="153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5"/>
    </row>
    <row r="2" spans="1:17" ht="22.5" customHeight="1">
      <c r="A2" s="156"/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5"/>
    </row>
    <row r="3" spans="1:17" ht="22.5" customHeight="1">
      <c r="A3" s="147" t="s">
        <v>5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</row>
    <row r="4" spans="1:17" ht="33" customHeight="1">
      <c r="A4" s="157" t="s">
        <v>49</v>
      </c>
      <c r="B4" s="136" t="s">
        <v>38</v>
      </c>
      <c r="C4" s="136"/>
      <c r="D4" s="137" t="s">
        <v>7</v>
      </c>
      <c r="E4" s="137"/>
      <c r="F4" s="137" t="s">
        <v>8</v>
      </c>
      <c r="G4" s="137"/>
      <c r="H4" s="137" t="s">
        <v>9</v>
      </c>
      <c r="I4" s="137"/>
      <c r="J4" s="149" t="s">
        <v>10</v>
      </c>
      <c r="K4" s="150"/>
      <c r="L4" s="152" t="s">
        <v>83</v>
      </c>
      <c r="M4" s="150"/>
      <c r="N4" s="152" t="s">
        <v>78</v>
      </c>
      <c r="O4" s="150"/>
      <c r="P4" s="137" t="s">
        <v>37</v>
      </c>
      <c r="Q4" s="137"/>
    </row>
    <row r="5" spans="1:17" ht="41.25" customHeight="1">
      <c r="A5" s="158"/>
      <c r="B5" s="114" t="s">
        <v>70</v>
      </c>
      <c r="C5" s="114" t="s">
        <v>76</v>
      </c>
      <c r="D5" s="115" t="str">
        <f>B5</f>
        <v>31.12.2020</v>
      </c>
      <c r="E5" s="115" t="str">
        <f>C5</f>
        <v>31.12.2021</v>
      </c>
      <c r="F5" s="115" t="str">
        <f t="shared" ref="F5:O5" si="0">D5</f>
        <v>31.12.2020</v>
      </c>
      <c r="G5" s="115" t="str">
        <f t="shared" si="0"/>
        <v>31.12.2021</v>
      </c>
      <c r="H5" s="115" t="str">
        <f t="shared" si="0"/>
        <v>31.12.2020</v>
      </c>
      <c r="I5" s="115" t="str">
        <f t="shared" si="0"/>
        <v>31.12.2021</v>
      </c>
      <c r="J5" s="115" t="str">
        <f t="shared" si="0"/>
        <v>31.12.2020</v>
      </c>
      <c r="K5" s="115" t="str">
        <f t="shared" si="0"/>
        <v>31.12.2021</v>
      </c>
      <c r="L5" s="115" t="str">
        <f t="shared" si="0"/>
        <v>31.12.2020</v>
      </c>
      <c r="M5" s="115" t="str">
        <f t="shared" si="0"/>
        <v>31.12.2021</v>
      </c>
      <c r="N5" s="115" t="str">
        <f t="shared" si="0"/>
        <v>31.12.2020</v>
      </c>
      <c r="O5" s="115" t="str">
        <f t="shared" si="0"/>
        <v>31.12.2021</v>
      </c>
      <c r="P5" s="115" t="str">
        <f>J5</f>
        <v>31.12.2020</v>
      </c>
      <c r="Q5" s="115" t="str">
        <f>K5</f>
        <v>31.12.2021</v>
      </c>
    </row>
    <row r="6" spans="1:17" ht="35.1" customHeight="1">
      <c r="A6" s="2" t="s">
        <v>1</v>
      </c>
      <c r="B6" s="88">
        <v>106984</v>
      </c>
      <c r="C6" s="88">
        <v>118714</v>
      </c>
      <c r="D6" s="88">
        <v>3801214</v>
      </c>
      <c r="E6" s="88">
        <v>4322093</v>
      </c>
      <c r="F6" s="88">
        <v>295625</v>
      </c>
      <c r="G6" s="88">
        <v>331860</v>
      </c>
      <c r="H6" s="88">
        <v>165450</v>
      </c>
      <c r="I6" s="88">
        <v>182223</v>
      </c>
      <c r="J6" s="88">
        <v>0</v>
      </c>
      <c r="K6" s="88">
        <v>0</v>
      </c>
      <c r="L6" s="88">
        <v>0</v>
      </c>
      <c r="M6" s="88">
        <v>1291</v>
      </c>
      <c r="N6" s="88">
        <v>0</v>
      </c>
      <c r="O6" s="88">
        <v>3556</v>
      </c>
      <c r="P6" s="88">
        <f>D6+F6+H6+J6+L6+N6</f>
        <v>4262289</v>
      </c>
      <c r="Q6" s="88">
        <f>E6+G6+I6+K6+M6+O6</f>
        <v>4841023</v>
      </c>
    </row>
    <row r="7" spans="1:17" ht="35.1" customHeight="1">
      <c r="A7" s="2" t="s">
        <v>2</v>
      </c>
      <c r="B7" s="88">
        <v>88140</v>
      </c>
      <c r="C7" s="88">
        <v>91630</v>
      </c>
      <c r="D7" s="88">
        <v>1592093</v>
      </c>
      <c r="E7" s="88">
        <v>1669750</v>
      </c>
      <c r="F7" s="88">
        <v>209092</v>
      </c>
      <c r="G7" s="88">
        <v>217348</v>
      </c>
      <c r="H7" s="88">
        <v>92650</v>
      </c>
      <c r="I7" s="88">
        <v>98692</v>
      </c>
      <c r="J7" s="88">
        <v>0</v>
      </c>
      <c r="K7" s="88">
        <v>0</v>
      </c>
      <c r="L7" s="88">
        <v>0</v>
      </c>
      <c r="M7" s="88">
        <v>398</v>
      </c>
      <c r="N7" s="88">
        <v>0</v>
      </c>
      <c r="O7" s="88">
        <v>680</v>
      </c>
      <c r="P7" s="88">
        <f t="shared" ref="P7:Q15" si="1">D7+F7+H7+J7+L7+N7</f>
        <v>1893835</v>
      </c>
      <c r="Q7" s="88">
        <f t="shared" si="1"/>
        <v>1986868</v>
      </c>
    </row>
    <row r="8" spans="1:17" ht="35.1" customHeight="1">
      <c r="A8" s="2" t="s">
        <v>11</v>
      </c>
      <c r="B8" s="88">
        <v>70349</v>
      </c>
      <c r="C8" s="88">
        <v>83356</v>
      </c>
      <c r="D8" s="88">
        <v>2676183</v>
      </c>
      <c r="E8" s="88">
        <v>3241124</v>
      </c>
      <c r="F8" s="88">
        <v>221232</v>
      </c>
      <c r="G8" s="88">
        <v>261782</v>
      </c>
      <c r="H8" s="88">
        <v>129929</v>
      </c>
      <c r="I8" s="88">
        <v>155296</v>
      </c>
      <c r="J8" s="88">
        <v>18346</v>
      </c>
      <c r="K8" s="88">
        <v>18593</v>
      </c>
      <c r="L8" s="88"/>
      <c r="M8" s="88">
        <v>757</v>
      </c>
      <c r="N8" s="88"/>
      <c r="O8" s="88">
        <v>1317</v>
      </c>
      <c r="P8" s="88">
        <f t="shared" si="1"/>
        <v>3045690</v>
      </c>
      <c r="Q8" s="88">
        <f t="shared" si="1"/>
        <v>3678869</v>
      </c>
    </row>
    <row r="9" spans="1:17" ht="35.1" customHeight="1">
      <c r="A9" s="2" t="s">
        <v>12</v>
      </c>
      <c r="B9" s="88">
        <v>73088</v>
      </c>
      <c r="C9" s="88">
        <v>83596</v>
      </c>
      <c r="D9" s="88">
        <v>3108764</v>
      </c>
      <c r="E9" s="88">
        <v>3458827</v>
      </c>
      <c r="F9" s="88">
        <v>225614</v>
      </c>
      <c r="G9" s="88">
        <v>248956</v>
      </c>
      <c r="H9" s="88">
        <v>559127</v>
      </c>
      <c r="I9" s="88">
        <v>633633</v>
      </c>
      <c r="J9" s="88">
        <v>0</v>
      </c>
      <c r="K9" s="88">
        <v>0</v>
      </c>
      <c r="L9" s="88">
        <v>0</v>
      </c>
      <c r="M9" s="88">
        <v>1231</v>
      </c>
      <c r="N9" s="88">
        <v>0</v>
      </c>
      <c r="O9" s="88">
        <v>1516</v>
      </c>
      <c r="P9" s="88">
        <f t="shared" si="1"/>
        <v>3893505</v>
      </c>
      <c r="Q9" s="88">
        <f t="shared" si="1"/>
        <v>4344163</v>
      </c>
    </row>
    <row r="10" spans="1:17" ht="35.1" customHeight="1">
      <c r="A10" s="113" t="s">
        <v>74</v>
      </c>
      <c r="B10" s="88">
        <v>36064</v>
      </c>
      <c r="C10" s="88">
        <v>43715</v>
      </c>
      <c r="D10" s="88">
        <v>1595643</v>
      </c>
      <c r="E10" s="88">
        <v>1799882</v>
      </c>
      <c r="F10" s="88">
        <v>93973</v>
      </c>
      <c r="G10" s="88">
        <v>97871</v>
      </c>
      <c r="H10" s="88">
        <v>172929</v>
      </c>
      <c r="I10" s="88">
        <v>191927</v>
      </c>
      <c r="J10" s="88">
        <v>0</v>
      </c>
      <c r="K10" s="88">
        <v>0</v>
      </c>
      <c r="L10" s="88">
        <v>0</v>
      </c>
      <c r="M10" s="88">
        <v>306</v>
      </c>
      <c r="N10" s="88">
        <v>0</v>
      </c>
      <c r="O10" s="88">
        <v>384</v>
      </c>
      <c r="P10" s="88">
        <f t="shared" si="1"/>
        <v>1862545</v>
      </c>
      <c r="Q10" s="88">
        <f t="shared" si="1"/>
        <v>2090370</v>
      </c>
    </row>
    <row r="11" spans="1:17" ht="35.1" customHeight="1">
      <c r="A11" s="2" t="s">
        <v>18</v>
      </c>
      <c r="B11" s="88">
        <v>69115</v>
      </c>
      <c r="C11" s="88">
        <v>72839</v>
      </c>
      <c r="D11" s="88">
        <v>1353678</v>
      </c>
      <c r="E11" s="88">
        <v>1466759</v>
      </c>
      <c r="F11" s="88">
        <v>135062</v>
      </c>
      <c r="G11" s="88">
        <v>139121</v>
      </c>
      <c r="H11" s="88">
        <v>96814</v>
      </c>
      <c r="I11" s="88">
        <v>106873</v>
      </c>
      <c r="J11" s="88">
        <v>0</v>
      </c>
      <c r="K11" s="88">
        <v>0</v>
      </c>
      <c r="L11" s="88">
        <v>0</v>
      </c>
      <c r="M11" s="88">
        <v>462</v>
      </c>
      <c r="N11" s="88">
        <v>0</v>
      </c>
      <c r="O11" s="88">
        <v>513</v>
      </c>
      <c r="P11" s="88">
        <f t="shared" si="1"/>
        <v>1585554</v>
      </c>
      <c r="Q11" s="88">
        <f t="shared" si="1"/>
        <v>1713728</v>
      </c>
    </row>
    <row r="12" spans="1:17" ht="35.1" customHeight="1">
      <c r="A12" s="2" t="s">
        <v>13</v>
      </c>
      <c r="B12" s="88">
        <v>13146</v>
      </c>
      <c r="C12" s="88">
        <v>15183</v>
      </c>
      <c r="D12" s="88">
        <v>383417</v>
      </c>
      <c r="E12" s="88">
        <v>444253</v>
      </c>
      <c r="F12" s="88">
        <v>32598</v>
      </c>
      <c r="G12" s="88">
        <v>37756</v>
      </c>
      <c r="H12" s="88">
        <v>2663</v>
      </c>
      <c r="I12" s="88">
        <v>2586</v>
      </c>
      <c r="J12" s="88">
        <v>0</v>
      </c>
      <c r="K12" s="88">
        <v>0</v>
      </c>
      <c r="L12" s="88">
        <v>0</v>
      </c>
      <c r="M12" s="88">
        <v>35</v>
      </c>
      <c r="N12" s="88">
        <v>0</v>
      </c>
      <c r="O12" s="88">
        <v>27</v>
      </c>
      <c r="P12" s="88">
        <f t="shared" si="1"/>
        <v>418678</v>
      </c>
      <c r="Q12" s="88">
        <f t="shared" si="1"/>
        <v>484657</v>
      </c>
    </row>
    <row r="13" spans="1:17" ht="35.1" customHeight="1">
      <c r="A13" s="2" t="s">
        <v>3</v>
      </c>
      <c r="B13" s="88">
        <v>6257</v>
      </c>
      <c r="C13" s="88">
        <v>10884</v>
      </c>
      <c r="D13" s="88">
        <v>191911</v>
      </c>
      <c r="E13" s="88">
        <v>219832</v>
      </c>
      <c r="F13" s="88">
        <v>57642</v>
      </c>
      <c r="G13" s="88">
        <v>61198</v>
      </c>
      <c r="H13" s="88">
        <v>12245</v>
      </c>
      <c r="I13" s="88">
        <v>12931</v>
      </c>
      <c r="J13" s="88">
        <v>0</v>
      </c>
      <c r="K13" s="88">
        <v>0</v>
      </c>
      <c r="L13" s="88">
        <v>0</v>
      </c>
      <c r="M13" s="88">
        <v>0</v>
      </c>
      <c r="N13" s="88">
        <v>0</v>
      </c>
      <c r="O13" s="88">
        <v>12</v>
      </c>
      <c r="P13" s="88">
        <f t="shared" si="1"/>
        <v>261798</v>
      </c>
      <c r="Q13" s="88">
        <f t="shared" si="1"/>
        <v>293973</v>
      </c>
    </row>
    <row r="14" spans="1:17" ht="35.1" customHeight="1">
      <c r="A14" s="46" t="s">
        <v>17</v>
      </c>
      <c r="B14" s="88">
        <v>6103</v>
      </c>
      <c r="C14" s="88">
        <v>10265</v>
      </c>
      <c r="D14" s="88">
        <v>160331</v>
      </c>
      <c r="E14" s="88">
        <v>173578</v>
      </c>
      <c r="F14" s="88">
        <v>21545</v>
      </c>
      <c r="G14" s="88">
        <v>22575</v>
      </c>
      <c r="H14" s="88">
        <v>895</v>
      </c>
      <c r="I14" s="88">
        <v>980</v>
      </c>
      <c r="J14" s="88">
        <v>0</v>
      </c>
      <c r="K14" s="88">
        <v>0</v>
      </c>
      <c r="L14" s="88">
        <v>0</v>
      </c>
      <c r="M14" s="88">
        <v>0</v>
      </c>
      <c r="N14" s="88">
        <v>0</v>
      </c>
      <c r="O14" s="88">
        <v>23</v>
      </c>
      <c r="P14" s="88">
        <f t="shared" si="1"/>
        <v>182771</v>
      </c>
      <c r="Q14" s="88">
        <f t="shared" si="1"/>
        <v>197156</v>
      </c>
    </row>
    <row r="15" spans="1:17" ht="35.1" customHeight="1">
      <c r="A15" s="109" t="s">
        <v>90</v>
      </c>
      <c r="B15" s="88">
        <v>0</v>
      </c>
      <c r="C15" s="88">
        <v>8121</v>
      </c>
      <c r="D15" s="88">
        <v>0</v>
      </c>
      <c r="E15" s="88">
        <v>0</v>
      </c>
      <c r="F15" s="88">
        <v>0</v>
      </c>
      <c r="G15" s="88">
        <v>0</v>
      </c>
      <c r="H15" s="88">
        <v>0</v>
      </c>
      <c r="I15" s="88">
        <v>0</v>
      </c>
      <c r="J15" s="88">
        <v>0</v>
      </c>
      <c r="K15" s="88">
        <v>0</v>
      </c>
      <c r="L15" s="88">
        <v>0</v>
      </c>
      <c r="M15" s="88">
        <v>0</v>
      </c>
      <c r="N15" s="88">
        <v>0</v>
      </c>
      <c r="O15" s="88">
        <v>0</v>
      </c>
      <c r="P15" s="88">
        <f t="shared" si="1"/>
        <v>0</v>
      </c>
      <c r="Q15" s="88">
        <f t="shared" si="1"/>
        <v>0</v>
      </c>
    </row>
    <row r="16" spans="1:17" ht="35.1" customHeight="1">
      <c r="A16" s="46" t="s">
        <v>4</v>
      </c>
      <c r="B16" s="88">
        <v>469246</v>
      </c>
      <c r="C16" s="88">
        <v>538303</v>
      </c>
      <c r="D16" s="88">
        <v>14863234</v>
      </c>
      <c r="E16" s="88">
        <v>16796098</v>
      </c>
      <c r="F16" s="88">
        <v>1292383</v>
      </c>
      <c r="G16" s="88">
        <v>1418467</v>
      </c>
      <c r="H16" s="88">
        <v>1232702</v>
      </c>
      <c r="I16" s="88">
        <v>1385141</v>
      </c>
      <c r="J16" s="88">
        <v>18346</v>
      </c>
      <c r="K16" s="88">
        <v>18593</v>
      </c>
      <c r="L16" s="88">
        <f>SUM(L6:L15)</f>
        <v>0</v>
      </c>
      <c r="M16" s="88">
        <f>SUM(M6:M15)</f>
        <v>4480</v>
      </c>
      <c r="N16" s="88">
        <f>SUM(N6:N15)</f>
        <v>0</v>
      </c>
      <c r="O16" s="88">
        <f>SUM(O6:O15)</f>
        <v>8028</v>
      </c>
      <c r="P16" s="88">
        <f t="shared" ref="P16:Q16" si="2">SUM(P6:P15)</f>
        <v>17406665</v>
      </c>
      <c r="Q16" s="88">
        <f t="shared" si="2"/>
        <v>19630807</v>
      </c>
    </row>
    <row r="17" spans="2:3">
      <c r="C17" s="71"/>
    </row>
    <row r="22" spans="2:3">
      <c r="B22" s="70"/>
    </row>
  </sheetData>
  <mergeCells count="11">
    <mergeCell ref="L4:M4"/>
    <mergeCell ref="N4:O4"/>
    <mergeCell ref="A1:Q2"/>
    <mergeCell ref="A4:A5"/>
    <mergeCell ref="B4:C4"/>
    <mergeCell ref="D4:E4"/>
    <mergeCell ref="F4:G4"/>
    <mergeCell ref="H4:I4"/>
    <mergeCell ref="A3:Q3"/>
    <mergeCell ref="P4:Q4"/>
    <mergeCell ref="J4:K4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48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showGridLines="0" zoomScale="80" zoomScaleNormal="80" workbookViewId="0">
      <selection sqref="A1:H2"/>
    </sheetView>
  </sheetViews>
  <sheetFormatPr defaultRowHeight="12.75"/>
  <cols>
    <col min="1" max="1" width="54.85546875" customWidth="1"/>
    <col min="2" max="8" width="12.7109375" style="69" customWidth="1"/>
  </cols>
  <sheetData>
    <row r="1" spans="1:9" ht="12.75" customHeight="1">
      <c r="A1" s="153" t="s">
        <v>77</v>
      </c>
      <c r="B1" s="154"/>
      <c r="C1" s="154"/>
      <c r="D1" s="154"/>
      <c r="E1" s="154"/>
      <c r="F1" s="154"/>
      <c r="G1" s="154"/>
      <c r="H1" s="155"/>
    </row>
    <row r="2" spans="1:9" ht="30.75" customHeight="1">
      <c r="A2" s="156"/>
      <c r="B2" s="156"/>
      <c r="C2" s="156"/>
      <c r="D2" s="156"/>
      <c r="E2" s="156"/>
      <c r="F2" s="156"/>
      <c r="G2" s="156"/>
      <c r="H2" s="155"/>
    </row>
    <row r="3" spans="1:9" ht="16.5" customHeight="1">
      <c r="A3" s="160" t="s">
        <v>0</v>
      </c>
      <c r="B3" s="161"/>
      <c r="C3" s="161"/>
      <c r="D3" s="161"/>
      <c r="E3" s="161"/>
      <c r="F3" s="161"/>
      <c r="G3" s="161"/>
      <c r="H3" s="161"/>
    </row>
    <row r="4" spans="1:9" ht="60" customHeight="1">
      <c r="A4" s="87" t="s">
        <v>57</v>
      </c>
      <c r="B4" s="58" t="s">
        <v>7</v>
      </c>
      <c r="C4" s="58" t="s">
        <v>8</v>
      </c>
      <c r="D4" s="58" t="s">
        <v>9</v>
      </c>
      <c r="E4" s="58" t="s">
        <v>10</v>
      </c>
      <c r="F4" s="112" t="s">
        <v>83</v>
      </c>
      <c r="G4" s="112" t="s">
        <v>78</v>
      </c>
      <c r="H4" s="58" t="s">
        <v>4</v>
      </c>
    </row>
    <row r="5" spans="1:9" ht="35.1" customHeight="1">
      <c r="A5" s="2" t="s">
        <v>1</v>
      </c>
      <c r="B5" s="89">
        <v>25.73</v>
      </c>
      <c r="C5" s="89">
        <v>23.4</v>
      </c>
      <c r="D5" s="90">
        <v>13.16</v>
      </c>
      <c r="E5" s="89">
        <v>0</v>
      </c>
      <c r="F5" s="89">
        <v>28.82</v>
      </c>
      <c r="G5" s="89">
        <v>44.29</v>
      </c>
      <c r="H5" s="89">
        <v>24.66</v>
      </c>
    </row>
    <row r="6" spans="1:9" ht="35.1" customHeight="1">
      <c r="A6" s="2" t="s">
        <v>2</v>
      </c>
      <c r="B6" s="89">
        <v>9.94</v>
      </c>
      <c r="C6" s="89">
        <v>15.32</v>
      </c>
      <c r="D6" s="90">
        <v>7.12</v>
      </c>
      <c r="E6" s="89">
        <v>0</v>
      </c>
      <c r="F6" s="89">
        <v>8.8800000000000008</v>
      </c>
      <c r="G6" s="89">
        <v>8.4700000000000006</v>
      </c>
      <c r="H6" s="89">
        <v>10.119999999999999</v>
      </c>
    </row>
    <row r="7" spans="1:9" ht="35.1" customHeight="1">
      <c r="A7" s="2" t="s">
        <v>11</v>
      </c>
      <c r="B7" s="89">
        <v>19.3</v>
      </c>
      <c r="C7" s="89">
        <v>18.46</v>
      </c>
      <c r="D7" s="90">
        <v>11.21</v>
      </c>
      <c r="E7" s="89">
        <v>100</v>
      </c>
      <c r="F7" s="89">
        <v>16.899999999999999</v>
      </c>
      <c r="G7" s="89">
        <v>16.41</v>
      </c>
      <c r="H7" s="89">
        <v>18.739999999999998</v>
      </c>
    </row>
    <row r="8" spans="1:9" ht="35.1" customHeight="1">
      <c r="A8" s="2" t="s">
        <v>12</v>
      </c>
      <c r="B8" s="89">
        <v>20.59</v>
      </c>
      <c r="C8" s="89">
        <v>17.55</v>
      </c>
      <c r="D8" s="90">
        <v>45.74</v>
      </c>
      <c r="E8" s="89">
        <v>0</v>
      </c>
      <c r="F8" s="89">
        <v>27.48</v>
      </c>
      <c r="G8" s="89">
        <v>18.88</v>
      </c>
      <c r="H8" s="89">
        <v>22.13</v>
      </c>
    </row>
    <row r="9" spans="1:9" ht="35.1" customHeight="1">
      <c r="A9" s="113" t="s">
        <v>74</v>
      </c>
      <c r="B9" s="89">
        <v>10.72</v>
      </c>
      <c r="C9" s="89">
        <v>6.9</v>
      </c>
      <c r="D9" s="90">
        <v>13.86</v>
      </c>
      <c r="E9" s="89">
        <v>0</v>
      </c>
      <c r="F9" s="89">
        <v>6.83</v>
      </c>
      <c r="G9" s="89">
        <v>4.78</v>
      </c>
      <c r="H9" s="89">
        <v>10.65</v>
      </c>
    </row>
    <row r="10" spans="1:9" ht="35.1" customHeight="1">
      <c r="A10" s="2" t="s">
        <v>18</v>
      </c>
      <c r="B10" s="89">
        <v>8.73</v>
      </c>
      <c r="C10" s="89">
        <v>9.81</v>
      </c>
      <c r="D10" s="90">
        <v>7.72</v>
      </c>
      <c r="E10" s="89">
        <v>0</v>
      </c>
      <c r="F10" s="89">
        <v>10.31</v>
      </c>
      <c r="G10" s="89">
        <v>6.39</v>
      </c>
      <c r="H10" s="89">
        <v>8.73</v>
      </c>
    </row>
    <row r="11" spans="1:9" ht="35.1" customHeight="1">
      <c r="A11" s="2" t="s">
        <v>13</v>
      </c>
      <c r="B11" s="89">
        <v>2.65</v>
      </c>
      <c r="C11" s="89">
        <v>2.66</v>
      </c>
      <c r="D11" s="90">
        <v>0.19</v>
      </c>
      <c r="E11" s="89">
        <v>0</v>
      </c>
      <c r="F11" s="89">
        <v>0.78</v>
      </c>
      <c r="G11" s="89">
        <v>0.34</v>
      </c>
      <c r="H11" s="89">
        <v>2.4700000000000002</v>
      </c>
    </row>
    <row r="12" spans="1:9" ht="35.1" customHeight="1">
      <c r="A12" s="2" t="s">
        <v>3</v>
      </c>
      <c r="B12" s="89">
        <v>1.31</v>
      </c>
      <c r="C12" s="89">
        <v>4.3099999999999996</v>
      </c>
      <c r="D12" s="90">
        <v>0.93</v>
      </c>
      <c r="E12" s="89">
        <v>0</v>
      </c>
      <c r="F12" s="89">
        <v>0</v>
      </c>
      <c r="G12" s="89">
        <v>0.15</v>
      </c>
      <c r="H12" s="89">
        <v>1.5</v>
      </c>
    </row>
    <row r="13" spans="1:9" ht="35.1" customHeight="1">
      <c r="A13" s="46" t="s">
        <v>17</v>
      </c>
      <c r="B13" s="89">
        <v>1.03</v>
      </c>
      <c r="C13" s="89">
        <v>1.59</v>
      </c>
      <c r="D13" s="90">
        <v>7.0000000000000007E-2</v>
      </c>
      <c r="E13" s="89">
        <v>0</v>
      </c>
      <c r="F13" s="89">
        <v>0</v>
      </c>
      <c r="G13" s="89">
        <v>0.28999999999999998</v>
      </c>
      <c r="H13" s="89">
        <v>1</v>
      </c>
    </row>
    <row r="14" spans="1:9" ht="35.1" customHeight="1">
      <c r="A14" s="2" t="s">
        <v>4</v>
      </c>
      <c r="B14" s="89">
        <v>100.00000000000001</v>
      </c>
      <c r="C14" s="89">
        <v>100.00000000000001</v>
      </c>
      <c r="D14" s="89">
        <v>100</v>
      </c>
      <c r="E14" s="89">
        <v>100</v>
      </c>
      <c r="F14" s="89">
        <v>100</v>
      </c>
      <c r="G14" s="89">
        <v>100.00000000000001</v>
      </c>
      <c r="H14" s="89">
        <v>100</v>
      </c>
    </row>
    <row r="15" spans="1:9" ht="35.1" customHeight="1">
      <c r="A15" s="74" t="s">
        <v>40</v>
      </c>
      <c r="B15" s="89">
        <v>85.56</v>
      </c>
      <c r="C15" s="89">
        <v>7.23</v>
      </c>
      <c r="D15" s="89">
        <v>7.06</v>
      </c>
      <c r="E15" s="89">
        <v>0.09</v>
      </c>
      <c r="F15" s="89">
        <v>0.02</v>
      </c>
      <c r="G15" s="89">
        <v>0.04</v>
      </c>
      <c r="H15" s="89">
        <v>100.00000000000001</v>
      </c>
      <c r="I15" s="73"/>
    </row>
    <row r="17" spans="2:8">
      <c r="B17" s="72"/>
      <c r="C17" s="72"/>
      <c r="D17" s="72"/>
      <c r="E17" s="72"/>
      <c r="F17" s="72"/>
      <c r="G17" s="72"/>
      <c r="H17" s="72"/>
    </row>
  </sheetData>
  <mergeCells count="2">
    <mergeCell ref="A1:H2"/>
    <mergeCell ref="A3:H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2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"/>
  <sheetViews>
    <sheetView showGridLines="0" zoomScale="80" zoomScaleNormal="80" workbookViewId="0">
      <selection sqref="A1:M1"/>
    </sheetView>
  </sheetViews>
  <sheetFormatPr defaultRowHeight="12.75"/>
  <cols>
    <col min="1" max="1" width="56.140625" bestFit="1" customWidth="1"/>
    <col min="2" max="5" width="13.7109375" bestFit="1" customWidth="1"/>
    <col min="6" max="11" width="13.7109375" customWidth="1"/>
    <col min="12" max="13" width="13.7109375" bestFit="1" customWidth="1"/>
  </cols>
  <sheetData>
    <row r="1" spans="1:14" ht="52.5" customHeight="1">
      <c r="A1" s="153" t="s">
        <v>41</v>
      </c>
      <c r="B1" s="153"/>
      <c r="C1" s="153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4" ht="15.75" customHeight="1">
      <c r="A2" s="162" t="s">
        <v>5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</row>
    <row r="3" spans="1:14" ht="30" customHeight="1">
      <c r="A3" s="164" t="s">
        <v>58</v>
      </c>
      <c r="B3" s="137" t="s">
        <v>7</v>
      </c>
      <c r="C3" s="137"/>
      <c r="D3" s="137" t="s">
        <v>8</v>
      </c>
      <c r="E3" s="137"/>
      <c r="F3" s="137" t="s">
        <v>9</v>
      </c>
      <c r="G3" s="137"/>
      <c r="H3" s="152" t="s">
        <v>10</v>
      </c>
      <c r="I3" s="150"/>
      <c r="J3" s="152" t="s">
        <v>83</v>
      </c>
      <c r="K3" s="150"/>
      <c r="L3" s="152" t="s">
        <v>78</v>
      </c>
      <c r="M3" s="150"/>
    </row>
    <row r="4" spans="1:14" ht="51" customHeight="1">
      <c r="A4" s="165"/>
      <c r="B4" s="116">
        <v>2020</v>
      </c>
      <c r="C4" s="116">
        <v>2021</v>
      </c>
      <c r="D4" s="116">
        <f>B4</f>
        <v>2020</v>
      </c>
      <c r="E4" s="116">
        <f t="shared" ref="E4:M4" si="0">C4</f>
        <v>2021</v>
      </c>
      <c r="F4" s="116">
        <f t="shared" si="0"/>
        <v>2020</v>
      </c>
      <c r="G4" s="116">
        <f t="shared" si="0"/>
        <v>2021</v>
      </c>
      <c r="H4" s="116">
        <f t="shared" si="0"/>
        <v>2020</v>
      </c>
      <c r="I4" s="116">
        <f t="shared" si="0"/>
        <v>2021</v>
      </c>
      <c r="J4" s="116">
        <f t="shared" si="0"/>
        <v>2020</v>
      </c>
      <c r="K4" s="116">
        <f t="shared" si="0"/>
        <v>2021</v>
      </c>
      <c r="L4" s="116">
        <f t="shared" si="0"/>
        <v>2020</v>
      </c>
      <c r="M4" s="116">
        <f t="shared" si="0"/>
        <v>2021</v>
      </c>
    </row>
    <row r="5" spans="1:14" ht="24.95" customHeight="1">
      <c r="A5" s="2" t="s">
        <v>1</v>
      </c>
      <c r="B5" s="91">
        <v>39940</v>
      </c>
      <c r="C5" s="91">
        <v>46167</v>
      </c>
      <c r="D5" s="91">
        <v>2991</v>
      </c>
      <c r="E5" s="91">
        <v>3371</v>
      </c>
      <c r="F5" s="91">
        <v>651</v>
      </c>
      <c r="G5" s="91">
        <v>1272</v>
      </c>
      <c r="H5" s="89">
        <v>0</v>
      </c>
      <c r="I5" s="89">
        <v>0</v>
      </c>
      <c r="J5" s="88">
        <v>0</v>
      </c>
      <c r="K5" s="88">
        <v>1</v>
      </c>
      <c r="L5" s="88">
        <v>0</v>
      </c>
      <c r="M5" s="88">
        <v>3</v>
      </c>
      <c r="N5" s="4"/>
    </row>
    <row r="6" spans="1:14" ht="24.95" customHeight="1">
      <c r="A6" s="2" t="s">
        <v>2</v>
      </c>
      <c r="B6" s="91">
        <v>16940</v>
      </c>
      <c r="C6" s="91">
        <v>18515</v>
      </c>
      <c r="D6" s="91">
        <v>2195</v>
      </c>
      <c r="E6" s="91">
        <v>2360</v>
      </c>
      <c r="F6" s="91">
        <v>246</v>
      </c>
      <c r="G6" s="91">
        <v>716</v>
      </c>
      <c r="H6" s="89">
        <v>0</v>
      </c>
      <c r="I6" s="89">
        <v>0</v>
      </c>
      <c r="J6" s="88">
        <v>0</v>
      </c>
      <c r="K6" s="88">
        <v>0</v>
      </c>
      <c r="L6" s="88">
        <v>0</v>
      </c>
      <c r="M6" s="88">
        <v>0</v>
      </c>
    </row>
    <row r="7" spans="1:14" ht="24.95" customHeight="1">
      <c r="A7" s="2" t="s">
        <v>11</v>
      </c>
      <c r="B7" s="91">
        <v>27706</v>
      </c>
      <c r="C7" s="91">
        <v>34037</v>
      </c>
      <c r="D7" s="91">
        <v>2190</v>
      </c>
      <c r="E7" s="91">
        <v>2652</v>
      </c>
      <c r="F7" s="91">
        <v>996</v>
      </c>
      <c r="G7" s="91">
        <v>1409</v>
      </c>
      <c r="H7" s="91">
        <v>158</v>
      </c>
      <c r="I7" s="91">
        <v>119</v>
      </c>
      <c r="J7" s="117">
        <v>0</v>
      </c>
      <c r="K7" s="117">
        <v>0</v>
      </c>
      <c r="L7" s="117">
        <v>0</v>
      </c>
      <c r="M7" s="117">
        <v>0</v>
      </c>
    </row>
    <row r="8" spans="1:14" ht="24.95" customHeight="1">
      <c r="A8" s="2" t="s">
        <v>12</v>
      </c>
      <c r="B8" s="91">
        <v>33382</v>
      </c>
      <c r="C8" s="91">
        <v>37718</v>
      </c>
      <c r="D8" s="91">
        <v>2283</v>
      </c>
      <c r="E8" s="91">
        <v>2542</v>
      </c>
      <c r="F8" s="91">
        <v>2199</v>
      </c>
      <c r="G8" s="91">
        <v>5404</v>
      </c>
      <c r="H8" s="89">
        <v>0</v>
      </c>
      <c r="I8" s="89">
        <v>0</v>
      </c>
      <c r="J8" s="88">
        <v>0</v>
      </c>
      <c r="K8" s="88">
        <v>1</v>
      </c>
      <c r="L8" s="88">
        <v>0</v>
      </c>
      <c r="M8" s="88">
        <v>1</v>
      </c>
    </row>
    <row r="9" spans="1:14" ht="24.95" customHeight="1">
      <c r="A9" s="113" t="s">
        <v>74</v>
      </c>
      <c r="B9" s="91">
        <v>16781</v>
      </c>
      <c r="C9" s="91">
        <v>19219</v>
      </c>
      <c r="D9" s="91">
        <v>1016</v>
      </c>
      <c r="E9" s="91">
        <v>1089</v>
      </c>
      <c r="F9" s="91">
        <v>875</v>
      </c>
      <c r="G9" s="91">
        <v>1812</v>
      </c>
      <c r="H9" s="89">
        <v>0</v>
      </c>
      <c r="I9" s="89">
        <v>0</v>
      </c>
      <c r="J9" s="88">
        <v>0</v>
      </c>
      <c r="K9" s="88">
        <v>0</v>
      </c>
      <c r="L9" s="88">
        <v>0</v>
      </c>
      <c r="M9" s="88">
        <v>0</v>
      </c>
    </row>
    <row r="10" spans="1:14" ht="24.95" customHeight="1">
      <c r="A10" s="2" t="s">
        <v>18</v>
      </c>
      <c r="B10" s="91">
        <v>14646</v>
      </c>
      <c r="C10" s="91">
        <v>16133</v>
      </c>
      <c r="D10" s="91">
        <v>1487</v>
      </c>
      <c r="E10" s="91">
        <v>1546</v>
      </c>
      <c r="F10" s="91">
        <v>534</v>
      </c>
      <c r="G10" s="91">
        <v>926</v>
      </c>
      <c r="H10" s="89">
        <v>0</v>
      </c>
      <c r="I10" s="89">
        <v>0</v>
      </c>
      <c r="J10" s="88">
        <v>0</v>
      </c>
      <c r="K10" s="88">
        <v>0</v>
      </c>
      <c r="L10" s="88">
        <v>0</v>
      </c>
      <c r="M10" s="88">
        <v>0</v>
      </c>
    </row>
    <row r="11" spans="1:14" ht="24.95" customHeight="1">
      <c r="A11" s="2" t="s">
        <v>13</v>
      </c>
      <c r="B11" s="91">
        <v>4895</v>
      </c>
      <c r="C11" s="91">
        <v>5679</v>
      </c>
      <c r="D11" s="91">
        <v>423</v>
      </c>
      <c r="E11" s="91">
        <v>472</v>
      </c>
      <c r="F11" s="91">
        <v>4</v>
      </c>
      <c r="G11" s="91">
        <v>20</v>
      </c>
      <c r="H11" s="89">
        <v>0</v>
      </c>
      <c r="I11" s="89">
        <v>0</v>
      </c>
      <c r="J11" s="88">
        <v>0</v>
      </c>
      <c r="K11" s="88">
        <v>0</v>
      </c>
      <c r="L11" s="88">
        <v>0</v>
      </c>
      <c r="M11" s="88">
        <v>0</v>
      </c>
    </row>
    <row r="12" spans="1:14" ht="24.95" customHeight="1">
      <c r="A12" s="2" t="s">
        <v>3</v>
      </c>
      <c r="B12" s="91">
        <v>2280</v>
      </c>
      <c r="C12" s="91">
        <v>2679</v>
      </c>
      <c r="D12" s="91">
        <v>680</v>
      </c>
      <c r="E12" s="91">
        <v>761</v>
      </c>
      <c r="F12" s="91">
        <v>76</v>
      </c>
      <c r="G12" s="91">
        <v>87</v>
      </c>
      <c r="H12" s="89">
        <v>0</v>
      </c>
      <c r="I12" s="89">
        <v>0</v>
      </c>
      <c r="J12" s="88">
        <v>0</v>
      </c>
      <c r="K12" s="88">
        <v>0</v>
      </c>
      <c r="L12" s="88">
        <v>0</v>
      </c>
      <c r="M12" s="88">
        <v>0</v>
      </c>
    </row>
    <row r="13" spans="1:14" ht="24.95" customHeight="1">
      <c r="A13" s="46" t="s">
        <v>17</v>
      </c>
      <c r="B13" s="91">
        <v>2051</v>
      </c>
      <c r="C13" s="91">
        <v>2250</v>
      </c>
      <c r="D13" s="91">
        <v>282</v>
      </c>
      <c r="E13" s="91">
        <v>297</v>
      </c>
      <c r="F13" s="91">
        <v>3</v>
      </c>
      <c r="G13" s="91">
        <v>11</v>
      </c>
      <c r="H13" s="89">
        <v>0</v>
      </c>
      <c r="I13" s="89">
        <v>0</v>
      </c>
      <c r="J13" s="88">
        <v>0</v>
      </c>
      <c r="K13" s="88">
        <v>0</v>
      </c>
      <c r="L13" s="88">
        <v>0</v>
      </c>
      <c r="M13" s="88">
        <v>0</v>
      </c>
    </row>
    <row r="14" spans="1:14" ht="24.95" customHeight="1">
      <c r="A14" s="2" t="s">
        <v>4</v>
      </c>
      <c r="B14" s="91">
        <v>158621</v>
      </c>
      <c r="C14" s="91">
        <v>182397</v>
      </c>
      <c r="D14" s="91">
        <v>13547</v>
      </c>
      <c r="E14" s="91">
        <v>15090</v>
      </c>
      <c r="F14" s="91">
        <v>5584</v>
      </c>
      <c r="G14" s="91">
        <v>11657</v>
      </c>
      <c r="H14" s="91">
        <v>158</v>
      </c>
      <c r="I14" s="91">
        <v>119</v>
      </c>
      <c r="J14" s="117">
        <v>0</v>
      </c>
      <c r="K14" s="117">
        <v>2</v>
      </c>
      <c r="L14" s="117">
        <v>0</v>
      </c>
      <c r="M14" s="117">
        <v>4</v>
      </c>
    </row>
  </sheetData>
  <mergeCells count="9">
    <mergeCell ref="A1:M1"/>
    <mergeCell ref="B3:C3"/>
    <mergeCell ref="D3:E3"/>
    <mergeCell ref="F3:G3"/>
    <mergeCell ref="A2:M2"/>
    <mergeCell ref="A3:A4"/>
    <mergeCell ref="L3:M3"/>
    <mergeCell ref="H3:I3"/>
    <mergeCell ref="J3:K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60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"/>
  <sheetViews>
    <sheetView showGridLines="0" zoomScale="80" zoomScaleNormal="80" workbookViewId="0">
      <selection sqref="A1:M1"/>
    </sheetView>
  </sheetViews>
  <sheetFormatPr defaultRowHeight="12.75"/>
  <cols>
    <col min="1" max="1" width="55.7109375" style="69" customWidth="1"/>
    <col min="2" max="13" width="13.28515625" style="69" customWidth="1"/>
    <col min="14" max="16384" width="9.140625" style="69"/>
  </cols>
  <sheetData>
    <row r="1" spans="1:13" ht="47.25" customHeight="1">
      <c r="A1" s="166" t="s">
        <v>42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</row>
    <row r="2" spans="1:13" ht="13.5" customHeight="1">
      <c r="B2" s="111"/>
      <c r="C2" s="111"/>
      <c r="D2" s="111"/>
      <c r="E2" s="111"/>
      <c r="F2" s="111"/>
      <c r="G2" s="111"/>
      <c r="H2" s="111"/>
      <c r="I2" s="111"/>
      <c r="M2" s="119" t="s">
        <v>0</v>
      </c>
    </row>
    <row r="3" spans="1:13" ht="30" customHeight="1">
      <c r="A3" s="164" t="s">
        <v>59</v>
      </c>
      <c r="B3" s="149" t="s">
        <v>7</v>
      </c>
      <c r="C3" s="167"/>
      <c r="D3" s="149" t="s">
        <v>8</v>
      </c>
      <c r="E3" s="167"/>
      <c r="F3" s="149" t="s">
        <v>9</v>
      </c>
      <c r="G3" s="150"/>
      <c r="H3" s="149" t="s">
        <v>10</v>
      </c>
      <c r="I3" s="150"/>
      <c r="J3" s="152" t="s">
        <v>83</v>
      </c>
      <c r="K3" s="150"/>
      <c r="L3" s="152" t="s">
        <v>78</v>
      </c>
      <c r="M3" s="150"/>
    </row>
    <row r="4" spans="1:13" ht="56.25" customHeight="1">
      <c r="A4" s="165"/>
      <c r="B4" s="118">
        <f>'[1]Таблица № 2.2-ПОД'!B4:B4</f>
        <v>2020</v>
      </c>
      <c r="C4" s="118">
        <f>'[1]Таблица № 2.2-ПОД'!C4:C4</f>
        <v>2021</v>
      </c>
      <c r="D4" s="118">
        <f>'[1]Таблица № 2.2-ПОД'!D4:D4</f>
        <v>2020</v>
      </c>
      <c r="E4" s="118">
        <f>'[1]Таблица № 2.2-ПОД'!E4:E4</f>
        <v>2021</v>
      </c>
      <c r="F4" s="118">
        <f>'[1]Таблица № 2.2-ПОД'!F4:F4</f>
        <v>2020</v>
      </c>
      <c r="G4" s="118">
        <f>'[1]Таблица № 2.2-ПОД'!G4:G4</f>
        <v>2021</v>
      </c>
      <c r="H4" s="118">
        <f>'[1]Таблица № 2.2-ПОД'!H4:H4</f>
        <v>2020</v>
      </c>
      <c r="I4" s="118">
        <f>'[1]Таблица № 2.2-ПОД'!I4:I4</f>
        <v>2021</v>
      </c>
      <c r="J4" s="118">
        <f>'[1]Таблица № 2.2-ПОД'!J4:J4</f>
        <v>2020</v>
      </c>
      <c r="K4" s="118">
        <f>'[1]Таблица № 2.2-ПОД'!K4:K4</f>
        <v>2021</v>
      </c>
      <c r="L4" s="118">
        <f>'[1]Таблица № 2.2-ПОД'!L4:L4</f>
        <v>2020</v>
      </c>
      <c r="M4" s="118">
        <f>'[1]Таблица № 2.2-ПОД'!M4:M4</f>
        <v>2021</v>
      </c>
    </row>
    <row r="5" spans="1:13" ht="24.95" customHeight="1">
      <c r="A5" s="2" t="s">
        <v>1</v>
      </c>
      <c r="B5" s="92">
        <v>25.18</v>
      </c>
      <c r="C5" s="92">
        <v>25.31</v>
      </c>
      <c r="D5" s="92">
        <v>22.08</v>
      </c>
      <c r="E5" s="92">
        <v>22.34</v>
      </c>
      <c r="F5" s="92">
        <v>11.66</v>
      </c>
      <c r="G5" s="92">
        <v>10.91</v>
      </c>
      <c r="H5" s="89">
        <v>0</v>
      </c>
      <c r="I5" s="89">
        <v>0</v>
      </c>
      <c r="J5" s="89">
        <v>0</v>
      </c>
      <c r="K5" s="89">
        <v>50</v>
      </c>
      <c r="L5" s="89">
        <v>0</v>
      </c>
      <c r="M5" s="89">
        <v>75</v>
      </c>
    </row>
    <row r="6" spans="1:13" ht="24.95" customHeight="1">
      <c r="A6" s="2" t="s">
        <v>2</v>
      </c>
      <c r="B6" s="92">
        <v>10.68</v>
      </c>
      <c r="C6" s="92">
        <v>10.15</v>
      </c>
      <c r="D6" s="92">
        <v>16.2</v>
      </c>
      <c r="E6" s="92">
        <v>15.64</v>
      </c>
      <c r="F6" s="92">
        <v>4.41</v>
      </c>
      <c r="G6" s="92">
        <v>6.14</v>
      </c>
      <c r="H6" s="89">
        <v>0</v>
      </c>
      <c r="I6" s="89">
        <v>0</v>
      </c>
      <c r="J6" s="89">
        <v>0</v>
      </c>
      <c r="K6" s="89">
        <v>0</v>
      </c>
      <c r="L6" s="89">
        <v>0</v>
      </c>
      <c r="M6" s="89">
        <v>0</v>
      </c>
    </row>
    <row r="7" spans="1:13" ht="24.95" customHeight="1">
      <c r="A7" s="2" t="s">
        <v>11</v>
      </c>
      <c r="B7" s="92">
        <v>17.47</v>
      </c>
      <c r="C7" s="92">
        <v>18.66</v>
      </c>
      <c r="D7" s="92">
        <v>16.170000000000002</v>
      </c>
      <c r="E7" s="92">
        <v>17.57</v>
      </c>
      <c r="F7" s="92">
        <v>17.84</v>
      </c>
      <c r="G7" s="92">
        <v>12.09</v>
      </c>
      <c r="H7" s="92">
        <v>100</v>
      </c>
      <c r="I7" s="92">
        <v>100</v>
      </c>
      <c r="J7" s="89">
        <v>0</v>
      </c>
      <c r="K7" s="89">
        <v>0</v>
      </c>
      <c r="L7" s="89">
        <v>0</v>
      </c>
      <c r="M7" s="89">
        <v>0</v>
      </c>
    </row>
    <row r="8" spans="1:13" ht="24.95" customHeight="1">
      <c r="A8" s="2" t="s">
        <v>12</v>
      </c>
      <c r="B8" s="92">
        <v>21.04</v>
      </c>
      <c r="C8" s="92">
        <v>20.68</v>
      </c>
      <c r="D8" s="92">
        <v>16.850000000000001</v>
      </c>
      <c r="E8" s="92">
        <v>16.850000000000001</v>
      </c>
      <c r="F8" s="92">
        <v>39.380000000000003</v>
      </c>
      <c r="G8" s="92">
        <v>46.36</v>
      </c>
      <c r="H8" s="89">
        <v>0</v>
      </c>
      <c r="I8" s="89">
        <v>0</v>
      </c>
      <c r="J8" s="89">
        <v>0</v>
      </c>
      <c r="K8" s="89">
        <v>50</v>
      </c>
      <c r="L8" s="89">
        <v>0</v>
      </c>
      <c r="M8" s="89">
        <v>25</v>
      </c>
    </row>
    <row r="9" spans="1:13" ht="24.95" customHeight="1">
      <c r="A9" s="113" t="s">
        <v>74</v>
      </c>
      <c r="B9" s="93">
        <v>10.58</v>
      </c>
      <c r="C9" s="92">
        <v>10.54</v>
      </c>
      <c r="D9" s="92">
        <v>7.5</v>
      </c>
      <c r="E9" s="92">
        <v>7.22</v>
      </c>
      <c r="F9" s="92">
        <v>15.67</v>
      </c>
      <c r="G9" s="92">
        <v>15.54</v>
      </c>
      <c r="H9" s="89">
        <v>0</v>
      </c>
      <c r="I9" s="89">
        <v>0</v>
      </c>
      <c r="J9" s="89">
        <v>0</v>
      </c>
      <c r="K9" s="89">
        <v>0</v>
      </c>
      <c r="L9" s="89">
        <v>0</v>
      </c>
      <c r="M9" s="89">
        <v>0</v>
      </c>
    </row>
    <row r="10" spans="1:13" ht="24.95" customHeight="1">
      <c r="A10" s="2" t="s">
        <v>18</v>
      </c>
      <c r="B10" s="92">
        <v>9.23</v>
      </c>
      <c r="C10" s="92">
        <v>8.85</v>
      </c>
      <c r="D10" s="92">
        <v>10.98</v>
      </c>
      <c r="E10" s="92">
        <v>10.24</v>
      </c>
      <c r="F10" s="92">
        <v>9.56</v>
      </c>
      <c r="G10" s="92">
        <v>7.94</v>
      </c>
      <c r="H10" s="89">
        <v>0</v>
      </c>
      <c r="I10" s="89">
        <v>0</v>
      </c>
      <c r="J10" s="89">
        <v>0</v>
      </c>
      <c r="K10" s="89">
        <v>0</v>
      </c>
      <c r="L10" s="89">
        <v>0</v>
      </c>
      <c r="M10" s="89">
        <v>0</v>
      </c>
    </row>
    <row r="11" spans="1:13" ht="24.95" customHeight="1">
      <c r="A11" s="2" t="s">
        <v>13</v>
      </c>
      <c r="B11" s="92">
        <v>3.09</v>
      </c>
      <c r="C11" s="92">
        <v>3.11</v>
      </c>
      <c r="D11" s="92">
        <v>3.12</v>
      </c>
      <c r="E11" s="92">
        <v>3.13</v>
      </c>
      <c r="F11" s="92">
        <v>7.0000000000000007E-2</v>
      </c>
      <c r="G11" s="92">
        <v>0.17</v>
      </c>
      <c r="H11" s="89">
        <v>0</v>
      </c>
      <c r="I11" s="89">
        <v>0</v>
      </c>
      <c r="J11" s="89">
        <v>0</v>
      </c>
      <c r="K11" s="89">
        <v>0</v>
      </c>
      <c r="L11" s="89">
        <v>0</v>
      </c>
      <c r="M11" s="89">
        <v>0</v>
      </c>
    </row>
    <row r="12" spans="1:13" ht="24.95" customHeight="1">
      <c r="A12" s="2" t="s">
        <v>3</v>
      </c>
      <c r="B12" s="92">
        <v>1.44</v>
      </c>
      <c r="C12" s="92">
        <v>1.47</v>
      </c>
      <c r="D12" s="92">
        <v>5.0199999999999996</v>
      </c>
      <c r="E12" s="92">
        <v>5.04</v>
      </c>
      <c r="F12" s="92">
        <v>1.36</v>
      </c>
      <c r="G12" s="92">
        <v>0.75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</row>
    <row r="13" spans="1:13" ht="24.95" customHeight="1">
      <c r="A13" s="46" t="s">
        <v>17</v>
      </c>
      <c r="B13" s="92">
        <v>1.29</v>
      </c>
      <c r="C13" s="92">
        <v>1.23</v>
      </c>
      <c r="D13" s="92">
        <v>2.08</v>
      </c>
      <c r="E13" s="92">
        <v>1.97</v>
      </c>
      <c r="F13" s="92">
        <v>0.05</v>
      </c>
      <c r="G13" s="92">
        <v>0.1</v>
      </c>
      <c r="H13" s="89">
        <v>0</v>
      </c>
      <c r="I13" s="89">
        <v>0</v>
      </c>
      <c r="J13" s="89">
        <v>0</v>
      </c>
      <c r="K13" s="89">
        <v>0</v>
      </c>
      <c r="L13" s="89">
        <v>0</v>
      </c>
      <c r="M13" s="89">
        <v>0</v>
      </c>
    </row>
    <row r="14" spans="1:13" ht="24.95" customHeight="1">
      <c r="A14" s="46" t="s">
        <v>4</v>
      </c>
      <c r="B14" s="92">
        <v>100.00000000000001</v>
      </c>
      <c r="C14" s="92">
        <v>100</v>
      </c>
      <c r="D14" s="92">
        <v>100.00000000000001</v>
      </c>
      <c r="E14" s="92">
        <v>100</v>
      </c>
      <c r="F14" s="92">
        <v>99.999999999999986</v>
      </c>
      <c r="G14" s="92">
        <v>99.999999999999986</v>
      </c>
      <c r="H14" s="92">
        <v>100</v>
      </c>
      <c r="I14" s="92">
        <v>100</v>
      </c>
      <c r="J14" s="89">
        <v>0</v>
      </c>
      <c r="K14" s="89">
        <v>100</v>
      </c>
      <c r="L14" s="89">
        <v>0</v>
      </c>
      <c r="M14" s="89">
        <v>100</v>
      </c>
    </row>
  </sheetData>
  <mergeCells count="8">
    <mergeCell ref="J3:K3"/>
    <mergeCell ref="L3:M3"/>
    <mergeCell ref="A1:M1"/>
    <mergeCell ref="B3:C3"/>
    <mergeCell ref="D3:E3"/>
    <mergeCell ref="F3:G3"/>
    <mergeCell ref="A3:A4"/>
    <mergeCell ref="H3:I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61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11"/>
  <sheetViews>
    <sheetView showGridLines="0" zoomScale="75" zoomScaleNormal="75" workbookViewId="0">
      <selection sqref="A1:AQ1"/>
    </sheetView>
  </sheetViews>
  <sheetFormatPr defaultRowHeight="15"/>
  <cols>
    <col min="1" max="1" width="51.28515625" style="75" customWidth="1"/>
    <col min="2" max="2" width="7.42578125" style="75" customWidth="1"/>
    <col min="3" max="5" width="6.7109375" style="75" customWidth="1"/>
    <col min="6" max="6" width="8" style="75" customWidth="1"/>
    <col min="7" max="9" width="6.7109375" style="75" customWidth="1"/>
    <col min="10" max="10" width="8.28515625" style="75" customWidth="1"/>
    <col min="11" max="12" width="6.7109375" style="75" customWidth="1"/>
    <col min="13" max="13" width="9.42578125" style="75" customWidth="1"/>
    <col min="14" max="14" width="6" style="75" customWidth="1"/>
    <col min="15" max="15" width="7.5703125" style="75" bestFit="1" customWidth="1"/>
    <col min="16" max="18" width="6.7109375" style="75" customWidth="1"/>
    <col min="19" max="19" width="8" style="75" customWidth="1"/>
    <col min="20" max="22" width="6.7109375" style="75" customWidth="1"/>
    <col min="23" max="23" width="8.42578125" style="75" customWidth="1"/>
    <col min="24" max="38" width="6.7109375" style="75" customWidth="1"/>
    <col min="39" max="39" width="8.28515625" style="75" bestFit="1" customWidth="1"/>
    <col min="40" max="40" width="8.28515625" style="75" customWidth="1"/>
    <col min="41" max="41" width="7.7109375" style="75" customWidth="1"/>
    <col min="42" max="42" width="9.42578125" style="75" bestFit="1" customWidth="1"/>
    <col min="43" max="43" width="6.7109375" style="75" customWidth="1"/>
    <col min="44" max="16384" width="9.140625" style="75"/>
  </cols>
  <sheetData>
    <row r="1" spans="1:254" ht="23.25" customHeight="1">
      <c r="A1" s="181" t="s">
        <v>82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  <c r="X1" s="181"/>
      <c r="Y1" s="181"/>
      <c r="Z1" s="181"/>
      <c r="AA1" s="181"/>
      <c r="AB1" s="181"/>
      <c r="AC1" s="181"/>
      <c r="AD1" s="181"/>
      <c r="AE1" s="181"/>
      <c r="AF1" s="181"/>
      <c r="AG1" s="181"/>
      <c r="AH1" s="181"/>
      <c r="AI1" s="181"/>
      <c r="AJ1" s="181"/>
      <c r="AK1" s="181"/>
      <c r="AL1" s="181"/>
      <c r="AM1" s="181"/>
      <c r="AN1" s="181"/>
      <c r="AO1" s="181"/>
      <c r="AP1" s="181"/>
      <c r="AQ1" s="181"/>
      <c r="AR1" s="82"/>
      <c r="AS1" s="82"/>
      <c r="AT1" s="82"/>
    </row>
    <row r="2" spans="1:254" ht="15" customHeight="1">
      <c r="A2" s="147" t="s">
        <v>5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  <c r="AK2" s="147"/>
      <c r="AL2" s="147"/>
      <c r="AM2" s="180"/>
      <c r="AN2" s="180"/>
      <c r="AO2" s="180"/>
      <c r="AP2" s="180"/>
    </row>
    <row r="3" spans="1:254" s="81" customFormat="1" ht="59.25" customHeight="1">
      <c r="A3" s="168" t="s">
        <v>60</v>
      </c>
      <c r="B3" s="149" t="s">
        <v>48</v>
      </c>
      <c r="C3" s="170"/>
      <c r="D3" s="170"/>
      <c r="E3" s="171"/>
      <c r="F3" s="139" t="s">
        <v>47</v>
      </c>
      <c r="G3" s="172"/>
      <c r="H3" s="172"/>
      <c r="I3" s="173"/>
      <c r="J3" s="139" t="s">
        <v>46</v>
      </c>
      <c r="K3" s="172"/>
      <c r="L3" s="172"/>
      <c r="M3" s="172"/>
      <c r="N3" s="140"/>
      <c r="O3" s="139" t="s">
        <v>12</v>
      </c>
      <c r="P3" s="172"/>
      <c r="Q3" s="172"/>
      <c r="R3" s="174"/>
      <c r="S3" s="151" t="s">
        <v>75</v>
      </c>
      <c r="T3" s="172"/>
      <c r="U3" s="172"/>
      <c r="V3" s="175"/>
      <c r="W3" s="139" t="s">
        <v>45</v>
      </c>
      <c r="X3" s="172"/>
      <c r="Y3" s="172"/>
      <c r="Z3" s="174"/>
      <c r="AA3" s="136" t="s">
        <v>13</v>
      </c>
      <c r="AB3" s="136"/>
      <c r="AC3" s="136"/>
      <c r="AD3" s="179"/>
      <c r="AE3" s="176" t="s">
        <v>3</v>
      </c>
      <c r="AF3" s="177"/>
      <c r="AG3" s="177"/>
      <c r="AH3" s="178"/>
      <c r="AI3" s="176" t="s">
        <v>17</v>
      </c>
      <c r="AJ3" s="177"/>
      <c r="AK3" s="177"/>
      <c r="AL3" s="178"/>
      <c r="AM3" s="149" t="s">
        <v>4</v>
      </c>
      <c r="AN3" s="167"/>
      <c r="AO3" s="167"/>
      <c r="AP3" s="167"/>
      <c r="AQ3" s="150"/>
    </row>
    <row r="4" spans="1:254" ht="47.25">
      <c r="A4" s="169"/>
      <c r="B4" s="80" t="s">
        <v>7</v>
      </c>
      <c r="C4" s="80" t="s">
        <v>8</v>
      </c>
      <c r="D4" s="80" t="s">
        <v>9</v>
      </c>
      <c r="E4" s="120" t="s">
        <v>84</v>
      </c>
      <c r="F4" s="80" t="s">
        <v>7</v>
      </c>
      <c r="G4" s="80" t="s">
        <v>8</v>
      </c>
      <c r="H4" s="80" t="s">
        <v>9</v>
      </c>
      <c r="I4" s="120" t="s">
        <v>84</v>
      </c>
      <c r="J4" s="80" t="s">
        <v>7</v>
      </c>
      <c r="K4" s="80" t="s">
        <v>8</v>
      </c>
      <c r="L4" s="80" t="s">
        <v>9</v>
      </c>
      <c r="M4" s="80" t="s">
        <v>10</v>
      </c>
      <c r="N4" s="120" t="s">
        <v>84</v>
      </c>
      <c r="O4" s="80" t="s">
        <v>7</v>
      </c>
      <c r="P4" s="80" t="s">
        <v>8</v>
      </c>
      <c r="Q4" s="80" t="s">
        <v>9</v>
      </c>
      <c r="R4" s="120" t="s">
        <v>84</v>
      </c>
      <c r="S4" s="80" t="s">
        <v>7</v>
      </c>
      <c r="T4" s="80" t="s">
        <v>8</v>
      </c>
      <c r="U4" s="80" t="s">
        <v>9</v>
      </c>
      <c r="V4" s="120" t="s">
        <v>84</v>
      </c>
      <c r="W4" s="80" t="s">
        <v>7</v>
      </c>
      <c r="X4" s="80" t="s">
        <v>8</v>
      </c>
      <c r="Y4" s="80" t="s">
        <v>9</v>
      </c>
      <c r="Z4" s="120" t="s">
        <v>84</v>
      </c>
      <c r="AA4" s="80" t="s">
        <v>7</v>
      </c>
      <c r="AB4" s="80" t="s">
        <v>8</v>
      </c>
      <c r="AC4" s="80" t="s">
        <v>9</v>
      </c>
      <c r="AD4" s="120" t="s">
        <v>84</v>
      </c>
      <c r="AE4" s="80" t="s">
        <v>7</v>
      </c>
      <c r="AF4" s="80" t="s">
        <v>8</v>
      </c>
      <c r="AG4" s="80" t="s">
        <v>9</v>
      </c>
      <c r="AH4" s="120" t="s">
        <v>84</v>
      </c>
      <c r="AI4" s="80" t="s">
        <v>7</v>
      </c>
      <c r="AJ4" s="80" t="s">
        <v>8</v>
      </c>
      <c r="AK4" s="80" t="s">
        <v>9</v>
      </c>
      <c r="AL4" s="120" t="s">
        <v>84</v>
      </c>
      <c r="AM4" s="80" t="s">
        <v>7</v>
      </c>
      <c r="AN4" s="80" t="s">
        <v>8</v>
      </c>
      <c r="AO4" s="80" t="s">
        <v>9</v>
      </c>
      <c r="AP4" s="80" t="s">
        <v>10</v>
      </c>
      <c r="AQ4" s="120" t="s">
        <v>84</v>
      </c>
    </row>
    <row r="5" spans="1:254" s="76" customFormat="1" ht="39.75" customHeight="1">
      <c r="A5" s="78" t="s">
        <v>44</v>
      </c>
      <c r="B5" s="121">
        <v>15871</v>
      </c>
      <c r="C5" s="121">
        <v>1028</v>
      </c>
      <c r="D5" s="121">
        <v>311</v>
      </c>
      <c r="E5" s="121">
        <v>0</v>
      </c>
      <c r="F5" s="121">
        <v>6480</v>
      </c>
      <c r="G5" s="121">
        <v>780</v>
      </c>
      <c r="H5" s="121">
        <v>105</v>
      </c>
      <c r="I5" s="121">
        <v>0</v>
      </c>
      <c r="J5" s="121">
        <v>12009</v>
      </c>
      <c r="K5" s="121">
        <v>846</v>
      </c>
      <c r="L5" s="121">
        <v>1004</v>
      </c>
      <c r="M5" s="121">
        <v>25</v>
      </c>
      <c r="N5" s="121">
        <v>0</v>
      </c>
      <c r="O5" s="121">
        <v>13212</v>
      </c>
      <c r="P5" s="121">
        <v>770</v>
      </c>
      <c r="Q5" s="121">
        <v>1641</v>
      </c>
      <c r="R5" s="121">
        <v>0</v>
      </c>
      <c r="S5" s="121">
        <v>6509</v>
      </c>
      <c r="T5" s="121">
        <v>367</v>
      </c>
      <c r="U5" s="121">
        <v>442</v>
      </c>
      <c r="V5" s="121">
        <v>0</v>
      </c>
      <c r="W5" s="121">
        <v>5694</v>
      </c>
      <c r="X5" s="121">
        <v>518</v>
      </c>
      <c r="Y5" s="121">
        <v>233</v>
      </c>
      <c r="Z5" s="121">
        <v>0</v>
      </c>
      <c r="AA5" s="121">
        <v>2571</v>
      </c>
      <c r="AB5" s="121">
        <v>208</v>
      </c>
      <c r="AC5" s="121">
        <v>1</v>
      </c>
      <c r="AD5" s="121">
        <v>0</v>
      </c>
      <c r="AE5" s="121">
        <v>1149</v>
      </c>
      <c r="AF5" s="121">
        <v>321</v>
      </c>
      <c r="AG5" s="121">
        <v>36</v>
      </c>
      <c r="AH5" s="121">
        <v>0</v>
      </c>
      <c r="AI5" s="121">
        <v>1000</v>
      </c>
      <c r="AJ5" s="121">
        <v>131</v>
      </c>
      <c r="AK5" s="121">
        <v>3</v>
      </c>
      <c r="AL5" s="121">
        <v>0</v>
      </c>
      <c r="AM5" s="121">
        <f>B5+F5+J5+O5+S5+W5+AA5+AE5+AI5</f>
        <v>64495</v>
      </c>
      <c r="AN5" s="121">
        <f>C5+G5+K5+P5+T5+X5+AB5+AF5+AJ5</f>
        <v>4969</v>
      </c>
      <c r="AO5" s="121">
        <f>D5+H5+L5+Q5+U5+Y5+AC5+AG5+AK5</f>
        <v>3776</v>
      </c>
      <c r="AP5" s="121">
        <f>M5</f>
        <v>25</v>
      </c>
      <c r="AQ5" s="121">
        <f>E5+I5+N5+R5+V5+Z5+AD5+AH5+AL5</f>
        <v>0</v>
      </c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  <c r="CQ5" s="77"/>
      <c r="CR5" s="77"/>
      <c r="CS5" s="77"/>
      <c r="CT5" s="77"/>
      <c r="CU5" s="77"/>
      <c r="CV5" s="77"/>
      <c r="CW5" s="77"/>
      <c r="CX5" s="77"/>
      <c r="CY5" s="77"/>
      <c r="CZ5" s="77"/>
      <c r="DA5" s="77"/>
      <c r="DB5" s="77"/>
      <c r="DC5" s="77"/>
      <c r="DD5" s="77"/>
      <c r="DE5" s="77"/>
      <c r="DF5" s="77"/>
      <c r="DG5" s="77"/>
      <c r="DH5" s="77"/>
      <c r="DI5" s="77"/>
      <c r="DJ5" s="77"/>
      <c r="DK5" s="77"/>
      <c r="DL5" s="77"/>
      <c r="DM5" s="77"/>
      <c r="DN5" s="77"/>
      <c r="DO5" s="77"/>
      <c r="DP5" s="77"/>
      <c r="DQ5" s="77"/>
      <c r="DR5" s="77"/>
      <c r="DS5" s="77"/>
      <c r="DT5" s="77"/>
      <c r="DU5" s="77"/>
      <c r="DV5" s="77"/>
      <c r="DW5" s="77"/>
      <c r="DX5" s="77"/>
      <c r="DY5" s="77"/>
      <c r="DZ5" s="77"/>
      <c r="EA5" s="77"/>
      <c r="EB5" s="77"/>
      <c r="EC5" s="77"/>
      <c r="ED5" s="77"/>
      <c r="EE5" s="77"/>
      <c r="EF5" s="77"/>
      <c r="EG5" s="77"/>
      <c r="EH5" s="77"/>
      <c r="EI5" s="77"/>
      <c r="EJ5" s="77"/>
      <c r="EK5" s="77"/>
      <c r="EL5" s="77"/>
      <c r="EM5" s="77"/>
      <c r="EN5" s="77"/>
      <c r="EO5" s="77"/>
      <c r="EP5" s="77"/>
      <c r="EQ5" s="77"/>
      <c r="ER5" s="77"/>
      <c r="ES5" s="77"/>
      <c r="ET5" s="77"/>
      <c r="EU5" s="77"/>
      <c r="EV5" s="77"/>
      <c r="EW5" s="77"/>
      <c r="EX5" s="77"/>
      <c r="EY5" s="77"/>
      <c r="EZ5" s="77"/>
      <c r="FA5" s="77"/>
      <c r="FB5" s="77"/>
      <c r="FC5" s="77"/>
      <c r="FD5" s="77"/>
      <c r="FE5" s="77"/>
      <c r="FF5" s="77"/>
      <c r="FG5" s="77"/>
      <c r="FH5" s="77"/>
      <c r="FI5" s="77"/>
      <c r="FJ5" s="77"/>
      <c r="FK5" s="77"/>
      <c r="FL5" s="77"/>
      <c r="FM5" s="77"/>
      <c r="FN5" s="77"/>
      <c r="FO5" s="77"/>
      <c r="FP5" s="77"/>
      <c r="FQ5" s="77"/>
      <c r="FR5" s="77"/>
      <c r="FS5" s="77"/>
      <c r="FT5" s="77"/>
      <c r="FU5" s="77"/>
      <c r="FV5" s="77"/>
      <c r="FW5" s="77"/>
      <c r="FX5" s="77"/>
      <c r="FY5" s="77"/>
      <c r="FZ5" s="77"/>
      <c r="GA5" s="77"/>
      <c r="GB5" s="77"/>
      <c r="GC5" s="77"/>
      <c r="GD5" s="77"/>
      <c r="GE5" s="77"/>
      <c r="GF5" s="77"/>
      <c r="GG5" s="77"/>
      <c r="GH5" s="77"/>
      <c r="GI5" s="77"/>
      <c r="GJ5" s="77"/>
      <c r="GK5" s="77"/>
      <c r="GL5" s="77"/>
      <c r="GM5" s="77"/>
      <c r="GN5" s="77"/>
      <c r="GO5" s="77"/>
      <c r="GP5" s="77"/>
      <c r="GQ5" s="77"/>
      <c r="GR5" s="77"/>
      <c r="GS5" s="77"/>
      <c r="GT5" s="77"/>
      <c r="GU5" s="77"/>
      <c r="GV5" s="77"/>
      <c r="GW5" s="77"/>
      <c r="GX5" s="77"/>
      <c r="GY5" s="77"/>
      <c r="GZ5" s="77"/>
      <c r="HA5" s="77"/>
      <c r="HB5" s="77"/>
      <c r="HC5" s="77"/>
      <c r="HD5" s="77"/>
      <c r="HE5" s="77"/>
      <c r="HF5" s="77"/>
      <c r="HG5" s="77"/>
      <c r="HH5" s="77"/>
      <c r="HI5" s="77"/>
      <c r="HJ5" s="77"/>
      <c r="HK5" s="77"/>
      <c r="HL5" s="77"/>
      <c r="HM5" s="77"/>
      <c r="HN5" s="77"/>
      <c r="HO5" s="77"/>
      <c r="HP5" s="77"/>
      <c r="HQ5" s="77"/>
      <c r="HR5" s="77"/>
      <c r="HS5" s="77"/>
      <c r="HT5" s="77"/>
      <c r="HU5" s="77"/>
      <c r="HV5" s="77"/>
      <c r="HW5" s="77"/>
      <c r="HX5" s="77"/>
      <c r="HY5" s="77"/>
      <c r="HZ5" s="77"/>
      <c r="IA5" s="77"/>
      <c r="IB5" s="77"/>
      <c r="IC5" s="77"/>
      <c r="ID5" s="77"/>
      <c r="IE5" s="77"/>
      <c r="IF5" s="77"/>
      <c r="IG5" s="77"/>
      <c r="IH5" s="77"/>
      <c r="II5" s="77"/>
      <c r="IJ5" s="77"/>
      <c r="IK5" s="77"/>
      <c r="IL5" s="77"/>
      <c r="IM5" s="77"/>
      <c r="IN5" s="77"/>
      <c r="IO5" s="77"/>
      <c r="IP5" s="77"/>
      <c r="IQ5" s="77"/>
      <c r="IR5" s="77"/>
      <c r="IS5" s="77"/>
      <c r="IT5" s="77"/>
    </row>
    <row r="6" spans="1:254" s="76" customFormat="1" ht="39.75" customHeight="1">
      <c r="A6" s="78" t="s">
        <v>43</v>
      </c>
      <c r="B6" s="121">
        <v>30296</v>
      </c>
      <c r="C6" s="121">
        <v>2343</v>
      </c>
      <c r="D6" s="121">
        <v>941</v>
      </c>
      <c r="E6" s="121">
        <v>4</v>
      </c>
      <c r="F6" s="121">
        <v>12035</v>
      </c>
      <c r="G6" s="121">
        <v>1580</v>
      </c>
      <c r="H6" s="121">
        <v>604</v>
      </c>
      <c r="I6" s="121">
        <v>0</v>
      </c>
      <c r="J6" s="121">
        <v>22028</v>
      </c>
      <c r="K6" s="121">
        <v>1806</v>
      </c>
      <c r="L6" s="121">
        <v>302</v>
      </c>
      <c r="M6" s="121">
        <v>91</v>
      </c>
      <c r="N6" s="121">
        <v>0</v>
      </c>
      <c r="O6" s="121">
        <v>24506</v>
      </c>
      <c r="P6" s="121">
        <v>1772</v>
      </c>
      <c r="Q6" s="121">
        <v>3708</v>
      </c>
      <c r="R6" s="121">
        <v>2</v>
      </c>
      <c r="S6" s="121">
        <v>12710</v>
      </c>
      <c r="T6" s="121">
        <v>722</v>
      </c>
      <c r="U6" s="121">
        <v>1361</v>
      </c>
      <c r="V6" s="121">
        <v>0</v>
      </c>
      <c r="W6" s="121">
        <v>10439</v>
      </c>
      <c r="X6" s="121">
        <v>1028</v>
      </c>
      <c r="Y6" s="121">
        <v>677</v>
      </c>
      <c r="Z6" s="121">
        <v>0</v>
      </c>
      <c r="AA6" s="121">
        <v>3108</v>
      </c>
      <c r="AB6" s="121">
        <v>264</v>
      </c>
      <c r="AC6" s="121">
        <v>19</v>
      </c>
      <c r="AD6" s="121">
        <v>0</v>
      </c>
      <c r="AE6" s="121">
        <v>1530</v>
      </c>
      <c r="AF6" s="121">
        <v>440</v>
      </c>
      <c r="AG6" s="121">
        <v>49</v>
      </c>
      <c r="AH6" s="121">
        <v>0</v>
      </c>
      <c r="AI6" s="121">
        <v>1250</v>
      </c>
      <c r="AJ6" s="121">
        <v>166</v>
      </c>
      <c r="AK6" s="121">
        <v>8</v>
      </c>
      <c r="AL6" s="121">
        <v>0</v>
      </c>
      <c r="AM6" s="121">
        <f t="shared" ref="AM6:AM7" si="0">B6+F6+J6+O6+S6+W6+AA6+AE6+AI6</f>
        <v>117902</v>
      </c>
      <c r="AN6" s="121">
        <f>C6+G6+K6+P6+T6+X6+AB6+AF6+AJ6</f>
        <v>10121</v>
      </c>
      <c r="AO6" s="121">
        <f>D6+H6+L6+Q6+U6+Y6+AC6+AG6+AK6</f>
        <v>7669</v>
      </c>
      <c r="AP6" s="121">
        <f>M6</f>
        <v>91</v>
      </c>
      <c r="AQ6" s="121">
        <f t="shared" ref="AQ6:AQ8" si="1">E6+I6+N6+R6+V6+Z6+AD6+AH6+AL6</f>
        <v>6</v>
      </c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  <c r="BG6" s="77"/>
      <c r="BH6" s="77"/>
      <c r="BI6" s="77"/>
      <c r="BJ6" s="77"/>
      <c r="BK6" s="77"/>
      <c r="BL6" s="77"/>
      <c r="BM6" s="77"/>
      <c r="BN6" s="77"/>
      <c r="BO6" s="77"/>
      <c r="BP6" s="77"/>
      <c r="BQ6" s="77"/>
      <c r="BR6" s="77"/>
      <c r="BS6" s="77"/>
      <c r="BT6" s="77"/>
      <c r="BU6" s="77"/>
      <c r="BV6" s="77"/>
      <c r="BW6" s="77"/>
      <c r="BX6" s="77"/>
      <c r="BY6" s="77"/>
      <c r="BZ6" s="77"/>
      <c r="CA6" s="77"/>
      <c r="CB6" s="77"/>
      <c r="CC6" s="77"/>
      <c r="CD6" s="77"/>
      <c r="CE6" s="77"/>
      <c r="CF6" s="77"/>
      <c r="CG6" s="77"/>
      <c r="CH6" s="77"/>
      <c r="CI6" s="77"/>
      <c r="CJ6" s="77"/>
      <c r="CK6" s="77"/>
      <c r="CL6" s="77"/>
      <c r="CM6" s="77"/>
      <c r="CN6" s="77"/>
      <c r="CO6" s="77"/>
      <c r="CP6" s="77"/>
      <c r="CQ6" s="77"/>
      <c r="CR6" s="77"/>
      <c r="CS6" s="77"/>
      <c r="CT6" s="77"/>
      <c r="CU6" s="77"/>
      <c r="CV6" s="77"/>
      <c r="CW6" s="77"/>
      <c r="CX6" s="77"/>
      <c r="CY6" s="77"/>
      <c r="CZ6" s="77"/>
      <c r="DA6" s="77"/>
      <c r="DB6" s="77"/>
      <c r="DC6" s="77"/>
      <c r="DD6" s="77"/>
      <c r="DE6" s="77"/>
      <c r="DF6" s="77"/>
      <c r="DG6" s="77"/>
      <c r="DH6" s="77"/>
      <c r="DI6" s="77"/>
      <c r="DJ6" s="77"/>
      <c r="DK6" s="77"/>
      <c r="DL6" s="77"/>
      <c r="DM6" s="77"/>
      <c r="DN6" s="77"/>
      <c r="DO6" s="77"/>
      <c r="DP6" s="77"/>
      <c r="DQ6" s="77"/>
      <c r="DR6" s="77"/>
      <c r="DS6" s="77"/>
      <c r="DT6" s="77"/>
      <c r="DU6" s="77"/>
      <c r="DV6" s="77"/>
      <c r="DW6" s="77"/>
      <c r="DX6" s="77"/>
      <c r="DY6" s="77"/>
      <c r="DZ6" s="77"/>
      <c r="EA6" s="77"/>
      <c r="EB6" s="77"/>
      <c r="EC6" s="77"/>
      <c r="ED6" s="77"/>
      <c r="EE6" s="77"/>
      <c r="EF6" s="77"/>
      <c r="EG6" s="77"/>
      <c r="EH6" s="77"/>
      <c r="EI6" s="77"/>
      <c r="EJ6" s="77"/>
      <c r="EK6" s="77"/>
      <c r="EL6" s="77"/>
      <c r="EM6" s="77"/>
      <c r="EN6" s="77"/>
      <c r="EO6" s="77"/>
      <c r="EP6" s="77"/>
      <c r="EQ6" s="77"/>
      <c r="ER6" s="77"/>
      <c r="ES6" s="77"/>
      <c r="ET6" s="77"/>
      <c r="EU6" s="77"/>
      <c r="EV6" s="77"/>
      <c r="EW6" s="77"/>
      <c r="EX6" s="77"/>
      <c r="EY6" s="77"/>
      <c r="EZ6" s="77"/>
      <c r="FA6" s="77"/>
      <c r="FB6" s="77"/>
      <c r="FC6" s="77"/>
      <c r="FD6" s="77"/>
      <c r="FE6" s="77"/>
      <c r="FF6" s="77"/>
      <c r="FG6" s="77"/>
      <c r="FH6" s="77"/>
      <c r="FI6" s="77"/>
      <c r="FJ6" s="77"/>
      <c r="FK6" s="77"/>
      <c r="FL6" s="77"/>
      <c r="FM6" s="77"/>
      <c r="FN6" s="77"/>
      <c r="FO6" s="77"/>
      <c r="FP6" s="77"/>
      <c r="FQ6" s="77"/>
      <c r="FR6" s="77"/>
      <c r="FS6" s="77"/>
      <c r="FT6" s="77"/>
      <c r="FU6" s="77"/>
      <c r="FV6" s="77"/>
      <c r="FW6" s="77"/>
      <c r="FX6" s="77"/>
      <c r="FY6" s="77"/>
      <c r="FZ6" s="77"/>
      <c r="GA6" s="77"/>
      <c r="GB6" s="77"/>
      <c r="GC6" s="77"/>
      <c r="GD6" s="77"/>
      <c r="GE6" s="77"/>
      <c r="GF6" s="77"/>
      <c r="GG6" s="77"/>
      <c r="GH6" s="77"/>
      <c r="GI6" s="77"/>
      <c r="GJ6" s="77"/>
      <c r="GK6" s="77"/>
      <c r="GL6" s="77"/>
      <c r="GM6" s="77"/>
      <c r="GN6" s="77"/>
      <c r="GO6" s="77"/>
      <c r="GP6" s="77"/>
      <c r="GQ6" s="77"/>
      <c r="GR6" s="77"/>
      <c r="GS6" s="77"/>
      <c r="GT6" s="77"/>
      <c r="GU6" s="77"/>
      <c r="GV6" s="77"/>
      <c r="GW6" s="77"/>
      <c r="GX6" s="77"/>
      <c r="GY6" s="77"/>
      <c r="GZ6" s="77"/>
      <c r="HA6" s="77"/>
      <c r="HB6" s="77"/>
      <c r="HC6" s="77"/>
      <c r="HD6" s="77"/>
      <c r="HE6" s="77"/>
      <c r="HF6" s="77"/>
      <c r="HG6" s="77"/>
      <c r="HH6" s="77"/>
      <c r="HI6" s="77"/>
      <c r="HJ6" s="77"/>
      <c r="HK6" s="77"/>
      <c r="HL6" s="77"/>
      <c r="HM6" s="77"/>
      <c r="HN6" s="77"/>
      <c r="HO6" s="77"/>
      <c r="HP6" s="77"/>
      <c r="HQ6" s="77"/>
      <c r="HR6" s="77"/>
      <c r="HS6" s="77"/>
      <c r="HT6" s="77"/>
      <c r="HU6" s="77"/>
      <c r="HV6" s="77"/>
      <c r="HW6" s="77"/>
      <c r="HX6" s="77"/>
      <c r="HY6" s="77"/>
      <c r="HZ6" s="77"/>
      <c r="IA6" s="77"/>
      <c r="IB6" s="77"/>
      <c r="IC6" s="77"/>
      <c r="ID6" s="77"/>
      <c r="IE6" s="77"/>
      <c r="IF6" s="77"/>
      <c r="IG6" s="77"/>
      <c r="IH6" s="77"/>
      <c r="II6" s="77"/>
      <c r="IJ6" s="77"/>
      <c r="IK6" s="77"/>
      <c r="IL6" s="77"/>
      <c r="IM6" s="77"/>
      <c r="IN6" s="77"/>
      <c r="IO6" s="77"/>
      <c r="IP6" s="77"/>
      <c r="IQ6" s="77"/>
      <c r="IR6" s="77"/>
      <c r="IS6" s="77"/>
      <c r="IT6" s="77"/>
    </row>
    <row r="7" spans="1:254" ht="37.5" customHeight="1">
      <c r="A7" s="78" t="s">
        <v>50</v>
      </c>
      <c r="B7" s="121">
        <v>0</v>
      </c>
      <c r="C7" s="121">
        <v>0</v>
      </c>
      <c r="D7" s="121">
        <v>20</v>
      </c>
      <c r="E7" s="121">
        <v>0</v>
      </c>
      <c r="F7" s="121">
        <v>0</v>
      </c>
      <c r="G7" s="121">
        <v>0</v>
      </c>
      <c r="H7" s="121">
        <v>7</v>
      </c>
      <c r="I7" s="121">
        <v>0</v>
      </c>
      <c r="J7" s="121">
        <v>0</v>
      </c>
      <c r="K7" s="121">
        <v>0</v>
      </c>
      <c r="L7" s="121">
        <v>103</v>
      </c>
      <c r="M7" s="121">
        <v>3</v>
      </c>
      <c r="N7" s="121">
        <v>0</v>
      </c>
      <c r="O7" s="121">
        <v>0</v>
      </c>
      <c r="P7" s="121">
        <v>0</v>
      </c>
      <c r="Q7" s="121">
        <v>55</v>
      </c>
      <c r="R7" s="121">
        <v>0</v>
      </c>
      <c r="S7" s="121">
        <v>0</v>
      </c>
      <c r="T7" s="121">
        <v>0</v>
      </c>
      <c r="U7" s="121">
        <v>9</v>
      </c>
      <c r="V7" s="121">
        <v>0</v>
      </c>
      <c r="W7" s="121">
        <v>0</v>
      </c>
      <c r="X7" s="121">
        <v>0</v>
      </c>
      <c r="Y7" s="121">
        <v>16</v>
      </c>
      <c r="Z7" s="121">
        <v>0</v>
      </c>
      <c r="AA7" s="121">
        <v>0</v>
      </c>
      <c r="AB7" s="121">
        <v>0</v>
      </c>
      <c r="AC7" s="121">
        <v>0</v>
      </c>
      <c r="AD7" s="121">
        <v>0</v>
      </c>
      <c r="AE7" s="121">
        <v>0</v>
      </c>
      <c r="AF7" s="121">
        <v>0</v>
      </c>
      <c r="AG7" s="121">
        <v>2</v>
      </c>
      <c r="AH7" s="121">
        <v>0</v>
      </c>
      <c r="AI7" s="121">
        <v>0</v>
      </c>
      <c r="AJ7" s="121">
        <v>0</v>
      </c>
      <c r="AK7" s="121">
        <v>0</v>
      </c>
      <c r="AL7" s="121">
        <v>0</v>
      </c>
      <c r="AM7" s="121">
        <f t="shared" si="0"/>
        <v>0</v>
      </c>
      <c r="AN7" s="121">
        <f>C7+G7+K7+P7+T7+X7+AB7+AF7+AJ7</f>
        <v>0</v>
      </c>
      <c r="AO7" s="121">
        <f>D7+H7+L7+Q7+U7+Y7+AC7+AG7+AK7</f>
        <v>212</v>
      </c>
      <c r="AP7" s="121">
        <f>M7</f>
        <v>3</v>
      </c>
      <c r="AQ7" s="121">
        <f t="shared" si="1"/>
        <v>0</v>
      </c>
      <c r="AR7" s="79"/>
      <c r="AS7" s="79"/>
      <c r="AT7" s="79"/>
      <c r="AU7" s="7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  <c r="BM7" s="79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79"/>
      <c r="CX7" s="79"/>
      <c r="CY7" s="79"/>
      <c r="CZ7" s="79"/>
      <c r="DA7" s="79"/>
      <c r="DB7" s="79"/>
      <c r="DC7" s="79"/>
      <c r="DD7" s="79"/>
      <c r="DE7" s="79"/>
      <c r="DF7" s="79"/>
      <c r="DG7" s="79"/>
      <c r="DH7" s="79"/>
      <c r="DI7" s="79"/>
      <c r="DJ7" s="79"/>
      <c r="DK7" s="79"/>
      <c r="DL7" s="79"/>
      <c r="DM7" s="79"/>
      <c r="DN7" s="79"/>
      <c r="DO7" s="79"/>
      <c r="DP7" s="79"/>
      <c r="DQ7" s="79"/>
      <c r="DR7" s="79"/>
      <c r="DS7" s="79"/>
      <c r="DT7" s="79"/>
      <c r="DU7" s="79"/>
      <c r="DV7" s="79"/>
      <c r="DW7" s="79"/>
      <c r="DX7" s="79"/>
      <c r="DY7" s="79"/>
      <c r="DZ7" s="79"/>
      <c r="EA7" s="79"/>
      <c r="EB7" s="79"/>
      <c r="EC7" s="79"/>
      <c r="ED7" s="79"/>
      <c r="EE7" s="79"/>
      <c r="EF7" s="79"/>
      <c r="EG7" s="79"/>
      <c r="EH7" s="79"/>
      <c r="EI7" s="79"/>
      <c r="EJ7" s="79"/>
      <c r="EK7" s="79"/>
      <c r="EL7" s="79"/>
      <c r="EM7" s="79"/>
      <c r="EN7" s="79"/>
      <c r="EO7" s="79"/>
      <c r="EP7" s="79"/>
      <c r="EQ7" s="79"/>
      <c r="ER7" s="79"/>
      <c r="ES7" s="79"/>
      <c r="ET7" s="79"/>
      <c r="EU7" s="79"/>
      <c r="EV7" s="79"/>
      <c r="EW7" s="79"/>
      <c r="EX7" s="79"/>
      <c r="EY7" s="79"/>
      <c r="EZ7" s="79"/>
      <c r="FA7" s="79"/>
      <c r="FB7" s="79"/>
      <c r="FC7" s="79"/>
      <c r="FD7" s="79"/>
      <c r="FE7" s="79"/>
      <c r="FF7" s="79"/>
      <c r="FG7" s="79"/>
      <c r="FH7" s="79"/>
      <c r="FI7" s="79"/>
      <c r="FJ7" s="79"/>
      <c r="FK7" s="79"/>
      <c r="FL7" s="79"/>
      <c r="FM7" s="79"/>
      <c r="FN7" s="79"/>
      <c r="FO7" s="79"/>
      <c r="FP7" s="79"/>
      <c r="FQ7" s="79"/>
      <c r="FR7" s="79"/>
      <c r="FS7" s="79"/>
      <c r="FT7" s="79"/>
      <c r="FU7" s="79"/>
      <c r="FV7" s="79"/>
      <c r="FW7" s="79"/>
      <c r="FX7" s="79"/>
      <c r="FY7" s="79"/>
      <c r="FZ7" s="79"/>
      <c r="GA7" s="79"/>
      <c r="GB7" s="79"/>
      <c r="GC7" s="79"/>
      <c r="GD7" s="79"/>
      <c r="GE7" s="79"/>
      <c r="GF7" s="79"/>
      <c r="GG7" s="79"/>
      <c r="GH7" s="79"/>
      <c r="GI7" s="79"/>
      <c r="GJ7" s="79"/>
      <c r="GK7" s="79"/>
      <c r="GL7" s="79"/>
      <c r="GM7" s="79"/>
      <c r="GN7" s="79"/>
      <c r="GO7" s="79"/>
      <c r="GP7" s="79"/>
      <c r="GQ7" s="79"/>
      <c r="GR7" s="79"/>
      <c r="GS7" s="79"/>
      <c r="GT7" s="79"/>
      <c r="GU7" s="79"/>
      <c r="GV7" s="79"/>
      <c r="GW7" s="79"/>
      <c r="GX7" s="79"/>
      <c r="GY7" s="79"/>
      <c r="GZ7" s="79"/>
      <c r="HA7" s="79"/>
      <c r="HB7" s="79"/>
      <c r="HC7" s="79"/>
      <c r="HD7" s="79"/>
      <c r="HE7" s="79"/>
      <c r="HF7" s="79"/>
      <c r="HG7" s="79"/>
      <c r="HH7" s="79"/>
      <c r="HI7" s="79"/>
      <c r="HJ7" s="79"/>
      <c r="HK7" s="79"/>
      <c r="HL7" s="79"/>
      <c r="HM7" s="79"/>
      <c r="HN7" s="79"/>
      <c r="HO7" s="79"/>
      <c r="HP7" s="79"/>
      <c r="HQ7" s="79"/>
      <c r="HR7" s="79"/>
      <c r="HS7" s="79"/>
      <c r="HT7" s="79"/>
      <c r="HU7" s="79"/>
      <c r="HV7" s="79"/>
      <c r="HW7" s="79"/>
      <c r="HX7" s="79"/>
      <c r="HY7" s="79"/>
      <c r="HZ7" s="79"/>
      <c r="IA7" s="79"/>
      <c r="IB7" s="79"/>
      <c r="IC7" s="79"/>
      <c r="ID7" s="79"/>
      <c r="IE7" s="79"/>
      <c r="IF7" s="79"/>
      <c r="IG7" s="79"/>
      <c r="IH7" s="79"/>
      <c r="II7" s="79"/>
      <c r="IJ7" s="79"/>
      <c r="IK7" s="79"/>
      <c r="IL7" s="79"/>
      <c r="IM7" s="79"/>
      <c r="IN7" s="79"/>
      <c r="IO7" s="79"/>
      <c r="IP7" s="79"/>
      <c r="IQ7" s="79"/>
      <c r="IR7" s="79"/>
      <c r="IS7" s="79"/>
      <c r="IT7" s="79"/>
    </row>
    <row r="8" spans="1:254" s="76" customFormat="1" ht="45.75" customHeight="1">
      <c r="A8" s="78" t="s">
        <v>4</v>
      </c>
      <c r="B8" s="121">
        <v>46167</v>
      </c>
      <c r="C8" s="121">
        <v>3371</v>
      </c>
      <c r="D8" s="121">
        <v>1272</v>
      </c>
      <c r="E8" s="121">
        <v>4</v>
      </c>
      <c r="F8" s="121">
        <v>18515</v>
      </c>
      <c r="G8" s="121">
        <v>2360</v>
      </c>
      <c r="H8" s="121">
        <v>716</v>
      </c>
      <c r="I8" s="121">
        <v>0</v>
      </c>
      <c r="J8" s="121">
        <v>34037</v>
      </c>
      <c r="K8" s="121">
        <v>2652</v>
      </c>
      <c r="L8" s="121">
        <v>1409</v>
      </c>
      <c r="M8" s="121">
        <v>119</v>
      </c>
      <c r="N8" s="121">
        <v>0</v>
      </c>
      <c r="O8" s="121">
        <v>37718</v>
      </c>
      <c r="P8" s="121">
        <v>2542</v>
      </c>
      <c r="Q8" s="121">
        <v>5404</v>
      </c>
      <c r="R8" s="121">
        <v>2</v>
      </c>
      <c r="S8" s="121">
        <v>19219</v>
      </c>
      <c r="T8" s="121">
        <v>1089</v>
      </c>
      <c r="U8" s="121">
        <v>1812</v>
      </c>
      <c r="V8" s="121">
        <v>0</v>
      </c>
      <c r="W8" s="121">
        <v>16133</v>
      </c>
      <c r="X8" s="121">
        <v>1546</v>
      </c>
      <c r="Y8" s="121">
        <v>926</v>
      </c>
      <c r="Z8" s="121">
        <v>0</v>
      </c>
      <c r="AA8" s="121">
        <v>5679</v>
      </c>
      <c r="AB8" s="121">
        <v>472</v>
      </c>
      <c r="AC8" s="121">
        <v>20</v>
      </c>
      <c r="AD8" s="121">
        <v>0</v>
      </c>
      <c r="AE8" s="121">
        <v>2679</v>
      </c>
      <c r="AF8" s="121">
        <v>761</v>
      </c>
      <c r="AG8" s="121">
        <v>87</v>
      </c>
      <c r="AH8" s="121">
        <v>0</v>
      </c>
      <c r="AI8" s="121">
        <v>2250</v>
      </c>
      <c r="AJ8" s="121">
        <v>297</v>
      </c>
      <c r="AK8" s="121">
        <v>11</v>
      </c>
      <c r="AL8" s="121">
        <v>0</v>
      </c>
      <c r="AM8" s="121">
        <f>B8+F8+J8+O8+S8+W8+AA8+AE8+AI8</f>
        <v>182397</v>
      </c>
      <c r="AN8" s="121">
        <f t="shared" ref="AN8" si="2">C8+G8+K8+P8+T8+X8+AB8+AF8+AJ8</f>
        <v>15090</v>
      </c>
      <c r="AO8" s="121">
        <f>D8+H8+L8+Q8+U8+Y8+AC8+AG8+AK8</f>
        <v>11657</v>
      </c>
      <c r="AP8" s="121">
        <f>M8</f>
        <v>119</v>
      </c>
      <c r="AQ8" s="121">
        <f t="shared" si="1"/>
        <v>6</v>
      </c>
      <c r="AR8" s="77"/>
      <c r="AS8" s="77"/>
      <c r="AT8" s="77"/>
      <c r="AU8" s="77"/>
      <c r="AV8" s="77"/>
      <c r="AW8" s="77"/>
      <c r="AX8" s="77"/>
      <c r="AY8" s="77"/>
      <c r="AZ8" s="77"/>
      <c r="BA8" s="77"/>
      <c r="BB8" s="77"/>
      <c r="BC8" s="77"/>
      <c r="BD8" s="77"/>
      <c r="BE8" s="77"/>
      <c r="BF8" s="77"/>
      <c r="BG8" s="77"/>
      <c r="BH8" s="77"/>
      <c r="BI8" s="77"/>
      <c r="BJ8" s="77"/>
      <c r="BK8" s="77"/>
      <c r="BL8" s="77"/>
      <c r="BM8" s="77"/>
      <c r="BN8" s="77"/>
      <c r="BO8" s="77"/>
      <c r="BP8" s="77"/>
      <c r="BQ8" s="77"/>
      <c r="BR8" s="77"/>
      <c r="BS8" s="77"/>
      <c r="BT8" s="77"/>
      <c r="BU8" s="77"/>
      <c r="BV8" s="77"/>
      <c r="BW8" s="77"/>
      <c r="BX8" s="77"/>
      <c r="BY8" s="77"/>
      <c r="BZ8" s="77"/>
      <c r="CA8" s="77"/>
      <c r="CB8" s="77"/>
      <c r="CC8" s="77"/>
      <c r="CD8" s="77"/>
      <c r="CE8" s="77"/>
      <c r="CF8" s="77"/>
      <c r="CG8" s="77"/>
      <c r="CH8" s="77"/>
      <c r="CI8" s="77"/>
      <c r="CJ8" s="77"/>
      <c r="CK8" s="77"/>
      <c r="CL8" s="77"/>
      <c r="CM8" s="77"/>
      <c r="CN8" s="77"/>
      <c r="CO8" s="77"/>
      <c r="CP8" s="77"/>
      <c r="CQ8" s="77"/>
      <c r="CR8" s="77"/>
      <c r="CS8" s="77"/>
      <c r="CT8" s="77"/>
      <c r="CU8" s="77"/>
      <c r="CV8" s="77"/>
      <c r="CW8" s="77"/>
      <c r="CX8" s="77"/>
      <c r="CY8" s="77"/>
      <c r="CZ8" s="77"/>
      <c r="DA8" s="77"/>
      <c r="DB8" s="77"/>
      <c r="DC8" s="77"/>
      <c r="DD8" s="77"/>
      <c r="DE8" s="77"/>
      <c r="DF8" s="77"/>
      <c r="DG8" s="77"/>
      <c r="DH8" s="77"/>
      <c r="DI8" s="77"/>
      <c r="DJ8" s="77"/>
      <c r="DK8" s="77"/>
      <c r="DL8" s="77"/>
      <c r="DM8" s="77"/>
      <c r="DN8" s="77"/>
      <c r="DO8" s="77"/>
      <c r="DP8" s="77"/>
      <c r="DQ8" s="77"/>
      <c r="DR8" s="77"/>
      <c r="DS8" s="77"/>
      <c r="DT8" s="77"/>
      <c r="DU8" s="77"/>
      <c r="DV8" s="77"/>
      <c r="DW8" s="77"/>
      <c r="DX8" s="77"/>
      <c r="DY8" s="77"/>
      <c r="DZ8" s="77"/>
      <c r="EA8" s="77"/>
      <c r="EB8" s="77"/>
      <c r="EC8" s="77"/>
      <c r="ED8" s="77"/>
      <c r="EE8" s="77"/>
      <c r="EF8" s="77"/>
      <c r="EG8" s="77"/>
      <c r="EH8" s="77"/>
      <c r="EI8" s="77"/>
      <c r="EJ8" s="77"/>
      <c r="EK8" s="77"/>
      <c r="EL8" s="77"/>
      <c r="EM8" s="77"/>
      <c r="EN8" s="77"/>
      <c r="EO8" s="77"/>
      <c r="EP8" s="77"/>
      <c r="EQ8" s="77"/>
      <c r="ER8" s="77"/>
      <c r="ES8" s="77"/>
      <c r="ET8" s="77"/>
      <c r="EU8" s="77"/>
      <c r="EV8" s="77"/>
      <c r="EW8" s="77"/>
      <c r="EX8" s="77"/>
      <c r="EY8" s="77"/>
      <c r="EZ8" s="77"/>
      <c r="FA8" s="77"/>
      <c r="FB8" s="77"/>
      <c r="FC8" s="77"/>
      <c r="FD8" s="77"/>
      <c r="FE8" s="77"/>
      <c r="FF8" s="77"/>
      <c r="FG8" s="77"/>
      <c r="FH8" s="77"/>
      <c r="FI8" s="77"/>
      <c r="FJ8" s="77"/>
      <c r="FK8" s="77"/>
      <c r="FL8" s="77"/>
      <c r="FM8" s="77"/>
      <c r="FN8" s="77"/>
      <c r="FO8" s="77"/>
      <c r="FP8" s="77"/>
      <c r="FQ8" s="77"/>
      <c r="FR8" s="77"/>
      <c r="FS8" s="77"/>
      <c r="FT8" s="77"/>
      <c r="FU8" s="77"/>
      <c r="FV8" s="77"/>
      <c r="FW8" s="77"/>
      <c r="FX8" s="77"/>
      <c r="FY8" s="77"/>
      <c r="FZ8" s="77"/>
      <c r="GA8" s="77"/>
      <c r="GB8" s="77"/>
      <c r="GC8" s="77"/>
      <c r="GD8" s="77"/>
      <c r="GE8" s="77"/>
      <c r="GF8" s="77"/>
      <c r="GG8" s="77"/>
      <c r="GH8" s="77"/>
      <c r="GI8" s="77"/>
      <c r="GJ8" s="77"/>
      <c r="GK8" s="77"/>
      <c r="GL8" s="77"/>
      <c r="GM8" s="77"/>
      <c r="GN8" s="77"/>
      <c r="GO8" s="77"/>
      <c r="GP8" s="77"/>
      <c r="GQ8" s="77"/>
      <c r="GR8" s="77"/>
      <c r="GS8" s="77"/>
      <c r="GT8" s="77"/>
      <c r="GU8" s="77"/>
      <c r="GV8" s="77"/>
      <c r="GW8" s="77"/>
      <c r="GX8" s="77"/>
      <c r="GY8" s="77"/>
      <c r="GZ8" s="77"/>
      <c r="HA8" s="77"/>
      <c r="HB8" s="77"/>
      <c r="HC8" s="77"/>
      <c r="HD8" s="77"/>
      <c r="HE8" s="77"/>
      <c r="HF8" s="77"/>
      <c r="HG8" s="77"/>
      <c r="HH8" s="77"/>
      <c r="HI8" s="77"/>
      <c r="HJ8" s="77"/>
      <c r="HK8" s="77"/>
      <c r="HL8" s="77"/>
      <c r="HM8" s="77"/>
      <c r="HN8" s="77"/>
      <c r="HO8" s="77"/>
      <c r="HP8" s="77"/>
      <c r="HQ8" s="77"/>
      <c r="HR8" s="77"/>
      <c r="HS8" s="77"/>
      <c r="HT8" s="77"/>
      <c r="HU8" s="77"/>
      <c r="HV8" s="77"/>
      <c r="HW8" s="77"/>
      <c r="HX8" s="77"/>
      <c r="HY8" s="77"/>
      <c r="HZ8" s="77"/>
      <c r="IA8" s="77"/>
      <c r="IB8" s="77"/>
      <c r="IC8" s="77"/>
      <c r="ID8" s="77"/>
      <c r="IE8" s="77"/>
      <c r="IF8" s="77"/>
      <c r="IG8" s="77"/>
      <c r="IH8" s="77"/>
      <c r="II8" s="77"/>
      <c r="IJ8" s="77"/>
      <c r="IK8" s="77"/>
      <c r="IL8" s="77"/>
      <c r="IM8" s="77"/>
      <c r="IN8" s="77"/>
      <c r="IO8" s="77"/>
      <c r="IP8" s="77"/>
      <c r="IQ8" s="77"/>
      <c r="IR8" s="77"/>
      <c r="IS8" s="77"/>
      <c r="IT8" s="77"/>
    </row>
    <row r="9" spans="1:254">
      <c r="A9" s="61"/>
      <c r="B9" s="61"/>
      <c r="C9" s="61"/>
      <c r="D9" s="61"/>
      <c r="E9" s="62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</row>
    <row r="10" spans="1:254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</row>
    <row r="11" spans="1:254">
      <c r="A11" s="61"/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</row>
  </sheetData>
  <mergeCells count="13">
    <mergeCell ref="A1:AQ1"/>
    <mergeCell ref="AE3:AH3"/>
    <mergeCell ref="W3:Z3"/>
    <mergeCell ref="AA3:AD3"/>
    <mergeCell ref="AI3:AL3"/>
    <mergeCell ref="A2:AP2"/>
    <mergeCell ref="J3:N3"/>
    <mergeCell ref="AM3:AQ3"/>
    <mergeCell ref="A3:A4"/>
    <mergeCell ref="B3:E3"/>
    <mergeCell ref="F3:I3"/>
    <mergeCell ref="O3:R3"/>
    <mergeCell ref="S3:V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42" orientation="landscape" r:id="rId1"/>
  <headerFooter alignWithMargins="0">
    <oddHeader>&amp;R&amp;"Times New Roman,Regular"&amp;12&amp;A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1"/>
  <sheetViews>
    <sheetView showGridLines="0" zoomScale="75" zoomScaleNormal="75" workbookViewId="0">
      <selection sqref="A1:AG1"/>
    </sheetView>
  </sheetViews>
  <sheetFormatPr defaultRowHeight="15"/>
  <cols>
    <col min="1" max="1" width="46.42578125" style="75" customWidth="1"/>
    <col min="2" max="10" width="9.42578125" style="75" bestFit="1" customWidth="1"/>
    <col min="11" max="11" width="9.42578125" style="75" customWidth="1"/>
    <col min="12" max="18" width="9.42578125" style="75" bestFit="1" customWidth="1"/>
    <col min="19" max="23" width="8.85546875" style="75" bestFit="1" customWidth="1"/>
    <col min="24" max="29" width="8.85546875" style="75" customWidth="1"/>
    <col min="30" max="31" width="9.42578125" style="75" bestFit="1" customWidth="1"/>
    <col min="32" max="32" width="7.5703125" style="75" bestFit="1" customWidth="1"/>
    <col min="33" max="16384" width="9.140625" style="75"/>
  </cols>
  <sheetData>
    <row r="1" spans="1:37" ht="23.25" customHeight="1">
      <c r="A1" s="181" t="s">
        <v>85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  <c r="X1" s="181"/>
      <c r="Y1" s="181"/>
      <c r="Z1" s="181"/>
      <c r="AA1" s="181"/>
      <c r="AB1" s="181"/>
      <c r="AC1" s="181"/>
      <c r="AD1" s="181"/>
      <c r="AE1" s="181"/>
      <c r="AF1" s="181"/>
      <c r="AG1" s="181"/>
      <c r="AH1" s="82"/>
      <c r="AI1" s="82"/>
      <c r="AJ1" s="82"/>
      <c r="AK1" s="82"/>
    </row>
    <row r="2" spans="1:37" ht="15" customHeight="1">
      <c r="A2" s="180" t="s">
        <v>0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180"/>
      <c r="AF2" s="180"/>
      <c r="AG2" s="180"/>
    </row>
    <row r="3" spans="1:37" s="81" customFormat="1" ht="77.25" customHeight="1">
      <c r="A3" s="168" t="s">
        <v>61</v>
      </c>
      <c r="B3" s="149" t="s">
        <v>48</v>
      </c>
      <c r="C3" s="170"/>
      <c r="D3" s="171"/>
      <c r="E3" s="139" t="s">
        <v>47</v>
      </c>
      <c r="F3" s="172"/>
      <c r="G3" s="173"/>
      <c r="H3" s="139" t="s">
        <v>46</v>
      </c>
      <c r="I3" s="172"/>
      <c r="J3" s="172"/>
      <c r="K3" s="140"/>
      <c r="L3" s="139" t="s">
        <v>12</v>
      </c>
      <c r="M3" s="172"/>
      <c r="N3" s="174"/>
      <c r="O3" s="151" t="s">
        <v>75</v>
      </c>
      <c r="P3" s="172"/>
      <c r="Q3" s="175"/>
      <c r="R3" s="139" t="s">
        <v>45</v>
      </c>
      <c r="S3" s="172"/>
      <c r="T3" s="174"/>
      <c r="U3" s="136" t="s">
        <v>13</v>
      </c>
      <c r="V3" s="136"/>
      <c r="W3" s="179"/>
      <c r="X3" s="176" t="s">
        <v>3</v>
      </c>
      <c r="Y3" s="177"/>
      <c r="Z3" s="178"/>
      <c r="AA3" s="176" t="s">
        <v>17</v>
      </c>
      <c r="AB3" s="177"/>
      <c r="AC3" s="178"/>
      <c r="AD3" s="149" t="s">
        <v>4</v>
      </c>
      <c r="AE3" s="167"/>
      <c r="AF3" s="167"/>
      <c r="AG3" s="150"/>
    </row>
    <row r="4" spans="1:37" ht="30.95" customHeight="1">
      <c r="A4" s="169"/>
      <c r="B4" s="80" t="s">
        <v>7</v>
      </c>
      <c r="C4" s="80" t="s">
        <v>8</v>
      </c>
      <c r="D4" s="80" t="s">
        <v>9</v>
      </c>
      <c r="E4" s="80" t="s">
        <v>7</v>
      </c>
      <c r="F4" s="80" t="s">
        <v>8</v>
      </c>
      <c r="G4" s="80" t="s">
        <v>9</v>
      </c>
      <c r="H4" s="80" t="s">
        <v>7</v>
      </c>
      <c r="I4" s="80" t="s">
        <v>8</v>
      </c>
      <c r="J4" s="80" t="s">
        <v>9</v>
      </c>
      <c r="K4" s="80" t="s">
        <v>10</v>
      </c>
      <c r="L4" s="80" t="s">
        <v>7</v>
      </c>
      <c r="M4" s="80" t="s">
        <v>8</v>
      </c>
      <c r="N4" s="80" t="s">
        <v>9</v>
      </c>
      <c r="O4" s="80" t="s">
        <v>7</v>
      </c>
      <c r="P4" s="80" t="s">
        <v>8</v>
      </c>
      <c r="Q4" s="80" t="s">
        <v>9</v>
      </c>
      <c r="R4" s="80" t="s">
        <v>7</v>
      </c>
      <c r="S4" s="80" t="s">
        <v>8</v>
      </c>
      <c r="T4" s="80" t="s">
        <v>9</v>
      </c>
      <c r="U4" s="80" t="s">
        <v>7</v>
      </c>
      <c r="V4" s="80" t="s">
        <v>8</v>
      </c>
      <c r="W4" s="80" t="s">
        <v>9</v>
      </c>
      <c r="X4" s="80" t="s">
        <v>7</v>
      </c>
      <c r="Y4" s="80" t="s">
        <v>8</v>
      </c>
      <c r="Z4" s="80" t="s">
        <v>9</v>
      </c>
      <c r="AA4" s="80" t="s">
        <v>7</v>
      </c>
      <c r="AB4" s="80" t="s">
        <v>8</v>
      </c>
      <c r="AC4" s="80" t="s">
        <v>9</v>
      </c>
      <c r="AD4" s="80" t="s">
        <v>7</v>
      </c>
      <c r="AE4" s="80" t="s">
        <v>8</v>
      </c>
      <c r="AF4" s="80" t="s">
        <v>9</v>
      </c>
      <c r="AG4" s="80" t="s">
        <v>10</v>
      </c>
    </row>
    <row r="5" spans="1:37" s="77" customFormat="1" ht="39.950000000000003" customHeight="1">
      <c r="A5" s="84" t="s">
        <v>44</v>
      </c>
      <c r="B5" s="92">
        <v>34.380000000000003</v>
      </c>
      <c r="C5" s="92">
        <v>30.5</v>
      </c>
      <c r="D5" s="92">
        <v>24.45</v>
      </c>
      <c r="E5" s="92">
        <v>35</v>
      </c>
      <c r="F5" s="92">
        <v>33.049999999999997</v>
      </c>
      <c r="G5" s="92">
        <v>14.66</v>
      </c>
      <c r="H5" s="92">
        <v>35.28</v>
      </c>
      <c r="I5" s="92">
        <v>31.9</v>
      </c>
      <c r="J5" s="92">
        <v>71.260000000000005</v>
      </c>
      <c r="K5" s="92">
        <v>21.01</v>
      </c>
      <c r="L5" s="92">
        <v>35.03</v>
      </c>
      <c r="M5" s="92">
        <v>30.29</v>
      </c>
      <c r="N5" s="92">
        <v>30.37</v>
      </c>
      <c r="O5" s="92">
        <v>33.869999999999997</v>
      </c>
      <c r="P5" s="92">
        <v>33.700000000000003</v>
      </c>
      <c r="Q5" s="92">
        <v>24.39</v>
      </c>
      <c r="R5" s="92">
        <v>35.29</v>
      </c>
      <c r="S5" s="92">
        <v>33.51</v>
      </c>
      <c r="T5" s="92">
        <v>25.16</v>
      </c>
      <c r="U5" s="92">
        <v>45.27</v>
      </c>
      <c r="V5" s="92">
        <v>44.07</v>
      </c>
      <c r="W5" s="92">
        <v>5</v>
      </c>
      <c r="X5" s="92">
        <v>42.89</v>
      </c>
      <c r="Y5" s="92">
        <v>42.18</v>
      </c>
      <c r="Z5" s="92">
        <v>41.38</v>
      </c>
      <c r="AA5" s="92">
        <v>44.44</v>
      </c>
      <c r="AB5" s="92">
        <v>44.11</v>
      </c>
      <c r="AC5" s="92">
        <v>27.27</v>
      </c>
      <c r="AD5" s="92">
        <v>35.36</v>
      </c>
      <c r="AE5" s="92">
        <v>32.93</v>
      </c>
      <c r="AF5" s="92">
        <v>32.39</v>
      </c>
      <c r="AG5" s="92">
        <v>21.01</v>
      </c>
    </row>
    <row r="6" spans="1:37" s="77" customFormat="1" ht="39" customHeight="1">
      <c r="A6" s="84" t="s">
        <v>43</v>
      </c>
      <c r="B6" s="92">
        <v>65.62</v>
      </c>
      <c r="C6" s="92">
        <v>69.5</v>
      </c>
      <c r="D6" s="92">
        <v>73.98</v>
      </c>
      <c r="E6" s="92">
        <v>65</v>
      </c>
      <c r="F6" s="92">
        <v>66.95</v>
      </c>
      <c r="G6" s="92">
        <v>84.36</v>
      </c>
      <c r="H6" s="92">
        <v>64.72</v>
      </c>
      <c r="I6" s="92">
        <v>68.099999999999994</v>
      </c>
      <c r="J6" s="92">
        <v>21.43</v>
      </c>
      <c r="K6" s="92">
        <v>76.47</v>
      </c>
      <c r="L6" s="92">
        <v>64.97</v>
      </c>
      <c r="M6" s="92">
        <v>69.709999999999994</v>
      </c>
      <c r="N6" s="92">
        <v>68.61</v>
      </c>
      <c r="O6" s="92">
        <v>66.13</v>
      </c>
      <c r="P6" s="92">
        <v>66.3</v>
      </c>
      <c r="Q6" s="92">
        <v>75.11</v>
      </c>
      <c r="R6" s="92">
        <v>64.709999999999994</v>
      </c>
      <c r="S6" s="92">
        <v>66.489999999999995</v>
      </c>
      <c r="T6" s="92">
        <v>73.11</v>
      </c>
      <c r="U6" s="92">
        <v>54.73</v>
      </c>
      <c r="V6" s="92">
        <v>55.93</v>
      </c>
      <c r="W6" s="92">
        <v>95</v>
      </c>
      <c r="X6" s="92">
        <v>57.11</v>
      </c>
      <c r="Y6" s="92">
        <v>57.82</v>
      </c>
      <c r="Z6" s="92">
        <v>56.32</v>
      </c>
      <c r="AA6" s="92">
        <v>55.56</v>
      </c>
      <c r="AB6" s="92">
        <v>55.89</v>
      </c>
      <c r="AC6" s="92">
        <v>72.73</v>
      </c>
      <c r="AD6" s="92">
        <v>64.64</v>
      </c>
      <c r="AE6" s="92">
        <v>67.069999999999993</v>
      </c>
      <c r="AF6" s="93">
        <v>65.790000000000006</v>
      </c>
      <c r="AG6" s="92">
        <v>76.47</v>
      </c>
    </row>
    <row r="7" spans="1:37" ht="39.950000000000003" customHeight="1">
      <c r="A7" s="78" t="s">
        <v>50</v>
      </c>
      <c r="B7" s="92">
        <v>0</v>
      </c>
      <c r="C7" s="92">
        <v>0</v>
      </c>
      <c r="D7" s="92">
        <v>1.57</v>
      </c>
      <c r="E7" s="92">
        <v>0</v>
      </c>
      <c r="F7" s="92">
        <v>0</v>
      </c>
      <c r="G7" s="92">
        <v>0.98</v>
      </c>
      <c r="H7" s="92">
        <v>0</v>
      </c>
      <c r="I7" s="92">
        <v>0</v>
      </c>
      <c r="J7" s="92">
        <v>7.31</v>
      </c>
      <c r="K7" s="92">
        <v>2.52</v>
      </c>
      <c r="L7" s="92">
        <v>0</v>
      </c>
      <c r="M7" s="92">
        <v>0</v>
      </c>
      <c r="N7" s="92">
        <v>1.02</v>
      </c>
      <c r="O7" s="92">
        <v>0</v>
      </c>
      <c r="P7" s="92">
        <v>0</v>
      </c>
      <c r="Q7" s="92">
        <v>0.5</v>
      </c>
      <c r="R7" s="92">
        <v>0</v>
      </c>
      <c r="S7" s="92">
        <v>0</v>
      </c>
      <c r="T7" s="92">
        <v>1.73</v>
      </c>
      <c r="U7" s="92">
        <v>0</v>
      </c>
      <c r="V7" s="92">
        <v>0</v>
      </c>
      <c r="W7" s="92">
        <v>0</v>
      </c>
      <c r="X7" s="92">
        <v>0</v>
      </c>
      <c r="Y7" s="92">
        <v>0</v>
      </c>
      <c r="Z7" s="92">
        <v>2.2999999999999998</v>
      </c>
      <c r="AA7" s="92">
        <v>0</v>
      </c>
      <c r="AB7" s="92">
        <v>0</v>
      </c>
      <c r="AC7" s="92">
        <v>0</v>
      </c>
      <c r="AD7" s="92">
        <v>0</v>
      </c>
      <c r="AE7" s="92">
        <v>0</v>
      </c>
      <c r="AF7" s="93">
        <v>1.82</v>
      </c>
      <c r="AG7" s="92">
        <v>2.52</v>
      </c>
    </row>
    <row r="8" spans="1:37" s="77" customFormat="1" ht="39.950000000000003" customHeight="1">
      <c r="A8" s="84" t="s">
        <v>4</v>
      </c>
      <c r="B8" s="92">
        <v>100</v>
      </c>
      <c r="C8" s="92">
        <v>100</v>
      </c>
      <c r="D8" s="92">
        <v>100</v>
      </c>
      <c r="E8" s="92">
        <v>100</v>
      </c>
      <c r="F8" s="92">
        <v>100</v>
      </c>
      <c r="G8" s="92">
        <v>100</v>
      </c>
      <c r="H8" s="92">
        <v>100</v>
      </c>
      <c r="I8" s="92">
        <v>100</v>
      </c>
      <c r="J8" s="92">
        <v>100</v>
      </c>
      <c r="K8" s="92">
        <v>100</v>
      </c>
      <c r="L8" s="92">
        <v>100</v>
      </c>
      <c r="M8" s="92">
        <v>100</v>
      </c>
      <c r="N8" s="92">
        <v>100</v>
      </c>
      <c r="O8" s="92">
        <v>100</v>
      </c>
      <c r="P8" s="92">
        <v>100</v>
      </c>
      <c r="Q8" s="92">
        <v>100</v>
      </c>
      <c r="R8" s="92">
        <v>100</v>
      </c>
      <c r="S8" s="92">
        <v>100</v>
      </c>
      <c r="T8" s="92">
        <v>100</v>
      </c>
      <c r="U8" s="92">
        <v>100</v>
      </c>
      <c r="V8" s="92">
        <v>100</v>
      </c>
      <c r="W8" s="92">
        <v>100</v>
      </c>
      <c r="X8" s="92">
        <v>100</v>
      </c>
      <c r="Y8" s="92">
        <v>100</v>
      </c>
      <c r="Z8" s="92">
        <v>100</v>
      </c>
      <c r="AA8" s="92">
        <v>100</v>
      </c>
      <c r="AB8" s="92">
        <v>100</v>
      </c>
      <c r="AC8" s="92">
        <v>100</v>
      </c>
      <c r="AD8" s="92">
        <v>100</v>
      </c>
      <c r="AE8" s="92">
        <v>100</v>
      </c>
      <c r="AF8" s="92">
        <v>100</v>
      </c>
      <c r="AG8" s="92">
        <v>100</v>
      </c>
    </row>
    <row r="11" spans="1:37"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</row>
  </sheetData>
  <mergeCells count="13">
    <mergeCell ref="A3:A4"/>
    <mergeCell ref="B3:D3"/>
    <mergeCell ref="E3:G3"/>
    <mergeCell ref="A1:AG1"/>
    <mergeCell ref="L3:N3"/>
    <mergeCell ref="O3:Q3"/>
    <mergeCell ref="X3:Z3"/>
    <mergeCell ref="R3:T3"/>
    <mergeCell ref="U3:W3"/>
    <mergeCell ref="AA3:AC3"/>
    <mergeCell ref="H3:K3"/>
    <mergeCell ref="AD3:AG3"/>
    <mergeCell ref="A2:AG2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43" orientation="landscape" r:id="rId1"/>
  <headerFooter alignWithMargins="0">
    <oddHeader>&amp;R&amp;"Times New Roman,Regular"&amp;12&amp;A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N25"/>
  <sheetViews>
    <sheetView showGridLines="0" zoomScale="80" zoomScaleNormal="80" workbookViewId="0">
      <selection sqref="A1:N1"/>
    </sheetView>
  </sheetViews>
  <sheetFormatPr defaultRowHeight="13.5" customHeight="1"/>
  <cols>
    <col min="1" max="1" width="54" style="12" customWidth="1"/>
    <col min="2" max="14" width="12.5703125" style="5" customWidth="1"/>
    <col min="15" max="16384" width="9.140625" style="5"/>
  </cols>
  <sheetData>
    <row r="1" spans="1:14" ht="69" customHeight="1">
      <c r="A1" s="182" t="s">
        <v>14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</row>
    <row r="2" spans="1:14" ht="13.5" customHeight="1">
      <c r="A2" s="47"/>
      <c r="B2" s="13"/>
      <c r="C2" s="13"/>
      <c r="D2" s="13"/>
      <c r="E2" s="13"/>
      <c r="F2" s="13"/>
      <c r="G2" s="13"/>
      <c r="H2" s="13"/>
    </row>
    <row r="3" spans="1:14" ht="27.75" customHeight="1">
      <c r="A3" s="164" t="s">
        <v>51</v>
      </c>
      <c r="B3" s="105">
        <v>2020</v>
      </c>
      <c r="C3" s="186">
        <v>2021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8"/>
    </row>
    <row r="4" spans="1:14" ht="42.75" customHeight="1">
      <c r="A4" s="185"/>
      <c r="B4" s="104">
        <v>12</v>
      </c>
      <c r="C4" s="104">
        <v>1</v>
      </c>
      <c r="D4" s="104">
        <v>2</v>
      </c>
      <c r="E4" s="104">
        <v>3</v>
      </c>
      <c r="F4" s="104">
        <v>4</v>
      </c>
      <c r="G4" s="104">
        <v>5</v>
      </c>
      <c r="H4" s="104">
        <v>6</v>
      </c>
      <c r="I4" s="104">
        <v>7</v>
      </c>
      <c r="J4" s="104">
        <v>8</v>
      </c>
      <c r="K4" s="104">
        <v>9</v>
      </c>
      <c r="L4" s="104">
        <v>10</v>
      </c>
      <c r="M4" s="104">
        <v>11</v>
      </c>
      <c r="N4" s="104">
        <v>12</v>
      </c>
    </row>
    <row r="5" spans="1:14" ht="35.1" customHeight="1">
      <c r="A5" s="2" t="s">
        <v>1</v>
      </c>
      <c r="B5" s="122">
        <v>1197814</v>
      </c>
      <c r="C5" s="122">
        <v>1197112</v>
      </c>
      <c r="D5" s="122">
        <v>1200861</v>
      </c>
      <c r="E5" s="122">
        <v>1199416</v>
      </c>
      <c r="F5" s="122">
        <v>1198340</v>
      </c>
      <c r="G5" s="122">
        <v>1201016</v>
      </c>
      <c r="H5" s="122">
        <v>1199078</v>
      </c>
      <c r="I5" s="122">
        <v>1195157</v>
      </c>
      <c r="J5" s="122">
        <v>1199831</v>
      </c>
      <c r="K5" s="122">
        <v>1199493</v>
      </c>
      <c r="L5" s="122">
        <v>1199519</v>
      </c>
      <c r="M5" s="122">
        <v>1208851</v>
      </c>
      <c r="N5" s="122">
        <v>1208625</v>
      </c>
    </row>
    <row r="6" spans="1:14" ht="35.1" customHeight="1">
      <c r="A6" s="2" t="s">
        <v>2</v>
      </c>
      <c r="B6" s="122">
        <v>501557</v>
      </c>
      <c r="C6" s="122">
        <v>501365</v>
      </c>
      <c r="D6" s="122">
        <v>499455</v>
      </c>
      <c r="E6" s="122">
        <v>499157</v>
      </c>
      <c r="F6" s="122">
        <v>498857</v>
      </c>
      <c r="G6" s="122">
        <v>494881</v>
      </c>
      <c r="H6" s="122">
        <v>494383</v>
      </c>
      <c r="I6" s="122">
        <v>493206</v>
      </c>
      <c r="J6" s="122">
        <v>490060</v>
      </c>
      <c r="K6" s="122">
        <v>490063</v>
      </c>
      <c r="L6" s="122">
        <v>489902</v>
      </c>
      <c r="M6" s="122">
        <v>486961</v>
      </c>
      <c r="N6" s="122">
        <v>486355</v>
      </c>
    </row>
    <row r="7" spans="1:14" ht="35.1" customHeight="1">
      <c r="A7" s="2" t="s">
        <v>11</v>
      </c>
      <c r="B7" s="122">
        <v>814197</v>
      </c>
      <c r="C7" s="122">
        <v>813601</v>
      </c>
      <c r="D7" s="122">
        <v>828560</v>
      </c>
      <c r="E7" s="122">
        <v>828502</v>
      </c>
      <c r="F7" s="122">
        <v>827447</v>
      </c>
      <c r="G7" s="122">
        <v>846255</v>
      </c>
      <c r="H7" s="122">
        <v>844549</v>
      </c>
      <c r="I7" s="122">
        <v>841749</v>
      </c>
      <c r="J7" s="122">
        <v>859776</v>
      </c>
      <c r="K7" s="122">
        <v>859416</v>
      </c>
      <c r="L7" s="122">
        <v>858756</v>
      </c>
      <c r="M7" s="122">
        <v>875113</v>
      </c>
      <c r="N7" s="122">
        <v>874595</v>
      </c>
    </row>
    <row r="8" spans="1:14" ht="35.1" customHeight="1">
      <c r="A8" s="2" t="s">
        <v>12</v>
      </c>
      <c r="B8" s="122">
        <v>1046742</v>
      </c>
      <c r="C8" s="122">
        <v>1045309</v>
      </c>
      <c r="D8" s="122">
        <v>1044793</v>
      </c>
      <c r="E8" s="122">
        <v>1043892</v>
      </c>
      <c r="F8" s="122">
        <v>1042428</v>
      </c>
      <c r="G8" s="122">
        <v>1041345</v>
      </c>
      <c r="H8" s="122">
        <v>1040029</v>
      </c>
      <c r="I8" s="122">
        <v>1037381</v>
      </c>
      <c r="J8" s="122">
        <v>1035685</v>
      </c>
      <c r="K8" s="122">
        <v>1035686</v>
      </c>
      <c r="L8" s="122">
        <v>1035058</v>
      </c>
      <c r="M8" s="122">
        <v>1032374</v>
      </c>
      <c r="N8" s="122">
        <v>1031877</v>
      </c>
    </row>
    <row r="9" spans="1:14" ht="35.1" customHeight="1">
      <c r="A9" s="113" t="s">
        <v>74</v>
      </c>
      <c r="B9" s="122">
        <v>411962</v>
      </c>
      <c r="C9" s="122">
        <v>411540</v>
      </c>
      <c r="D9" s="122">
        <v>412860</v>
      </c>
      <c r="E9" s="122">
        <v>412543</v>
      </c>
      <c r="F9" s="122">
        <v>411951</v>
      </c>
      <c r="G9" s="122">
        <v>409063</v>
      </c>
      <c r="H9" s="122">
        <v>408491</v>
      </c>
      <c r="I9" s="122">
        <v>407398</v>
      </c>
      <c r="J9" s="122">
        <v>404863</v>
      </c>
      <c r="K9" s="122">
        <v>404752</v>
      </c>
      <c r="L9" s="122">
        <v>404657</v>
      </c>
      <c r="M9" s="122">
        <v>409038</v>
      </c>
      <c r="N9" s="122">
        <v>408971</v>
      </c>
    </row>
    <row r="10" spans="1:14" ht="35.1" customHeight="1">
      <c r="A10" s="2" t="s">
        <v>18</v>
      </c>
      <c r="B10" s="122">
        <v>416865</v>
      </c>
      <c r="C10" s="122">
        <v>416691</v>
      </c>
      <c r="D10" s="122">
        <v>414438</v>
      </c>
      <c r="E10" s="122">
        <v>414166</v>
      </c>
      <c r="F10" s="122">
        <v>413934</v>
      </c>
      <c r="G10" s="122">
        <v>410406</v>
      </c>
      <c r="H10" s="122">
        <v>409888</v>
      </c>
      <c r="I10" s="122">
        <v>408926</v>
      </c>
      <c r="J10" s="122">
        <v>406160</v>
      </c>
      <c r="K10" s="122">
        <v>406133</v>
      </c>
      <c r="L10" s="122">
        <v>406137</v>
      </c>
      <c r="M10" s="122">
        <v>405422</v>
      </c>
      <c r="N10" s="122">
        <v>405453</v>
      </c>
    </row>
    <row r="11" spans="1:14" ht="35.1" customHeight="1">
      <c r="A11" s="2" t="s">
        <v>13</v>
      </c>
      <c r="B11" s="122">
        <v>223258</v>
      </c>
      <c r="C11" s="122">
        <v>223215</v>
      </c>
      <c r="D11" s="122">
        <v>223425</v>
      </c>
      <c r="E11" s="122">
        <v>223451</v>
      </c>
      <c r="F11" s="122">
        <v>223437</v>
      </c>
      <c r="G11" s="122">
        <v>223433</v>
      </c>
      <c r="H11" s="122">
        <v>223442</v>
      </c>
      <c r="I11" s="122">
        <v>223352</v>
      </c>
      <c r="J11" s="122">
        <v>223656</v>
      </c>
      <c r="K11" s="122">
        <v>223687</v>
      </c>
      <c r="L11" s="122">
        <v>223731</v>
      </c>
      <c r="M11" s="122">
        <v>224703</v>
      </c>
      <c r="N11" s="122">
        <v>224736</v>
      </c>
    </row>
    <row r="12" spans="1:14" ht="35.1" customHeight="1">
      <c r="A12" s="2" t="s">
        <v>3</v>
      </c>
      <c r="B12" s="122">
        <v>120927</v>
      </c>
      <c r="C12" s="122">
        <v>120891</v>
      </c>
      <c r="D12" s="122">
        <v>123734</v>
      </c>
      <c r="E12" s="122">
        <v>123724</v>
      </c>
      <c r="F12" s="122">
        <v>123719</v>
      </c>
      <c r="G12" s="122">
        <v>124799</v>
      </c>
      <c r="H12" s="122">
        <v>124814</v>
      </c>
      <c r="I12" s="122">
        <v>124735</v>
      </c>
      <c r="J12" s="122">
        <v>125652</v>
      </c>
      <c r="K12" s="122">
        <v>125730</v>
      </c>
      <c r="L12" s="122">
        <v>125823</v>
      </c>
      <c r="M12" s="122">
        <v>127189</v>
      </c>
      <c r="N12" s="122">
        <v>127218</v>
      </c>
    </row>
    <row r="13" spans="1:14" ht="35.1" customHeight="1">
      <c r="A13" s="46" t="s">
        <v>17</v>
      </c>
      <c r="B13" s="122">
        <v>85817</v>
      </c>
      <c r="C13" s="122">
        <v>85807</v>
      </c>
      <c r="D13" s="122">
        <v>84957</v>
      </c>
      <c r="E13" s="122">
        <v>84931</v>
      </c>
      <c r="F13" s="122">
        <v>84905</v>
      </c>
      <c r="G13" s="122">
        <v>83433</v>
      </c>
      <c r="H13" s="122">
        <v>83406</v>
      </c>
      <c r="I13" s="122">
        <v>83336</v>
      </c>
      <c r="J13" s="122">
        <v>82443</v>
      </c>
      <c r="K13" s="122">
        <v>82452</v>
      </c>
      <c r="L13" s="122">
        <v>82447</v>
      </c>
      <c r="M13" s="122">
        <v>81897</v>
      </c>
      <c r="N13" s="122">
        <v>81924</v>
      </c>
    </row>
    <row r="14" spans="1:14" ht="35.1" customHeight="1">
      <c r="A14" s="50" t="s">
        <v>4</v>
      </c>
      <c r="B14" s="122">
        <v>4819139</v>
      </c>
      <c r="C14" s="122">
        <v>4815531</v>
      </c>
      <c r="D14" s="122">
        <v>4833083</v>
      </c>
      <c r="E14" s="122">
        <v>4829782</v>
      </c>
      <c r="F14" s="122">
        <v>4825018</v>
      </c>
      <c r="G14" s="122">
        <v>4834631</v>
      </c>
      <c r="H14" s="122">
        <v>4828080</v>
      </c>
      <c r="I14" s="122">
        <v>4815240</v>
      </c>
      <c r="J14" s="122">
        <v>4828126</v>
      </c>
      <c r="K14" s="122">
        <v>4827412</v>
      </c>
      <c r="L14" s="122">
        <v>4826030</v>
      </c>
      <c r="M14" s="122">
        <v>4851548</v>
      </c>
      <c r="N14" s="122">
        <v>4849754</v>
      </c>
    </row>
    <row r="15" spans="1:14" ht="17.25" customHeight="1">
      <c r="A15" s="7"/>
      <c r="B15" s="8"/>
      <c r="C15" s="8"/>
      <c r="D15" s="8"/>
      <c r="E15" s="6"/>
      <c r="F15" s="6"/>
      <c r="G15" s="6"/>
      <c r="H15" s="6"/>
    </row>
    <row r="16" spans="1:14" ht="35.1" customHeight="1">
      <c r="A16" s="183" t="s">
        <v>52</v>
      </c>
      <c r="B16" s="183"/>
      <c r="C16" s="183"/>
      <c r="D16" s="183"/>
      <c r="E16" s="183"/>
      <c r="F16" s="183"/>
      <c r="G16" s="183"/>
      <c r="H16" s="183"/>
      <c r="I16" s="52"/>
      <c r="J16" s="52"/>
      <c r="K16" s="52"/>
      <c r="L16" s="52"/>
      <c r="M16" s="52"/>
      <c r="N16" s="52"/>
    </row>
    <row r="17" spans="1:14" ht="23.25" customHeight="1">
      <c r="A17" s="183"/>
      <c r="B17" s="183"/>
      <c r="C17" s="183"/>
      <c r="D17" s="183"/>
      <c r="E17" s="183"/>
      <c r="F17" s="183"/>
      <c r="G17" s="183"/>
      <c r="H17" s="183"/>
      <c r="I17" s="51"/>
      <c r="J17" s="51"/>
      <c r="K17" s="51"/>
      <c r="L17" s="51"/>
      <c r="M17" s="51"/>
      <c r="N17" s="51"/>
    </row>
    <row r="18" spans="1:14" ht="27.75" customHeight="1">
      <c r="A18" s="183"/>
      <c r="B18" s="184"/>
      <c r="C18" s="184"/>
      <c r="D18" s="184"/>
      <c r="E18" s="49"/>
      <c r="F18" s="49"/>
      <c r="G18" s="49"/>
      <c r="H18" s="49"/>
    </row>
    <row r="19" spans="1:14" ht="35.1" customHeight="1">
      <c r="A19" s="9"/>
      <c r="B19" s="6"/>
      <c r="C19" s="6"/>
      <c r="D19" s="6"/>
      <c r="E19" s="6"/>
      <c r="F19" s="6"/>
      <c r="G19" s="6"/>
      <c r="H19" s="6"/>
    </row>
    <row r="20" spans="1:14" ht="35.1" customHeight="1">
      <c r="A20" s="9"/>
      <c r="B20" s="6"/>
      <c r="C20" s="6"/>
      <c r="D20" s="6"/>
      <c r="E20" s="6"/>
      <c r="F20" s="6"/>
      <c r="G20" s="6"/>
      <c r="H20" s="6"/>
    </row>
    <row r="21" spans="1:14" ht="35.1" customHeight="1">
      <c r="A21" s="11"/>
      <c r="B21" s="10"/>
      <c r="C21" s="10"/>
      <c r="D21" s="10"/>
      <c r="E21" s="10"/>
      <c r="F21" s="10"/>
      <c r="G21" s="10"/>
      <c r="H21" s="10"/>
    </row>
    <row r="22" spans="1:14" ht="35.1" customHeight="1">
      <c r="A22" s="11"/>
      <c r="B22" s="10"/>
      <c r="C22" s="10"/>
      <c r="D22" s="10"/>
      <c r="E22" s="10"/>
      <c r="F22" s="10"/>
      <c r="G22" s="10"/>
      <c r="H22" s="10"/>
    </row>
    <row r="23" spans="1:14" ht="35.1" customHeight="1">
      <c r="A23" s="11"/>
      <c r="B23" s="10"/>
      <c r="C23" s="10"/>
      <c r="D23" s="10"/>
      <c r="E23" s="10"/>
      <c r="F23" s="10"/>
      <c r="G23" s="10"/>
      <c r="H23" s="10"/>
    </row>
    <row r="24" spans="1:14" ht="35.1" customHeight="1">
      <c r="A24" s="11"/>
      <c r="B24" s="10"/>
      <c r="C24" s="10"/>
      <c r="D24" s="10"/>
      <c r="E24" s="10"/>
      <c r="F24" s="10"/>
      <c r="G24" s="10"/>
      <c r="H24" s="10"/>
    </row>
    <row r="25" spans="1:14" ht="35.1" customHeight="1">
      <c r="A25" s="11"/>
      <c r="B25" s="10"/>
      <c r="C25" s="10"/>
      <c r="D25" s="10"/>
      <c r="E25" s="10"/>
      <c r="F25" s="10"/>
      <c r="G25" s="10"/>
      <c r="H25" s="10"/>
    </row>
  </sheetData>
  <mergeCells count="6">
    <mergeCell ref="A1:N1"/>
    <mergeCell ref="A18:D18"/>
    <mergeCell ref="A3:A4"/>
    <mergeCell ref="A16:H16"/>
    <mergeCell ref="A17:H17"/>
    <mergeCell ref="C3:N3"/>
  </mergeCells>
  <phoneticPr fontId="0" type="noConversion"/>
  <printOptions horizontalCentered="1" verticalCentered="1"/>
  <pageMargins left="0.19685039370078741" right="0.19685039370078741" top="0.6692913385826772" bottom="0.47244094488188981" header="0.31496062992125984" footer="0.19685039370078741"/>
  <pageSetup paperSize="9" scale="67" orientation="landscape" r:id="rId1"/>
  <headerFooter alignWithMargins="0">
    <oddHeader>&amp;R&amp;"Times New Roman,Regular"&amp;12&amp;A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N16"/>
  <sheetViews>
    <sheetView showGridLines="0" zoomScale="80" zoomScaleNormal="80" workbookViewId="0">
      <selection sqref="A1:N1"/>
    </sheetView>
  </sheetViews>
  <sheetFormatPr defaultRowHeight="13.5" customHeight="1"/>
  <cols>
    <col min="1" max="1" width="58.28515625" style="15" customWidth="1"/>
    <col min="2" max="2" width="9.7109375" style="13" customWidth="1"/>
    <col min="3" max="16384" width="9.140625" style="13"/>
  </cols>
  <sheetData>
    <row r="1" spans="1:14" ht="57" customHeight="1">
      <c r="A1" s="192" t="s">
        <v>15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</row>
    <row r="2" spans="1:14" ht="26.25" customHeight="1">
      <c r="A2" s="59"/>
      <c r="B2" s="123"/>
      <c r="C2" s="124"/>
      <c r="D2" s="124"/>
      <c r="E2" s="125"/>
      <c r="F2" s="125"/>
      <c r="G2" s="125"/>
      <c r="H2" s="125"/>
      <c r="I2" s="125"/>
      <c r="J2" s="125"/>
      <c r="K2" s="125"/>
      <c r="L2" s="125"/>
      <c r="M2" s="125"/>
      <c r="N2" s="126" t="s">
        <v>0</v>
      </c>
    </row>
    <row r="3" spans="1:14" ht="38.25" customHeight="1">
      <c r="A3" s="164" t="s">
        <v>53</v>
      </c>
      <c r="B3" s="103">
        <v>2020</v>
      </c>
      <c r="C3" s="189">
        <v>2021</v>
      </c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1"/>
    </row>
    <row r="4" spans="1:14" ht="36.75" customHeight="1">
      <c r="A4" s="185"/>
      <c r="B4" s="104">
        <v>12</v>
      </c>
      <c r="C4" s="127">
        <v>1</v>
      </c>
      <c r="D4" s="127">
        <v>2</v>
      </c>
      <c r="E4" s="127">
        <v>3</v>
      </c>
      <c r="F4" s="127">
        <v>4</v>
      </c>
      <c r="G4" s="127">
        <v>5</v>
      </c>
      <c r="H4" s="127">
        <v>6</v>
      </c>
      <c r="I4" s="127">
        <v>7</v>
      </c>
      <c r="J4" s="127">
        <v>8</v>
      </c>
      <c r="K4" s="127">
        <v>9</v>
      </c>
      <c r="L4" s="127">
        <v>10</v>
      </c>
      <c r="M4" s="127">
        <v>11</v>
      </c>
      <c r="N4" s="127">
        <v>12</v>
      </c>
    </row>
    <row r="5" spans="1:14" ht="35.1" customHeight="1">
      <c r="A5" s="2" t="s">
        <v>19</v>
      </c>
      <c r="B5" s="95">
        <v>24.86</v>
      </c>
      <c r="C5" s="95">
        <v>24.86</v>
      </c>
      <c r="D5" s="95">
        <v>24.85</v>
      </c>
      <c r="E5" s="95">
        <v>24.83</v>
      </c>
      <c r="F5" s="95">
        <v>24.84</v>
      </c>
      <c r="G5" s="95">
        <v>24.84</v>
      </c>
      <c r="H5" s="95">
        <v>24.84</v>
      </c>
      <c r="I5" s="95">
        <v>24.82</v>
      </c>
      <c r="J5" s="95">
        <v>24.85</v>
      </c>
      <c r="K5" s="95">
        <v>24.85</v>
      </c>
      <c r="L5" s="95">
        <v>24.85</v>
      </c>
      <c r="M5" s="95">
        <v>24.92</v>
      </c>
      <c r="N5" s="95">
        <v>24.92</v>
      </c>
    </row>
    <row r="6" spans="1:14" ht="35.1" customHeight="1">
      <c r="A6" s="2" t="s">
        <v>20</v>
      </c>
      <c r="B6" s="95">
        <v>10.41</v>
      </c>
      <c r="C6" s="95">
        <v>10.41</v>
      </c>
      <c r="D6" s="95">
        <v>10.33</v>
      </c>
      <c r="E6" s="95">
        <v>10.34</v>
      </c>
      <c r="F6" s="95">
        <v>10.34</v>
      </c>
      <c r="G6" s="95">
        <v>10.24</v>
      </c>
      <c r="H6" s="95">
        <v>10.24</v>
      </c>
      <c r="I6" s="95">
        <v>10.24</v>
      </c>
      <c r="J6" s="95">
        <v>10.15</v>
      </c>
      <c r="K6" s="95">
        <v>10.15</v>
      </c>
      <c r="L6" s="95">
        <v>10.15</v>
      </c>
      <c r="M6" s="95">
        <v>10.039999999999999</v>
      </c>
      <c r="N6" s="95">
        <v>10.029999999999999</v>
      </c>
    </row>
    <row r="7" spans="1:14" ht="35.1" customHeight="1">
      <c r="A7" s="2" t="s">
        <v>21</v>
      </c>
      <c r="B7" s="95">
        <v>16.89</v>
      </c>
      <c r="C7" s="95">
        <v>16.899999999999999</v>
      </c>
      <c r="D7" s="95">
        <v>17.14</v>
      </c>
      <c r="E7" s="95">
        <v>17.149999999999999</v>
      </c>
      <c r="F7" s="95">
        <v>17.149999999999999</v>
      </c>
      <c r="G7" s="95">
        <v>17.5</v>
      </c>
      <c r="H7" s="95">
        <v>17.489999999999998</v>
      </c>
      <c r="I7" s="95">
        <v>17.48</v>
      </c>
      <c r="J7" s="95">
        <v>17.809999999999999</v>
      </c>
      <c r="K7" s="95">
        <v>17.8</v>
      </c>
      <c r="L7" s="95">
        <v>17.79</v>
      </c>
      <c r="M7" s="95">
        <v>18.04</v>
      </c>
      <c r="N7" s="95">
        <v>18.03</v>
      </c>
    </row>
    <row r="8" spans="1:14" ht="35.1" customHeight="1">
      <c r="A8" s="2" t="s">
        <v>12</v>
      </c>
      <c r="B8" s="95">
        <v>21.72</v>
      </c>
      <c r="C8" s="95">
        <v>21.71</v>
      </c>
      <c r="D8" s="95">
        <v>21.62</v>
      </c>
      <c r="E8" s="95">
        <v>21.61</v>
      </c>
      <c r="F8" s="95">
        <v>21.6</v>
      </c>
      <c r="G8" s="95">
        <v>21.54</v>
      </c>
      <c r="H8" s="95">
        <v>21.54</v>
      </c>
      <c r="I8" s="95">
        <v>21.55</v>
      </c>
      <c r="J8" s="95">
        <v>21.45</v>
      </c>
      <c r="K8" s="95">
        <v>21.45</v>
      </c>
      <c r="L8" s="95">
        <v>21.45</v>
      </c>
      <c r="M8" s="95">
        <v>21.28</v>
      </c>
      <c r="N8" s="95">
        <v>21.28</v>
      </c>
    </row>
    <row r="9" spans="1:14" ht="35.1" customHeight="1">
      <c r="A9" s="113" t="s">
        <v>74</v>
      </c>
      <c r="B9" s="95">
        <v>8.5500000000000007</v>
      </c>
      <c r="C9" s="95">
        <v>8.5500000000000007</v>
      </c>
      <c r="D9" s="95">
        <v>8.5399999999999991</v>
      </c>
      <c r="E9" s="95">
        <v>8.5399999999999991</v>
      </c>
      <c r="F9" s="95">
        <v>8.5399999999999991</v>
      </c>
      <c r="G9" s="95">
        <v>8.4600000000000009</v>
      </c>
      <c r="H9" s="95">
        <v>8.4600000000000009</v>
      </c>
      <c r="I9" s="95">
        <v>8.4600000000000009</v>
      </c>
      <c r="J9" s="95">
        <v>8.39</v>
      </c>
      <c r="K9" s="95">
        <v>8.39</v>
      </c>
      <c r="L9" s="95">
        <v>8.3800000000000008</v>
      </c>
      <c r="M9" s="95">
        <v>8.43</v>
      </c>
      <c r="N9" s="95">
        <v>8.43</v>
      </c>
    </row>
    <row r="10" spans="1:14" ht="35.1" customHeight="1">
      <c r="A10" s="2" t="s">
        <v>22</v>
      </c>
      <c r="B10" s="95">
        <v>8.65</v>
      </c>
      <c r="C10" s="95">
        <v>8.65</v>
      </c>
      <c r="D10" s="95">
        <v>8.58</v>
      </c>
      <c r="E10" s="95">
        <v>8.58</v>
      </c>
      <c r="F10" s="95">
        <v>8.58</v>
      </c>
      <c r="G10" s="95">
        <v>8.49</v>
      </c>
      <c r="H10" s="95">
        <v>8.49</v>
      </c>
      <c r="I10" s="95">
        <v>8.49</v>
      </c>
      <c r="J10" s="95">
        <v>8.41</v>
      </c>
      <c r="K10" s="95">
        <v>8.41</v>
      </c>
      <c r="L10" s="95">
        <v>8.42</v>
      </c>
      <c r="M10" s="95">
        <v>8.35</v>
      </c>
      <c r="N10" s="95">
        <v>8.36</v>
      </c>
    </row>
    <row r="11" spans="1:14" ht="35.1" customHeight="1">
      <c r="A11" s="2" t="s">
        <v>23</v>
      </c>
      <c r="B11" s="95">
        <v>4.63</v>
      </c>
      <c r="C11" s="95">
        <v>4.63</v>
      </c>
      <c r="D11" s="95">
        <v>4.62</v>
      </c>
      <c r="E11" s="95">
        <v>4.63</v>
      </c>
      <c r="F11" s="95">
        <v>4.63</v>
      </c>
      <c r="G11" s="95">
        <v>4.62</v>
      </c>
      <c r="H11" s="95">
        <v>4.63</v>
      </c>
      <c r="I11" s="95">
        <v>4.6399999999999997</v>
      </c>
      <c r="J11" s="95">
        <v>4.63</v>
      </c>
      <c r="K11" s="95">
        <v>4.63</v>
      </c>
      <c r="L11" s="95">
        <v>4.6399999999999997</v>
      </c>
      <c r="M11" s="95">
        <v>4.63</v>
      </c>
      <c r="N11" s="95">
        <v>4.6399999999999997</v>
      </c>
    </row>
    <row r="12" spans="1:14" ht="35.1" customHeight="1">
      <c r="A12" s="2" t="s">
        <v>24</v>
      </c>
      <c r="B12" s="95">
        <v>2.5099999999999998</v>
      </c>
      <c r="C12" s="95">
        <v>2.5099999999999998</v>
      </c>
      <c r="D12" s="95">
        <v>2.56</v>
      </c>
      <c r="E12" s="95">
        <v>2.56</v>
      </c>
      <c r="F12" s="95">
        <v>2.56</v>
      </c>
      <c r="G12" s="95">
        <v>2.58</v>
      </c>
      <c r="H12" s="95">
        <v>2.58</v>
      </c>
      <c r="I12" s="95">
        <v>2.59</v>
      </c>
      <c r="J12" s="95">
        <v>2.6</v>
      </c>
      <c r="K12" s="95">
        <v>2.61</v>
      </c>
      <c r="L12" s="95">
        <v>2.61</v>
      </c>
      <c r="M12" s="95">
        <v>2.62</v>
      </c>
      <c r="N12" s="95">
        <v>2.62</v>
      </c>
    </row>
    <row r="13" spans="1:14" ht="35.1" customHeight="1">
      <c r="A13" s="46" t="s">
        <v>25</v>
      </c>
      <c r="B13" s="95">
        <v>1.78</v>
      </c>
      <c r="C13" s="95">
        <v>1.78</v>
      </c>
      <c r="D13" s="95">
        <v>1.76</v>
      </c>
      <c r="E13" s="95">
        <v>1.76</v>
      </c>
      <c r="F13" s="95">
        <v>1.76</v>
      </c>
      <c r="G13" s="95">
        <v>1.73</v>
      </c>
      <c r="H13" s="95">
        <v>1.73</v>
      </c>
      <c r="I13" s="95">
        <v>1.73</v>
      </c>
      <c r="J13" s="95">
        <v>1.71</v>
      </c>
      <c r="K13" s="95">
        <v>1.71</v>
      </c>
      <c r="L13" s="95">
        <v>1.71</v>
      </c>
      <c r="M13" s="95">
        <v>1.69</v>
      </c>
      <c r="N13" s="95">
        <v>1.69</v>
      </c>
    </row>
    <row r="14" spans="1:14" ht="35.1" customHeight="1">
      <c r="A14" s="14" t="s">
        <v>4</v>
      </c>
      <c r="B14" s="95">
        <v>100</v>
      </c>
      <c r="C14" s="95">
        <v>100</v>
      </c>
      <c r="D14" s="95">
        <v>100</v>
      </c>
      <c r="E14" s="95">
        <v>100</v>
      </c>
      <c r="F14" s="95">
        <v>100</v>
      </c>
      <c r="G14" s="95">
        <v>100.00000000000001</v>
      </c>
      <c r="H14" s="95">
        <v>99.999999999999986</v>
      </c>
      <c r="I14" s="95">
        <v>100.00000000000001</v>
      </c>
      <c r="J14" s="95">
        <v>99.999999999999986</v>
      </c>
      <c r="K14" s="95">
        <v>99.999999999999986</v>
      </c>
      <c r="L14" s="95">
        <v>99.999999999999986</v>
      </c>
      <c r="M14" s="95">
        <v>99.999999999999986</v>
      </c>
      <c r="N14" s="95">
        <v>99.999999999999986</v>
      </c>
    </row>
    <row r="16" spans="1:14" ht="17.100000000000001" customHeight="1">
      <c r="A16" s="13"/>
    </row>
  </sheetData>
  <mergeCells count="3">
    <mergeCell ref="A3:A4"/>
    <mergeCell ref="C3:N3"/>
    <mergeCell ref="A1:N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91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11</vt:i4>
      </vt:variant>
    </vt:vector>
  </HeadingPairs>
  <TitlesOfParts>
    <vt:vector size="31" baseType="lpstr">
      <vt:lpstr>Table №1-PIC </vt:lpstr>
      <vt:lpstr>Table №2-PIC</vt:lpstr>
      <vt:lpstr>Table №2.1-PIC</vt:lpstr>
      <vt:lpstr>Table № 2.2-PIC</vt:lpstr>
      <vt:lpstr>Table №2.2.1-PIC</vt:lpstr>
      <vt:lpstr>Table №2.2.2-PIC</vt:lpstr>
      <vt:lpstr>Table №2.2.3-PIC</vt:lpstr>
      <vt:lpstr>Table №1-PF</vt:lpstr>
      <vt:lpstr>Table №1.1-PF</vt:lpstr>
      <vt:lpstr>Table №1.2-PF</vt:lpstr>
      <vt:lpstr>Table №1.2.1-PF</vt:lpstr>
      <vt:lpstr>Table №1.2.2-PF</vt:lpstr>
      <vt:lpstr>Table № 2-PF</vt:lpstr>
      <vt:lpstr>Table №2.1-PF</vt:lpstr>
      <vt:lpstr>Table №2.2-PF</vt:lpstr>
      <vt:lpstr>Table №2.2.1-PF </vt:lpstr>
      <vt:lpstr>Chart №1 </vt:lpstr>
      <vt:lpstr>Chart №2</vt:lpstr>
      <vt:lpstr>Chart №3</vt:lpstr>
      <vt:lpstr>Chart №4</vt:lpstr>
      <vt:lpstr>'Table № 2.2-PIC'!Print_Area</vt:lpstr>
      <vt:lpstr>'Table №1.1-PF'!Print_Area</vt:lpstr>
      <vt:lpstr>'Table №1.2.1-PF'!Print_Area</vt:lpstr>
      <vt:lpstr>'Table №1.2.2-PF'!Print_Area</vt:lpstr>
      <vt:lpstr>'Table №1.2-PF'!Print_Area</vt:lpstr>
      <vt:lpstr>'Table №1-PIC '!Print_Area</vt:lpstr>
      <vt:lpstr>'Table №2.1-PF'!Print_Area</vt:lpstr>
      <vt:lpstr>'Table №2.1-PIC'!Print_Area</vt:lpstr>
      <vt:lpstr>'Table №2.2.1-PF '!Print_Area</vt:lpstr>
      <vt:lpstr>'Table №2.2-PF'!Print_Area</vt:lpstr>
      <vt:lpstr>'Table №2-PIC'!Print_Area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dimov_ne</dc:creator>
  <cp:lastModifiedBy>Valentina Lilova</cp:lastModifiedBy>
  <cp:lastPrinted>2022-04-21T11:35:24Z</cp:lastPrinted>
  <dcterms:created xsi:type="dcterms:W3CDTF">2008-05-09T10:07:54Z</dcterms:created>
  <dcterms:modified xsi:type="dcterms:W3CDTF">2022-04-21T11:36:08Z</dcterms:modified>
</cp:coreProperties>
</file>