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Показатели_дружества" sheetId="1" r:id="rId1"/>
    <sheet name="Показатели_подотрасли" sheetId="2" r:id="rId2"/>
    <sheet name="Финансови_показатели_А-Я" sheetId="3" r:id="rId3"/>
    <sheet name="Финансови_показатели_П&amp;З" sheetId="4" r:id="rId4"/>
  </sheets>
  <definedNames>
    <definedName name="_xlnm.Print_Titles" localSheetId="2">'Финансови_показатели_А-Я'!$4:$7</definedName>
    <definedName name="_xlnm.Print_Titles" localSheetId="3">'Финансови_показатели_П&amp;З'!$4:$7</definedName>
  </definedNames>
  <calcPr fullCalcOnLoad="1"/>
</workbook>
</file>

<file path=xl/sharedStrings.xml><?xml version="1.0" encoding="utf-8"?>
<sst xmlns="http://schemas.openxmlformats.org/spreadsheetml/2006/main" count="2304" uniqueCount="1162">
  <si>
    <t>ADVANC</t>
  </si>
  <si>
    <t>ИД Адванс инвест АД-София</t>
  </si>
  <si>
    <t>Неофициален Пазар на акции</t>
  </si>
  <si>
    <t>AFH</t>
  </si>
  <si>
    <t>Фаворит Холд АД-София</t>
  </si>
  <si>
    <t>Официален Пазар Акции сегмент "C"</t>
  </si>
  <si>
    <t>AKBHL</t>
  </si>
  <si>
    <t>АКБ Корпорация ХАД-София</t>
  </si>
  <si>
    <t>AKTIV</t>
  </si>
  <si>
    <t>Актив Пропъртис АДСИЦ-Пловдив</t>
  </si>
  <si>
    <t>AKUMP</t>
  </si>
  <si>
    <t>Акумпласт АД-Добрич</t>
  </si>
  <si>
    <t>ALB</t>
  </si>
  <si>
    <t>Албена АД-к.к. Албена</t>
  </si>
  <si>
    <t>ALBA</t>
  </si>
  <si>
    <t>Алба-Виа АД-София</t>
  </si>
  <si>
    <t>ALBHL</t>
  </si>
  <si>
    <t>Албена Инвест Холдинг АД-к.к. Албена</t>
  </si>
  <si>
    <t>ALUM</t>
  </si>
  <si>
    <t>Алкомет АД-Шумен</t>
  </si>
  <si>
    <t>ARBAN</t>
  </si>
  <si>
    <t>Гранд хотел В.Търново АД-Велико Търново</t>
  </si>
  <si>
    <t>ARMHL</t>
  </si>
  <si>
    <t>Армейски Холдинг АД-София</t>
  </si>
  <si>
    <t>AROMA</t>
  </si>
  <si>
    <t>Арома АД-София</t>
  </si>
  <si>
    <t>ASEBT</t>
  </si>
  <si>
    <t>Асеновград БТ АД-Асеновград</t>
  </si>
  <si>
    <t>3</t>
  </si>
  <si>
    <t>ASKRE</t>
  </si>
  <si>
    <t>Асенова крепост АД-Асеновград</t>
  </si>
  <si>
    <t>ATERA</t>
  </si>
  <si>
    <t>AVBLD</t>
  </si>
  <si>
    <t>А.В. Билдингс АД-София</t>
  </si>
  <si>
    <t>BALKL</t>
  </si>
  <si>
    <t>Балкан АД-Ловеч</t>
  </si>
  <si>
    <t>BCH</t>
  </si>
  <si>
    <t>Булгар Чех Инвест Холдинг АД-Смолян</t>
  </si>
  <si>
    <t>BELOP</t>
  </si>
  <si>
    <t>Белопал АД-Търговище /в несъстоятелност/</t>
  </si>
  <si>
    <t>BEROE</t>
  </si>
  <si>
    <t>Машпроектинженеринг АД-Стара Загора /в несъстоятелност/</t>
  </si>
  <si>
    <t>BHC</t>
  </si>
  <si>
    <t>Българска Холдингова Компания АД-София</t>
  </si>
  <si>
    <t>BIOEK</t>
  </si>
  <si>
    <t>Биоеко АД-Варна</t>
  </si>
  <si>
    <t>BIOV</t>
  </si>
  <si>
    <t>Биовет АД-Пещера</t>
  </si>
  <si>
    <t>BITEX</t>
  </si>
  <si>
    <t>BLABT</t>
  </si>
  <si>
    <t>Благоевград-БТ АД-Благоевград</t>
  </si>
  <si>
    <t>BMREIT</t>
  </si>
  <si>
    <t>BREF</t>
  </si>
  <si>
    <t>BRIB</t>
  </si>
  <si>
    <t>ТБ Стопанска и Инвестиционна Банка АД-София</t>
  </si>
  <si>
    <t>BRP</t>
  </si>
  <si>
    <t>Параходство Българско речно плаване АД-Русе</t>
  </si>
  <si>
    <t>BSTR</t>
  </si>
  <si>
    <t>ЗПАД Булстрад-София</t>
  </si>
  <si>
    <t>BTC</t>
  </si>
  <si>
    <t>Българска телекомуникационна компания АД-София</t>
  </si>
  <si>
    <t>BTH</t>
  </si>
  <si>
    <t>Булгартабак-холдинг АД-София</t>
  </si>
  <si>
    <t>BUKT</t>
  </si>
  <si>
    <t>Букет АД-Нова Загора</t>
  </si>
  <si>
    <t>BULES</t>
  </si>
  <si>
    <t>Булес АД-Бургас /в ликвидация/</t>
  </si>
  <si>
    <t>BULSTH</t>
  </si>
  <si>
    <t>Ютекс Холдинг АД-София</t>
  </si>
  <si>
    <t>BULTZ</t>
  </si>
  <si>
    <t>Оранжерии АД-Сливен/в несъстоятелност/</t>
  </si>
  <si>
    <t>BULVI</t>
  </si>
  <si>
    <t>България-29 АД-София</t>
  </si>
  <si>
    <t>BUROZ</t>
  </si>
  <si>
    <t>Българска роза-Пловдив АД-Пловдив</t>
  </si>
  <si>
    <t>BVH</t>
  </si>
  <si>
    <t>Булвеста Холдинг АД-София</t>
  </si>
  <si>
    <t>BZAH</t>
  </si>
  <si>
    <t>Българска захар АД-Долна Митрополия</t>
  </si>
  <si>
    <t>CAPTL</t>
  </si>
  <si>
    <t>ИД Капман Капитал АД-София</t>
  </si>
  <si>
    <t>CCB</t>
  </si>
  <si>
    <t>ТБ Централна кооперативна банка АД-София</t>
  </si>
  <si>
    <t>Официален Пазар Акции сегмент "B"</t>
  </si>
  <si>
    <t>CENHL</t>
  </si>
  <si>
    <t>Стара планина Холд АД-София</t>
  </si>
  <si>
    <t>CHUG</t>
  </si>
  <si>
    <t>CIPR</t>
  </si>
  <si>
    <t>Ципринус АД-Пловдив /в несъстоятелност/</t>
  </si>
  <si>
    <t>COLOS</t>
  </si>
  <si>
    <t>Колос-1 АДСИЦ-София</t>
  </si>
  <si>
    <t>DAB</t>
  </si>
  <si>
    <t>Дъб АД-Враца</t>
  </si>
  <si>
    <t>DEKOT</t>
  </si>
  <si>
    <t>Декотекс АД-Сливен</t>
  </si>
  <si>
    <t>DETBU</t>
  </si>
  <si>
    <t>Монолит Стил АД-Бургас</t>
  </si>
  <si>
    <t>DIAM</t>
  </si>
  <si>
    <t>Диамант АД-Разград /в несъстоятелност/</t>
  </si>
  <si>
    <t>DJERM</t>
  </si>
  <si>
    <t>Джерман-София АД-София</t>
  </si>
  <si>
    <t>DOBHL</t>
  </si>
  <si>
    <t>Добруджа холдинг АД-Добрич</t>
  </si>
  <si>
    <t>DOBRO</t>
  </si>
  <si>
    <t>Добротица-БСК АД-Добрич</t>
  </si>
  <si>
    <t>DOMIN</t>
  </si>
  <si>
    <t>Доминант финанс АД-София</t>
  </si>
  <si>
    <t>DOVUHL</t>
  </si>
  <si>
    <t>Доверие Обединен Холдинг АД-София</t>
  </si>
  <si>
    <t>DRUPL</t>
  </si>
  <si>
    <t>Дружба стъкларски заводи АД-София</t>
  </si>
  <si>
    <t>DRURA</t>
  </si>
  <si>
    <t>Дружба АД-Разград</t>
  </si>
  <si>
    <t>DSPED</t>
  </si>
  <si>
    <t>Деспред АД-София</t>
  </si>
  <si>
    <t>DUPBT</t>
  </si>
  <si>
    <t>Дупница-БТ АД-Дупница</t>
  </si>
  <si>
    <t>DZI</t>
  </si>
  <si>
    <t>EAZ</t>
  </si>
  <si>
    <t>ЕАЗ АД-Пловдив</t>
  </si>
  <si>
    <t>EKART</t>
  </si>
  <si>
    <t>Екарисаж-Тенево АД-Тенево /в ликвидация/</t>
  </si>
  <si>
    <t>EKOFT</t>
  </si>
  <si>
    <t>Екофилтър АД-Бургас</t>
  </si>
  <si>
    <t>ELANEF</t>
  </si>
  <si>
    <t>ИД Елана Еврофонд АД-София</t>
  </si>
  <si>
    <t>ELARG</t>
  </si>
  <si>
    <t>ELENI</t>
  </si>
  <si>
    <t>Елените АД-Пловдив</t>
  </si>
  <si>
    <t>ELHIM</t>
  </si>
  <si>
    <t>Елхим Искра АД-Пазарджик</t>
  </si>
  <si>
    <t>ELHYF</t>
  </si>
  <si>
    <t>ELKA</t>
  </si>
  <si>
    <t>Електроника АД-София</t>
  </si>
  <si>
    <t>ELMA</t>
  </si>
  <si>
    <t>Елма АД-Троян</t>
  </si>
  <si>
    <t>ELMET</t>
  </si>
  <si>
    <t>Електрометал АД-Пазарджик</t>
  </si>
  <si>
    <t>2</t>
  </si>
  <si>
    <t>ELPO</t>
  </si>
  <si>
    <t>ЕЛПО АД-Николаево</t>
  </si>
  <si>
    <t>ELTOS</t>
  </si>
  <si>
    <t>Спарки Елтос АД-Ловеч</t>
  </si>
  <si>
    <t>EMKA</t>
  </si>
  <si>
    <t>ЕМКА АД-Севлиево</t>
  </si>
  <si>
    <t>EMPI</t>
  </si>
  <si>
    <t>ЕМПИ АД-Тополово</t>
  </si>
  <si>
    <t>ENER</t>
  </si>
  <si>
    <t>Енергия АД-Търговище</t>
  </si>
  <si>
    <t>ENKAB</t>
  </si>
  <si>
    <t>Енергокабел АД-София /в несъстоятелност/</t>
  </si>
  <si>
    <t>ENRB</t>
  </si>
  <si>
    <t>Енергоремонт Бобов Дол АД-Големо село</t>
  </si>
  <si>
    <t>ENRR</t>
  </si>
  <si>
    <t>Енергоремонт Русе АД-Русе</t>
  </si>
  <si>
    <t>ENRV</t>
  </si>
  <si>
    <t>Енергоремонт Варна АД-Варна</t>
  </si>
  <si>
    <t>ERGC</t>
  </si>
  <si>
    <t>ERH</t>
  </si>
  <si>
    <t>Енергоремонт Холдинг АД-София</t>
  </si>
  <si>
    <t>EVHL</t>
  </si>
  <si>
    <t>Еврохолд АД-София</t>
  </si>
  <si>
    <t>FAZAN</t>
  </si>
  <si>
    <t>Фазан АД-Русе</t>
  </si>
  <si>
    <t>FILEX</t>
  </si>
  <si>
    <t>Филтекс АД-Пловдив</t>
  </si>
  <si>
    <t>FORM</t>
  </si>
  <si>
    <t>Формопласт АД-Кърджали</t>
  </si>
  <si>
    <t>FZLES</t>
  </si>
  <si>
    <t>Фазерлес АД-Силистра</t>
  </si>
  <si>
    <t>GAGBT</t>
  </si>
  <si>
    <t>Пловдив Юрий Гагарин БТ АД-Пловдив</t>
  </si>
  <si>
    <t>GAMA</t>
  </si>
  <si>
    <t>Гамакабел АД-Смолян</t>
  </si>
  <si>
    <t>GAMZA</t>
  </si>
  <si>
    <t>Северкооп Гъмза Холдинг АД-София</t>
  </si>
  <si>
    <t>GAZ</t>
  </si>
  <si>
    <t>Проучване и добив на нефт и газ ЕАД-Плевен</t>
  </si>
  <si>
    <t>GDBT</t>
  </si>
  <si>
    <t>Гоце Делчев-БТ АД-Гоце Делчев</t>
  </si>
  <si>
    <t>GERIL</t>
  </si>
  <si>
    <t>Герила АД-Върбица</t>
  </si>
  <si>
    <t>GHVMP</t>
  </si>
  <si>
    <t>Гранд хотел Варна АД-Варна</t>
  </si>
  <si>
    <t>HANKR</t>
  </si>
  <si>
    <t>Хан Крум АД-Крумовград</t>
  </si>
  <si>
    <t>HASBT</t>
  </si>
  <si>
    <t>HASK</t>
  </si>
  <si>
    <t>Холдинг Асенова Крепост АД-Асеновград</t>
  </si>
  <si>
    <t>HCEN</t>
  </si>
  <si>
    <t>Холдинг Център АД-Стара Загора</t>
  </si>
  <si>
    <t>HDD</t>
  </si>
  <si>
    <t>ХД Дунав АД-Враца</t>
  </si>
  <si>
    <t>HDOM</t>
  </si>
  <si>
    <t>Наш Дом България Холдинг АД-София</t>
  </si>
  <si>
    <t>HDPAT</t>
  </si>
  <si>
    <t>ХД Пътища АД-София</t>
  </si>
  <si>
    <t>HEKI</t>
  </si>
  <si>
    <t>Екип-98 Холдинг АД-София</t>
  </si>
  <si>
    <t>HEKO</t>
  </si>
  <si>
    <t>Екоинвест Холдинг АД-Козлодуй</t>
  </si>
  <si>
    <t>HES</t>
  </si>
  <si>
    <t>Хидравлични елементи и системи АД-Ямбол</t>
  </si>
  <si>
    <t>HFSI</t>
  </si>
  <si>
    <t>ФС Холдинг АД-Дупница</t>
  </si>
  <si>
    <t>HGI</t>
  </si>
  <si>
    <t>Гарант Инвест Холдинг АД-Кюстендил</t>
  </si>
  <si>
    <t>HHI</t>
  </si>
  <si>
    <t>Костенец-ХХИ АД-Костенец</t>
  </si>
  <si>
    <t>HIDPN</t>
  </si>
  <si>
    <t>Хидропневмотехника АД-Казанлък</t>
  </si>
  <si>
    <t>HIK</t>
  </si>
  <si>
    <t>Индустриална Холдингова Компания АД-София</t>
  </si>
  <si>
    <t>HIKA</t>
  </si>
  <si>
    <t>Индустриален Капитал Холдинг АД-София</t>
  </si>
  <si>
    <t>HIMKO</t>
  </si>
  <si>
    <t>Химко АД-Враца</t>
  </si>
  <si>
    <t>HIZO</t>
  </si>
  <si>
    <t>Изотсервиз Холдинг АД-София</t>
  </si>
  <si>
    <t>HKOM</t>
  </si>
  <si>
    <t>Ком холдинг АД-Димитровград</t>
  </si>
  <si>
    <t>HKON</t>
  </si>
  <si>
    <t>Континентал Холдинг АД-Перник</t>
  </si>
  <si>
    <t>HMAS</t>
  </si>
  <si>
    <t>Химмаш АД-Хасково</t>
  </si>
  <si>
    <t>HNIC</t>
  </si>
  <si>
    <t>Никотиана БТ Холдинг АД-София</t>
  </si>
  <si>
    <t>HNVEK</t>
  </si>
  <si>
    <t>Холдинг Нов Век АД-София</t>
  </si>
  <si>
    <t>HORINV</t>
  </si>
  <si>
    <t>Орел Инвест АД-София</t>
  </si>
  <si>
    <t>HPLD</t>
  </si>
  <si>
    <t>Пълдин Холдинг АД-Пловдив</t>
  </si>
  <si>
    <t>HREP</t>
  </si>
  <si>
    <t>Република Холдинг АД-София</t>
  </si>
  <si>
    <t>HRU</t>
  </si>
  <si>
    <t>Руен Холдинг АД-Кюстендил</t>
  </si>
  <si>
    <t>HRZ</t>
  </si>
  <si>
    <t>Родна Земя Холдинг АД-Бургас/в ликвидация/</t>
  </si>
  <si>
    <t>HSI</t>
  </si>
  <si>
    <t>Сила Холдинг АД-Пазарджик</t>
  </si>
  <si>
    <t>HSLB</t>
  </si>
  <si>
    <t>Слънчев Бряг Холдинг АД-к.к.Слънчев бряг</t>
  </si>
  <si>
    <t>HSOF</t>
  </si>
  <si>
    <t>Холдинг Света София АД-София</t>
  </si>
  <si>
    <t>HSTR</t>
  </si>
  <si>
    <t>Стройинвест холдинг АД-София</t>
  </si>
  <si>
    <t>HUG</t>
  </si>
  <si>
    <t>Холдинг Кооп-Юг АД-София</t>
  </si>
  <si>
    <t>HUGO</t>
  </si>
  <si>
    <t>Югоизточен Холдинг АД-Нова Загора</t>
  </si>
  <si>
    <t>HVAR</t>
  </si>
  <si>
    <t>HZAG</t>
  </si>
  <si>
    <t>Зенит Агрохолдинг АД-София</t>
  </si>
  <si>
    <t>IBG</t>
  </si>
  <si>
    <t>Инвестор.БГ АД-София</t>
  </si>
  <si>
    <t>ICPD</t>
  </si>
  <si>
    <t>Интеркапитал Пропърти Дивелопмънт АДСИЦ-София</t>
  </si>
  <si>
    <t>IHLBL</t>
  </si>
  <si>
    <t>Индустриален Холдинг България АД-София</t>
  </si>
  <si>
    <t>Официален Пазар Акции сегмент "A"</t>
  </si>
  <si>
    <t>IMMI</t>
  </si>
  <si>
    <t>ИММИ АД-София</t>
  </si>
  <si>
    <t>INCEL</t>
  </si>
  <si>
    <t>Инст. по целулоза и хартия АД-София</t>
  </si>
  <si>
    <t>INDF</t>
  </si>
  <si>
    <t>ИД Индустриален Фонд АД-София</t>
  </si>
  <si>
    <t>ININ</t>
  </si>
  <si>
    <t>Интрансмаш-инженеринг АД-София</t>
  </si>
  <si>
    <t>INIZD</t>
  </si>
  <si>
    <t>Инструменти и изделия АД-София</t>
  </si>
  <si>
    <t>INS</t>
  </si>
  <si>
    <t>ИнтерСтандартс АД-София</t>
  </si>
  <si>
    <t>INTER</t>
  </si>
  <si>
    <t>Интериор АД-Елена /в несъстоятелност/</t>
  </si>
  <si>
    <t>INTERL</t>
  </si>
  <si>
    <t>Интерлоджик-имоти АД-София</t>
  </si>
  <si>
    <t>INTLL</t>
  </si>
  <si>
    <t>Интерлоджик-лизинг АД-София</t>
  </si>
  <si>
    <t>ISKAR</t>
  </si>
  <si>
    <t>Искър транспорт АД-Варна</t>
  </si>
  <si>
    <t>ISPBT</t>
  </si>
  <si>
    <t>Исперих-БТ АД-Исперих</t>
  </si>
  <si>
    <t>IZGRE</t>
  </si>
  <si>
    <t>Изгрев-66 АД-Пловдив</t>
  </si>
  <si>
    <t>KABIL</t>
  </si>
  <si>
    <t>Кабиле-ЛБ АД-Ямбол</t>
  </si>
  <si>
    <t>KAU</t>
  </si>
  <si>
    <t>Каучук АД-Пазарджик</t>
  </si>
  <si>
    <t>KDN</t>
  </si>
  <si>
    <t>Капитан Дядо Никола АД-Габрово</t>
  </si>
  <si>
    <t>KDSIC</t>
  </si>
  <si>
    <t>Капитал Директ-1 АДСИЦ-София</t>
  </si>
  <si>
    <t>KITKA</t>
  </si>
  <si>
    <t>Китка АД-Нови Пазар /в несъстоятелност/</t>
  </si>
  <si>
    <t>KMH</t>
  </si>
  <si>
    <t>Завод за хартия-Белово АД-Белово</t>
  </si>
  <si>
    <t>KMM</t>
  </si>
  <si>
    <t>КММ-68 АД-Шумен</t>
  </si>
  <si>
    <t>KNEZ</t>
  </si>
  <si>
    <t>Кнезим АД-Кнежа</t>
  </si>
  <si>
    <t>KONIS</t>
  </si>
  <si>
    <t>Кюстендилски индустриален парк АД-Кюстендил</t>
  </si>
  <si>
    <t>KOPR</t>
  </si>
  <si>
    <t>Коприна АД-Свиленград</t>
  </si>
  <si>
    <t>KOTL</t>
  </si>
  <si>
    <t>Котлостроене АД-София</t>
  </si>
  <si>
    <t>KPLOD</t>
  </si>
  <si>
    <t>Кюстендилски плод АД-Кюстендил</t>
  </si>
  <si>
    <t>KRAMS</t>
  </si>
  <si>
    <t>Крамекс АД-София</t>
  </si>
  <si>
    <t>KREM</t>
  </si>
  <si>
    <t>Кремиковци АД-София</t>
  </si>
  <si>
    <t>KREP</t>
  </si>
  <si>
    <t>Крепежни изделия АД-Пловдив</t>
  </si>
  <si>
    <t>KRS</t>
  </si>
  <si>
    <t>Компания за технологии и иновации Съединение АД-София</t>
  </si>
  <si>
    <t>KTEX</t>
  </si>
  <si>
    <t>Катекс АД-Казанлък</t>
  </si>
  <si>
    <t>LACH</t>
  </si>
  <si>
    <t>Корадо-България АД-Стражица</t>
  </si>
  <si>
    <t>LAVEN</t>
  </si>
  <si>
    <t>Лавена АД-Шумен</t>
  </si>
  <si>
    <t>LESPL</t>
  </si>
  <si>
    <t>Лесопласт АД-Троян</t>
  </si>
  <si>
    <t>LEV</t>
  </si>
  <si>
    <t>ИД Златен лев АД-София</t>
  </si>
  <si>
    <t>LION</t>
  </si>
  <si>
    <t>Лъв АД-Габрово</t>
  </si>
  <si>
    <t>LOTOS</t>
  </si>
  <si>
    <t>Лотос АД-Трявна</t>
  </si>
  <si>
    <t>LOVTU</t>
  </si>
  <si>
    <t>Ловеч-турс АД-Ловеч</t>
  </si>
  <si>
    <t>LOZOV</t>
  </si>
  <si>
    <t>ЗСК-Лозово АД-Бургас</t>
  </si>
  <si>
    <t>MAK</t>
  </si>
  <si>
    <t>Мак АД-Габрово</t>
  </si>
  <si>
    <t>MANU</t>
  </si>
  <si>
    <t>Мануела АД-Хасково</t>
  </si>
  <si>
    <t>MBE</t>
  </si>
  <si>
    <t>MBSYS</t>
  </si>
  <si>
    <t>Мебелсистем АД-Пазарджик</t>
  </si>
  <si>
    <t>MCH</t>
  </si>
  <si>
    <t>М+С хидравлик АД-Казанлък</t>
  </si>
  <si>
    <t>MDIKA</t>
  </si>
  <si>
    <t>Медика АД-София</t>
  </si>
  <si>
    <t>MEHPL</t>
  </si>
  <si>
    <t>Рециклиращо предприятие АД-Разград</t>
  </si>
  <si>
    <t>MELHL</t>
  </si>
  <si>
    <t>Мел инвест холдинг АД-София</t>
  </si>
  <si>
    <t>MELKO</t>
  </si>
  <si>
    <t>София мел АД-София</t>
  </si>
  <si>
    <t>MESBU</t>
  </si>
  <si>
    <t>Месокомбинат-Бургас АД-София</t>
  </si>
  <si>
    <t>MESKA</t>
  </si>
  <si>
    <t>Месокомбинат-Казанлък АД</t>
  </si>
  <si>
    <t>MESSM</t>
  </si>
  <si>
    <t>Месокомбинат-Смолян АД-Смолян /в несъстоятелност/</t>
  </si>
  <si>
    <t>4</t>
  </si>
  <si>
    <t>METIZ</t>
  </si>
  <si>
    <t>Метизи АД-Роман</t>
  </si>
  <si>
    <t>METKA</t>
  </si>
  <si>
    <t>Металопак АД-Карнобат</t>
  </si>
  <si>
    <t>METKE</t>
  </si>
  <si>
    <t>Металокерамика - И АД-Исперих</t>
  </si>
  <si>
    <t>METRON</t>
  </si>
  <si>
    <t>Метрон АД-София</t>
  </si>
  <si>
    <t>METY</t>
  </si>
  <si>
    <t>Металик АД-Ябланица</t>
  </si>
  <si>
    <t>MGEHL</t>
  </si>
  <si>
    <t>Балкантурист Елит АД-София</t>
  </si>
  <si>
    <t>MISK</t>
  </si>
  <si>
    <t>Малък Искър АД-Джурово</t>
  </si>
  <si>
    <t>MIZA</t>
  </si>
  <si>
    <t>Мизия-96 АД-Плевен</t>
  </si>
  <si>
    <t>MOMKR</t>
  </si>
  <si>
    <t>Момина крепост АД-Велико Търново</t>
  </si>
  <si>
    <t>MONTE</t>
  </si>
  <si>
    <t>Монтекс-М АД-Монтана /в несъстоятелност/</t>
  </si>
  <si>
    <t>MOSTS</t>
  </si>
  <si>
    <t>Мостстрой АД-София</t>
  </si>
  <si>
    <t>MR3</t>
  </si>
  <si>
    <t>ТЕЦ Марица 3 ЕАД-Димитровград</t>
  </si>
  <si>
    <t>MRTEX</t>
  </si>
  <si>
    <t>Марицатекс АД-Пловдив</t>
  </si>
  <si>
    <t>MSTRY</t>
  </si>
  <si>
    <t>Машстрой АД-Троян</t>
  </si>
  <si>
    <t>MSUVR</t>
  </si>
  <si>
    <t>АутоБохемия АД-София</t>
  </si>
  <si>
    <t>NAD</t>
  </si>
  <si>
    <t>ИД Надежда АД-София</t>
  </si>
  <si>
    <t>NAPH</t>
  </si>
  <si>
    <t>Напредък Холдинг АД-София</t>
  </si>
  <si>
    <t>NEFTHL</t>
  </si>
  <si>
    <t>NEOH</t>
  </si>
  <si>
    <t>Неохим АД-Димитровград</t>
  </si>
  <si>
    <t>NETEX</t>
  </si>
  <si>
    <t>НонВоТекс АД-София</t>
  </si>
  <si>
    <t>NEZAV</t>
  </si>
  <si>
    <t>NITX</t>
  </si>
  <si>
    <t>Нитекс-50 АД-София</t>
  </si>
  <si>
    <t>OBORI</t>
  </si>
  <si>
    <t>Оборище АД-София /в несъстоятелност/</t>
  </si>
  <si>
    <t>ODES</t>
  </si>
  <si>
    <t>Кораборем. завод Одесос АД-Варна</t>
  </si>
  <si>
    <t>OPTIC</t>
  </si>
  <si>
    <t>Оптела-оптични технологии АД-Пловдив</t>
  </si>
  <si>
    <t>ORFEY</t>
  </si>
  <si>
    <t>Орфей-Б АД-Батак</t>
  </si>
  <si>
    <t>ORGH</t>
  </si>
  <si>
    <t>Оргахим АД-Русе</t>
  </si>
  <si>
    <t>ORGTE</t>
  </si>
  <si>
    <t>Оргтехника АД-Силистра</t>
  </si>
  <si>
    <t>ORIG</t>
  </si>
  <si>
    <t>Оригинал АД-Севлиево</t>
  </si>
  <si>
    <t>OTZK</t>
  </si>
  <si>
    <t>Оловно цинков комплекс АД-Кърджали</t>
  </si>
  <si>
    <t>PALD</t>
  </si>
  <si>
    <t>Пълдин-ЕР АД-Пловдив /в несъстоятелност/</t>
  </si>
  <si>
    <t>PAMPO</t>
  </si>
  <si>
    <t>Пампорово АД-Смолян</t>
  </si>
  <si>
    <t>PAPIR</t>
  </si>
  <si>
    <t>PARK</t>
  </si>
  <si>
    <t>Парк АДСИЦ-София</t>
  </si>
  <si>
    <t>PAZBT</t>
  </si>
  <si>
    <t>Пазарджик-БТ АД-Пазарджик</t>
  </si>
  <si>
    <t>PELIKAN</t>
  </si>
  <si>
    <t>PESRE</t>
  </si>
  <si>
    <t>Пещоремонт АД-гара Елин Пелин</t>
  </si>
  <si>
    <t>PET</t>
  </si>
  <si>
    <t>Петрол АД-София</t>
  </si>
  <si>
    <t>PETHL</t>
  </si>
  <si>
    <t>Синергон Холдинг АД-София</t>
  </si>
  <si>
    <t>PIRH</t>
  </si>
  <si>
    <t>Пиринхарт АД-Разлог</t>
  </si>
  <si>
    <t>PISHM</t>
  </si>
  <si>
    <t>Пишещи машини АД-Пловдив</t>
  </si>
  <si>
    <t>PKAR</t>
  </si>
  <si>
    <t>Петър Караминчев АД-Русе</t>
  </si>
  <si>
    <t>PLEBT</t>
  </si>
  <si>
    <t>Плевен-Булгартабак АД-Плевен</t>
  </si>
  <si>
    <t>PLOBT</t>
  </si>
  <si>
    <t>Пловдив-БТ АД-Пловдив</t>
  </si>
  <si>
    <t>PMAYU</t>
  </si>
  <si>
    <t>Първи май-50 АД-Устрем</t>
  </si>
  <si>
    <t>PNG</t>
  </si>
  <si>
    <t>Пангеа АД-София</t>
  </si>
  <si>
    <t>POBTV</t>
  </si>
  <si>
    <t>Победа-ТВ АД-Твърдица</t>
  </si>
  <si>
    <t>PODG</t>
  </si>
  <si>
    <t>Браво АД-Коларово</t>
  </si>
  <si>
    <t>POLIG</t>
  </si>
  <si>
    <t>Полиграфия АД-Пловдив</t>
  </si>
  <si>
    <t>POLIM</t>
  </si>
  <si>
    <t>Полимери АД-Девня</t>
  </si>
  <si>
    <t>POLYA</t>
  </si>
  <si>
    <t>Поляница АД-Търговище</t>
  </si>
  <si>
    <t>PRA</t>
  </si>
  <si>
    <t>Промота Аеропарк АД-София</t>
  </si>
  <si>
    <t>PRB</t>
  </si>
  <si>
    <t>Ти Ел Пропърти Кампъни ЕАД-София</t>
  </si>
  <si>
    <t>PRIBR</t>
  </si>
  <si>
    <t>Прибор АД-Копривщица</t>
  </si>
  <si>
    <t>PTILO</t>
  </si>
  <si>
    <t>Птицевъдство-Ломци АД-София</t>
  </si>
  <si>
    <t>QUAD</t>
  </si>
  <si>
    <t>Куантум Дивелопмънтс АДСИЦ-София</t>
  </si>
  <si>
    <t>RADO</t>
  </si>
  <si>
    <t>Бесттехника ТМ - Радомир АД-Радомир</t>
  </si>
  <si>
    <t>RAZHL</t>
  </si>
  <si>
    <t>RDINA</t>
  </si>
  <si>
    <t>Родина-91 АД-Добрич</t>
  </si>
  <si>
    <t>REKGA</t>
  </si>
  <si>
    <t>Рекорд АД-Габрово</t>
  </si>
  <si>
    <t>REKPL</t>
  </si>
  <si>
    <t>Балканкар-Рекорд АД-Пловдив</t>
  </si>
  <si>
    <t>REZER</t>
  </si>
  <si>
    <t>Резервни части АД-Пловдив</t>
  </si>
  <si>
    <t>RILA</t>
  </si>
  <si>
    <t>Рила-Боровец АД-к.к.Боровец</t>
  </si>
  <si>
    <t>RILEN</t>
  </si>
  <si>
    <t>Рилски лен АД-Самоков</t>
  </si>
  <si>
    <t>RIVR</t>
  </si>
  <si>
    <t>Ривиера АД-Варна</t>
  </si>
  <si>
    <t>RODSL</t>
  </si>
  <si>
    <t>Родопска слава АД-с.Бенковски</t>
  </si>
  <si>
    <t>ROZA</t>
  </si>
  <si>
    <t>Българска роза АД-Карлово</t>
  </si>
  <si>
    <t>ROZAH</t>
  </si>
  <si>
    <t>Розахим АД-Горна Оряховица</t>
  </si>
  <si>
    <t>RTUR</t>
  </si>
  <si>
    <t>Родина-турист АД-София</t>
  </si>
  <si>
    <t>RXB</t>
  </si>
  <si>
    <t>ТБ ДЗИ банк АД-София</t>
  </si>
  <si>
    <t>SAF</t>
  </si>
  <si>
    <t>Стърджан Акуафармс България АД-София</t>
  </si>
  <si>
    <t>SERDI</t>
  </si>
  <si>
    <t>Сердиком АД-София</t>
  </si>
  <si>
    <t>SERKU</t>
  </si>
  <si>
    <t>Сердика-Кула АД</t>
  </si>
  <si>
    <t>SERTR</t>
  </si>
  <si>
    <t>Естер Инвесмънт АД-Велико Търново</t>
  </si>
  <si>
    <t>SEVHL</t>
  </si>
  <si>
    <t>Север Холдинг АД-ВеликоТърново</t>
  </si>
  <si>
    <t>SEVKO</t>
  </si>
  <si>
    <t>Севко АД-Севлиево</t>
  </si>
  <si>
    <t>SEVTO</t>
  </si>
  <si>
    <t>Българска роза-Севтополис АД-Казанлък</t>
  </si>
  <si>
    <t>SFARM</t>
  </si>
  <si>
    <t>Софарма АД-София</t>
  </si>
  <si>
    <t>SFILM</t>
  </si>
  <si>
    <t>София филм АД-София /в ликвидация/</t>
  </si>
  <si>
    <t>SHERA</t>
  </si>
  <si>
    <t>София Хотел Балкан АД-София</t>
  </si>
  <si>
    <t>SHLIF</t>
  </si>
  <si>
    <t>Завод за шлиф. машини АД-Асеновград</t>
  </si>
  <si>
    <t>SHUBT</t>
  </si>
  <si>
    <t>Шумен-БТ АД-Шумен</t>
  </si>
  <si>
    <t>SIMAT</t>
  </si>
  <si>
    <t>Симат АД-Габрово</t>
  </si>
  <si>
    <t>SIMKO</t>
  </si>
  <si>
    <t>Симко АД-София/в ликвидация/</t>
  </si>
  <si>
    <t>SIRMA</t>
  </si>
  <si>
    <t>Сирма АД-Пловдив</t>
  </si>
  <si>
    <t>SKELN</t>
  </si>
  <si>
    <t>Св. Св. Константин и Елена Холдинг АД-Варна</t>
  </si>
  <si>
    <t>SKTEH</t>
  </si>
  <si>
    <t>Складова техника АД-Горна Оряховица</t>
  </si>
  <si>
    <t>SLAV</t>
  </si>
  <si>
    <t>Славяна АД-Славяново</t>
  </si>
  <si>
    <t>SLB</t>
  </si>
  <si>
    <t>Слънчев бряг АД-к.к.Слънчев бряг</t>
  </si>
  <si>
    <t>SLDEN</t>
  </si>
  <si>
    <t>Слънчев ден АД-Варна</t>
  </si>
  <si>
    <t>SLIV</t>
  </si>
  <si>
    <t>Сливница-1968 АД-Сливница</t>
  </si>
  <si>
    <t>SLUCI</t>
  </si>
  <si>
    <t>Слънчеви лъчи АД-София</t>
  </si>
  <si>
    <t>SMP</t>
  </si>
  <si>
    <t>SOFBT</t>
  </si>
  <si>
    <t>София-БТ АД-София</t>
  </si>
  <si>
    <t>STOM</t>
  </si>
  <si>
    <t>Стомана АД-Перник  /в несъстоятелност/</t>
  </si>
  <si>
    <t>STPRO</t>
  </si>
  <si>
    <t>Стоманени профили АД-София</t>
  </si>
  <si>
    <t>STRAB</t>
  </si>
  <si>
    <t>Стоманени тръби АД-Септември</t>
  </si>
  <si>
    <t>STREM</t>
  </si>
  <si>
    <t>Строителна механизация 2000 АД-Стара Загора</t>
  </si>
  <si>
    <t>STROD</t>
  </si>
  <si>
    <t>Заводски строежи-Девня АД-Девня</t>
  </si>
  <si>
    <t>STTEH</t>
  </si>
  <si>
    <t>Стройтехника АД-Главиница</t>
  </si>
  <si>
    <t>SUN</t>
  </si>
  <si>
    <t>Слънце Стара Загора БТ АД-Стара Загора</t>
  </si>
  <si>
    <t>SUTEX</t>
  </si>
  <si>
    <t>Сънитекс АД-Мездра /в несъстоятелност/</t>
  </si>
  <si>
    <t>SVESL</t>
  </si>
  <si>
    <t>Светлина АД-Сливен</t>
  </si>
  <si>
    <t>SVIL</t>
  </si>
  <si>
    <t>Свилоза АД-Свищов</t>
  </si>
  <si>
    <t>SVINP</t>
  </si>
  <si>
    <t>Свиневъдство-Преславец АД-София</t>
  </si>
  <si>
    <t>SVIST</t>
  </si>
  <si>
    <t>Свиневъдство-Стамболово АД-София</t>
  </si>
  <si>
    <t>SVNIK</t>
  </si>
  <si>
    <t>Свинекомплекс Николово АД-Николово</t>
  </si>
  <si>
    <t>TBIEB</t>
  </si>
  <si>
    <t>ИД Ти Би Ай Евробонд АД-София</t>
  </si>
  <si>
    <t>TBIRE</t>
  </si>
  <si>
    <t>Прайм Пропърти БГ АДСИЦ-София</t>
  </si>
  <si>
    <t>TCH</t>
  </si>
  <si>
    <t>ТК - ХОЛД АД-София</t>
  </si>
  <si>
    <t>TERRA</t>
  </si>
  <si>
    <t>Еуротерра България АД-София</t>
  </si>
  <si>
    <t>TICHA</t>
  </si>
  <si>
    <t>Алфа Ууд България АД-Долни Чифлик</t>
  </si>
  <si>
    <t>TOPL</t>
  </si>
  <si>
    <t>Топливо АД-София</t>
  </si>
  <si>
    <t>TOVSH</t>
  </si>
  <si>
    <t>Товарни превози-ТП АД-Шумен</t>
  </si>
  <si>
    <t>TRAAV</t>
  </si>
  <si>
    <t>Трансстрой-АМ АД-София</t>
  </si>
  <si>
    <t>TRANB</t>
  </si>
  <si>
    <t>TRANSH</t>
  </si>
  <si>
    <t>Български Транспортен Холдинг АД-Пловдив</t>
  </si>
  <si>
    <t>TRAPA</t>
  </si>
  <si>
    <t>Тракийски памук АД-Стара Загора</t>
  </si>
  <si>
    <t>TRCRD</t>
  </si>
  <si>
    <t>Транскарт АД-София</t>
  </si>
  <si>
    <t>TRPIV</t>
  </si>
  <si>
    <t>Тракийско пиво АД-Пазарджик</t>
  </si>
  <si>
    <t>UBBBF</t>
  </si>
  <si>
    <t>UNIM</t>
  </si>
  <si>
    <t>Унимаш АД-Дебелец</t>
  </si>
  <si>
    <t>UPAC</t>
  </si>
  <si>
    <t>Унипак АД-Павликени</t>
  </si>
  <si>
    <t>VAMO</t>
  </si>
  <si>
    <t>Вамо АД-Варна</t>
  </si>
  <si>
    <t>VAP</t>
  </si>
  <si>
    <t>Вапцаров АД-Плевен</t>
  </si>
  <si>
    <t>VAZHO</t>
  </si>
  <si>
    <t>Преработващи технологии АД-Мизия /в несъстоятелност/</t>
  </si>
  <si>
    <t>VEGA</t>
  </si>
  <si>
    <t>Вега АД-Плевен</t>
  </si>
  <si>
    <t>VELB</t>
  </si>
  <si>
    <t>Велбъжд АД-Кюстендил</t>
  </si>
  <si>
    <t>VELIN</t>
  </si>
  <si>
    <t>Велина АД-Велинград</t>
  </si>
  <si>
    <t>VELPA</t>
  </si>
  <si>
    <t>Велпа-91 АД-Стражица</t>
  </si>
  <si>
    <t>VENEZ</t>
  </si>
  <si>
    <t>Венец АД-Орешец /в ликвидация/</t>
  </si>
  <si>
    <t>VERY</t>
  </si>
  <si>
    <t>Верея-тур АД-Стара Загора</t>
  </si>
  <si>
    <t>VIDA</t>
  </si>
  <si>
    <t>Видахим АД-Видин</t>
  </si>
  <si>
    <t>VINBU</t>
  </si>
  <si>
    <t>Винком АД-Поморие</t>
  </si>
  <si>
    <t>VINVR</t>
  </si>
  <si>
    <t>Винарска изба Врачанска теменуга АД-Враца</t>
  </si>
  <si>
    <t>VIPOM</t>
  </si>
  <si>
    <t>Випом АД-Видин</t>
  </si>
  <si>
    <t>VITAP</t>
  </si>
  <si>
    <t>Витапрот Славяново АД-София</t>
  </si>
  <si>
    <t>VPLOD</t>
  </si>
  <si>
    <t>Варна-плод АД-Варна</t>
  </si>
  <si>
    <t>VRAT</t>
  </si>
  <si>
    <t>Вратица АД-Враца</t>
  </si>
  <si>
    <t>VZH</t>
  </si>
  <si>
    <t>Възраждане 26 Холдинг АД-София</t>
  </si>
  <si>
    <t>WWW</t>
  </si>
  <si>
    <t>Уеб Медия Груп АД-София</t>
  </si>
  <si>
    <t>YAMB</t>
  </si>
  <si>
    <t>Ямболен АД-Ямбол</t>
  </si>
  <si>
    <t>YAVOP</t>
  </si>
  <si>
    <t>Явор АД-Петрич</t>
  </si>
  <si>
    <t>YAVOV</t>
  </si>
  <si>
    <t>Явор АД-Варна</t>
  </si>
  <si>
    <t>YKOR</t>
  </si>
  <si>
    <t>ЗММ-Якоруда АД-Якоруда</t>
  </si>
  <si>
    <t>ZAHZA</t>
  </si>
  <si>
    <t>Захарни заводи АД-Горна Оряховица</t>
  </si>
  <si>
    <t>ZARYA</t>
  </si>
  <si>
    <t>Балканкар-Заря АД-Павликени</t>
  </si>
  <si>
    <t>ZASKO</t>
  </si>
  <si>
    <t>Заводски строежи-Козлодуй АД-Козлодуй</t>
  </si>
  <si>
    <t>ZASPE</t>
  </si>
  <si>
    <t>Заводски строежи-ПС-Перник АД-Перник</t>
  </si>
  <si>
    <t>ZAVMA</t>
  </si>
  <si>
    <t>Заваръчни машини АД-Перник</t>
  </si>
  <si>
    <t>ZEM</t>
  </si>
  <si>
    <t>Елпром-ЗЕМ АД-София</t>
  </si>
  <si>
    <t>ZGMM</t>
  </si>
  <si>
    <t>ЗГММ АД-Перник</t>
  </si>
  <si>
    <t>ZINOK</t>
  </si>
  <si>
    <t>ЗИНО АД-Казанлък</t>
  </si>
  <si>
    <t>ZKMO</t>
  </si>
  <si>
    <t>Екотаб АД-Кочериново</t>
  </si>
  <si>
    <t>ZLP</t>
  </si>
  <si>
    <t>Златни пясъци АД-Варна</t>
  </si>
  <si>
    <t>ZMMNZ</t>
  </si>
  <si>
    <t>ЗММ-Нова Загора АД-Нова Загора</t>
  </si>
  <si>
    <t>ZMMPZ</t>
  </si>
  <si>
    <t>ЗММ-Металик АД-Пазарджик</t>
  </si>
  <si>
    <t>ZMMSL</t>
  </si>
  <si>
    <t>ЗММ-Сливен АД-Сливен</t>
  </si>
  <si>
    <t>Подотрасъл на икономиката</t>
  </si>
  <si>
    <t>Дружество</t>
  </si>
  <si>
    <t>Пазар/сегмент</t>
  </si>
  <si>
    <t>Отраслова структура на търговията към 31.12.2005 г.</t>
  </si>
  <si>
    <t>A</t>
  </si>
  <si>
    <t>CA</t>
  </si>
  <si>
    <t>CB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</si>
  <si>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</si>
  <si>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</si>
  <si>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</si>
  <si>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</si>
  <si>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</si>
  <si>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</si>
  <si>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</si>
  <si>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</si>
  <si>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</si>
  <si>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</si>
  <si>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</si>
  <si>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</si>
  <si>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</si>
  <si>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</si>
  <si>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F</t>
  </si>
  <si>
    <t>G</t>
  </si>
  <si>
    <t>H</t>
  </si>
  <si>
    <t>I</t>
  </si>
  <si>
    <t>J</t>
  </si>
  <si>
    <t>K</t>
  </si>
  <si>
    <t>O</t>
  </si>
  <si>
    <t>Селско, ловно и горско стопанство</t>
  </si>
  <si>
    <t>Добив на енергийни суровини</t>
  </si>
  <si>
    <t>Добив, без добива на енергийни суровини</t>
  </si>
  <si>
    <t>Производство на хранителни продукти, напитки и тютюневи изделия</t>
  </si>
  <si>
    <t>Производство на текстил и изделия от текстил; производство на облекло</t>
  </si>
  <si>
    <t>Производство на обработени кожи без косъм и изделия от тях</t>
  </si>
  <si>
    <t>Производство на дървен материал и изделия от него, без мебели</t>
  </si>
  <si>
    <t>Производство на дървесна маса, хартия, картон и изделия от хартия и картон; издателска и полиграфическа дейност</t>
  </si>
  <si>
    <t>Производство на кокс, рафинирани нефтопродукти и ядрено гориво</t>
  </si>
  <si>
    <t>Производство на химични вещества, продукти и влакна</t>
  </si>
  <si>
    <t>Производство на изделия от каучук и пластмаси</t>
  </si>
  <si>
    <t>Производство на продукти от други неметални минерални суровини</t>
  </si>
  <si>
    <t>Металургия и производство на метални изделия, без производство на машини и оборудване</t>
  </si>
  <si>
    <t>Производство на машини и оборудване, без класифицираните в подсектор DL</t>
  </si>
  <si>
    <t>Производство на електро-, оптично и друго оборудване</t>
  </si>
  <si>
    <t>Производство на превозни средства</t>
  </si>
  <si>
    <t>Преработваща промишленост, некласифицирана другаде</t>
  </si>
  <si>
    <t>Строителство</t>
  </si>
  <si>
    <t>Търговия, ремонт и техническо обслужване на автомобили и мотоциклети, на лични вещи и стоки за домакинството</t>
  </si>
  <si>
    <t>Хотели и ресторанти</t>
  </si>
  <si>
    <t>Транспорт, складиране и съобщения</t>
  </si>
  <si>
    <t>Финансово посредничество</t>
  </si>
  <si>
    <t>Операции с недвижими имоти, наемодателна дейност и бизнесуслуги</t>
  </si>
  <si>
    <t>Други дейности, обслужващи обществото и личността</t>
  </si>
  <si>
    <t>28</t>
  </si>
  <si>
    <t>1</t>
  </si>
  <si>
    <t>ЗПАД  ДЗИ-София</t>
  </si>
  <si>
    <t>19</t>
  </si>
  <si>
    <t>48</t>
  </si>
  <si>
    <t>65</t>
  </si>
  <si>
    <t>МБЕ-гара Хитрино АД-Шумен</t>
  </si>
  <si>
    <t>132</t>
  </si>
  <si>
    <t>Производство и разпределение на електрическа и топлинна енергия, газообразни горива и вода</t>
  </si>
  <si>
    <t>СМП-Бухово АД-Бухово</t>
  </si>
  <si>
    <t>Фонд за недвижими имоти България АДСИЦ-София</t>
  </si>
  <si>
    <t>49</t>
  </si>
  <si>
    <t>Чугунолеене АД-Ихтиман</t>
  </si>
  <si>
    <t>Рибно стопанство</t>
  </si>
  <si>
    <t>11</t>
  </si>
  <si>
    <t>И Ар Джи Капитал - 1 АДСИЦ-София</t>
  </si>
  <si>
    <t>Холдинг Варна A АД-Варна</t>
  </si>
  <si>
    <t>9</t>
  </si>
  <si>
    <t>68</t>
  </si>
  <si>
    <t>Адванс Терафонд АДСИЦ-София</t>
  </si>
  <si>
    <t>6</t>
  </si>
  <si>
    <t>Юрокапитал Битекс АД-София</t>
  </si>
  <si>
    <t>1000</t>
  </si>
  <si>
    <t>7</t>
  </si>
  <si>
    <t>505</t>
  </si>
  <si>
    <t>21</t>
  </si>
  <si>
    <t>30</t>
  </si>
  <si>
    <t>Елана Фонд за Земеделска Земя АДСИЦ-София</t>
  </si>
  <si>
    <t>ИД Елана високодоходен фонд АД-София</t>
  </si>
  <si>
    <t>100</t>
  </si>
  <si>
    <t>Хасково-Табак АД-Хасково /в ликвидация/</t>
  </si>
  <si>
    <t>12</t>
  </si>
  <si>
    <t>22</t>
  </si>
  <si>
    <t>Независимост-40 АД-Габрово</t>
  </si>
  <si>
    <t>Дуропак-Тракия папир АД-Пазарджик</t>
  </si>
  <si>
    <t>Развитие Индустрия Холдинг АД-София</t>
  </si>
  <si>
    <t>10</t>
  </si>
  <si>
    <t>23</t>
  </si>
  <si>
    <t>200</t>
  </si>
  <si>
    <t>Трансстрой-Бургас АД-Бургас</t>
  </si>
  <si>
    <t>ИД ОББ Балансиран Фонд АД-София</t>
  </si>
  <si>
    <t>15</t>
  </si>
  <si>
    <t>БенчМарк фонд имоти АДСИЦ-София</t>
  </si>
  <si>
    <t>17</t>
  </si>
  <si>
    <t>Черноморски Холдинг АД-Бургас</t>
  </si>
  <si>
    <t>ИД КД Пеликан АД-София</t>
  </si>
  <si>
    <t>Капитал в бр. Акции</t>
  </si>
  <si>
    <t>f</t>
  </si>
  <si>
    <t>Брой Сделки</t>
  </si>
  <si>
    <t>Дял на чуждестранни лица</t>
  </si>
  <si>
    <t>Процент от пазарната капитализация в чужд. лица</t>
  </si>
  <si>
    <t>Борсов      код</t>
  </si>
  <si>
    <t>Брой Акции в чужд. лица</t>
  </si>
  <si>
    <t>Брой чужд. лица</t>
  </si>
  <si>
    <t>Показатели на публичните дружества към 31.12.2005 г.</t>
  </si>
  <si>
    <t>№</t>
  </si>
  <si>
    <t>НАИМЕНОВАНИЕ НА ДРУЖЕСТВОТО</t>
  </si>
  <si>
    <t>БТК АД</t>
  </si>
  <si>
    <t>ОБЕДИНЕНА БЪЛГАРСКА БАНКА АД</t>
  </si>
  <si>
    <t>РАЙФАЙЗЕНБАНК (БЪЛГАРИЯ) ЕАД</t>
  </si>
  <si>
    <t>ПАРАХОДСТВО БЪЛГАРСКИ МОРСКИ ФЛОТ ЕАД</t>
  </si>
  <si>
    <t>СИБАНК АД</t>
  </si>
  <si>
    <t>БЛАГОЕВГРАД БТ АД</t>
  </si>
  <si>
    <t>СОФАРМА АД</t>
  </si>
  <si>
    <t>БЪЛГАРО - АМЕРИКАНСКА КРЕДИТНА БАНКА АД</t>
  </si>
  <si>
    <t>ПЪРВА ИНВЕСТИЦИОННА БАНКА АД</t>
  </si>
  <si>
    <t>АЛБЕНА АД</t>
  </si>
  <si>
    <t>ОЛОВНО - ЦИНКОВ КОМПЛЕКС АД</t>
  </si>
  <si>
    <t>БЪЛГАРСКА ПОЩЕНСКА БАНКА АД</t>
  </si>
  <si>
    <t>-</t>
  </si>
  <si>
    <t>СОФИЯ БТ АД</t>
  </si>
  <si>
    <t>НЕОХИМ АД</t>
  </si>
  <si>
    <t>ЮНИОНБАНК АД</t>
  </si>
  <si>
    <t>ПЛОВДИВ БТ АД</t>
  </si>
  <si>
    <t>БУЛГАРТАБАК ХОЛДИНГ АД</t>
  </si>
  <si>
    <t>ОВЕРГАЗ ИНК.  АД</t>
  </si>
  <si>
    <t>ПРОКРЕДИТ БАНК БЪЛГАРИЯ АД</t>
  </si>
  <si>
    <t>………</t>
  </si>
  <si>
    <t>……….</t>
  </si>
  <si>
    <t>КАОЛИН АД</t>
  </si>
  <si>
    <t>ИНДУСТРИАЛЕН ХОЛДИНГ БЪЛГАРИЯ АД</t>
  </si>
  <si>
    <t>КОРАБОРЕМОНТЕН ЗАВОД ОДЕСОС АД</t>
  </si>
  <si>
    <t>АЛИАНЦ БЪЛГАРИЯ АД</t>
  </si>
  <si>
    <t>АЛБЕНА ИНВЕСТ - ХОЛДИНГ АД</t>
  </si>
  <si>
    <t>СТАРА ПЛАНИНА ХОЛД АД</t>
  </si>
  <si>
    <t>ЦЕНТРАЛНА КООПЕРАТИВНА БАНКА АД</t>
  </si>
  <si>
    <t>ДЗИ БАНК АД  (РОСЕКСИМБАНК АД)</t>
  </si>
  <si>
    <t>ДЗИ АД</t>
  </si>
  <si>
    <t>ЗАВОД ЗА ХАРТИЯ - БЕЛОВО АД</t>
  </si>
  <si>
    <t>ТОПЛИВО АД</t>
  </si>
  <si>
    <t>М+С ХИДРАВЛИК АД</t>
  </si>
  <si>
    <t>СИНЕРГОН ХОЛДИНГ АД</t>
  </si>
  <si>
    <t>СОФИЯ ХОТЕЛ БАЛКАН АД</t>
  </si>
  <si>
    <t>ПЛОВДИВ ЮРИЙ ГАГАРИН БТ АД</t>
  </si>
  <si>
    <t>ПДНГ</t>
  </si>
  <si>
    <t>БУЛСТРАД АД</t>
  </si>
  <si>
    <t>ХОЛДИНГ ВАРНА A АД</t>
  </si>
  <si>
    <t>СЛЪНЦЕ СТАРА ЗАГОРА БТ АД</t>
  </si>
  <si>
    <t>ДОВЕРИЕ ОБЕДИНЕН ХОЛДИНГ АД</t>
  </si>
  <si>
    <t>ЕМКА АД</t>
  </si>
  <si>
    <t>ФАЗЕРЛЕС АД</t>
  </si>
  <si>
    <t>ЗЛАТЕН ЛЕВ ХОЛДИНГ АД</t>
  </si>
  <si>
    <t>ДЕКОТЕКС АД</t>
  </si>
  <si>
    <t>ПАРАХОДСТВО БЪЛГАРСКО РЕЧНО ПЛАВАНЕ АД</t>
  </si>
  <si>
    <t>БЪЛГАРСКА ХОЛДИНГОВА КОМПАНИЯ АД</t>
  </si>
  <si>
    <t>ПЕТРОЛ АД</t>
  </si>
  <si>
    <t>ЗД ЕВРОИНС АД</t>
  </si>
  <si>
    <t>ХИДРАВЛИЧНИ ЕЛЕМЕНТИ И СИСТЕМИ АД (бивше Хидроелементи и системи)</t>
  </si>
  <si>
    <t>ЕНЕМОНА АД</t>
  </si>
  <si>
    <t>ДОМИНАНТ ФИНАНС АД</t>
  </si>
  <si>
    <t>ИНТЕРЛИЙЗ АУТО ЕАД</t>
  </si>
  <si>
    <t>ЕНЕРГОРЕМОНТ ХОЛДИНГ АД</t>
  </si>
  <si>
    <t xml:space="preserve">АРОМА АД </t>
  </si>
  <si>
    <t>ПОЛИМЕРИ АД</t>
  </si>
  <si>
    <t>МЕДИКА АД</t>
  </si>
  <si>
    <t xml:space="preserve">ТИ БИ АЙ КРЕДИТ АД </t>
  </si>
  <si>
    <t>БИОВЕТ АД</t>
  </si>
  <si>
    <t>ВАРНА - ПЛОД АД</t>
  </si>
  <si>
    <t>НИТЕКС-50 АД</t>
  </si>
  <si>
    <t>СВЕТИ СВЕТИ КОНСТАНТИН И ЕЛЕНА  ХОЛДИНГ АД</t>
  </si>
  <si>
    <t>АУТОБОХЕМИЯ АД</t>
  </si>
  <si>
    <t>РУНО КАЗАНЛЪК</t>
  </si>
  <si>
    <t>СТЪРДЖАН АКУАФАРМС БЪЛГАРИЯ АД</t>
  </si>
  <si>
    <t>АЛФА УУД БЪЛГАРИЯ АД</t>
  </si>
  <si>
    <t>СЕВЕРКООП - ГЪМЗА ХОЛДИНГ АД</t>
  </si>
  <si>
    <t>ФАВОРИТ ХОЛД АД (бивше Акционер – Фаворит Холдинг АД)</t>
  </si>
  <si>
    <t>ЧПБ ТЕКСИМ  АД</t>
  </si>
  <si>
    <t>КАУЧУК АД</t>
  </si>
  <si>
    <t>ПОЛИГРАФИЯ АД</t>
  </si>
  <si>
    <t>БЪЛГАРСКА РОЗА - СЕВТОПОЛИС АД</t>
  </si>
  <si>
    <t>СВИЛОЗА АД</t>
  </si>
  <si>
    <t>ЗЛАТНИ ПЯСЪЦИ АД</t>
  </si>
  <si>
    <t>ФИНАНС КОНСУЛТИНГ 2002 ЕАД</t>
  </si>
  <si>
    <t>БЕСТТЕХНИКА (ТМ – РАДОМИР) АД</t>
  </si>
  <si>
    <t>КАПИТАН ДЯДО НИКОЛА АД</t>
  </si>
  <si>
    <t>ОРГТЕХНИКА АД</t>
  </si>
  <si>
    <t>ВАМО АД</t>
  </si>
  <si>
    <t>МЕТИЗИ АД</t>
  </si>
  <si>
    <t>КАТЕКС АД</t>
  </si>
  <si>
    <t>СКЛАДОВА ТЕХНИКА АД</t>
  </si>
  <si>
    <t xml:space="preserve">АЛМА ТУР БГ АД </t>
  </si>
  <si>
    <t>МЕТАЛОПАК АД</t>
  </si>
  <si>
    <t>ЗАХАРНИ ЗАВОДИ АД</t>
  </si>
  <si>
    <t>УНИПАК АД</t>
  </si>
  <si>
    <t>ЕНЕРГОРЕМОНТ ВАРНА АД</t>
  </si>
  <si>
    <t>ВАПЦАРОВ АД</t>
  </si>
  <si>
    <t>ЯМБОЛЕН АД</t>
  </si>
  <si>
    <t>ЕЛХИМ - ИСКРА АД</t>
  </si>
  <si>
    <t>ЕВРОЛИЗИНГ ЕАД</t>
  </si>
  <si>
    <t>ГРАНД ХОТЕЛ ВАРНА АД</t>
  </si>
  <si>
    <t>МАК АД</t>
  </si>
  <si>
    <t>ВИПОМ АД</t>
  </si>
  <si>
    <t>СЕРДИКОМ АД</t>
  </si>
  <si>
    <t>ЕТРОПАЛ АД</t>
  </si>
  <si>
    <t>ФАЗАН АД</t>
  </si>
  <si>
    <t>МИЗИЯ - 96 АД</t>
  </si>
  <si>
    <t>СТРОЙИНВЕСТ ХОЛДИНГ АД</t>
  </si>
  <si>
    <t>ВЕЛПА - 91 АД</t>
  </si>
  <si>
    <t>ТЕЦ МАРИЦА 3  АД</t>
  </si>
  <si>
    <t>ЗММ - СЛИВЕН АД</t>
  </si>
  <si>
    <t>ИНДУСТРИАЛЕН КАПИТАЛ - ХОЛДИНГ АД</t>
  </si>
  <si>
    <t>ПАНГЕА АД</t>
  </si>
  <si>
    <t>БЪЛГАРСКА РОЗА АД</t>
  </si>
  <si>
    <t>МЕТРОН АД</t>
  </si>
  <si>
    <t xml:space="preserve">ТИ БИ АЙ ЛИЗИНГ АД </t>
  </si>
  <si>
    <t>ЗСК ЛОЗОВО АД</t>
  </si>
  <si>
    <t>ЕВРОХОЛД АД</t>
  </si>
  <si>
    <t>СВЕТЛИНА АД</t>
  </si>
  <si>
    <t>МЕСОКОМБИНАТ БУРГАС АД</t>
  </si>
  <si>
    <t>МАШСТРОЙ АД</t>
  </si>
  <si>
    <t>АЛИАНЦ БЪЛГАРИЯ ФИНАНСИЕР ЕАД</t>
  </si>
  <si>
    <t>ЕЛМА АД</t>
  </si>
  <si>
    <t>ЗЕНИТ АГРОХОЛДИНГ АД</t>
  </si>
  <si>
    <t>СВИНЕВЪДСТВО - ПРЕСЛАВЕЦ АД</t>
  </si>
  <si>
    <t>НАПРЕДЪК ХОЛДИНГ АД</t>
  </si>
  <si>
    <t>БАЛКАН АД</t>
  </si>
  <si>
    <t>ЕНЕРГИЯ АД</t>
  </si>
  <si>
    <t>ЧЕРНОМОРСКО ЗЛАТО АД</t>
  </si>
  <si>
    <t>РЕПУБЛИКА ХОЛДИНГ АД</t>
  </si>
  <si>
    <t>ЛЕСОПЛАСТ АД</t>
  </si>
  <si>
    <t>БАЛКАНТУРИСТ ЕЛИТ АД ( бивше до 08.2005 Ем Джи Елит Холдинг АД)</t>
  </si>
  <si>
    <t>СВИНЕВЪДСТВО СТАМБОЛОВО АД</t>
  </si>
  <si>
    <t>ЧЕРНОМОРСКИ ХОЛДИНГ АД</t>
  </si>
  <si>
    <t>МОМИНА КРЕПОСТ АД</t>
  </si>
  <si>
    <t>СПАРКИ ЕЛТОС АД</t>
  </si>
  <si>
    <t>ИНТРАНСМАШ ИНЖЕНЕРИНГ АД</t>
  </si>
  <si>
    <t>ПЛЕВЕН БТ АД</t>
  </si>
  <si>
    <t>ОПТЕЛА - ОПТИЧНИ ТЕХНОЛОГИИ АД</t>
  </si>
  <si>
    <t>ДРУЖБА АД, РАЗГРАД</t>
  </si>
  <si>
    <t>ВИНКОМ АД</t>
  </si>
  <si>
    <t>ЗММ - ЯКОРУДА АД</t>
  </si>
  <si>
    <t>ХОЛДИНГОВО ДРУЖЕСТВО ПЪТИЩА АД</t>
  </si>
  <si>
    <t>МЕБЕЛСИСТЕМ АД</t>
  </si>
  <si>
    <t>БРАВО АД</t>
  </si>
  <si>
    <t>ДОБРУДЖА ХОЛДИНГ АД</t>
  </si>
  <si>
    <t>ПЪЛДИН ХОЛДИНГ АД</t>
  </si>
  <si>
    <t>ТРАНССТРОЙ – БУРГАС АД</t>
  </si>
  <si>
    <t>ПАМПОРОВО АД</t>
  </si>
  <si>
    <t>СЛЪНЧЕВ ДЕН АД</t>
  </si>
  <si>
    <t>ХОЛДИНГ КООП ЮГ АД</t>
  </si>
  <si>
    <t>ИНВЕСТОР БГ АД</t>
  </si>
  <si>
    <t>СЕВКО АД</t>
  </si>
  <si>
    <t>ПЕТЪР КАРАМИНЧЕВ АД</t>
  </si>
  <si>
    <t>БУЛГАР ЧЕХ ИНВЕСТ ХОЛДИНГ АД</t>
  </si>
  <si>
    <t>ДОБРОТИЦА - БСК АД</t>
  </si>
  <si>
    <t>РИВИЕРА АД</t>
  </si>
  <si>
    <t>РУЕН ХОЛДИНГ АД</t>
  </si>
  <si>
    <t>СТРОИТЕЛНА МЕХАНИЗАЦИА 2000 АД</t>
  </si>
  <si>
    <t>ВИНЗАВОД АД</t>
  </si>
  <si>
    <t>ЗАВАРЪЧНИ МАШИНИ АД</t>
  </si>
  <si>
    <t>АКУМПЛАСТ АД</t>
  </si>
  <si>
    <t>КОСТЕНЕЦ  ХХИ АД</t>
  </si>
  <si>
    <t>ЮГОИЗТОЧЕН ХОЛДИНГ АД</t>
  </si>
  <si>
    <t>КОМПАНИЯ ЗА ТЕХНОЛОГИИ И ИНОВАЦИИ СЪЕДИНЕНИЕ АД (КОРПОРАЦИЯ СЪЕДИНЕНИЕ АД)</t>
  </si>
  <si>
    <t>КРЕПЕЖНИ ИЗДЕЛИЯ АД</t>
  </si>
  <si>
    <t>ПЕЩОРЕМОНТ АД</t>
  </si>
  <si>
    <t>ХИММАШ АД</t>
  </si>
  <si>
    <t>ДЖЕРМАН – СОФИЯ АД (бивше Джерман АД)</t>
  </si>
  <si>
    <t>МОСТСТРОЙ АД</t>
  </si>
  <si>
    <t>РЕКОРД АД</t>
  </si>
  <si>
    <t>ЕКОИНВЕСТ ХОЛДИНГ АД</t>
  </si>
  <si>
    <t>ИНСТРУМЕНТИ И ИЗДЕЛИЯ АД</t>
  </si>
  <si>
    <t>НОНВОТЕКС АД</t>
  </si>
  <si>
    <t>ХАН КРУМ АД</t>
  </si>
  <si>
    <t>НЕЗАВИСИМОСТ - 40 АД</t>
  </si>
  <si>
    <t>ИНДУСТРИАЛНА ХОЛДИНГОВА КОМПАНИЯ АД</t>
  </si>
  <si>
    <t>ХИДРОПНЕВМОТЕХНИКА АД</t>
  </si>
  <si>
    <t>БЪЛГАРИЯ - 29 АД</t>
  </si>
  <si>
    <t>ЗММ МЕТАЛИК АД</t>
  </si>
  <si>
    <t>БЪЛГАРСКИ ТРАНСПОРТЕН ХОЛДИНГ АД</t>
  </si>
  <si>
    <t>АСЕНОВА КРЕПОСТ АД</t>
  </si>
  <si>
    <t>ПОЛЯНИЦА АД</t>
  </si>
  <si>
    <t>РОДИНА 91 АД</t>
  </si>
  <si>
    <t>МЕЛ ИНВЕСТ ХОЛДИНГ АД</t>
  </si>
  <si>
    <t>А.В. БИЛДИНГС АД</t>
  </si>
  <si>
    <t>РОЗАХИМ АД</t>
  </si>
  <si>
    <t>ХОЛДИНГ АСЕНОВА КРЕПОСТ АД</t>
  </si>
  <si>
    <t>ЕНЕРГОРЕМОНТ БОБОВДОЛ АД</t>
  </si>
  <si>
    <t>ХОЛДИНГ ЦЕНТЪР АД</t>
  </si>
  <si>
    <t>СЛАВЯНА АД</t>
  </si>
  <si>
    <t>ИНСТИТУТ ПО ЦЕЛУЛОЗА И ХАРТИЯ АД</t>
  </si>
  <si>
    <t>ЛАВЕНА АД</t>
  </si>
  <si>
    <t>ЗАВОДСКИ СТРОЕЖИ - КОЗЛОДУЙ АД</t>
  </si>
  <si>
    <t>ПТИЦЕВЪДСТВО - ЛОМЦИ АД</t>
  </si>
  <si>
    <t>АРМЕЙСКИ ХОЛДИНГ АД</t>
  </si>
  <si>
    <t>ГАРАНТ ИНВЕСТ ХОЛДИНГ АД</t>
  </si>
  <si>
    <t>ЯВОР АД, ВАРНА</t>
  </si>
  <si>
    <t>ЗАВОД ЗА ГОЛЯМОГАБАРИТНИ МЕТАЛОРЕЖЕЩИ МАШИНИ АД</t>
  </si>
  <si>
    <t>РАЗВИТИЕ - ИНДУСТРИЯ ХОЛДИНГ АД</t>
  </si>
  <si>
    <t>МОНОЛИТ - СТИЛ АД</t>
  </si>
  <si>
    <t>СТРОЙТЕХНИКА АД</t>
  </si>
  <si>
    <t>СМП – БУХОВО АД</t>
  </si>
  <si>
    <t>ИНТЕРСТАНДАРТС АД</t>
  </si>
  <si>
    <t xml:space="preserve">ОБЩИНА ДОБРИЧ </t>
  </si>
  <si>
    <t>ОБЩИНА ДУПНИЦА</t>
  </si>
  <si>
    <t>ОБЩИНА СТАРА ЗАГОРА</t>
  </si>
  <si>
    <t>УЕБ МЕДИЯ ГРУП АД</t>
  </si>
  <si>
    <t>0</t>
  </si>
  <si>
    <t>ТРАКИЙСКО ПИВО АД</t>
  </si>
  <si>
    <t>ЕЛЕКТРОМЕТАЛ АД</t>
  </si>
  <si>
    <t>ФИЛТЕКС АД</t>
  </si>
  <si>
    <t>БУЛВЕСТА ХОЛДИНГ АД</t>
  </si>
  <si>
    <t>СИЛА ХОЛДИНГ АД</t>
  </si>
  <si>
    <t>ЗММ - НОВА ЗАГОРА АД</t>
  </si>
  <si>
    <t>СЛИВНИЦА 1968 АД</t>
  </si>
  <si>
    <t>ЕКИП 98 ХОЛДИНГ АД</t>
  </si>
  <si>
    <t>ЕМПИ АД</t>
  </si>
  <si>
    <t>ИЗОТСЕРВИЗ - ХОЛДИНГ АД</t>
  </si>
  <si>
    <t>КОТЛОСТРОЕНЕ АД</t>
  </si>
  <si>
    <t>ИНСТИТУТ ЗА МЕТАЛОРЕЖЕЩИ МАШИНИ И ИНСТРУМЕНТИ АД</t>
  </si>
  <si>
    <t>ЕКОФИЛТЪР АД</t>
  </si>
  <si>
    <t>СЕВЕР - ХОЛДИНГ АД</t>
  </si>
  <si>
    <t>ФС ХОЛДИНГ АД</t>
  </si>
  <si>
    <t>ВЕЛИНА АД</t>
  </si>
  <si>
    <t>ЕКОТАБ АД /РИЛА - КАРДБОРД АД /</t>
  </si>
  <si>
    <t>РОДОПСКА СЛАВА АД</t>
  </si>
  <si>
    <t>ИЗГРЕВ - 66 АД</t>
  </si>
  <si>
    <t>ХОЛДИНГ НОВ ВЕК АД</t>
  </si>
  <si>
    <t>ИНТЕРЛОДЖИК ИМОТИ АД</t>
  </si>
  <si>
    <t>ХОЛДИНГОВО ДРУЖЕСТВО ДУНАВ АД</t>
  </si>
  <si>
    <t>КММ - 68 АД</t>
  </si>
  <si>
    <t>ВЕГА АД</t>
  </si>
  <si>
    <t>ПЪРВИ МАЙ 50 АД</t>
  </si>
  <si>
    <t>СТОМАНЕНИ ТРЪБИ АД</t>
  </si>
  <si>
    <t>РИЛА БОРОВЕЦ АД</t>
  </si>
  <si>
    <t>ОРФЕЙ - Б АД</t>
  </si>
  <si>
    <t>ХИПОКРЕДИТ АД</t>
  </si>
  <si>
    <t>ЮТЕКС ХОЛДИНГ АД</t>
  </si>
  <si>
    <t>БЪЛГАРСКИ БЕРГМАН АД</t>
  </si>
  <si>
    <t>ТД КНЕЗИМ АД</t>
  </si>
  <si>
    <t>ДЪБ АД</t>
  </si>
  <si>
    <t>КОНТИНЕНТАЛ ХОЛДИНГ АД</t>
  </si>
  <si>
    <t>КАБИЛЕ - ЛБ АД</t>
  </si>
  <si>
    <t>ВЕРЕЯ ТУР АД</t>
  </si>
  <si>
    <t>ПИШЕЩИ МАШИНИ АД</t>
  </si>
  <si>
    <t>ЛОВЕЧТУРС АД</t>
  </si>
  <si>
    <t>ЗАВОД ЗА ШЛИФОВЪЧНИ МАШИНИ АД</t>
  </si>
  <si>
    <t>НИКОТИАНА - БТ ХОЛДИНГ АД</t>
  </si>
  <si>
    <t>МЕТАЛОКЕРАМИКА - И АД</t>
  </si>
  <si>
    <t>ЕЛПРОМ ЗЕМ АД</t>
  </si>
  <si>
    <t>АЛБА ВИА АД</t>
  </si>
  <si>
    <t>ТК - ХОЛД АД</t>
  </si>
  <si>
    <t>ТОВАРНИ ПРЕВОЗИ АД</t>
  </si>
  <si>
    <t>МЕСОКОМБИНАТ КАЗАНЛЪК АД</t>
  </si>
  <si>
    <t>СИРМА АД</t>
  </si>
  <si>
    <t>СИМАТ АД</t>
  </si>
  <si>
    <t>СЛЪНЧЕВИ ЛЪЧИ АД</t>
  </si>
  <si>
    <t>КОМХОЛДИНГ АД</t>
  </si>
  <si>
    <t>РИГА ХОТЕЛС АД</t>
  </si>
  <si>
    <t>ЗИНО АД</t>
  </si>
  <si>
    <t>ДЕСПРЕД АД</t>
  </si>
  <si>
    <t>РЕЗЕРВНИ ЧАСТИ АД</t>
  </si>
  <si>
    <t>СЛЪНЧЕВ БРЯГ ХОЛДИНГ АД</t>
  </si>
  <si>
    <t>ЕУРОТЕРРА БЪЛГАРИЯ АД</t>
  </si>
  <si>
    <t>ЕЛЕКТРОНИКА АД</t>
  </si>
  <si>
    <t>ЕЛПО АД</t>
  </si>
  <si>
    <t>БАЛКАНКАР РЕКОРД АД</t>
  </si>
  <si>
    <t>КЮСТЕНДИЛСКИ ИНДУСТРИАЛЕН ПАРК АД   (Конис АД)</t>
  </si>
  <si>
    <t>ЕЛЕКТРОАПАРАТУРЕН ЗАВОД АД</t>
  </si>
  <si>
    <t>ЕЛЕНИТЕ АД</t>
  </si>
  <si>
    <t>ФОРМОПЛАСТ АД</t>
  </si>
  <si>
    <t>ЯВОР АД, ПЕТРИЧ</t>
  </si>
  <si>
    <t>ОРЕЛ ИНВЕСТ АД</t>
  </si>
  <si>
    <t>СТОМАНЕНИ ПРОФИЛИ АД</t>
  </si>
  <si>
    <t>БИОЕКО АД</t>
  </si>
  <si>
    <t>ВИТАПРОТ - СЛАВЯНОВО АД</t>
  </si>
  <si>
    <t>ОРИГИНАЛ АД</t>
  </si>
  <si>
    <t>ЛЪВ АД</t>
  </si>
  <si>
    <t>МЕХАПЛАСТ АД /ново име - РЕЦИКЛИРАЩО ПРЕДПРИЯТИЕ АД/</t>
  </si>
  <si>
    <t>УНИМАШ АД</t>
  </si>
  <si>
    <t>ЗАВОДСКИ СТРОЕЖИ ДЕВНЯ АД</t>
  </si>
  <si>
    <t>РИЛСКИ ЛЕН АД</t>
  </si>
  <si>
    <t>ЕСТЕР ИНВЕСТМЪНТ /СЕРДИКА – ТРОЯН/ АД</t>
  </si>
  <si>
    <t>БЪЛГАРСКА РОЗА ПЛОВДИВ АД</t>
  </si>
  <si>
    <t>ЛОТОС АД</t>
  </si>
  <si>
    <t>РОДИНА ТУРИСТ АД</t>
  </si>
  <si>
    <t>МАРИЦАТЕКС АД</t>
  </si>
  <si>
    <t>ГРАНД ХОТЕЛ ВЕЛИКО ТЪРНОВО АД</t>
  </si>
  <si>
    <t>ПАЗАРДЖИК БТ АД</t>
  </si>
  <si>
    <t>ПРИБОР АД</t>
  </si>
  <si>
    <t>ТРАКИЙСКИ ПАМУК АД</t>
  </si>
  <si>
    <t>ТРАНССТРОЙ – АВТОМАТИКА И МОНТАЖИ АД</t>
  </si>
  <si>
    <t xml:space="preserve">ХАД АКБ КОРПОРАЦИЯ </t>
  </si>
  <si>
    <t>СВИНЕКОМПЛЕКС НИКОЛОВО АД</t>
  </si>
  <si>
    <t>ЗАВОДСКИ СТРОЕЖИ ПС ПЕРНИК АД</t>
  </si>
  <si>
    <t>ГАМАКАБЕЛ АД</t>
  </si>
  <si>
    <t>ДУПНИЦА БТ АД</t>
  </si>
  <si>
    <t>ВЕЛБЪЖД АД</t>
  </si>
  <si>
    <t xml:space="preserve">КОРАДО-БЪЛГАРИЯ АД </t>
  </si>
  <si>
    <t>МЕТАЛИК АД</t>
  </si>
  <si>
    <t>ИНТЕРЛОДЖИК ЛИЗИНГ АД</t>
  </si>
  <si>
    <t>БАЛКАНКАР ЗАРЯ АД</t>
  </si>
  <si>
    <t>ИСПЕРИХ БТ АД</t>
  </si>
  <si>
    <t>ПИРИНХАРТ АД</t>
  </si>
  <si>
    <t>СОФИЯ МЕЛ АД</t>
  </si>
  <si>
    <t>ШУМЕН БТ АД</t>
  </si>
  <si>
    <t>БЪЛГАРСКА ЗАХАР АД</t>
  </si>
  <si>
    <t>МАНУЕЛА АД</t>
  </si>
  <si>
    <t>АСЕНОВГРАД БТ АД</t>
  </si>
  <si>
    <t>ТИ ЕЛ ПРОПЪРТИ КАМПЪНИ АД /ПРОМОТА БЪЛГАРИЯ АД/</t>
  </si>
  <si>
    <t>ТРАНСКАРТ АД</t>
  </si>
  <si>
    <t>СЛЪНЧЕВ БРЯГ AД</t>
  </si>
  <si>
    <t>ЧУГУНОЛЕЕНЕ АД</t>
  </si>
  <si>
    <t>ВИДАХИМ АД</t>
  </si>
  <si>
    <t>ХОЛДИНГ СВЕТА СОФИЯ  АД</t>
  </si>
  <si>
    <t>ГОЦЕ ДЕЛЧЕВ БУЛГАРТАБАК АД</t>
  </si>
  <si>
    <t>ВРАТИЦА АД</t>
  </si>
  <si>
    <t>ХАСКОВО БТ АД /ХАСКОВО - ТАБАК АД/</t>
  </si>
  <si>
    <t>ОРГАХИМ АД</t>
  </si>
  <si>
    <t>АЛКОМЕТ АД</t>
  </si>
  <si>
    <t>НАШ ДОМ - БЪЛГАРИЯ АД ХОЛДИНГ</t>
  </si>
  <si>
    <t>ТЦ – ИМЕ ЕАД</t>
  </si>
  <si>
    <t>ОБЩИНА СВИЩОВ</t>
  </si>
  <si>
    <t>ОБЩИНА СЛИВЕН</t>
  </si>
  <si>
    <t>КЮСТЕНДИЛСКИ ПЛОД АД</t>
  </si>
  <si>
    <t>ДРУЖЕСТВА в ЛИКВИДАЦИЯ/НЕСЪСТОЯТЕЛНОСТ; НЕПРЕДСТАВИЛИ ГО 3А 2005 г.</t>
  </si>
  <si>
    <t>ХИМКО АД /несътоятелност/</t>
  </si>
  <si>
    <t>СОФИЯ ФИЛМ АД /ликвидация/</t>
  </si>
  <si>
    <t>ПЪЛДИН ЕР АД /несътоятелност/</t>
  </si>
  <si>
    <t>СИМКО АД /ликвидация/</t>
  </si>
  <si>
    <t>МОНТЕКС - М АД /несъстоятелност/</t>
  </si>
  <si>
    <t>ЦИПРИНУС АД /несъстоятелност/</t>
  </si>
  <si>
    <t>РОДНА ЗЕМЯ  ХОЛДИНГ АД /ликвидация/</t>
  </si>
  <si>
    <t>.................</t>
  </si>
  <si>
    <t>....................</t>
  </si>
  <si>
    <t>БЕЛОПАЛ АД /несъстоятелност/</t>
  </si>
  <si>
    <t>БУКЕТ АД /ликвидация/</t>
  </si>
  <si>
    <t>ВЕНЕЦ АД /ликвидация/</t>
  </si>
  <si>
    <t>ВИНАРСКА ИЗБА ВРАЧАНСКА ТЕМЕНУГА АД</t>
  </si>
  <si>
    <t>ВЪЗРАЖДАНЕ 26 ХОЛДИНГ АД /ликвидация/</t>
  </si>
  <si>
    <t>ДИАМАНТ АД /несъстоятелност/</t>
  </si>
  <si>
    <t>ДИНАМО СЛИВЕН АД /несъстоятелност/</t>
  </si>
  <si>
    <t>ЕКАРИСАЖ ТЕНЕВО АД /ликвидация/</t>
  </si>
  <si>
    <t>ЕНЕРГОКАБЕЛ АД /несъстоятелност/</t>
  </si>
  <si>
    <t>ИНТЕРИОР АД /несъстоятелност/</t>
  </si>
  <si>
    <t xml:space="preserve">ИСКЪР ТРАНСПОРТ АД - Отписано с Решение № 202-ПД от 15.03.2006 г. </t>
  </si>
  <si>
    <t>КИТКА АД  /несъстоятелност/</t>
  </si>
  <si>
    <t>ЛАТЕКС ГРУП АД /несъстоятелност/</t>
  </si>
  <si>
    <t>МАЛЪК ИСКЪР АД</t>
  </si>
  <si>
    <t>МБЕ ГАРА ХИТРИНО АД</t>
  </si>
  <si>
    <t>МЕСОКОМБИНАТ СМОЛЯН АД /несъстоятелност/</t>
  </si>
  <si>
    <t>МИЛКАНА ЧЕРВЕН БРЯГ АД</t>
  </si>
  <si>
    <t>ОБОРИЩЕ АД /несъстоятелност/</t>
  </si>
  <si>
    <t>ОРАНЖЕРИИ АД /несъстоятелност/</t>
  </si>
  <si>
    <t>ПРЕРАБОТВАЩИ ТЕХНОЛОГИИ АД (Възход АД) /несъстоятелност/</t>
  </si>
  <si>
    <t>ПЪТНИ СТРОЕЖИ - СЛИВЕН АД /ликвидация/</t>
  </si>
  <si>
    <t>СТОМАНА АД  /несъстоятелност/</t>
  </si>
  <si>
    <t>СЪНИТЕКС АД /несъстоятелност/</t>
  </si>
  <si>
    <t>ДРУЖЕСТВА НЕПРЕДСТАВИЛИ ГО 3А 2005 г.</t>
  </si>
  <si>
    <t>ДРУЖБА  СТЪКЛАРСКИ  ЗАВОДИ  АД, София (Дружба АД, Пловдив)</t>
  </si>
  <si>
    <t>няма отчет</t>
  </si>
  <si>
    <t>КОПРИНА АД</t>
  </si>
  <si>
    <t>КРЕМИКОВЦИ АД</t>
  </si>
  <si>
    <t>МАШПРОЕКТИНЖЕНЕРИНГ АД (Берое АД)</t>
  </si>
  <si>
    <t>ОБЩИНА ШУМЕН</t>
  </si>
  <si>
    <t>ПОБЕДА - ТВ АД</t>
  </si>
  <si>
    <t>ПРОМОТА АЕРОПАРК АД</t>
  </si>
  <si>
    <t>СЕРДИКА - КУЛА АД</t>
  </si>
  <si>
    <t>ДРУЖЕСТВА ПО ЧУЖДО ЗАКОНОДАТЕЛСТВО</t>
  </si>
  <si>
    <t>PIONEER FUNDS</t>
  </si>
  <si>
    <t>АЛИАНЦ АГ</t>
  </si>
  <si>
    <t xml:space="preserve">ИНТЕРБРЮ С. А./ Н. В. БЕЛГИЯ </t>
  </si>
  <si>
    <t>СОСИЕТЕ ЖЕНЕРАЛ СА, ПАРИЖ</t>
  </si>
  <si>
    <r>
      <t>ТРАКИЯ ПАПИР АД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/ново име - ДУРОПАК - ТРАКИЯ ПАПИР АД/</t>
    </r>
  </si>
  <si>
    <r>
      <t xml:space="preserve">КРАМЕКС АД - </t>
    </r>
    <r>
      <rPr>
        <b/>
        <sz val="12"/>
        <rFont val="Times New Roman"/>
        <family val="1"/>
      </rPr>
      <t>отписано на 05.01.2006 г.</t>
    </r>
  </si>
  <si>
    <r>
      <t>БЪЛГАРСКИ ИНФОРМАЦИОННИ ТЕХНОЛОГИИ АД /</t>
    </r>
    <r>
      <rPr>
        <b/>
        <sz val="11"/>
        <color indexed="8"/>
        <rFont val="Times New Roman"/>
        <family val="1"/>
      </rPr>
      <t>ЮРОКАПИТАЛ БИТЕКС ОТ 15.03.2006</t>
    </r>
    <r>
      <rPr>
        <sz val="11"/>
        <color indexed="8"/>
        <rFont val="Times New Roman"/>
        <family val="1"/>
      </rPr>
      <t>/</t>
    </r>
  </si>
  <si>
    <t>ЕНЕРГОРЕМОНТ ВАРНА АД - Отписано с Решение № 231-ПД от 22.03.2006 г.</t>
  </si>
  <si>
    <t>КРАМЕКС АД - отписано на 05.01.2006 г.</t>
  </si>
  <si>
    <t>ТРАКИЯ ПАПИР АД /ново име - ДУРОПАК - ТРАКИЯ ПАПИР АД/</t>
  </si>
  <si>
    <t>ДРУЖЕСТВА в ЛИКВИДАЦИЯ / НЕСЪСТОЯТЕЛНОСТ, НЕПРЕДСТАВИЛИ ГО 3А 2005 г.</t>
  </si>
  <si>
    <t>ФИНАНСОВИ ПОКАЗАТЕЛИ</t>
  </si>
  <si>
    <t>Финансови показатели на публичните дружества за 2004 г. и 2005 г.</t>
  </si>
  <si>
    <t>Цена към 28.12.2005 г. (лв.)</t>
  </si>
  <si>
    <t>Капитализация (лв.)</t>
  </si>
  <si>
    <t>Обем (лотове)</t>
  </si>
  <si>
    <t>Оборот (лв.)</t>
  </si>
  <si>
    <t xml:space="preserve">ФИНАНСОВИ ПОКАЗАТЕЛИ </t>
  </si>
  <si>
    <t>Текущ ФР - 2004 (хил. лв.)</t>
  </si>
  <si>
    <t>Общ ФР - 2004 (хил. лв.)</t>
  </si>
  <si>
    <t>Текущ ФР - 2005 (хил. лв.)</t>
  </si>
  <si>
    <t>Общ ФР - 2005 (хил. лв.)</t>
  </si>
  <si>
    <t>Пазарна капитализация (лв.)</t>
  </si>
  <si>
    <t>Пазарна капитализация в чужд. лица (лв.)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</si>
</sst>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#,##0.00\ &quot;лв&quot;"/>
    <numFmt numFmtId="190" formatCode="#,##0\ _л_в"/>
    <numFmt numFmtId="191" formatCode="#,##0.0"/>
  </numFmts>
  <fonts count="5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7.5"/>
      <color indexed="12"/>
      <name val="Arial"/>
      <family val="0"/>
    </font>
    <font>
      <sz val="10"/>
      <name val="Timok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0" fillId="0" borderId="0" xfId="62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62" applyNumberFormat="1" applyFont="1" applyFill="1" applyBorder="1" applyAlignment="1">
      <alignment/>
    </xf>
    <xf numFmtId="10" fontId="0" fillId="0" borderId="0" xfId="62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0" fontId="7" fillId="33" borderId="11" xfId="62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58" applyFont="1" applyFill="1" applyBorder="1" applyAlignment="1">
      <alignment wrapText="1"/>
      <protection/>
    </xf>
    <xf numFmtId="0" fontId="8" fillId="0" borderId="14" xfId="58" applyFont="1" applyFill="1" applyBorder="1" applyAlignment="1">
      <alignment wrapText="1"/>
      <protection/>
    </xf>
    <xf numFmtId="3" fontId="7" fillId="0" borderId="14" xfId="0" applyNumberFormat="1" applyFont="1" applyFill="1" applyBorder="1" applyAlignment="1">
      <alignment/>
    </xf>
    <xf numFmtId="0" fontId="8" fillId="0" borderId="14" xfId="58" applyFont="1" applyFill="1" applyBorder="1" applyAlignment="1">
      <alignment horizontal="right" wrapText="1"/>
      <protection/>
    </xf>
    <xf numFmtId="10" fontId="7" fillId="0" borderId="14" xfId="62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3" xfId="58" applyFont="1" applyFill="1" applyBorder="1" applyAlignment="1">
      <alignment horizontal="left" wrapText="1"/>
      <protection/>
    </xf>
    <xf numFmtId="0" fontId="9" fillId="0" borderId="14" xfId="58" applyFont="1" applyFill="1" applyBorder="1" applyAlignment="1">
      <alignment horizontal="left" wrapText="1"/>
      <protection/>
    </xf>
    <xf numFmtId="0" fontId="9" fillId="0" borderId="14" xfId="58" applyFont="1" applyFill="1" applyBorder="1" applyAlignment="1">
      <alignment wrapText="1"/>
      <protection/>
    </xf>
    <xf numFmtId="3" fontId="6" fillId="0" borderId="14" xfId="0" applyNumberFormat="1" applyFont="1" applyFill="1" applyBorder="1" applyAlignment="1">
      <alignment/>
    </xf>
    <xf numFmtId="10" fontId="6" fillId="0" borderId="14" xfId="62" applyNumberFormat="1" applyFont="1" applyFill="1" applyBorder="1" applyAlignment="1">
      <alignment/>
    </xf>
    <xf numFmtId="0" fontId="9" fillId="0" borderId="14" xfId="58" applyFont="1" applyFill="1" applyBorder="1" applyAlignment="1">
      <alignment horizontal="right" wrapText="1"/>
      <protection/>
    </xf>
    <xf numFmtId="0" fontId="9" fillId="0" borderId="13" xfId="58" applyFont="1" applyFill="1" applyBorder="1" applyAlignment="1">
      <alignment wrapText="1"/>
      <protection/>
    </xf>
    <xf numFmtId="0" fontId="6" fillId="0" borderId="14" xfId="0" applyFont="1" applyFill="1" applyBorder="1" applyAlignment="1">
      <alignment/>
    </xf>
    <xf numFmtId="0" fontId="9" fillId="0" borderId="15" xfId="58" applyFont="1" applyFill="1" applyBorder="1" applyAlignment="1">
      <alignment horizontal="left" wrapText="1"/>
      <protection/>
    </xf>
    <xf numFmtId="0" fontId="9" fillId="0" borderId="16" xfId="58" applyFont="1" applyFill="1" applyBorder="1" applyAlignment="1">
      <alignment horizontal="left" wrapText="1"/>
      <protection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0" fontId="6" fillId="0" borderId="16" xfId="62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8" fillId="34" borderId="13" xfId="0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/>
    </xf>
    <xf numFmtId="10" fontId="7" fillId="0" borderId="16" xfId="62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3" fontId="12" fillId="0" borderId="23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>
      <alignment horizontal="left" vertical="center" wrapText="1" indent="1"/>
    </xf>
    <xf numFmtId="0" fontId="12" fillId="0" borderId="14" xfId="54" applyFont="1" applyFill="1" applyBorder="1" applyAlignment="1" applyProtection="1">
      <alignment horizontal="left" vertical="center" wrapText="1" indent="1"/>
      <protection/>
    </xf>
    <xf numFmtId="0" fontId="8" fillId="0" borderId="14" xfId="0" applyFont="1" applyFill="1" applyBorder="1" applyAlignment="1" applyProtection="1">
      <alignment horizontal="left" vertical="center" wrapText="1" indent="1"/>
      <protection/>
    </xf>
    <xf numFmtId="0" fontId="12" fillId="0" borderId="14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left" vertical="center" wrapText="1" indent="1"/>
    </xf>
    <xf numFmtId="0" fontId="15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left" vertical="center" wrapText="1" inden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left" vertical="center" wrapText="1" indent="1"/>
    </xf>
    <xf numFmtId="3" fontId="8" fillId="0" borderId="14" xfId="0" applyNumberFormat="1" applyFont="1" applyFill="1" applyBorder="1" applyAlignment="1">
      <alignment horizontal="left" vertical="center" wrapText="1" indent="1"/>
    </xf>
    <xf numFmtId="3" fontId="8" fillId="0" borderId="14" xfId="0" applyNumberFormat="1" applyFont="1" applyFill="1" applyBorder="1" applyAlignment="1" applyProtection="1">
      <alignment horizontal="left" vertical="center" wrapText="1" indent="1"/>
      <protection/>
    </xf>
    <xf numFmtId="3" fontId="7" fillId="0" borderId="14" xfId="59" applyNumberFormat="1" applyFont="1" applyFill="1" applyBorder="1" applyAlignment="1" applyProtection="1">
      <alignment vertical="top" wrapText="1"/>
      <protection locked="0"/>
    </xf>
    <xf numFmtId="3" fontId="7" fillId="0" borderId="17" xfId="0" applyNumberFormat="1" applyFont="1" applyFill="1" applyBorder="1" applyAlignment="1">
      <alignment vertical="center" wrapText="1"/>
    </xf>
    <xf numFmtId="3" fontId="7" fillId="0" borderId="14" xfId="54" applyNumberFormat="1" applyFont="1" applyFill="1" applyBorder="1" applyAlignment="1" applyProtection="1">
      <alignment horizontal="left" vertical="center" wrapText="1" indent="1"/>
      <protection/>
    </xf>
    <xf numFmtId="3" fontId="7" fillId="0" borderId="14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left" vertical="center" wrapText="1" indent="1"/>
    </xf>
    <xf numFmtId="3" fontId="12" fillId="0" borderId="28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8" fillId="0" borderId="17" xfId="58" applyFont="1" applyFill="1" applyBorder="1" applyAlignment="1">
      <alignment horizontal="left" wrapText="1"/>
      <protection/>
    </xf>
    <xf numFmtId="0" fontId="9" fillId="0" borderId="17" xfId="58" applyFont="1" applyFill="1" applyBorder="1" applyAlignment="1">
      <alignment horizontal="left" wrapText="1"/>
      <protection/>
    </xf>
    <xf numFmtId="0" fontId="6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3" fontId="7" fillId="0" borderId="16" xfId="59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4" xfId="59" applyNumberFormat="1" applyFont="1" applyFill="1" applyBorder="1" applyAlignment="1" applyProtection="1">
      <alignment horizontal="center" vertical="center" wrapText="1"/>
      <protection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wrapText="1"/>
    </xf>
    <xf numFmtId="3" fontId="7" fillId="33" borderId="35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wrapText="1"/>
    </xf>
    <xf numFmtId="0" fontId="7" fillId="33" borderId="26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wrapText="1"/>
    </xf>
    <xf numFmtId="1" fontId="7" fillId="0" borderId="14" xfId="5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wrapText="1"/>
    </xf>
    <xf numFmtId="0" fontId="12" fillId="33" borderId="26" xfId="0" applyFont="1" applyFill="1" applyBorder="1" applyAlignment="1">
      <alignment wrapText="1"/>
    </xf>
    <xf numFmtId="1" fontId="7" fillId="0" borderId="15" xfId="59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Finance_indicators_ 2004-2005" xfId="54"/>
    <cellStyle name="Input" xfId="55"/>
    <cellStyle name="Linked Cell" xfId="56"/>
    <cellStyle name="Neutral" xfId="57"/>
    <cellStyle name="Normal_stat" xfId="58"/>
    <cellStyle name="Normal_Баланс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05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2" max="2" width="33.00390625" style="0" customWidth="1"/>
    <col min="3" max="3" width="10.00390625" style="0" customWidth="1"/>
    <col min="4" max="4" width="26.8515625" style="0" customWidth="1"/>
    <col min="5" max="6" width="12.57421875" style="0" customWidth="1"/>
    <col min="7" max="7" width="15.7109375" style="2" customWidth="1"/>
    <col min="8" max="8" width="14.140625" style="2" customWidth="1"/>
    <col min="9" max="9" width="15.7109375" style="2" customWidth="1"/>
    <col min="10" max="10" width="13.7109375" style="12" customWidth="1"/>
    <col min="11" max="11" width="11.00390625" style="2" customWidth="1"/>
    <col min="12" max="12" width="29.57421875" style="13" customWidth="1"/>
    <col min="13" max="15" width="9.140625" style="2" customWidth="1"/>
  </cols>
  <sheetData>
    <row r="2" spans="2:15" ht="14.25">
      <c r="B2" s="114" t="s">
        <v>773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/>
      <c r="N2"/>
      <c r="O2"/>
    </row>
    <row r="3" spans="4:15" ht="13.5" thickBot="1">
      <c r="D3" s="2"/>
      <c r="H3"/>
      <c r="I3"/>
      <c r="J3" s="5"/>
      <c r="K3"/>
      <c r="L3" s="10"/>
      <c r="M3"/>
      <c r="N3"/>
      <c r="O3"/>
    </row>
    <row r="4" spans="2:15" ht="75">
      <c r="B4" s="14" t="s">
        <v>668</v>
      </c>
      <c r="C4" s="15" t="s">
        <v>770</v>
      </c>
      <c r="D4" s="15" t="s">
        <v>669</v>
      </c>
      <c r="E4" s="15" t="s">
        <v>765</v>
      </c>
      <c r="F4" s="15" t="s">
        <v>1151</v>
      </c>
      <c r="G4" s="15" t="s">
        <v>1152</v>
      </c>
      <c r="H4" s="15" t="s">
        <v>771</v>
      </c>
      <c r="I4" s="15" t="s">
        <v>1161</v>
      </c>
      <c r="J4" s="16" t="s">
        <v>769</v>
      </c>
      <c r="K4" s="15" t="s">
        <v>772</v>
      </c>
      <c r="L4" s="17" t="s">
        <v>667</v>
      </c>
      <c r="M4"/>
      <c r="N4"/>
      <c r="O4"/>
    </row>
    <row r="5" spans="2:15" ht="30">
      <c r="B5" s="18" t="s">
        <v>13</v>
      </c>
      <c r="C5" s="19" t="s">
        <v>12</v>
      </c>
      <c r="D5" s="19" t="s">
        <v>2</v>
      </c>
      <c r="E5" s="20">
        <v>4273126</v>
      </c>
      <c r="F5" s="21">
        <v>78.21</v>
      </c>
      <c r="G5" s="20">
        <v>334201184.46</v>
      </c>
      <c r="H5" s="20">
        <v>284555</v>
      </c>
      <c r="I5" s="20">
        <f aca="true" t="shared" si="0" ref="I5:I20">H5*F5</f>
        <v>22255046.549999997</v>
      </c>
      <c r="J5" s="22">
        <f aca="true" t="shared" si="1" ref="J5:J68">I5/G5</f>
        <v>0.06659176443662086</v>
      </c>
      <c r="K5" s="23">
        <v>214</v>
      </c>
      <c r="L5" s="109" t="s">
        <v>714</v>
      </c>
      <c r="M5"/>
      <c r="N5"/>
      <c r="O5"/>
    </row>
    <row r="6" spans="2:15" ht="30">
      <c r="B6" s="18" t="s">
        <v>614</v>
      </c>
      <c r="C6" s="19" t="s">
        <v>613</v>
      </c>
      <c r="D6" s="19" t="s">
        <v>2</v>
      </c>
      <c r="E6" s="20"/>
      <c r="F6" s="21">
        <v>10.01</v>
      </c>
      <c r="G6" s="20">
        <v>627546.92</v>
      </c>
      <c r="H6" s="20"/>
      <c r="I6" s="20">
        <f t="shared" si="0"/>
        <v>0</v>
      </c>
      <c r="J6" s="22">
        <f t="shared" si="1"/>
        <v>0</v>
      </c>
      <c r="K6" s="23"/>
      <c r="L6" s="109" t="s">
        <v>714</v>
      </c>
      <c r="M6"/>
      <c r="N6"/>
      <c r="O6"/>
    </row>
    <row r="7" spans="2:12" s="3" customFormat="1" ht="30">
      <c r="B7" s="18" t="s">
        <v>21</v>
      </c>
      <c r="C7" s="19" t="s">
        <v>20</v>
      </c>
      <c r="D7" s="19" t="s">
        <v>2</v>
      </c>
      <c r="E7" s="20">
        <v>1775426</v>
      </c>
      <c r="F7" s="21">
        <v>1.97</v>
      </c>
      <c r="G7" s="20">
        <v>3497589.22</v>
      </c>
      <c r="H7" s="20">
        <v>1500</v>
      </c>
      <c r="I7" s="20">
        <f t="shared" si="0"/>
        <v>2955</v>
      </c>
      <c r="J7" s="22">
        <f t="shared" si="1"/>
        <v>0.0008448676542981797</v>
      </c>
      <c r="K7" s="23">
        <v>4</v>
      </c>
      <c r="L7" s="109" t="s">
        <v>714</v>
      </c>
    </row>
    <row r="8" spans="2:15" ht="30">
      <c r="B8" s="18" t="s">
        <v>183</v>
      </c>
      <c r="C8" s="19" t="s">
        <v>182</v>
      </c>
      <c r="D8" s="19" t="s">
        <v>2</v>
      </c>
      <c r="E8" s="20">
        <v>6537789</v>
      </c>
      <c r="F8" s="21">
        <v>5.28</v>
      </c>
      <c r="G8" s="20">
        <v>34519525.92</v>
      </c>
      <c r="H8" s="20">
        <v>772521</v>
      </c>
      <c r="I8" s="20">
        <f t="shared" si="0"/>
        <v>4078910.8800000004</v>
      </c>
      <c r="J8" s="22">
        <f t="shared" si="1"/>
        <v>0.11816242463621876</v>
      </c>
      <c r="K8" s="23">
        <v>12</v>
      </c>
      <c r="L8" s="109" t="s">
        <v>714</v>
      </c>
      <c r="M8"/>
      <c r="N8"/>
      <c r="O8"/>
    </row>
    <row r="9" spans="2:12" s="4" customFormat="1" ht="30">
      <c r="B9" s="18" t="s">
        <v>128</v>
      </c>
      <c r="C9" s="19" t="s">
        <v>127</v>
      </c>
      <c r="D9" s="19" t="s">
        <v>2</v>
      </c>
      <c r="E9" s="20">
        <v>340749</v>
      </c>
      <c r="F9" s="21">
        <v>3.15</v>
      </c>
      <c r="G9" s="20">
        <v>1073359.35</v>
      </c>
      <c r="H9" s="20">
        <v>71956</v>
      </c>
      <c r="I9" s="20">
        <f t="shared" si="0"/>
        <v>226661.4</v>
      </c>
      <c r="J9" s="22">
        <f t="shared" si="1"/>
        <v>0.2111700988117353</v>
      </c>
      <c r="K9" s="23">
        <v>4</v>
      </c>
      <c r="L9" s="109" t="s">
        <v>714</v>
      </c>
    </row>
    <row r="10" spans="2:12" s="4" customFormat="1" ht="30">
      <c r="B10" s="18" t="s">
        <v>660</v>
      </c>
      <c r="C10" s="19" t="s">
        <v>659</v>
      </c>
      <c r="D10" s="19" t="s">
        <v>2</v>
      </c>
      <c r="E10" s="20">
        <v>6493577</v>
      </c>
      <c r="F10" s="21">
        <v>16.5</v>
      </c>
      <c r="G10" s="20">
        <v>107144020.5</v>
      </c>
      <c r="H10" s="20">
        <v>164892</v>
      </c>
      <c r="I10" s="20">
        <f t="shared" si="0"/>
        <v>2720718</v>
      </c>
      <c r="J10" s="22">
        <f t="shared" si="1"/>
        <v>0.025393092281804003</v>
      </c>
      <c r="K10" s="23">
        <v>53</v>
      </c>
      <c r="L10" s="109" t="s">
        <v>714</v>
      </c>
    </row>
    <row r="11" spans="2:12" s="4" customFormat="1" ht="30">
      <c r="B11" s="18" t="s">
        <v>332</v>
      </c>
      <c r="C11" s="19" t="s">
        <v>331</v>
      </c>
      <c r="D11" s="19" t="s">
        <v>2</v>
      </c>
      <c r="E11" s="20"/>
      <c r="F11" s="21">
        <v>4</v>
      </c>
      <c r="G11" s="20">
        <v>440892</v>
      </c>
      <c r="H11" s="20"/>
      <c r="I11" s="20">
        <f t="shared" si="0"/>
        <v>0</v>
      </c>
      <c r="J11" s="22">
        <f t="shared" si="1"/>
        <v>0</v>
      </c>
      <c r="K11" s="23"/>
      <c r="L11" s="109" t="s">
        <v>714</v>
      </c>
    </row>
    <row r="12" spans="2:15" ht="30">
      <c r="B12" s="18" t="s">
        <v>420</v>
      </c>
      <c r="C12" s="19" t="s">
        <v>419</v>
      </c>
      <c r="D12" s="19" t="s">
        <v>2</v>
      </c>
      <c r="E12" s="20">
        <v>1076100</v>
      </c>
      <c r="F12" s="21">
        <v>28.17</v>
      </c>
      <c r="G12" s="20">
        <v>30313737</v>
      </c>
      <c r="H12" s="20">
        <v>580691</v>
      </c>
      <c r="I12" s="20">
        <f t="shared" si="0"/>
        <v>16358065.47</v>
      </c>
      <c r="J12" s="22">
        <f t="shared" si="1"/>
        <v>0.5396254994888952</v>
      </c>
      <c r="K12" s="23">
        <v>89</v>
      </c>
      <c r="L12" s="109" t="s">
        <v>714</v>
      </c>
      <c r="M12"/>
      <c r="N12"/>
      <c r="O12"/>
    </row>
    <row r="13" spans="2:15" ht="30">
      <c r="B13" s="18" t="s">
        <v>483</v>
      </c>
      <c r="C13" s="19" t="s">
        <v>482</v>
      </c>
      <c r="D13" s="19" t="s">
        <v>2</v>
      </c>
      <c r="E13" s="20">
        <v>9428235</v>
      </c>
      <c r="F13" s="21">
        <v>7.95</v>
      </c>
      <c r="G13" s="20">
        <v>74954468.25</v>
      </c>
      <c r="H13" s="20">
        <v>580</v>
      </c>
      <c r="I13" s="20">
        <f t="shared" si="0"/>
        <v>4611</v>
      </c>
      <c r="J13" s="22">
        <f t="shared" si="1"/>
        <v>6.151734656592671E-05</v>
      </c>
      <c r="K13" s="23">
        <v>2</v>
      </c>
      <c r="L13" s="109" t="s">
        <v>714</v>
      </c>
      <c r="M13"/>
      <c r="N13"/>
      <c r="O13"/>
    </row>
    <row r="14" spans="2:15" ht="30">
      <c r="B14" s="18" t="s">
        <v>479</v>
      </c>
      <c r="C14" s="19" t="s">
        <v>478</v>
      </c>
      <c r="D14" s="19" t="s">
        <v>2</v>
      </c>
      <c r="E14" s="20">
        <v>156213</v>
      </c>
      <c r="F14" s="21">
        <v>29.51</v>
      </c>
      <c r="G14" s="20">
        <v>4609845.63</v>
      </c>
      <c r="H14" s="20">
        <v>79669</v>
      </c>
      <c r="I14" s="20">
        <f t="shared" si="0"/>
        <v>2351032.19</v>
      </c>
      <c r="J14" s="22">
        <f t="shared" si="1"/>
        <v>0.5100023685608752</v>
      </c>
      <c r="K14" s="23">
        <v>2</v>
      </c>
      <c r="L14" s="109" t="s">
        <v>714</v>
      </c>
      <c r="M14"/>
      <c r="N14"/>
      <c r="O14"/>
    </row>
    <row r="15" spans="2:15" ht="30">
      <c r="B15" s="18" t="s">
        <v>491</v>
      </c>
      <c r="C15" s="19" t="s">
        <v>490</v>
      </c>
      <c r="D15" s="19" t="s">
        <v>2</v>
      </c>
      <c r="E15" s="20"/>
      <c r="F15" s="21">
        <v>17.04</v>
      </c>
      <c r="G15" s="20">
        <v>4152187.92</v>
      </c>
      <c r="H15" s="20"/>
      <c r="I15" s="20">
        <f t="shared" si="0"/>
        <v>0</v>
      </c>
      <c r="J15" s="22">
        <f t="shared" si="1"/>
        <v>0</v>
      </c>
      <c r="K15" s="23"/>
      <c r="L15" s="109" t="s">
        <v>714</v>
      </c>
      <c r="M15"/>
      <c r="N15"/>
      <c r="O15"/>
    </row>
    <row r="16" spans="2:15" ht="30">
      <c r="B16" s="18" t="s">
        <v>525</v>
      </c>
      <c r="C16" s="19" t="s">
        <v>524</v>
      </c>
      <c r="D16" s="19" t="s">
        <v>2</v>
      </c>
      <c r="E16" s="20">
        <v>2309561</v>
      </c>
      <c r="F16" s="21">
        <v>19.35</v>
      </c>
      <c r="G16" s="20">
        <v>44690005.35</v>
      </c>
      <c r="H16" s="20">
        <v>2794</v>
      </c>
      <c r="I16" s="20">
        <f t="shared" si="0"/>
        <v>54063.9</v>
      </c>
      <c r="J16" s="22">
        <f t="shared" si="1"/>
        <v>0.0012097537150999693</v>
      </c>
      <c r="K16" s="23">
        <v>13</v>
      </c>
      <c r="L16" s="109" t="s">
        <v>714</v>
      </c>
      <c r="M16"/>
      <c r="N16"/>
      <c r="O16"/>
    </row>
    <row r="17" spans="2:15" ht="30">
      <c r="B17" s="18" t="s">
        <v>497</v>
      </c>
      <c r="C17" s="19" t="s">
        <v>496</v>
      </c>
      <c r="D17" s="19" t="s">
        <v>2</v>
      </c>
      <c r="E17" s="20">
        <v>1114267</v>
      </c>
      <c r="F17" s="21">
        <v>1.2</v>
      </c>
      <c r="G17" s="20">
        <v>1337120.4</v>
      </c>
      <c r="H17" s="20">
        <v>546000</v>
      </c>
      <c r="I17" s="20">
        <f t="shared" si="0"/>
        <v>655200</v>
      </c>
      <c r="J17" s="22">
        <f t="shared" si="1"/>
        <v>0.49000822962539503</v>
      </c>
      <c r="K17" s="23">
        <v>1</v>
      </c>
      <c r="L17" s="109" t="s">
        <v>714</v>
      </c>
      <c r="M17"/>
      <c r="N17"/>
      <c r="O17"/>
    </row>
    <row r="18" spans="2:15" ht="30">
      <c r="B18" s="18" t="s">
        <v>531</v>
      </c>
      <c r="C18" s="19" t="s">
        <v>530</v>
      </c>
      <c r="D18" s="19" t="s">
        <v>2</v>
      </c>
      <c r="E18" s="20">
        <v>1957808</v>
      </c>
      <c r="F18" s="21">
        <v>19.95</v>
      </c>
      <c r="G18" s="20">
        <v>39058269.6</v>
      </c>
      <c r="H18" s="20">
        <v>17910</v>
      </c>
      <c r="I18" s="20">
        <f t="shared" si="0"/>
        <v>357304.5</v>
      </c>
      <c r="J18" s="22">
        <f t="shared" si="1"/>
        <v>0.009147985910773681</v>
      </c>
      <c r="K18" s="23">
        <v>93</v>
      </c>
      <c r="L18" s="109" t="s">
        <v>714</v>
      </c>
      <c r="M18"/>
      <c r="N18"/>
      <c r="O18"/>
    </row>
    <row r="19" spans="2:15" ht="30">
      <c r="B19" s="18" t="s">
        <v>533</v>
      </c>
      <c r="C19" s="19" t="s">
        <v>532</v>
      </c>
      <c r="D19" s="19" t="s">
        <v>2</v>
      </c>
      <c r="E19" s="20"/>
      <c r="F19" s="21">
        <v>33.16</v>
      </c>
      <c r="G19" s="20">
        <v>15649165.64</v>
      </c>
      <c r="H19" s="20"/>
      <c r="I19" s="20">
        <f t="shared" si="0"/>
        <v>0</v>
      </c>
      <c r="J19" s="22">
        <f t="shared" si="1"/>
        <v>0</v>
      </c>
      <c r="K19" s="23"/>
      <c r="L19" s="109" t="s">
        <v>714</v>
      </c>
      <c r="M19"/>
      <c r="N19"/>
      <c r="O19"/>
    </row>
    <row r="20" spans="2:15" ht="30">
      <c r="B20" s="18" t="s">
        <v>513</v>
      </c>
      <c r="C20" s="19" t="s">
        <v>512</v>
      </c>
      <c r="D20" s="19" t="s">
        <v>2</v>
      </c>
      <c r="E20" s="20">
        <v>478536</v>
      </c>
      <c r="F20" s="21">
        <v>45.24</v>
      </c>
      <c r="G20" s="20">
        <v>21648968.64</v>
      </c>
      <c r="H20" s="20">
        <v>74067</v>
      </c>
      <c r="I20" s="20">
        <f t="shared" si="0"/>
        <v>3350791.08</v>
      </c>
      <c r="J20" s="22">
        <f t="shared" si="1"/>
        <v>0.15477832388785798</v>
      </c>
      <c r="K20" s="23">
        <v>20</v>
      </c>
      <c r="L20" s="109" t="s">
        <v>714</v>
      </c>
      <c r="M20"/>
      <c r="N20"/>
      <c r="O20"/>
    </row>
    <row r="21" spans="2:12" s="7" customFormat="1" ht="14.25">
      <c r="B21" s="24"/>
      <c r="C21" s="25"/>
      <c r="D21" s="26"/>
      <c r="E21" s="26">
        <f>SUM(E5:E20)</f>
        <v>35941387</v>
      </c>
      <c r="F21" s="26"/>
      <c r="G21" s="27">
        <f>SUM(G5:G20)</f>
        <v>717917886.8000001</v>
      </c>
      <c r="H21" s="27">
        <f>SUM(H5:H20)</f>
        <v>2597135</v>
      </c>
      <c r="I21" s="27">
        <f>SUM(I5:I20)</f>
        <v>52415359.96999999</v>
      </c>
      <c r="J21" s="28">
        <f t="shared" si="1"/>
        <v>0.07301024383670501</v>
      </c>
      <c r="K21" s="26">
        <f>SUM(K5:K20)</f>
        <v>507</v>
      </c>
      <c r="L21" s="110" t="s">
        <v>714</v>
      </c>
    </row>
    <row r="22" spans="2:15" ht="30">
      <c r="B22" s="18" t="s">
        <v>738</v>
      </c>
      <c r="C22" s="19" t="s">
        <v>31</v>
      </c>
      <c r="D22" s="19" t="s">
        <v>2</v>
      </c>
      <c r="E22" s="23">
        <v>11050000</v>
      </c>
      <c r="F22" s="21">
        <v>1.3</v>
      </c>
      <c r="G22" s="20">
        <v>845000</v>
      </c>
      <c r="H22" s="20">
        <v>782670</v>
      </c>
      <c r="I22" s="20">
        <f aca="true" t="shared" si="2" ref="I22:I53">H22*F22</f>
        <v>1017471</v>
      </c>
      <c r="J22" s="22">
        <f t="shared" si="1"/>
        <v>1.2041076923076923</v>
      </c>
      <c r="K22" s="23">
        <v>39</v>
      </c>
      <c r="L22" s="109" t="s">
        <v>716</v>
      </c>
      <c r="M22"/>
      <c r="N22"/>
      <c r="O22"/>
    </row>
    <row r="23" spans="2:15" ht="30">
      <c r="B23" s="18" t="s">
        <v>7</v>
      </c>
      <c r="C23" s="19" t="s">
        <v>6</v>
      </c>
      <c r="D23" s="19" t="s">
        <v>5</v>
      </c>
      <c r="E23" s="23"/>
      <c r="F23" s="21">
        <v>1.47</v>
      </c>
      <c r="G23" s="20">
        <v>4179920.01</v>
      </c>
      <c r="H23" s="20"/>
      <c r="I23" s="20">
        <f t="shared" si="2"/>
        <v>0</v>
      </c>
      <c r="J23" s="22">
        <f t="shared" si="1"/>
        <v>0</v>
      </c>
      <c r="K23" s="23"/>
      <c r="L23" s="109" t="s">
        <v>716</v>
      </c>
      <c r="M23"/>
      <c r="N23"/>
      <c r="O23"/>
    </row>
    <row r="24" spans="2:15" ht="30">
      <c r="B24" s="18" t="s">
        <v>9</v>
      </c>
      <c r="C24" s="19" t="s">
        <v>8</v>
      </c>
      <c r="D24" s="19" t="s">
        <v>2</v>
      </c>
      <c r="E24" s="23">
        <v>5200000</v>
      </c>
      <c r="F24" s="21">
        <v>1.55</v>
      </c>
      <c r="G24" s="20">
        <v>1007500</v>
      </c>
      <c r="H24" s="20">
        <v>1855</v>
      </c>
      <c r="I24" s="20">
        <f t="shared" si="2"/>
        <v>2875.25</v>
      </c>
      <c r="J24" s="22">
        <f t="shared" si="1"/>
        <v>0.002853846153846154</v>
      </c>
      <c r="K24" s="23">
        <v>1</v>
      </c>
      <c r="L24" s="109" t="s">
        <v>716</v>
      </c>
      <c r="M24"/>
      <c r="N24"/>
      <c r="O24"/>
    </row>
    <row r="25" spans="2:15" ht="30">
      <c r="B25" s="18" t="s">
        <v>17</v>
      </c>
      <c r="C25" s="19" t="s">
        <v>16</v>
      </c>
      <c r="D25" s="19" t="s">
        <v>5</v>
      </c>
      <c r="E25" s="23">
        <v>5500000</v>
      </c>
      <c r="F25" s="21">
        <v>13.89</v>
      </c>
      <c r="G25" s="20">
        <v>76395000</v>
      </c>
      <c r="H25" s="20">
        <v>406044</v>
      </c>
      <c r="I25" s="20">
        <f t="shared" si="2"/>
        <v>5639951.16</v>
      </c>
      <c r="J25" s="22">
        <f t="shared" si="1"/>
        <v>0.07382618181818182</v>
      </c>
      <c r="K25" s="23">
        <v>107</v>
      </c>
      <c r="L25" s="109" t="s">
        <v>716</v>
      </c>
      <c r="M25"/>
      <c r="N25"/>
      <c r="O25"/>
    </row>
    <row r="26" spans="2:15" ht="30">
      <c r="B26" s="18" t="s">
        <v>23</v>
      </c>
      <c r="C26" s="19" t="s">
        <v>22</v>
      </c>
      <c r="D26" s="19" t="s">
        <v>2</v>
      </c>
      <c r="E26" s="23">
        <v>515838</v>
      </c>
      <c r="F26" s="21">
        <v>0.77</v>
      </c>
      <c r="G26" s="20">
        <v>397195.26</v>
      </c>
      <c r="H26" s="20">
        <v>390</v>
      </c>
      <c r="I26" s="20">
        <f t="shared" si="2"/>
        <v>300.3</v>
      </c>
      <c r="J26" s="22">
        <f t="shared" si="1"/>
        <v>0.0007560513184371837</v>
      </c>
      <c r="K26" s="23">
        <v>1</v>
      </c>
      <c r="L26" s="109" t="s">
        <v>716</v>
      </c>
      <c r="M26"/>
      <c r="N26"/>
      <c r="O26"/>
    </row>
    <row r="27" spans="2:15" ht="30">
      <c r="B27" s="18" t="s">
        <v>761</v>
      </c>
      <c r="C27" s="19" t="s">
        <v>51</v>
      </c>
      <c r="D27" s="19" t="s">
        <v>2</v>
      </c>
      <c r="E27" s="23">
        <v>23394706</v>
      </c>
      <c r="F27" s="21">
        <v>1.65</v>
      </c>
      <c r="G27" s="20">
        <v>12870000</v>
      </c>
      <c r="H27" s="20">
        <v>5468705</v>
      </c>
      <c r="I27" s="20">
        <f t="shared" si="2"/>
        <v>9023363.25</v>
      </c>
      <c r="J27" s="22">
        <f t="shared" si="1"/>
        <v>0.7011160256410256</v>
      </c>
      <c r="K27" s="23">
        <v>33</v>
      </c>
      <c r="L27" s="109" t="s">
        <v>716</v>
      </c>
      <c r="M27"/>
      <c r="N27"/>
      <c r="O27"/>
    </row>
    <row r="28" spans="2:15" ht="30">
      <c r="B28" s="18" t="s">
        <v>43</v>
      </c>
      <c r="C28" s="19" t="s">
        <v>42</v>
      </c>
      <c r="D28" s="19" t="s">
        <v>2</v>
      </c>
      <c r="E28" s="23">
        <v>6583803</v>
      </c>
      <c r="F28" s="21">
        <v>3.95</v>
      </c>
      <c r="G28" s="20">
        <v>26006021.85</v>
      </c>
      <c r="H28" s="20">
        <v>153053</v>
      </c>
      <c r="I28" s="20">
        <f t="shared" si="2"/>
        <v>604559.35</v>
      </c>
      <c r="J28" s="22">
        <f t="shared" si="1"/>
        <v>0.02324689848709021</v>
      </c>
      <c r="K28" s="23">
        <v>64</v>
      </c>
      <c r="L28" s="109" t="s">
        <v>716</v>
      </c>
      <c r="M28"/>
      <c r="N28"/>
      <c r="O28"/>
    </row>
    <row r="29" spans="2:15" ht="30">
      <c r="B29" s="18" t="s">
        <v>585</v>
      </c>
      <c r="C29" s="19" t="s">
        <v>584</v>
      </c>
      <c r="D29" s="19" t="s">
        <v>2</v>
      </c>
      <c r="E29" s="23">
        <v>328523</v>
      </c>
      <c r="F29" s="21">
        <v>1.55</v>
      </c>
      <c r="G29" s="20">
        <v>509210.65</v>
      </c>
      <c r="H29" s="20">
        <v>17843</v>
      </c>
      <c r="I29" s="20">
        <f t="shared" si="2"/>
        <v>27656.65</v>
      </c>
      <c r="J29" s="22">
        <f t="shared" si="1"/>
        <v>0.054312787841338354</v>
      </c>
      <c r="K29" s="23">
        <v>1</v>
      </c>
      <c r="L29" s="109" t="s">
        <v>716</v>
      </c>
      <c r="M29"/>
      <c r="N29"/>
      <c r="O29"/>
    </row>
    <row r="30" spans="2:15" ht="30">
      <c r="B30" s="18" t="s">
        <v>206</v>
      </c>
      <c r="C30" s="19" t="s">
        <v>205</v>
      </c>
      <c r="D30" s="19" t="s">
        <v>5</v>
      </c>
      <c r="E30" s="23">
        <v>249278</v>
      </c>
      <c r="F30" s="21">
        <v>1.51</v>
      </c>
      <c r="G30" s="20">
        <v>376409.78</v>
      </c>
      <c r="H30" s="20">
        <v>95</v>
      </c>
      <c r="I30" s="20">
        <f t="shared" si="2"/>
        <v>143.45</v>
      </c>
      <c r="J30" s="22">
        <f t="shared" si="1"/>
        <v>0.0003811006185864777</v>
      </c>
      <c r="K30" s="23">
        <v>1</v>
      </c>
      <c r="L30" s="109" t="s">
        <v>716</v>
      </c>
      <c r="M30"/>
      <c r="N30"/>
      <c r="O30"/>
    </row>
    <row r="31" spans="2:15" ht="30">
      <c r="B31" s="18" t="s">
        <v>102</v>
      </c>
      <c r="C31" s="19" t="s">
        <v>101</v>
      </c>
      <c r="D31" s="19" t="s">
        <v>2</v>
      </c>
      <c r="E31" s="23"/>
      <c r="F31" s="21">
        <v>0.78</v>
      </c>
      <c r="G31" s="20">
        <v>231129.6</v>
      </c>
      <c r="H31" s="20"/>
      <c r="I31" s="20">
        <f t="shared" si="2"/>
        <v>0</v>
      </c>
      <c r="J31" s="22">
        <f t="shared" si="1"/>
        <v>0</v>
      </c>
      <c r="K31" s="23"/>
      <c r="L31" s="109" t="s">
        <v>716</v>
      </c>
      <c r="M31"/>
      <c r="N31"/>
      <c r="O31"/>
    </row>
    <row r="32" spans="2:15" ht="30">
      <c r="B32" s="18" t="s">
        <v>108</v>
      </c>
      <c r="C32" s="19" t="s">
        <v>107</v>
      </c>
      <c r="D32" s="19" t="s">
        <v>5</v>
      </c>
      <c r="E32" s="23">
        <v>13149848</v>
      </c>
      <c r="F32" s="21">
        <v>3.91</v>
      </c>
      <c r="G32" s="20">
        <v>51415905.68</v>
      </c>
      <c r="H32" s="20">
        <v>3197145</v>
      </c>
      <c r="I32" s="20">
        <f t="shared" si="2"/>
        <v>12500836.950000001</v>
      </c>
      <c r="J32" s="22">
        <f t="shared" si="1"/>
        <v>0.24313170768209644</v>
      </c>
      <c r="K32" s="23">
        <v>161</v>
      </c>
      <c r="L32" s="109" t="s">
        <v>716</v>
      </c>
      <c r="M32"/>
      <c r="N32"/>
      <c r="O32"/>
    </row>
    <row r="33" spans="2:15" ht="30">
      <c r="B33" s="18" t="s">
        <v>161</v>
      </c>
      <c r="C33" s="19" t="s">
        <v>160</v>
      </c>
      <c r="D33" s="19" t="s">
        <v>5</v>
      </c>
      <c r="E33" s="23"/>
      <c r="F33" s="21">
        <v>0.95</v>
      </c>
      <c r="G33" s="20">
        <v>950304</v>
      </c>
      <c r="H33" s="20"/>
      <c r="I33" s="20">
        <f t="shared" si="2"/>
        <v>0</v>
      </c>
      <c r="J33" s="22">
        <f t="shared" si="1"/>
        <v>0</v>
      </c>
      <c r="K33" s="23"/>
      <c r="L33" s="109" t="s">
        <v>716</v>
      </c>
      <c r="M33"/>
      <c r="N33"/>
      <c r="O33"/>
    </row>
    <row r="34" spans="2:15" ht="30">
      <c r="B34" s="18" t="s">
        <v>200</v>
      </c>
      <c r="C34" s="19" t="s">
        <v>199</v>
      </c>
      <c r="D34" s="19" t="s">
        <v>2</v>
      </c>
      <c r="E34" s="23"/>
      <c r="F34" s="21">
        <v>1.6</v>
      </c>
      <c r="G34" s="20">
        <v>462798.4</v>
      </c>
      <c r="H34" s="20"/>
      <c r="I34" s="20">
        <f t="shared" si="2"/>
        <v>0</v>
      </c>
      <c r="J34" s="22">
        <f t="shared" si="1"/>
        <v>0</v>
      </c>
      <c r="K34" s="23"/>
      <c r="L34" s="109" t="s">
        <v>716</v>
      </c>
      <c r="M34"/>
      <c r="N34"/>
      <c r="O34"/>
    </row>
    <row r="35" spans="2:15" ht="30">
      <c r="B35" s="18" t="s">
        <v>746</v>
      </c>
      <c r="C35" s="19" t="s">
        <v>126</v>
      </c>
      <c r="D35" s="19" t="s">
        <v>2</v>
      </c>
      <c r="E35" s="23">
        <v>19931843</v>
      </c>
      <c r="F35" s="21">
        <v>1.37</v>
      </c>
      <c r="G35" s="20">
        <v>3419613.16</v>
      </c>
      <c r="H35" s="20">
        <v>8372708</v>
      </c>
      <c r="I35" s="20">
        <f t="shared" si="2"/>
        <v>11470609.96</v>
      </c>
      <c r="J35" s="22">
        <f t="shared" si="1"/>
        <v>3.3543589357341226</v>
      </c>
      <c r="K35" s="23">
        <v>16</v>
      </c>
      <c r="L35" s="109" t="s">
        <v>716</v>
      </c>
      <c r="M35"/>
      <c r="N35"/>
      <c r="O35"/>
    </row>
    <row r="36" spans="2:12" s="3" customFormat="1" ht="30">
      <c r="B36" s="18" t="s">
        <v>721</v>
      </c>
      <c r="C36" s="19" t="s">
        <v>117</v>
      </c>
      <c r="D36" s="19" t="s">
        <v>5</v>
      </c>
      <c r="E36" s="23">
        <v>3860000</v>
      </c>
      <c r="F36" s="21">
        <v>73.49</v>
      </c>
      <c r="G36" s="20">
        <v>283671400</v>
      </c>
      <c r="H36" s="20">
        <v>1112219</v>
      </c>
      <c r="I36" s="20">
        <f t="shared" si="2"/>
        <v>81736974.30999999</v>
      </c>
      <c r="J36" s="22">
        <f t="shared" si="1"/>
        <v>0.2881396373056994</v>
      </c>
      <c r="K36" s="23">
        <v>88</v>
      </c>
      <c r="L36" s="109" t="s">
        <v>716</v>
      </c>
    </row>
    <row r="37" spans="2:15" ht="30">
      <c r="B37" s="18" t="s">
        <v>58</v>
      </c>
      <c r="C37" s="19" t="s">
        <v>57</v>
      </c>
      <c r="D37" s="19" t="s">
        <v>2</v>
      </c>
      <c r="E37" s="23">
        <v>1410000</v>
      </c>
      <c r="F37" s="21">
        <v>63.01</v>
      </c>
      <c r="G37" s="20">
        <v>88844100</v>
      </c>
      <c r="H37" s="20">
        <v>1013</v>
      </c>
      <c r="I37" s="20">
        <f t="shared" si="2"/>
        <v>63829.13</v>
      </c>
      <c r="J37" s="22">
        <f t="shared" si="1"/>
        <v>0.0007184397163120567</v>
      </c>
      <c r="K37" s="23">
        <v>11</v>
      </c>
      <c r="L37" s="109" t="s">
        <v>716</v>
      </c>
      <c r="M37"/>
      <c r="N37"/>
      <c r="O37"/>
    </row>
    <row r="38" spans="2:15" ht="30">
      <c r="B38" s="18" t="s">
        <v>734</v>
      </c>
      <c r="C38" s="19" t="s">
        <v>157</v>
      </c>
      <c r="D38" s="19" t="s">
        <v>2</v>
      </c>
      <c r="E38" s="23">
        <v>3000000</v>
      </c>
      <c r="F38" s="21">
        <v>2.9</v>
      </c>
      <c r="G38" s="20">
        <v>8700000</v>
      </c>
      <c r="H38" s="20">
        <v>1758095</v>
      </c>
      <c r="I38" s="20">
        <f t="shared" si="2"/>
        <v>5098475.5</v>
      </c>
      <c r="J38" s="22">
        <f t="shared" si="1"/>
        <v>0.5860316666666666</v>
      </c>
      <c r="K38" s="23">
        <v>7</v>
      </c>
      <c r="L38" s="109" t="s">
        <v>716</v>
      </c>
      <c r="M38"/>
      <c r="N38"/>
      <c r="O38"/>
    </row>
    <row r="39" spans="2:15" ht="30">
      <c r="B39" s="18" t="s">
        <v>1</v>
      </c>
      <c r="C39" s="19" t="s">
        <v>0</v>
      </c>
      <c r="D39" s="19" t="s">
        <v>2</v>
      </c>
      <c r="E39" s="23">
        <v>11249486</v>
      </c>
      <c r="F39" s="21">
        <v>1.8</v>
      </c>
      <c r="G39" s="20">
        <v>3690000</v>
      </c>
      <c r="H39" s="20">
        <v>662721</v>
      </c>
      <c r="I39" s="20">
        <f t="shared" si="2"/>
        <v>1192897.8</v>
      </c>
      <c r="J39" s="22">
        <f t="shared" si="1"/>
        <v>0.32327853658536587</v>
      </c>
      <c r="K39" s="23">
        <v>27</v>
      </c>
      <c r="L39" s="109" t="s">
        <v>716</v>
      </c>
      <c r="M39"/>
      <c r="N39"/>
      <c r="O39"/>
    </row>
    <row r="40" spans="2:15" ht="30">
      <c r="B40" s="18" t="s">
        <v>747</v>
      </c>
      <c r="C40" s="19" t="s">
        <v>131</v>
      </c>
      <c r="D40" s="19" t="s">
        <v>2</v>
      </c>
      <c r="E40" s="23">
        <v>55878</v>
      </c>
      <c r="F40" s="21" t="s">
        <v>748</v>
      </c>
      <c r="G40" s="20">
        <v>505000</v>
      </c>
      <c r="H40" s="20">
        <v>1174</v>
      </c>
      <c r="I40" s="20">
        <f t="shared" si="2"/>
        <v>117400</v>
      </c>
      <c r="J40" s="22">
        <f t="shared" si="1"/>
        <v>0.2324752475247525</v>
      </c>
      <c r="K40" s="23">
        <v>3</v>
      </c>
      <c r="L40" s="109" t="s">
        <v>716</v>
      </c>
      <c r="M40"/>
      <c r="N40"/>
      <c r="O40"/>
    </row>
    <row r="41" spans="2:15" ht="30">
      <c r="B41" s="18" t="s">
        <v>326</v>
      </c>
      <c r="C41" s="19" t="s">
        <v>325</v>
      </c>
      <c r="D41" s="19" t="s">
        <v>5</v>
      </c>
      <c r="E41" s="23">
        <v>6481959</v>
      </c>
      <c r="F41" s="21">
        <v>5.25</v>
      </c>
      <c r="G41" s="20">
        <v>34030284.75</v>
      </c>
      <c r="H41" s="20">
        <v>71265</v>
      </c>
      <c r="I41" s="20">
        <f t="shared" si="2"/>
        <v>374141.25</v>
      </c>
      <c r="J41" s="22">
        <f t="shared" si="1"/>
        <v>0.01099436142684642</v>
      </c>
      <c r="K41" s="23">
        <v>57</v>
      </c>
      <c r="L41" s="109" t="s">
        <v>716</v>
      </c>
      <c r="M41"/>
      <c r="N41"/>
      <c r="O41"/>
    </row>
    <row r="42" spans="2:15" ht="30">
      <c r="B42" s="18" t="s">
        <v>266</v>
      </c>
      <c r="C42" s="19" t="s">
        <v>265</v>
      </c>
      <c r="D42" s="19" t="s">
        <v>5</v>
      </c>
      <c r="E42" s="23">
        <v>805951</v>
      </c>
      <c r="F42" s="21">
        <v>0.85</v>
      </c>
      <c r="G42" s="20">
        <v>685058.35</v>
      </c>
      <c r="H42" s="20">
        <v>5075</v>
      </c>
      <c r="I42" s="20">
        <f t="shared" si="2"/>
        <v>4313.75</v>
      </c>
      <c r="J42" s="22">
        <f t="shared" si="1"/>
        <v>0.006296908869149614</v>
      </c>
      <c r="K42" s="23">
        <v>1</v>
      </c>
      <c r="L42" s="109" t="s">
        <v>716</v>
      </c>
      <c r="M42"/>
      <c r="N42"/>
      <c r="O42"/>
    </row>
    <row r="43" spans="2:15" ht="30">
      <c r="B43" s="18" t="s">
        <v>80</v>
      </c>
      <c r="C43" s="19" t="s">
        <v>79</v>
      </c>
      <c r="D43" s="19" t="s">
        <v>2</v>
      </c>
      <c r="E43" s="23">
        <v>286725</v>
      </c>
      <c r="F43" s="21">
        <v>14.8</v>
      </c>
      <c r="G43" s="20">
        <v>769600</v>
      </c>
      <c r="H43" s="20">
        <v>2281</v>
      </c>
      <c r="I43" s="20">
        <f t="shared" si="2"/>
        <v>33758.8</v>
      </c>
      <c r="J43" s="22">
        <f t="shared" si="1"/>
        <v>0.04386538461538462</v>
      </c>
      <c r="K43" s="23">
        <v>5</v>
      </c>
      <c r="L43" s="109" t="s">
        <v>716</v>
      </c>
      <c r="M43"/>
      <c r="N43"/>
      <c r="O43"/>
    </row>
    <row r="44" spans="2:15" ht="30">
      <c r="B44" s="18" t="s">
        <v>764</v>
      </c>
      <c r="C44" s="19" t="s">
        <v>426</v>
      </c>
      <c r="D44" s="19" t="s">
        <v>2</v>
      </c>
      <c r="E44" s="23">
        <v>402888</v>
      </c>
      <c r="F44" s="21" t="s">
        <v>760</v>
      </c>
      <c r="G44" s="20">
        <v>750000</v>
      </c>
      <c r="H44" s="20">
        <v>253408</v>
      </c>
      <c r="I44" s="20">
        <f t="shared" si="2"/>
        <v>3801120</v>
      </c>
      <c r="J44" s="22">
        <f t="shared" si="1"/>
        <v>5.06816</v>
      </c>
      <c r="K44" s="23">
        <v>231</v>
      </c>
      <c r="L44" s="109" t="s">
        <v>716</v>
      </c>
      <c r="M44"/>
      <c r="N44"/>
      <c r="O44"/>
    </row>
    <row r="45" spans="2:15" ht="30">
      <c r="B45" s="18" t="s">
        <v>390</v>
      </c>
      <c r="C45" s="19" t="s">
        <v>389</v>
      </c>
      <c r="D45" s="19" t="s">
        <v>5</v>
      </c>
      <c r="E45" s="23">
        <v>1655508</v>
      </c>
      <c r="F45" s="21">
        <v>1.9</v>
      </c>
      <c r="G45" s="20">
        <v>3145465.2</v>
      </c>
      <c r="H45" s="20">
        <v>0</v>
      </c>
      <c r="I45" s="20">
        <f t="shared" si="2"/>
        <v>0</v>
      </c>
      <c r="J45" s="22">
        <f t="shared" si="1"/>
        <v>0</v>
      </c>
      <c r="K45" s="23">
        <v>9</v>
      </c>
      <c r="L45" s="109" t="s">
        <v>716</v>
      </c>
      <c r="M45"/>
      <c r="N45"/>
      <c r="O45"/>
    </row>
    <row r="46" spans="2:15" ht="30">
      <c r="B46" s="18" t="s">
        <v>759</v>
      </c>
      <c r="C46" s="19" t="s">
        <v>592</v>
      </c>
      <c r="D46" s="19" t="s">
        <v>2</v>
      </c>
      <c r="E46" s="23">
        <v>37904</v>
      </c>
      <c r="F46" s="21">
        <v>120.21</v>
      </c>
      <c r="G46" s="20">
        <v>1298869.05</v>
      </c>
      <c r="H46" s="20">
        <v>24</v>
      </c>
      <c r="I46" s="20">
        <f t="shared" si="2"/>
        <v>2885.04</v>
      </c>
      <c r="J46" s="22">
        <f t="shared" si="1"/>
        <v>0.002221193891716798</v>
      </c>
      <c r="K46" s="23">
        <v>3</v>
      </c>
      <c r="L46" s="109" t="s">
        <v>716</v>
      </c>
      <c r="M46"/>
      <c r="N46"/>
      <c r="O46"/>
    </row>
    <row r="47" spans="2:15" ht="30">
      <c r="B47" s="18" t="s">
        <v>568</v>
      </c>
      <c r="C47" s="19" t="s">
        <v>567</v>
      </c>
      <c r="D47" s="19" t="s">
        <v>2</v>
      </c>
      <c r="E47" s="23">
        <v>91429</v>
      </c>
      <c r="F47" s="21" t="s">
        <v>757</v>
      </c>
      <c r="G47" s="20">
        <v>500000</v>
      </c>
      <c r="H47" s="20">
        <v>36780</v>
      </c>
      <c r="I47" s="20">
        <f t="shared" si="2"/>
        <v>7356000</v>
      </c>
      <c r="J47" s="22">
        <f t="shared" si="1"/>
        <v>14.712</v>
      </c>
      <c r="K47" s="23">
        <v>7</v>
      </c>
      <c r="L47" s="109" t="s">
        <v>716</v>
      </c>
      <c r="M47"/>
      <c r="N47"/>
      <c r="O47"/>
    </row>
    <row r="48" spans="2:15" ht="30">
      <c r="B48" s="18" t="s">
        <v>259</v>
      </c>
      <c r="C48" s="19" t="s">
        <v>258</v>
      </c>
      <c r="D48" s="19" t="s">
        <v>260</v>
      </c>
      <c r="E48" s="23">
        <v>21003235</v>
      </c>
      <c r="F48" s="21">
        <v>3.61</v>
      </c>
      <c r="G48" s="20">
        <v>75821678.35</v>
      </c>
      <c r="H48" s="20">
        <v>9815378</v>
      </c>
      <c r="I48" s="20">
        <f t="shared" si="2"/>
        <v>35433514.58</v>
      </c>
      <c r="J48" s="22">
        <f t="shared" si="1"/>
        <v>0.4673269617751742</v>
      </c>
      <c r="K48" s="23">
        <v>156</v>
      </c>
      <c r="L48" s="109" t="s">
        <v>716</v>
      </c>
      <c r="M48"/>
      <c r="N48"/>
      <c r="O48"/>
    </row>
    <row r="49" spans="2:15" ht="30">
      <c r="B49" s="18" t="s">
        <v>257</v>
      </c>
      <c r="C49" s="19" t="s">
        <v>256</v>
      </c>
      <c r="D49" s="19" t="s">
        <v>2</v>
      </c>
      <c r="E49" s="23">
        <v>3250000</v>
      </c>
      <c r="F49" s="21">
        <v>2.3</v>
      </c>
      <c r="G49" s="20">
        <v>5750000</v>
      </c>
      <c r="H49" s="20">
        <v>1338771</v>
      </c>
      <c r="I49" s="20">
        <f t="shared" si="2"/>
        <v>3079173.3</v>
      </c>
      <c r="J49" s="22">
        <f t="shared" si="1"/>
        <v>0.5355084</v>
      </c>
      <c r="K49" s="23">
        <v>12</v>
      </c>
      <c r="L49" s="109" t="s">
        <v>716</v>
      </c>
      <c r="M49"/>
      <c r="N49"/>
      <c r="O49"/>
    </row>
    <row r="50" spans="2:15" ht="30">
      <c r="B50" s="18" t="s">
        <v>292</v>
      </c>
      <c r="C50" s="19" t="s">
        <v>291</v>
      </c>
      <c r="D50" s="19" t="s">
        <v>2</v>
      </c>
      <c r="E50" s="23"/>
      <c r="F50" s="21">
        <v>118.44</v>
      </c>
      <c r="G50" s="20">
        <v>769860</v>
      </c>
      <c r="H50" s="20"/>
      <c r="I50" s="20">
        <f t="shared" si="2"/>
        <v>0</v>
      </c>
      <c r="J50" s="22">
        <f t="shared" si="1"/>
        <v>0</v>
      </c>
      <c r="K50" s="23"/>
      <c r="L50" s="109" t="s">
        <v>716</v>
      </c>
      <c r="M50"/>
      <c r="N50"/>
      <c r="O50"/>
    </row>
    <row r="51" spans="2:15" ht="30">
      <c r="B51" s="18" t="s">
        <v>90</v>
      </c>
      <c r="C51" s="19" t="s">
        <v>89</v>
      </c>
      <c r="D51" s="19" t="s">
        <v>2</v>
      </c>
      <c r="E51" s="23"/>
      <c r="F51" s="21" t="s">
        <v>741</v>
      </c>
      <c r="G51" s="20">
        <v>603000</v>
      </c>
      <c r="H51" s="20"/>
      <c r="I51" s="20">
        <f t="shared" si="2"/>
        <v>0</v>
      </c>
      <c r="J51" s="22">
        <f t="shared" si="1"/>
        <v>0</v>
      </c>
      <c r="K51" s="23"/>
      <c r="L51" s="109" t="s">
        <v>716</v>
      </c>
      <c r="M51"/>
      <c r="N51"/>
      <c r="O51"/>
    </row>
    <row r="52" spans="2:15" ht="30">
      <c r="B52" s="18" t="s">
        <v>220</v>
      </c>
      <c r="C52" s="19" t="s">
        <v>219</v>
      </c>
      <c r="D52" s="19" t="s">
        <v>5</v>
      </c>
      <c r="E52" s="23"/>
      <c r="F52" s="21">
        <v>0.7</v>
      </c>
      <c r="G52" s="20">
        <v>231872.2</v>
      </c>
      <c r="H52" s="20"/>
      <c r="I52" s="20">
        <f t="shared" si="2"/>
        <v>0</v>
      </c>
      <c r="J52" s="22">
        <f t="shared" si="1"/>
        <v>0</v>
      </c>
      <c r="K52" s="23"/>
      <c r="L52" s="109" t="s">
        <v>716</v>
      </c>
      <c r="M52"/>
      <c r="N52"/>
      <c r="O52"/>
    </row>
    <row r="53" spans="2:12" s="3" customFormat="1" ht="30">
      <c r="B53" s="18" t="s">
        <v>316</v>
      </c>
      <c r="C53" s="19" t="s">
        <v>315</v>
      </c>
      <c r="D53" s="19" t="s">
        <v>5</v>
      </c>
      <c r="E53" s="23">
        <v>2000000</v>
      </c>
      <c r="F53" s="21">
        <v>0.72</v>
      </c>
      <c r="G53" s="20">
        <v>1440000</v>
      </c>
      <c r="H53" s="20">
        <v>8764</v>
      </c>
      <c r="I53" s="20">
        <f t="shared" si="2"/>
        <v>6310.08</v>
      </c>
      <c r="J53" s="22">
        <f t="shared" si="1"/>
        <v>0.004382</v>
      </c>
      <c r="K53" s="23">
        <v>3</v>
      </c>
      <c r="L53" s="109" t="s">
        <v>716</v>
      </c>
    </row>
    <row r="54" spans="2:15" ht="30">
      <c r="B54" s="18" t="s">
        <v>222</v>
      </c>
      <c r="C54" s="19" t="s">
        <v>221</v>
      </c>
      <c r="D54" s="19" t="s">
        <v>2</v>
      </c>
      <c r="E54" s="23"/>
      <c r="F54" s="21" t="s">
        <v>720</v>
      </c>
      <c r="G54" s="20">
        <v>453275</v>
      </c>
      <c r="H54" s="20"/>
      <c r="I54" s="20">
        <f aca="true" t="shared" si="3" ref="I54:I77">H54*F54</f>
        <v>0</v>
      </c>
      <c r="J54" s="22">
        <f t="shared" si="1"/>
        <v>0</v>
      </c>
      <c r="K54" s="23"/>
      <c r="L54" s="109" t="s">
        <v>716</v>
      </c>
      <c r="M54"/>
      <c r="N54"/>
      <c r="O54"/>
    </row>
    <row r="55" spans="2:15" ht="30">
      <c r="B55" s="18" t="s">
        <v>466</v>
      </c>
      <c r="C55" s="19" t="s">
        <v>465</v>
      </c>
      <c r="D55" s="19" t="s">
        <v>2</v>
      </c>
      <c r="E55" s="23"/>
      <c r="F55" s="21" t="s">
        <v>720</v>
      </c>
      <c r="G55" s="20">
        <v>500000</v>
      </c>
      <c r="H55" s="20"/>
      <c r="I55" s="20">
        <f t="shared" si="3"/>
        <v>0</v>
      </c>
      <c r="J55" s="22">
        <f t="shared" si="1"/>
        <v>0</v>
      </c>
      <c r="K55" s="23"/>
      <c r="L55" s="109" t="s">
        <v>716</v>
      </c>
      <c r="M55"/>
      <c r="N55"/>
      <c r="O55"/>
    </row>
    <row r="56" spans="2:15" ht="30">
      <c r="B56" s="18" t="s">
        <v>349</v>
      </c>
      <c r="C56" s="19" t="s">
        <v>348</v>
      </c>
      <c r="D56" s="19" t="s">
        <v>5</v>
      </c>
      <c r="E56" s="23">
        <v>3641000</v>
      </c>
      <c r="F56" s="21">
        <v>0.8</v>
      </c>
      <c r="G56" s="20">
        <v>2912800</v>
      </c>
      <c r="H56" s="20">
        <v>3008</v>
      </c>
      <c r="I56" s="20">
        <f t="shared" si="3"/>
        <v>2406.4</v>
      </c>
      <c r="J56" s="22">
        <f t="shared" si="1"/>
        <v>0.0008261466630046691</v>
      </c>
      <c r="K56" s="23">
        <v>7</v>
      </c>
      <c r="L56" s="109" t="s">
        <v>716</v>
      </c>
      <c r="M56"/>
      <c r="N56"/>
      <c r="O56"/>
    </row>
    <row r="57" spans="2:15" ht="30">
      <c r="B57" s="18" t="s">
        <v>392</v>
      </c>
      <c r="C57" s="19" t="s">
        <v>391</v>
      </c>
      <c r="D57" s="19" t="s">
        <v>2</v>
      </c>
      <c r="E57" s="23">
        <v>5340828</v>
      </c>
      <c r="F57" s="21" t="s">
        <v>138</v>
      </c>
      <c r="G57" s="20">
        <v>10681656</v>
      </c>
      <c r="H57" s="20">
        <v>2661446</v>
      </c>
      <c r="I57" s="20">
        <f t="shared" si="3"/>
        <v>5322892</v>
      </c>
      <c r="J57" s="22">
        <f t="shared" si="1"/>
        <v>0.4983208596120302</v>
      </c>
      <c r="K57" s="23">
        <v>9</v>
      </c>
      <c r="L57" s="109" t="s">
        <v>716</v>
      </c>
      <c r="M57"/>
      <c r="N57"/>
      <c r="O57"/>
    </row>
    <row r="58" spans="2:15" ht="30">
      <c r="B58" s="18" t="s">
        <v>230</v>
      </c>
      <c r="C58" s="19" t="s">
        <v>229</v>
      </c>
      <c r="D58" s="19" t="s">
        <v>5</v>
      </c>
      <c r="E58" s="23">
        <v>2122320</v>
      </c>
      <c r="F58" s="21">
        <v>0.82</v>
      </c>
      <c r="G58" s="20">
        <v>1740302.4</v>
      </c>
      <c r="H58" s="20">
        <v>5000</v>
      </c>
      <c r="I58" s="20">
        <f t="shared" si="3"/>
        <v>4100</v>
      </c>
      <c r="J58" s="22">
        <f t="shared" si="1"/>
        <v>0.002355912397753402</v>
      </c>
      <c r="K58" s="23">
        <v>6</v>
      </c>
      <c r="L58" s="109" t="s">
        <v>716</v>
      </c>
      <c r="M58"/>
      <c r="N58"/>
      <c r="O58"/>
    </row>
    <row r="59" spans="2:15" ht="30">
      <c r="B59" s="18" t="s">
        <v>423</v>
      </c>
      <c r="C59" s="19" t="s">
        <v>422</v>
      </c>
      <c r="D59" s="19" t="s">
        <v>2</v>
      </c>
      <c r="E59" s="23">
        <v>5200000</v>
      </c>
      <c r="F59" s="21">
        <v>1.2</v>
      </c>
      <c r="G59" s="20">
        <v>780000</v>
      </c>
      <c r="H59" s="20">
        <v>8350</v>
      </c>
      <c r="I59" s="20">
        <f t="shared" si="3"/>
        <v>10020</v>
      </c>
      <c r="J59" s="22">
        <f t="shared" si="1"/>
        <v>0.012846153846153846</v>
      </c>
      <c r="K59" s="23">
        <v>3</v>
      </c>
      <c r="L59" s="109" t="s">
        <v>716</v>
      </c>
      <c r="M59"/>
      <c r="N59"/>
      <c r="O59"/>
    </row>
    <row r="60" spans="2:15" ht="30">
      <c r="B60" s="18" t="s">
        <v>570</v>
      </c>
      <c r="C60" s="19" t="s">
        <v>569</v>
      </c>
      <c r="D60" s="19" t="s">
        <v>2</v>
      </c>
      <c r="E60" s="23">
        <v>15225383</v>
      </c>
      <c r="F60" s="21">
        <v>1.56</v>
      </c>
      <c r="G60" s="20">
        <v>23751597.48</v>
      </c>
      <c r="H60" s="20">
        <v>9429850</v>
      </c>
      <c r="I60" s="20">
        <f t="shared" si="3"/>
        <v>14710566</v>
      </c>
      <c r="J60" s="22">
        <f t="shared" si="1"/>
        <v>0.6193505936763627</v>
      </c>
      <c r="K60" s="23">
        <v>22</v>
      </c>
      <c r="L60" s="109" t="s">
        <v>716</v>
      </c>
      <c r="M60"/>
      <c r="N60"/>
      <c r="O60"/>
    </row>
    <row r="61" spans="2:15" ht="30">
      <c r="B61" s="18" t="s">
        <v>232</v>
      </c>
      <c r="C61" s="19" t="s">
        <v>231</v>
      </c>
      <c r="D61" s="19" t="s">
        <v>5</v>
      </c>
      <c r="E61" s="23">
        <v>270588</v>
      </c>
      <c r="F61" s="21">
        <v>1.57</v>
      </c>
      <c r="G61" s="20">
        <v>424823.16</v>
      </c>
      <c r="H61" s="20">
        <v>400</v>
      </c>
      <c r="I61" s="20">
        <f t="shared" si="3"/>
        <v>628</v>
      </c>
      <c r="J61" s="22">
        <f t="shared" si="1"/>
        <v>0.0014782621550105696</v>
      </c>
      <c r="K61" s="23">
        <v>1</v>
      </c>
      <c r="L61" s="109" t="s">
        <v>716</v>
      </c>
      <c r="M61"/>
      <c r="N61"/>
      <c r="O61"/>
    </row>
    <row r="62" spans="2:15" ht="30">
      <c r="B62" s="18" t="s">
        <v>754</v>
      </c>
      <c r="C62" s="19" t="s">
        <v>469</v>
      </c>
      <c r="D62" s="19" t="s">
        <v>5</v>
      </c>
      <c r="E62" s="23">
        <v>980925</v>
      </c>
      <c r="F62" s="21">
        <v>2.95</v>
      </c>
      <c r="G62" s="20">
        <v>2893728.75</v>
      </c>
      <c r="H62" s="20">
        <v>45097</v>
      </c>
      <c r="I62" s="20">
        <f t="shared" si="3"/>
        <v>133036.15</v>
      </c>
      <c r="J62" s="22">
        <f t="shared" si="1"/>
        <v>0.04597395315645946</v>
      </c>
      <c r="K62" s="23">
        <v>9</v>
      </c>
      <c r="L62" s="109" t="s">
        <v>716</v>
      </c>
      <c r="M62"/>
      <c r="N62"/>
      <c r="O62"/>
    </row>
    <row r="63" spans="2:15" ht="30">
      <c r="B63" s="18" t="s">
        <v>236</v>
      </c>
      <c r="C63" s="19" t="s">
        <v>235</v>
      </c>
      <c r="D63" s="19" t="s">
        <v>2</v>
      </c>
      <c r="E63" s="23">
        <v>301255</v>
      </c>
      <c r="F63" s="21">
        <v>1.42</v>
      </c>
      <c r="G63" s="20">
        <v>427782.1</v>
      </c>
      <c r="H63" s="20">
        <v>2369</v>
      </c>
      <c r="I63" s="20">
        <f t="shared" si="3"/>
        <v>3363.98</v>
      </c>
      <c r="J63" s="22">
        <f t="shared" si="1"/>
        <v>0.007863769895935338</v>
      </c>
      <c r="K63" s="23">
        <v>2</v>
      </c>
      <c r="L63" s="109" t="s">
        <v>716</v>
      </c>
      <c r="M63"/>
      <c r="N63"/>
      <c r="O63"/>
    </row>
    <row r="64" spans="2:15" ht="30">
      <c r="B64" s="18" t="s">
        <v>240</v>
      </c>
      <c r="C64" s="19" t="s">
        <v>239</v>
      </c>
      <c r="D64" s="19" t="s">
        <v>2</v>
      </c>
      <c r="E64" s="23"/>
      <c r="F64" s="21">
        <v>1.95</v>
      </c>
      <c r="G64" s="20">
        <v>177227.7</v>
      </c>
      <c r="H64" s="20"/>
      <c r="I64" s="20">
        <f t="shared" si="3"/>
        <v>0</v>
      </c>
      <c r="J64" s="22">
        <f t="shared" si="1"/>
        <v>0</v>
      </c>
      <c r="K64" s="23"/>
      <c r="L64" s="109" t="s">
        <v>716</v>
      </c>
      <c r="M64"/>
      <c r="N64"/>
      <c r="O64"/>
    </row>
    <row r="65" spans="2:15" ht="30">
      <c r="B65" s="18" t="s">
        <v>432</v>
      </c>
      <c r="C65" s="19" t="s">
        <v>431</v>
      </c>
      <c r="D65" s="19" t="s">
        <v>5</v>
      </c>
      <c r="E65" s="23">
        <v>12608848</v>
      </c>
      <c r="F65" s="21">
        <v>6.13</v>
      </c>
      <c r="G65" s="20">
        <v>64538883.58</v>
      </c>
      <c r="H65" s="20">
        <v>765123</v>
      </c>
      <c r="I65" s="20">
        <f t="shared" si="3"/>
        <v>4690203.99</v>
      </c>
      <c r="J65" s="22">
        <f t="shared" si="1"/>
        <v>0.07267253057122065</v>
      </c>
      <c r="K65" s="23">
        <v>110</v>
      </c>
      <c r="L65" s="109" t="s">
        <v>716</v>
      </c>
      <c r="M65"/>
      <c r="N65"/>
      <c r="O65"/>
    </row>
    <row r="66" spans="2:15" ht="30">
      <c r="B66" s="18" t="s">
        <v>493</v>
      </c>
      <c r="C66" s="19" t="s">
        <v>492</v>
      </c>
      <c r="D66" s="19" t="s">
        <v>2</v>
      </c>
      <c r="E66" s="23">
        <v>50000000</v>
      </c>
      <c r="F66" s="21">
        <v>3.3</v>
      </c>
      <c r="G66" s="20">
        <v>165000000</v>
      </c>
      <c r="H66" s="20">
        <v>12489386</v>
      </c>
      <c r="I66" s="20">
        <f t="shared" si="3"/>
        <v>41214973.8</v>
      </c>
      <c r="J66" s="22">
        <f t="shared" si="1"/>
        <v>0.24978772</v>
      </c>
      <c r="K66" s="23">
        <v>62</v>
      </c>
      <c r="L66" s="109" t="s">
        <v>716</v>
      </c>
      <c r="M66"/>
      <c r="N66"/>
      <c r="O66"/>
    </row>
    <row r="67" spans="2:15" ht="30">
      <c r="B67" s="18" t="s">
        <v>54</v>
      </c>
      <c r="C67" s="19" t="s">
        <v>53</v>
      </c>
      <c r="D67" s="19" t="s">
        <v>5</v>
      </c>
      <c r="E67" s="23"/>
      <c r="F67" s="21" t="s">
        <v>730</v>
      </c>
      <c r="G67" s="20">
        <v>274400980</v>
      </c>
      <c r="H67" s="20"/>
      <c r="I67" s="20">
        <f t="shared" si="3"/>
        <v>0</v>
      </c>
      <c r="J67" s="22">
        <f t="shared" si="1"/>
        <v>0</v>
      </c>
      <c r="K67" s="23"/>
      <c r="L67" s="109" t="s">
        <v>716</v>
      </c>
      <c r="M67"/>
      <c r="N67"/>
      <c r="O67"/>
    </row>
    <row r="68" spans="2:15" ht="30">
      <c r="B68" s="18" t="s">
        <v>82</v>
      </c>
      <c r="C68" s="19" t="s">
        <v>81</v>
      </c>
      <c r="D68" s="19" t="s">
        <v>83</v>
      </c>
      <c r="E68" s="23">
        <v>48507186</v>
      </c>
      <c r="F68" s="21">
        <v>5.51</v>
      </c>
      <c r="G68" s="20">
        <v>178183085.28</v>
      </c>
      <c r="H68" s="20">
        <v>4404391</v>
      </c>
      <c r="I68" s="20">
        <f t="shared" si="3"/>
        <v>24268194.41</v>
      </c>
      <c r="J68" s="22">
        <f t="shared" si="1"/>
        <v>0.13619808171951078</v>
      </c>
      <c r="K68" s="23">
        <v>125</v>
      </c>
      <c r="L68" s="109" t="s">
        <v>716</v>
      </c>
      <c r="M68"/>
      <c r="N68"/>
      <c r="O68"/>
    </row>
    <row r="69" spans="2:15" ht="30">
      <c r="B69" s="18" t="s">
        <v>4</v>
      </c>
      <c r="C69" s="19" t="s">
        <v>3</v>
      </c>
      <c r="D69" s="19" t="s">
        <v>5</v>
      </c>
      <c r="E69" s="23">
        <v>2356923</v>
      </c>
      <c r="F69" s="21">
        <v>6.94</v>
      </c>
      <c r="G69" s="20">
        <v>16357045.62</v>
      </c>
      <c r="H69" s="20">
        <v>16154</v>
      </c>
      <c r="I69" s="20">
        <f t="shared" si="3"/>
        <v>112108.76000000001</v>
      </c>
      <c r="J69" s="22">
        <f aca="true" t="shared" si="4" ref="J69:J132">I69/G69</f>
        <v>0.006853851398624394</v>
      </c>
      <c r="K69" s="23">
        <v>27</v>
      </c>
      <c r="L69" s="109" t="s">
        <v>716</v>
      </c>
      <c r="M69"/>
      <c r="N69"/>
      <c r="O69"/>
    </row>
    <row r="70" spans="2:15" ht="30">
      <c r="B70" s="18" t="s">
        <v>729</v>
      </c>
      <c r="C70" s="19" t="s">
        <v>52</v>
      </c>
      <c r="D70" s="19" t="s">
        <v>2</v>
      </c>
      <c r="E70" s="23">
        <v>20150000</v>
      </c>
      <c r="F70" s="21">
        <v>1.3</v>
      </c>
      <c r="G70" s="20">
        <v>26195000</v>
      </c>
      <c r="H70" s="20">
        <v>17574270</v>
      </c>
      <c r="I70" s="20">
        <f t="shared" si="3"/>
        <v>22846551</v>
      </c>
      <c r="J70" s="22">
        <f t="shared" si="4"/>
        <v>0.8721722084367246</v>
      </c>
      <c r="K70" s="23">
        <v>24</v>
      </c>
      <c r="L70" s="109" t="s">
        <v>716</v>
      </c>
      <c r="M70"/>
      <c r="N70"/>
      <c r="O70"/>
    </row>
    <row r="71" spans="2:15" ht="30">
      <c r="B71" s="18" t="s">
        <v>192</v>
      </c>
      <c r="C71" s="19" t="s">
        <v>191</v>
      </c>
      <c r="D71" s="19" t="s">
        <v>2</v>
      </c>
      <c r="E71" s="23">
        <v>215000</v>
      </c>
      <c r="F71" s="21">
        <v>1.77</v>
      </c>
      <c r="G71" s="20">
        <v>380550</v>
      </c>
      <c r="H71" s="20">
        <v>571</v>
      </c>
      <c r="I71" s="20">
        <f t="shared" si="3"/>
        <v>1010.67</v>
      </c>
      <c r="J71" s="22">
        <f t="shared" si="4"/>
        <v>0.002655813953488372</v>
      </c>
      <c r="K71" s="23">
        <v>4</v>
      </c>
      <c r="L71" s="109" t="s">
        <v>716</v>
      </c>
      <c r="M71"/>
      <c r="N71"/>
      <c r="O71"/>
    </row>
    <row r="72" spans="2:15" ht="30">
      <c r="B72" s="18" t="s">
        <v>188</v>
      </c>
      <c r="C72" s="19" t="s">
        <v>187</v>
      </c>
      <c r="D72" s="19" t="s">
        <v>2</v>
      </c>
      <c r="E72" s="23">
        <v>355799</v>
      </c>
      <c r="F72" s="21">
        <v>0.6</v>
      </c>
      <c r="G72" s="20">
        <v>213479.4</v>
      </c>
      <c r="H72" s="20">
        <v>41</v>
      </c>
      <c r="I72" s="20">
        <f t="shared" si="3"/>
        <v>24.599999999999998</v>
      </c>
      <c r="J72" s="22">
        <f t="shared" si="4"/>
        <v>0.00011523360099381954</v>
      </c>
      <c r="K72" s="23">
        <v>1</v>
      </c>
      <c r="L72" s="109" t="s">
        <v>716</v>
      </c>
      <c r="M72"/>
      <c r="N72"/>
      <c r="O72"/>
    </row>
    <row r="73" spans="2:15" ht="30">
      <c r="B73" s="18" t="s">
        <v>735</v>
      </c>
      <c r="C73" s="19" t="s">
        <v>251</v>
      </c>
      <c r="D73" s="19" t="s">
        <v>2</v>
      </c>
      <c r="E73" s="23">
        <v>1000000</v>
      </c>
      <c r="F73" s="21">
        <v>10.66</v>
      </c>
      <c r="G73" s="20">
        <v>10660000</v>
      </c>
      <c r="H73" s="20">
        <v>450</v>
      </c>
      <c r="I73" s="20">
        <f t="shared" si="3"/>
        <v>4797</v>
      </c>
      <c r="J73" s="22">
        <f t="shared" si="4"/>
        <v>0.00045</v>
      </c>
      <c r="K73" s="23">
        <v>3</v>
      </c>
      <c r="L73" s="109" t="s">
        <v>716</v>
      </c>
      <c r="M73"/>
      <c r="N73"/>
      <c r="O73"/>
    </row>
    <row r="74" spans="2:15" ht="30">
      <c r="B74" s="18" t="s">
        <v>228</v>
      </c>
      <c r="C74" s="19" t="s">
        <v>227</v>
      </c>
      <c r="D74" s="19" t="s">
        <v>2</v>
      </c>
      <c r="E74" s="23">
        <v>649620</v>
      </c>
      <c r="F74" s="21">
        <v>0.4</v>
      </c>
      <c r="G74" s="20">
        <v>259848</v>
      </c>
      <c r="H74" s="20">
        <v>10000</v>
      </c>
      <c r="I74" s="20">
        <f t="shared" si="3"/>
        <v>4000</v>
      </c>
      <c r="J74" s="22">
        <f t="shared" si="4"/>
        <v>0.015393614728610573</v>
      </c>
      <c r="K74" s="23">
        <v>3</v>
      </c>
      <c r="L74" s="109" t="s">
        <v>716</v>
      </c>
      <c r="M74"/>
      <c r="N74"/>
      <c r="O74"/>
    </row>
    <row r="75" spans="2:15" ht="30">
      <c r="B75" s="18" t="s">
        <v>190</v>
      </c>
      <c r="C75" s="19" t="s">
        <v>189</v>
      </c>
      <c r="D75" s="19" t="s">
        <v>2</v>
      </c>
      <c r="E75" s="23"/>
      <c r="F75" s="21" t="s">
        <v>138</v>
      </c>
      <c r="G75" s="20">
        <v>319516</v>
      </c>
      <c r="H75" s="20"/>
      <c r="I75" s="20">
        <f t="shared" si="3"/>
        <v>0</v>
      </c>
      <c r="J75" s="22">
        <f t="shared" si="4"/>
        <v>0</v>
      </c>
      <c r="K75" s="23"/>
      <c r="L75" s="109" t="s">
        <v>716</v>
      </c>
      <c r="M75"/>
      <c r="N75"/>
      <c r="O75"/>
    </row>
    <row r="76" spans="2:15" ht="30">
      <c r="B76" s="18" t="s">
        <v>763</v>
      </c>
      <c r="C76" s="19" t="s">
        <v>393</v>
      </c>
      <c r="D76" s="19" t="s">
        <v>5</v>
      </c>
      <c r="E76" s="23">
        <v>2289147</v>
      </c>
      <c r="F76" s="21">
        <v>1.01</v>
      </c>
      <c r="G76" s="20">
        <v>2312038.47</v>
      </c>
      <c r="H76" s="20">
        <v>5742</v>
      </c>
      <c r="I76" s="20">
        <f t="shared" si="3"/>
        <v>5799.42</v>
      </c>
      <c r="J76" s="22">
        <f t="shared" si="4"/>
        <v>0.0025083579167261864</v>
      </c>
      <c r="K76" s="23">
        <v>11</v>
      </c>
      <c r="L76" s="109" t="s">
        <v>716</v>
      </c>
      <c r="M76"/>
      <c r="N76"/>
      <c r="O76"/>
    </row>
    <row r="77" spans="2:15" ht="30">
      <c r="B77" s="18" t="s">
        <v>250</v>
      </c>
      <c r="C77" s="19" t="s">
        <v>249</v>
      </c>
      <c r="D77" s="19" t="s">
        <v>2</v>
      </c>
      <c r="E77" s="23"/>
      <c r="F77" s="21">
        <v>0.5</v>
      </c>
      <c r="G77" s="20">
        <v>79424</v>
      </c>
      <c r="H77" s="20"/>
      <c r="I77" s="20">
        <f t="shared" si="3"/>
        <v>0</v>
      </c>
      <c r="J77" s="22">
        <f t="shared" si="4"/>
        <v>0</v>
      </c>
      <c r="K77" s="23"/>
      <c r="L77" s="109" t="s">
        <v>716</v>
      </c>
      <c r="M77"/>
      <c r="N77"/>
      <c r="O77"/>
    </row>
    <row r="78" spans="2:12" s="9" customFormat="1" ht="14.25">
      <c r="B78" s="24"/>
      <c r="C78" s="25"/>
      <c r="D78" s="29"/>
      <c r="E78" s="29">
        <f>SUM(E22:E77)</f>
        <v>312709624</v>
      </c>
      <c r="F78" s="29"/>
      <c r="G78" s="27">
        <f>SUM(G22:G77)</f>
        <v>1473915239.23</v>
      </c>
      <c r="H78" s="27">
        <f>SUM(H22:H77)</f>
        <v>80889124</v>
      </c>
      <c r="I78" s="27">
        <f>SUM(I22:I77)</f>
        <v>291923237.0400001</v>
      </c>
      <c r="J78" s="28">
        <f t="shared" si="4"/>
        <v>0.19805971827288119</v>
      </c>
      <c r="K78" s="29">
        <f>SUM(K22:K77)</f>
        <v>1473</v>
      </c>
      <c r="L78" s="110" t="s">
        <v>716</v>
      </c>
    </row>
    <row r="79" spans="2:15" ht="60">
      <c r="B79" s="18" t="s">
        <v>388</v>
      </c>
      <c r="C79" s="19" t="s">
        <v>387</v>
      </c>
      <c r="D79" s="19" t="s">
        <v>2</v>
      </c>
      <c r="E79" s="23">
        <v>6000</v>
      </c>
      <c r="F79" s="21">
        <v>2.65</v>
      </c>
      <c r="G79" s="20">
        <v>5003910.2</v>
      </c>
      <c r="H79" s="20">
        <v>45</v>
      </c>
      <c r="I79" s="20">
        <f aca="true" t="shared" si="5" ref="I79:I91">H79*F79</f>
        <v>119.25</v>
      </c>
      <c r="J79" s="22">
        <f t="shared" si="4"/>
        <v>2.3831362920941305E-05</v>
      </c>
      <c r="K79" s="23">
        <v>1</v>
      </c>
      <c r="L79" s="109" t="s">
        <v>713</v>
      </c>
      <c r="M79"/>
      <c r="N79"/>
      <c r="O79"/>
    </row>
    <row r="80" spans="2:15" ht="60">
      <c r="B80" s="18" t="s">
        <v>62</v>
      </c>
      <c r="C80" s="19" t="s">
        <v>61</v>
      </c>
      <c r="D80" s="19" t="s">
        <v>2</v>
      </c>
      <c r="E80" s="23">
        <v>7367222</v>
      </c>
      <c r="F80" s="21" t="s">
        <v>719</v>
      </c>
      <c r="G80" s="20">
        <v>206282216</v>
      </c>
      <c r="H80" s="20">
        <v>1171851</v>
      </c>
      <c r="I80" s="20">
        <f t="shared" si="5"/>
        <v>32811828</v>
      </c>
      <c r="J80" s="22">
        <f t="shared" si="4"/>
        <v>0.1590628054916765</v>
      </c>
      <c r="K80" s="23">
        <v>145</v>
      </c>
      <c r="L80" s="109" t="s">
        <v>713</v>
      </c>
      <c r="M80"/>
      <c r="N80"/>
      <c r="O80"/>
    </row>
    <row r="81" spans="2:15" ht="60">
      <c r="B81" s="18" t="s">
        <v>626</v>
      </c>
      <c r="C81" s="19" t="s">
        <v>625</v>
      </c>
      <c r="D81" s="19" t="s">
        <v>2</v>
      </c>
      <c r="E81" s="23">
        <v>52709</v>
      </c>
      <c r="F81" s="21">
        <v>46.6</v>
      </c>
      <c r="G81" s="20">
        <v>2456239.4</v>
      </c>
      <c r="H81" s="20">
        <v>0</v>
      </c>
      <c r="I81" s="20">
        <f t="shared" si="5"/>
        <v>0</v>
      </c>
      <c r="J81" s="22">
        <f t="shared" si="4"/>
        <v>0</v>
      </c>
      <c r="K81" s="23">
        <v>2</v>
      </c>
      <c r="L81" s="109" t="s">
        <v>713</v>
      </c>
      <c r="M81"/>
      <c r="N81"/>
      <c r="O81"/>
    </row>
    <row r="82" spans="2:15" ht="60">
      <c r="B82" s="18" t="s">
        <v>608</v>
      </c>
      <c r="C82" s="19" t="s">
        <v>607</v>
      </c>
      <c r="D82" s="19" t="s">
        <v>2</v>
      </c>
      <c r="E82" s="23">
        <v>510000</v>
      </c>
      <c r="F82" s="21">
        <v>1.5</v>
      </c>
      <c r="G82" s="20">
        <v>765000</v>
      </c>
      <c r="H82" s="20">
        <v>0</v>
      </c>
      <c r="I82" s="20">
        <f t="shared" si="5"/>
        <v>0</v>
      </c>
      <c r="J82" s="22">
        <f t="shared" si="4"/>
        <v>0</v>
      </c>
      <c r="K82" s="23">
        <v>2</v>
      </c>
      <c r="L82" s="109" t="s">
        <v>713</v>
      </c>
      <c r="M82"/>
      <c r="N82"/>
      <c r="O82"/>
    </row>
    <row r="83" spans="2:15" ht="60">
      <c r="B83" s="18" t="s">
        <v>104</v>
      </c>
      <c r="C83" s="19" t="s">
        <v>103</v>
      </c>
      <c r="D83" s="19" t="s">
        <v>2</v>
      </c>
      <c r="E83" s="23">
        <v>44477</v>
      </c>
      <c r="F83" s="21" t="s">
        <v>742</v>
      </c>
      <c r="G83" s="20">
        <v>311339</v>
      </c>
      <c r="H83" s="20">
        <v>869</v>
      </c>
      <c r="I83" s="20">
        <f t="shared" si="5"/>
        <v>6083</v>
      </c>
      <c r="J83" s="22">
        <f t="shared" si="4"/>
        <v>0.019538188277087035</v>
      </c>
      <c r="K83" s="23">
        <v>3</v>
      </c>
      <c r="L83" s="109" t="s">
        <v>713</v>
      </c>
      <c r="M83"/>
      <c r="N83"/>
      <c r="O83"/>
    </row>
    <row r="84" spans="2:15" ht="60">
      <c r="B84" s="18" t="s">
        <v>501</v>
      </c>
      <c r="C84" s="19" t="s">
        <v>500</v>
      </c>
      <c r="D84" s="19" t="s">
        <v>2</v>
      </c>
      <c r="E84" s="23">
        <v>63051</v>
      </c>
      <c r="F84" s="21">
        <v>2.16</v>
      </c>
      <c r="G84" s="20">
        <v>136190.16</v>
      </c>
      <c r="H84" s="20">
        <v>58353</v>
      </c>
      <c r="I84" s="20">
        <f t="shared" si="5"/>
        <v>126042.48000000001</v>
      </c>
      <c r="J84" s="22">
        <f t="shared" si="4"/>
        <v>0.925488889946234</v>
      </c>
      <c r="K84" s="23">
        <v>3</v>
      </c>
      <c r="L84" s="109" t="s">
        <v>713</v>
      </c>
      <c r="M84"/>
      <c r="N84"/>
      <c r="O84"/>
    </row>
    <row r="85" spans="2:15" ht="60">
      <c r="B85" s="18" t="s">
        <v>255</v>
      </c>
      <c r="C85" s="19" t="s">
        <v>254</v>
      </c>
      <c r="D85" s="19" t="s">
        <v>2</v>
      </c>
      <c r="E85" s="23">
        <v>1199460</v>
      </c>
      <c r="F85" s="21">
        <v>2.25</v>
      </c>
      <c r="G85" s="20">
        <v>2698785</v>
      </c>
      <c r="H85" s="20">
        <v>134354</v>
      </c>
      <c r="I85" s="20">
        <f t="shared" si="5"/>
        <v>302296.5</v>
      </c>
      <c r="J85" s="22">
        <f t="shared" si="4"/>
        <v>0.11201207209911127</v>
      </c>
      <c r="K85" s="23">
        <v>26</v>
      </c>
      <c r="L85" s="109" t="s">
        <v>713</v>
      </c>
      <c r="M85"/>
      <c r="N85"/>
      <c r="O85"/>
    </row>
    <row r="86" spans="2:15" ht="60">
      <c r="B86" s="18" t="s">
        <v>278</v>
      </c>
      <c r="C86" s="19" t="s">
        <v>277</v>
      </c>
      <c r="D86" s="19" t="s">
        <v>2</v>
      </c>
      <c r="E86" s="23">
        <v>310817</v>
      </c>
      <c r="F86" s="21">
        <v>24.52</v>
      </c>
      <c r="G86" s="20">
        <v>1779440.92</v>
      </c>
      <c r="H86" s="20">
        <v>215331</v>
      </c>
      <c r="I86" s="20">
        <f t="shared" si="5"/>
        <v>5279916.12</v>
      </c>
      <c r="J86" s="22">
        <f t="shared" si="4"/>
        <v>2.9671769715175484</v>
      </c>
      <c r="K86" s="23">
        <v>330</v>
      </c>
      <c r="L86" s="109" t="s">
        <v>713</v>
      </c>
      <c r="M86"/>
      <c r="N86"/>
      <c r="O86"/>
    </row>
    <row r="87" spans="2:15" ht="60">
      <c r="B87" s="18" t="s">
        <v>366</v>
      </c>
      <c r="C87" s="19" t="s">
        <v>365</v>
      </c>
      <c r="D87" s="19" t="s">
        <v>2</v>
      </c>
      <c r="E87" s="23"/>
      <c r="F87" s="21" t="s">
        <v>762</v>
      </c>
      <c r="G87" s="20">
        <v>17000000</v>
      </c>
      <c r="H87" s="20"/>
      <c r="I87" s="20">
        <f t="shared" si="5"/>
        <v>0</v>
      </c>
      <c r="J87" s="22">
        <f t="shared" si="4"/>
        <v>0</v>
      </c>
      <c r="K87" s="23"/>
      <c r="L87" s="109" t="s">
        <v>713</v>
      </c>
      <c r="M87"/>
      <c r="N87"/>
      <c r="O87"/>
    </row>
    <row r="88" spans="2:15" ht="60">
      <c r="B88" s="18" t="s">
        <v>226</v>
      </c>
      <c r="C88" s="19" t="s">
        <v>225</v>
      </c>
      <c r="D88" s="19" t="s">
        <v>2</v>
      </c>
      <c r="E88" s="23">
        <v>1800000</v>
      </c>
      <c r="F88" s="21">
        <v>0.6</v>
      </c>
      <c r="G88" s="20">
        <v>1080000</v>
      </c>
      <c r="H88" s="20">
        <v>1188737</v>
      </c>
      <c r="I88" s="20">
        <f t="shared" si="5"/>
        <v>713242.2</v>
      </c>
      <c r="J88" s="22">
        <f t="shared" si="4"/>
        <v>0.6604094444444444</v>
      </c>
      <c r="K88" s="23">
        <v>3</v>
      </c>
      <c r="L88" s="109" t="s">
        <v>713</v>
      </c>
      <c r="M88"/>
      <c r="N88"/>
      <c r="O88"/>
    </row>
    <row r="89" spans="2:15" ht="60">
      <c r="B89" s="18" t="s">
        <v>430</v>
      </c>
      <c r="C89" s="19" t="s">
        <v>429</v>
      </c>
      <c r="D89" s="19" t="s">
        <v>5</v>
      </c>
      <c r="E89" s="23">
        <v>109249612</v>
      </c>
      <c r="F89" s="21">
        <v>3.78</v>
      </c>
      <c r="G89" s="20">
        <v>412963533.36</v>
      </c>
      <c r="H89" s="20">
        <v>22465566</v>
      </c>
      <c r="I89" s="20">
        <f t="shared" si="5"/>
        <v>84919839.47999999</v>
      </c>
      <c r="J89" s="22">
        <f t="shared" si="4"/>
        <v>0.20563520170671176</v>
      </c>
      <c r="K89" s="23">
        <v>47</v>
      </c>
      <c r="L89" s="109" t="s">
        <v>713</v>
      </c>
      <c r="M89"/>
      <c r="N89"/>
      <c r="O89"/>
    </row>
    <row r="90" spans="2:15" ht="60">
      <c r="B90" s="18" t="s">
        <v>578</v>
      </c>
      <c r="C90" s="19" t="s">
        <v>577</v>
      </c>
      <c r="D90" s="19" t="s">
        <v>2</v>
      </c>
      <c r="E90" s="23">
        <v>4333928</v>
      </c>
      <c r="F90" s="21">
        <v>9.31</v>
      </c>
      <c r="G90" s="20">
        <v>40348869.68</v>
      </c>
      <c r="H90" s="20">
        <v>1870</v>
      </c>
      <c r="I90" s="20">
        <f t="shared" si="5"/>
        <v>17409.7</v>
      </c>
      <c r="J90" s="22">
        <f t="shared" si="4"/>
        <v>0.00043147924930917174</v>
      </c>
      <c r="K90" s="23">
        <v>6</v>
      </c>
      <c r="L90" s="109" t="s">
        <v>713</v>
      </c>
      <c r="M90"/>
      <c r="N90"/>
      <c r="O90"/>
    </row>
    <row r="91" spans="2:15" ht="60">
      <c r="B91" s="18" t="s">
        <v>517</v>
      </c>
      <c r="C91" s="19" t="s">
        <v>516</v>
      </c>
      <c r="D91" s="19" t="s">
        <v>2</v>
      </c>
      <c r="E91" s="23">
        <v>429992</v>
      </c>
      <c r="F91" s="21">
        <v>1.75</v>
      </c>
      <c r="G91" s="20">
        <v>752486</v>
      </c>
      <c r="H91" s="20">
        <v>541</v>
      </c>
      <c r="I91" s="20">
        <f t="shared" si="5"/>
        <v>946.75</v>
      </c>
      <c r="J91" s="22">
        <f t="shared" si="4"/>
        <v>0.0012581629425663734</v>
      </c>
      <c r="K91" s="23">
        <v>6</v>
      </c>
      <c r="L91" s="109" t="s">
        <v>713</v>
      </c>
      <c r="M91"/>
      <c r="N91"/>
      <c r="O91"/>
    </row>
    <row r="92" spans="2:12" s="7" customFormat="1" ht="85.5">
      <c r="B92" s="24"/>
      <c r="C92" s="25"/>
      <c r="D92" s="29">
        <f aca="true" t="shared" si="6" ref="D92:I92">SUM(D79:D91)</f>
        <v>0</v>
      </c>
      <c r="E92" s="29">
        <f t="shared" si="6"/>
        <v>125367268</v>
      </c>
      <c r="F92" s="29">
        <f t="shared" si="6"/>
        <v>95.11999999999999</v>
      </c>
      <c r="G92" s="27">
        <f t="shared" si="6"/>
        <v>691578009.7199999</v>
      </c>
      <c r="H92" s="27">
        <f t="shared" si="6"/>
        <v>25237517</v>
      </c>
      <c r="I92" s="27">
        <f t="shared" si="6"/>
        <v>124177723.48</v>
      </c>
      <c r="J92" s="28">
        <f t="shared" si="4"/>
        <v>0.17955707343886773</v>
      </c>
      <c r="K92" s="29">
        <f>SUM(K79:K91)</f>
        <v>574</v>
      </c>
      <c r="L92" s="110" t="s">
        <v>713</v>
      </c>
    </row>
    <row r="93" spans="2:15" ht="30">
      <c r="B93" s="18" t="s">
        <v>60</v>
      </c>
      <c r="C93" s="19" t="s">
        <v>59</v>
      </c>
      <c r="D93" s="19" t="s">
        <v>2</v>
      </c>
      <c r="E93" s="23">
        <v>288764840</v>
      </c>
      <c r="F93" s="21">
        <v>9.93</v>
      </c>
      <c r="G93" s="20">
        <v>2867434861.2</v>
      </c>
      <c r="H93" s="20">
        <v>269085449</v>
      </c>
      <c r="I93" s="20">
        <f aca="true" t="shared" si="7" ref="I93:I98">H93*F93</f>
        <v>2672018508.5699997</v>
      </c>
      <c r="J93" s="22">
        <f t="shared" si="4"/>
        <v>0.9318497674439865</v>
      </c>
      <c r="K93" s="23">
        <v>186</v>
      </c>
      <c r="L93" s="109" t="s">
        <v>715</v>
      </c>
      <c r="M93"/>
      <c r="N93"/>
      <c r="O93"/>
    </row>
    <row r="94" spans="2:15" ht="30">
      <c r="B94" s="18" t="s">
        <v>114</v>
      </c>
      <c r="C94" s="19" t="s">
        <v>113</v>
      </c>
      <c r="D94" s="19" t="s">
        <v>2</v>
      </c>
      <c r="E94" s="23">
        <v>1928262</v>
      </c>
      <c r="F94" s="21">
        <v>2.56</v>
      </c>
      <c r="G94" s="20">
        <v>4936350.72</v>
      </c>
      <c r="H94" s="20">
        <v>176407</v>
      </c>
      <c r="I94" s="20">
        <f t="shared" si="7"/>
        <v>451601.92</v>
      </c>
      <c r="J94" s="22">
        <f t="shared" si="4"/>
        <v>0.09148497455221334</v>
      </c>
      <c r="K94" s="23">
        <v>7</v>
      </c>
      <c r="L94" s="109" t="s">
        <v>715</v>
      </c>
      <c r="M94"/>
      <c r="N94"/>
      <c r="O94"/>
    </row>
    <row r="95" spans="2:15" ht="30">
      <c r="B95" s="18" t="s">
        <v>280</v>
      </c>
      <c r="C95" s="19" t="s">
        <v>279</v>
      </c>
      <c r="D95" s="19" t="s">
        <v>2</v>
      </c>
      <c r="E95" s="23"/>
      <c r="F95" s="21">
        <v>23.75</v>
      </c>
      <c r="G95" s="20">
        <v>923946.25</v>
      </c>
      <c r="H95" s="20"/>
      <c r="I95" s="20">
        <f t="shared" si="7"/>
        <v>0</v>
      </c>
      <c r="J95" s="22">
        <f t="shared" si="4"/>
        <v>0</v>
      </c>
      <c r="K95" s="23"/>
      <c r="L95" s="109" t="s">
        <v>715</v>
      </c>
      <c r="M95"/>
      <c r="N95"/>
      <c r="O95"/>
    </row>
    <row r="96" spans="2:15" ht="30">
      <c r="B96" s="18" t="s">
        <v>56</v>
      </c>
      <c r="C96" s="19" t="s">
        <v>55</v>
      </c>
      <c r="D96" s="19" t="s">
        <v>2</v>
      </c>
      <c r="E96" s="23">
        <v>895404</v>
      </c>
      <c r="F96" s="21">
        <v>41.1</v>
      </c>
      <c r="G96" s="20">
        <v>36801104.4</v>
      </c>
      <c r="H96" s="20">
        <v>4</v>
      </c>
      <c r="I96" s="20">
        <f t="shared" si="7"/>
        <v>164.4</v>
      </c>
      <c r="J96" s="22">
        <f t="shared" si="4"/>
        <v>4.46725723807354E-06</v>
      </c>
      <c r="K96" s="23">
        <v>1</v>
      </c>
      <c r="L96" s="109" t="s">
        <v>715</v>
      </c>
      <c r="M96"/>
      <c r="N96"/>
      <c r="O96"/>
    </row>
    <row r="97" spans="2:15" ht="30">
      <c r="B97" s="18" t="s">
        <v>418</v>
      </c>
      <c r="C97" s="19" t="s">
        <v>417</v>
      </c>
      <c r="D97" s="19" t="s">
        <v>2</v>
      </c>
      <c r="E97" s="23"/>
      <c r="F97" s="21" t="s">
        <v>720</v>
      </c>
      <c r="G97" s="20">
        <v>159339</v>
      </c>
      <c r="H97" s="20"/>
      <c r="I97" s="20">
        <f t="shared" si="7"/>
        <v>0</v>
      </c>
      <c r="J97" s="22">
        <f t="shared" si="4"/>
        <v>0</v>
      </c>
      <c r="K97" s="23"/>
      <c r="L97" s="109" t="s">
        <v>715</v>
      </c>
      <c r="M97"/>
      <c r="N97"/>
      <c r="O97"/>
    </row>
    <row r="98" spans="2:15" ht="30">
      <c r="B98" s="18" t="s">
        <v>580</v>
      </c>
      <c r="C98" s="19" t="s">
        <v>579</v>
      </c>
      <c r="D98" s="19" t="s">
        <v>2</v>
      </c>
      <c r="E98" s="23"/>
      <c r="F98" s="21">
        <v>3.6</v>
      </c>
      <c r="G98" s="20">
        <v>93135.6</v>
      </c>
      <c r="H98" s="20"/>
      <c r="I98" s="20">
        <f t="shared" si="7"/>
        <v>0</v>
      </c>
      <c r="J98" s="22">
        <f t="shared" si="4"/>
        <v>0</v>
      </c>
      <c r="K98" s="23"/>
      <c r="L98" s="109" t="s">
        <v>715</v>
      </c>
      <c r="M98"/>
      <c r="N98"/>
      <c r="O98"/>
    </row>
    <row r="99" spans="2:12" s="7" customFormat="1" ht="28.5">
      <c r="B99" s="24"/>
      <c r="C99" s="25"/>
      <c r="D99" s="29">
        <f aca="true" t="shared" si="8" ref="D99:I99">SUM(D93:D98)</f>
        <v>0</v>
      </c>
      <c r="E99" s="29">
        <f t="shared" si="8"/>
        <v>291588506</v>
      </c>
      <c r="F99" s="29">
        <f t="shared" si="8"/>
        <v>80.94</v>
      </c>
      <c r="G99" s="27">
        <f t="shared" si="8"/>
        <v>2910348737.1699996</v>
      </c>
      <c r="H99" s="27">
        <f t="shared" si="8"/>
        <v>269261860</v>
      </c>
      <c r="I99" s="27">
        <f t="shared" si="8"/>
        <v>2672470274.89</v>
      </c>
      <c r="J99" s="28">
        <f t="shared" si="4"/>
        <v>0.9182646192046006</v>
      </c>
      <c r="K99" s="29">
        <f>SUM(K93:K98)</f>
        <v>194</v>
      </c>
      <c r="L99" s="110" t="s">
        <v>715</v>
      </c>
    </row>
    <row r="100" spans="2:15" ht="30">
      <c r="B100" s="18" t="s">
        <v>106</v>
      </c>
      <c r="C100" s="19" t="s">
        <v>105</v>
      </c>
      <c r="D100" s="19" t="s">
        <v>2</v>
      </c>
      <c r="E100" s="23">
        <v>50000</v>
      </c>
      <c r="F100" s="21" t="s">
        <v>743</v>
      </c>
      <c r="G100" s="20">
        <v>25250000</v>
      </c>
      <c r="H100" s="20">
        <v>43935</v>
      </c>
      <c r="I100" s="20">
        <f aca="true" t="shared" si="9" ref="I100:I111">H100*F100</f>
        <v>22187175</v>
      </c>
      <c r="J100" s="22">
        <f t="shared" si="4"/>
        <v>0.8787</v>
      </c>
      <c r="K100" s="23">
        <v>11</v>
      </c>
      <c r="L100" s="109" t="s">
        <v>712</v>
      </c>
      <c r="M100"/>
      <c r="N100"/>
      <c r="O100"/>
    </row>
    <row r="101" spans="2:15" ht="30">
      <c r="B101" s="18" t="s">
        <v>550</v>
      </c>
      <c r="C101" s="19" t="s">
        <v>549</v>
      </c>
      <c r="D101" s="19" t="s">
        <v>2</v>
      </c>
      <c r="E101" s="23"/>
      <c r="F101" s="21" t="s">
        <v>756</v>
      </c>
      <c r="G101" s="20">
        <v>1603146</v>
      </c>
      <c r="H101" s="20"/>
      <c r="I101" s="20">
        <f t="shared" si="9"/>
        <v>0</v>
      </c>
      <c r="J101" s="22">
        <f t="shared" si="4"/>
        <v>0</v>
      </c>
      <c r="K101" s="23"/>
      <c r="L101" s="109" t="s">
        <v>712</v>
      </c>
      <c r="M101"/>
      <c r="N101"/>
      <c r="O101"/>
    </row>
    <row r="102" spans="2:15" ht="30">
      <c r="B102" s="18" t="s">
        <v>646</v>
      </c>
      <c r="C102" s="19" t="s">
        <v>645</v>
      </c>
      <c r="D102" s="19" t="s">
        <v>2</v>
      </c>
      <c r="E102" s="23">
        <v>126897</v>
      </c>
      <c r="F102" s="21" t="s">
        <v>760</v>
      </c>
      <c r="G102" s="20">
        <v>1903455</v>
      </c>
      <c r="H102" s="20">
        <v>0</v>
      </c>
      <c r="I102" s="20">
        <f t="shared" si="9"/>
        <v>0</v>
      </c>
      <c r="J102" s="22">
        <f t="shared" si="4"/>
        <v>0</v>
      </c>
      <c r="K102" s="23">
        <v>1</v>
      </c>
      <c r="L102" s="109" t="s">
        <v>712</v>
      </c>
      <c r="M102"/>
      <c r="N102"/>
      <c r="O102"/>
    </row>
    <row r="103" spans="2:15" ht="30">
      <c r="B103" s="18" t="s">
        <v>648</v>
      </c>
      <c r="C103" s="19" t="s">
        <v>647</v>
      </c>
      <c r="D103" s="19" t="s">
        <v>2</v>
      </c>
      <c r="E103" s="23"/>
      <c r="F103" s="21" t="s">
        <v>720</v>
      </c>
      <c r="G103" s="20">
        <v>137322</v>
      </c>
      <c r="H103" s="20"/>
      <c r="I103" s="20">
        <f t="shared" si="9"/>
        <v>0</v>
      </c>
      <c r="J103" s="22">
        <f t="shared" si="4"/>
        <v>0</v>
      </c>
      <c r="K103" s="23"/>
      <c r="L103" s="109" t="s">
        <v>712</v>
      </c>
      <c r="M103"/>
      <c r="N103"/>
      <c r="O103"/>
    </row>
    <row r="104" spans="2:15" ht="30">
      <c r="B104" s="18" t="s">
        <v>276</v>
      </c>
      <c r="C104" s="19" t="s">
        <v>275</v>
      </c>
      <c r="D104" s="19" t="s">
        <v>2</v>
      </c>
      <c r="E104" s="23">
        <v>213696</v>
      </c>
      <c r="F104" s="21">
        <v>137.92</v>
      </c>
      <c r="G104" s="20">
        <v>29472952.32</v>
      </c>
      <c r="H104" s="20">
        <v>185344</v>
      </c>
      <c r="I104" s="20">
        <f t="shared" si="9"/>
        <v>25562644.479999997</v>
      </c>
      <c r="J104" s="22">
        <f t="shared" si="4"/>
        <v>0.8673255465708295</v>
      </c>
      <c r="K104" s="23">
        <v>311</v>
      </c>
      <c r="L104" s="109" t="s">
        <v>712</v>
      </c>
      <c r="M104"/>
      <c r="N104"/>
      <c r="O104"/>
    </row>
    <row r="105" spans="2:15" ht="30">
      <c r="B105" s="18" t="s">
        <v>380</v>
      </c>
      <c r="C105" s="19" t="s">
        <v>379</v>
      </c>
      <c r="D105" s="19" t="s">
        <v>2</v>
      </c>
      <c r="E105" s="23">
        <v>111494</v>
      </c>
      <c r="F105" s="21">
        <v>24.98</v>
      </c>
      <c r="G105" s="20">
        <v>2785120.12</v>
      </c>
      <c r="H105" s="20">
        <v>0</v>
      </c>
      <c r="I105" s="20">
        <f t="shared" si="9"/>
        <v>0</v>
      </c>
      <c r="J105" s="22">
        <f t="shared" si="4"/>
        <v>0</v>
      </c>
      <c r="K105" s="23">
        <v>3</v>
      </c>
      <c r="L105" s="109" t="s">
        <v>712</v>
      </c>
      <c r="M105"/>
      <c r="N105"/>
      <c r="O105"/>
    </row>
    <row r="106" spans="2:15" ht="30">
      <c r="B106" s="18" t="s">
        <v>456</v>
      </c>
      <c r="C106" s="19" t="s">
        <v>455</v>
      </c>
      <c r="D106" s="19" t="s">
        <v>2</v>
      </c>
      <c r="E106" s="23"/>
      <c r="F106" s="21">
        <v>0.35</v>
      </c>
      <c r="G106" s="20">
        <v>18463.9</v>
      </c>
      <c r="H106" s="20"/>
      <c r="I106" s="20">
        <f t="shared" si="9"/>
        <v>0</v>
      </c>
      <c r="J106" s="22">
        <f t="shared" si="4"/>
        <v>0</v>
      </c>
      <c r="K106" s="23"/>
      <c r="L106" s="109" t="s">
        <v>712</v>
      </c>
      <c r="M106"/>
      <c r="N106"/>
      <c r="O106"/>
    </row>
    <row r="107" spans="2:15" ht="30">
      <c r="B107" s="18" t="s">
        <v>728</v>
      </c>
      <c r="C107" s="19" t="s">
        <v>538</v>
      </c>
      <c r="D107" s="19" t="s">
        <v>2</v>
      </c>
      <c r="E107" s="23"/>
      <c r="F107" s="21">
        <v>3.95</v>
      </c>
      <c r="G107" s="20">
        <v>51989.9</v>
      </c>
      <c r="H107" s="20"/>
      <c r="I107" s="20">
        <f t="shared" si="9"/>
        <v>0</v>
      </c>
      <c r="J107" s="22">
        <f t="shared" si="4"/>
        <v>0</v>
      </c>
      <c r="K107" s="23"/>
      <c r="L107" s="109" t="s">
        <v>712</v>
      </c>
      <c r="M107"/>
      <c r="N107"/>
      <c r="O107"/>
    </row>
    <row r="108" spans="2:15" ht="30">
      <c r="B108" s="18" t="s">
        <v>548</v>
      </c>
      <c r="C108" s="19" t="s">
        <v>547</v>
      </c>
      <c r="D108" s="19" t="s">
        <v>2</v>
      </c>
      <c r="E108" s="23"/>
      <c r="F108" s="21">
        <v>4.41</v>
      </c>
      <c r="G108" s="20">
        <v>126575.82</v>
      </c>
      <c r="H108" s="20"/>
      <c r="I108" s="20">
        <f t="shared" si="9"/>
        <v>0</v>
      </c>
      <c r="J108" s="22">
        <f t="shared" si="4"/>
        <v>0</v>
      </c>
      <c r="K108" s="23"/>
      <c r="L108" s="109" t="s">
        <v>712</v>
      </c>
      <c r="M108"/>
      <c r="N108"/>
      <c r="O108"/>
    </row>
    <row r="109" spans="2:15" ht="30">
      <c r="B109" s="18" t="s">
        <v>582</v>
      </c>
      <c r="C109" s="19" t="s">
        <v>581</v>
      </c>
      <c r="D109" s="19" t="s">
        <v>2</v>
      </c>
      <c r="E109" s="23">
        <v>54513</v>
      </c>
      <c r="F109" s="21" t="s">
        <v>751</v>
      </c>
      <c r="G109" s="20">
        <v>1199286</v>
      </c>
      <c r="H109" s="20">
        <v>6178</v>
      </c>
      <c r="I109" s="20">
        <f t="shared" si="9"/>
        <v>135916</v>
      </c>
      <c r="J109" s="22">
        <f t="shared" si="4"/>
        <v>0.11333076513859079</v>
      </c>
      <c r="K109" s="23">
        <v>2</v>
      </c>
      <c r="L109" s="109" t="s">
        <v>712</v>
      </c>
      <c r="M109"/>
      <c r="N109"/>
      <c r="O109"/>
    </row>
    <row r="110" spans="2:15" ht="30">
      <c r="B110" s="18" t="s">
        <v>758</v>
      </c>
      <c r="C110" s="19" t="s">
        <v>583</v>
      </c>
      <c r="D110" s="19" t="s">
        <v>2</v>
      </c>
      <c r="E110" s="23">
        <v>87714</v>
      </c>
      <c r="F110" s="21" t="s">
        <v>744</v>
      </c>
      <c r="G110" s="20">
        <v>1841994</v>
      </c>
      <c r="H110" s="20">
        <v>31311</v>
      </c>
      <c r="I110" s="20">
        <f t="shared" si="9"/>
        <v>657531</v>
      </c>
      <c r="J110" s="22">
        <f t="shared" si="4"/>
        <v>0.3569669608044326</v>
      </c>
      <c r="K110" s="23">
        <v>2</v>
      </c>
      <c r="L110" s="109" t="s">
        <v>712</v>
      </c>
      <c r="M110"/>
      <c r="N110"/>
      <c r="O110"/>
    </row>
    <row r="111" spans="2:15" ht="30">
      <c r="B111" s="18" t="s">
        <v>196</v>
      </c>
      <c r="C111" s="19" t="s">
        <v>195</v>
      </c>
      <c r="D111" s="19" t="s">
        <v>2</v>
      </c>
      <c r="E111" s="23">
        <v>17280</v>
      </c>
      <c r="F111" s="21">
        <v>1390.89</v>
      </c>
      <c r="G111" s="20">
        <v>24034579.2</v>
      </c>
      <c r="H111" s="20">
        <v>714</v>
      </c>
      <c r="I111" s="20">
        <f t="shared" si="9"/>
        <v>993095.4600000001</v>
      </c>
      <c r="J111" s="22">
        <f t="shared" si="4"/>
        <v>0.04131944444444445</v>
      </c>
      <c r="K111" s="23">
        <v>9</v>
      </c>
      <c r="L111" s="109" t="s">
        <v>712</v>
      </c>
      <c r="M111"/>
      <c r="N111"/>
      <c r="O111"/>
    </row>
    <row r="112" spans="2:12" s="7" customFormat="1" ht="14.25">
      <c r="B112" s="24"/>
      <c r="C112" s="25"/>
      <c r="D112" s="29"/>
      <c r="E112" s="29">
        <f>SUM(E100:E111)</f>
        <v>661594</v>
      </c>
      <c r="F112" s="29"/>
      <c r="G112" s="27">
        <f>SUM(G100:G111)</f>
        <v>88424884.25999999</v>
      </c>
      <c r="H112" s="27">
        <f>SUM(H100:H111)</f>
        <v>267482</v>
      </c>
      <c r="I112" s="27">
        <f>SUM(I100:I111)</f>
        <v>49536361.94</v>
      </c>
      <c r="J112" s="28">
        <f t="shared" si="4"/>
        <v>0.5602083887873217</v>
      </c>
      <c r="K112" s="29">
        <f>SUM(K100:K111)</f>
        <v>339</v>
      </c>
      <c r="L112" s="110" t="s">
        <v>712</v>
      </c>
    </row>
    <row r="113" spans="2:15" ht="30">
      <c r="B113" s="18" t="s">
        <v>116</v>
      </c>
      <c r="C113" s="19" t="s">
        <v>115</v>
      </c>
      <c r="D113" s="19" t="s">
        <v>2</v>
      </c>
      <c r="E113" s="23">
        <v>536562</v>
      </c>
      <c r="F113" s="21">
        <v>1.6</v>
      </c>
      <c r="G113" s="20">
        <v>858499.2</v>
      </c>
      <c r="H113" s="20">
        <v>0</v>
      </c>
      <c r="I113" s="20">
        <f aca="true" t="shared" si="10" ref="I113:I120">H113*F113</f>
        <v>0</v>
      </c>
      <c r="J113" s="22">
        <f t="shared" si="4"/>
        <v>0</v>
      </c>
      <c r="K113" s="23">
        <v>7</v>
      </c>
      <c r="L113" s="109" t="s">
        <v>695</v>
      </c>
      <c r="M113"/>
      <c r="N113"/>
      <c r="O113"/>
    </row>
    <row r="114" spans="2:15" ht="30">
      <c r="B114" s="18" t="s">
        <v>282</v>
      </c>
      <c r="C114" s="19" t="s">
        <v>281</v>
      </c>
      <c r="D114" s="19" t="s">
        <v>2</v>
      </c>
      <c r="E114" s="23">
        <v>384404</v>
      </c>
      <c r="F114" s="21">
        <v>1.3</v>
      </c>
      <c r="G114" s="20">
        <v>499725.2</v>
      </c>
      <c r="H114" s="20">
        <v>0</v>
      </c>
      <c r="I114" s="20">
        <f t="shared" si="10"/>
        <v>0</v>
      </c>
      <c r="J114" s="22">
        <f t="shared" si="4"/>
        <v>0</v>
      </c>
      <c r="K114" s="23">
        <v>5</v>
      </c>
      <c r="L114" s="109" t="s">
        <v>695</v>
      </c>
      <c r="M114"/>
      <c r="N114"/>
      <c r="O114"/>
    </row>
    <row r="115" spans="2:15" ht="30">
      <c r="B115" s="18" t="s">
        <v>725</v>
      </c>
      <c r="C115" s="19" t="s">
        <v>339</v>
      </c>
      <c r="D115" s="19" t="s">
        <v>2</v>
      </c>
      <c r="E115" s="23"/>
      <c r="F115" s="21">
        <v>1.5</v>
      </c>
      <c r="G115" s="20">
        <v>75000</v>
      </c>
      <c r="H115" s="20"/>
      <c r="I115" s="20">
        <f t="shared" si="10"/>
        <v>0</v>
      </c>
      <c r="J115" s="22">
        <f t="shared" si="4"/>
        <v>0</v>
      </c>
      <c r="K115" s="23"/>
      <c r="L115" s="109" t="s">
        <v>695</v>
      </c>
      <c r="M115"/>
      <c r="N115"/>
      <c r="O115"/>
    </row>
    <row r="116" spans="2:15" ht="30">
      <c r="B116" s="18" t="s">
        <v>70</v>
      </c>
      <c r="C116" s="19" t="s">
        <v>69</v>
      </c>
      <c r="D116" s="19" t="s">
        <v>2</v>
      </c>
      <c r="E116" s="23"/>
      <c r="F116" s="21" t="s">
        <v>720</v>
      </c>
      <c r="G116" s="20">
        <v>76009</v>
      </c>
      <c r="H116" s="20"/>
      <c r="I116" s="20">
        <f t="shared" si="10"/>
        <v>0</v>
      </c>
      <c r="J116" s="22">
        <f t="shared" si="4"/>
        <v>0</v>
      </c>
      <c r="K116" s="23"/>
      <c r="L116" s="109" t="s">
        <v>695</v>
      </c>
      <c r="M116"/>
      <c r="N116"/>
      <c r="O116"/>
    </row>
    <row r="117" spans="2:15" ht="30">
      <c r="B117" s="18" t="s">
        <v>425</v>
      </c>
      <c r="C117" s="19" t="s">
        <v>424</v>
      </c>
      <c r="D117" s="19" t="s">
        <v>2</v>
      </c>
      <c r="E117" s="23">
        <v>202548</v>
      </c>
      <c r="F117" s="21" t="s">
        <v>358</v>
      </c>
      <c r="G117" s="20">
        <v>810192</v>
      </c>
      <c r="H117" s="20">
        <v>0</v>
      </c>
      <c r="I117" s="20">
        <f t="shared" si="10"/>
        <v>0</v>
      </c>
      <c r="J117" s="22">
        <f t="shared" si="4"/>
        <v>0</v>
      </c>
      <c r="K117" s="23">
        <v>4</v>
      </c>
      <c r="L117" s="109" t="s">
        <v>695</v>
      </c>
      <c r="M117"/>
      <c r="N117"/>
      <c r="O117"/>
    </row>
    <row r="118" spans="2:15" ht="30">
      <c r="B118" s="18" t="s">
        <v>566</v>
      </c>
      <c r="C118" s="19" t="s">
        <v>565</v>
      </c>
      <c r="D118" s="19" t="s">
        <v>2</v>
      </c>
      <c r="E118" s="23">
        <v>1500000</v>
      </c>
      <c r="F118" s="21">
        <v>2.15</v>
      </c>
      <c r="G118" s="20">
        <v>3225000</v>
      </c>
      <c r="H118" s="20">
        <v>20900</v>
      </c>
      <c r="I118" s="20">
        <f t="shared" si="10"/>
        <v>44935</v>
      </c>
      <c r="J118" s="22">
        <f t="shared" si="4"/>
        <v>0.013933333333333334</v>
      </c>
      <c r="K118" s="23">
        <v>3</v>
      </c>
      <c r="L118" s="109" t="s">
        <v>695</v>
      </c>
      <c r="M118"/>
      <c r="N118"/>
      <c r="O118"/>
    </row>
    <row r="119" spans="2:15" ht="30">
      <c r="B119" s="18" t="s">
        <v>529</v>
      </c>
      <c r="C119" s="19" t="s">
        <v>528</v>
      </c>
      <c r="D119" s="19" t="s">
        <v>2</v>
      </c>
      <c r="E119" s="23">
        <v>459222</v>
      </c>
      <c r="F119" s="21">
        <v>1.2</v>
      </c>
      <c r="G119" s="20">
        <v>551066.4</v>
      </c>
      <c r="H119" s="20">
        <v>0</v>
      </c>
      <c r="I119" s="20">
        <f t="shared" si="10"/>
        <v>0</v>
      </c>
      <c r="J119" s="22">
        <f t="shared" si="4"/>
        <v>0</v>
      </c>
      <c r="K119" s="23">
        <v>2</v>
      </c>
      <c r="L119" s="109" t="s">
        <v>695</v>
      </c>
      <c r="M119"/>
      <c r="N119"/>
      <c r="O119"/>
    </row>
    <row r="120" spans="2:15" ht="30">
      <c r="B120" s="18" t="s">
        <v>749</v>
      </c>
      <c r="C120" s="19" t="s">
        <v>186</v>
      </c>
      <c r="D120" s="19" t="s">
        <v>2</v>
      </c>
      <c r="E120" s="23">
        <v>1053816</v>
      </c>
      <c r="F120" s="21">
        <v>2.2</v>
      </c>
      <c r="G120" s="20">
        <v>2318395.2</v>
      </c>
      <c r="H120" s="20">
        <v>0</v>
      </c>
      <c r="I120" s="20">
        <f t="shared" si="10"/>
        <v>0</v>
      </c>
      <c r="J120" s="22">
        <f t="shared" si="4"/>
        <v>0</v>
      </c>
      <c r="K120" s="23">
        <v>3</v>
      </c>
      <c r="L120" s="109" t="s">
        <v>695</v>
      </c>
      <c r="M120"/>
      <c r="N120"/>
      <c r="O120"/>
    </row>
    <row r="121" spans="2:12" s="7" customFormat="1" ht="28.5">
      <c r="B121" s="24"/>
      <c r="C121" s="25"/>
      <c r="D121" s="29"/>
      <c r="E121" s="29">
        <f>SUM(E113:E120)</f>
        <v>4136552</v>
      </c>
      <c r="F121" s="29"/>
      <c r="G121" s="27">
        <f>SUM(G113:G120)</f>
        <v>8413887</v>
      </c>
      <c r="H121" s="27">
        <f>SUM(H113:H120)</f>
        <v>20900</v>
      </c>
      <c r="I121" s="27">
        <f>SUM(I113:I120)</f>
        <v>44935</v>
      </c>
      <c r="J121" s="28">
        <f t="shared" si="4"/>
        <v>0.0053405756459529346</v>
      </c>
      <c r="K121" s="29">
        <f>SUM(K113:K120)</f>
        <v>24</v>
      </c>
      <c r="L121" s="110" t="s">
        <v>695</v>
      </c>
    </row>
    <row r="122" spans="2:12" s="7" customFormat="1" ht="28.5">
      <c r="B122" s="30" t="s">
        <v>88</v>
      </c>
      <c r="C122" s="26" t="s">
        <v>87</v>
      </c>
      <c r="D122" s="26" t="s">
        <v>2</v>
      </c>
      <c r="E122" s="31">
        <v>66643</v>
      </c>
      <c r="F122" s="29">
        <v>3.36</v>
      </c>
      <c r="G122" s="27">
        <v>223920.48</v>
      </c>
      <c r="H122" s="27">
        <v>0</v>
      </c>
      <c r="I122" s="27"/>
      <c r="J122" s="28">
        <f t="shared" si="4"/>
        <v>0</v>
      </c>
      <c r="K122" s="31">
        <v>1</v>
      </c>
      <c r="L122" s="110" t="s">
        <v>732</v>
      </c>
    </row>
    <row r="123" spans="2:15" ht="45">
      <c r="B123" s="18" t="s">
        <v>27</v>
      </c>
      <c r="C123" s="19" t="s">
        <v>26</v>
      </c>
      <c r="D123" s="19" t="s">
        <v>2</v>
      </c>
      <c r="E123" s="23">
        <v>534669</v>
      </c>
      <c r="F123" s="21" t="s">
        <v>28</v>
      </c>
      <c r="G123" s="20">
        <v>1604007</v>
      </c>
      <c r="H123" s="20">
        <v>3770</v>
      </c>
      <c r="I123" s="20">
        <f aca="true" t="shared" si="11" ref="I123:I144">H123*F123</f>
        <v>11310</v>
      </c>
      <c r="J123" s="22">
        <f t="shared" si="4"/>
        <v>0.00705109142291773</v>
      </c>
      <c r="K123" s="23">
        <v>1</v>
      </c>
      <c r="L123" s="109" t="s">
        <v>698</v>
      </c>
      <c r="M123"/>
      <c r="N123"/>
      <c r="O123"/>
    </row>
    <row r="124" spans="2:15" ht="45">
      <c r="B124" s="18" t="s">
        <v>50</v>
      </c>
      <c r="C124" s="19" t="s">
        <v>49</v>
      </c>
      <c r="D124" s="19" t="s">
        <v>2</v>
      </c>
      <c r="E124" s="23">
        <v>2702626</v>
      </c>
      <c r="F124" s="21">
        <v>91.81</v>
      </c>
      <c r="G124" s="20">
        <v>248128093.06</v>
      </c>
      <c r="H124" s="20">
        <v>302869</v>
      </c>
      <c r="I124" s="20">
        <f t="shared" si="11"/>
        <v>27806402.89</v>
      </c>
      <c r="J124" s="22">
        <f t="shared" si="4"/>
        <v>0.11206471039648105</v>
      </c>
      <c r="K124" s="23">
        <v>112</v>
      </c>
      <c r="L124" s="109" t="s">
        <v>698</v>
      </c>
      <c r="M124"/>
      <c r="N124"/>
      <c r="O124"/>
    </row>
    <row r="125" spans="2:15" ht="45">
      <c r="B125" s="18" t="s">
        <v>78</v>
      </c>
      <c r="C125" s="19" t="s">
        <v>77</v>
      </c>
      <c r="D125" s="19" t="s">
        <v>2</v>
      </c>
      <c r="E125" s="23">
        <v>718162</v>
      </c>
      <c r="F125" s="21">
        <v>1.5</v>
      </c>
      <c r="G125" s="20">
        <v>1077243</v>
      </c>
      <c r="H125" s="20">
        <v>144426</v>
      </c>
      <c r="I125" s="20">
        <f t="shared" si="11"/>
        <v>216639</v>
      </c>
      <c r="J125" s="22">
        <f t="shared" si="4"/>
        <v>0.20110504315182368</v>
      </c>
      <c r="K125" s="23">
        <v>11</v>
      </c>
      <c r="L125" s="109" t="s">
        <v>698</v>
      </c>
      <c r="M125"/>
      <c r="N125"/>
      <c r="O125"/>
    </row>
    <row r="126" spans="2:15" ht="45">
      <c r="B126" s="18" t="s">
        <v>620</v>
      </c>
      <c r="C126" s="19" t="s">
        <v>619</v>
      </c>
      <c r="D126" s="19" t="s">
        <v>2</v>
      </c>
      <c r="E126" s="23"/>
      <c r="F126" s="21">
        <v>1.12</v>
      </c>
      <c r="G126" s="20">
        <v>52533.6</v>
      </c>
      <c r="H126" s="20"/>
      <c r="I126" s="20">
        <f t="shared" si="11"/>
        <v>0</v>
      </c>
      <c r="J126" s="22">
        <f t="shared" si="4"/>
        <v>0</v>
      </c>
      <c r="K126" s="23"/>
      <c r="L126" s="109" t="s">
        <v>698</v>
      </c>
      <c r="M126"/>
      <c r="N126"/>
      <c r="O126"/>
    </row>
    <row r="127" spans="2:15" ht="45">
      <c r="B127" s="18" t="s">
        <v>618</v>
      </c>
      <c r="C127" s="19" t="s">
        <v>617</v>
      </c>
      <c r="D127" s="19" t="s">
        <v>2</v>
      </c>
      <c r="E127" s="23">
        <v>725259</v>
      </c>
      <c r="F127" s="21">
        <v>4.65</v>
      </c>
      <c r="G127" s="20">
        <v>3372454.35</v>
      </c>
      <c r="H127" s="20">
        <v>29051</v>
      </c>
      <c r="I127" s="20">
        <f t="shared" si="11"/>
        <v>135087.15000000002</v>
      </c>
      <c r="J127" s="22">
        <f t="shared" si="4"/>
        <v>0.04005603515433798</v>
      </c>
      <c r="K127" s="23">
        <v>3</v>
      </c>
      <c r="L127" s="109" t="s">
        <v>698</v>
      </c>
      <c r="M127"/>
      <c r="N127"/>
      <c r="O127"/>
    </row>
    <row r="128" spans="2:15" ht="45">
      <c r="B128" s="18" t="s">
        <v>624</v>
      </c>
      <c r="C128" s="19" t="s">
        <v>623</v>
      </c>
      <c r="D128" s="19" t="s">
        <v>2</v>
      </c>
      <c r="E128" s="23"/>
      <c r="F128" s="21">
        <v>1.2</v>
      </c>
      <c r="G128" s="20">
        <v>600717.6</v>
      </c>
      <c r="H128" s="20"/>
      <c r="I128" s="20">
        <f t="shared" si="11"/>
        <v>0</v>
      </c>
      <c r="J128" s="22">
        <f t="shared" si="4"/>
        <v>0</v>
      </c>
      <c r="K128" s="23"/>
      <c r="L128" s="109" t="s">
        <v>698</v>
      </c>
      <c r="M128"/>
      <c r="N128"/>
      <c r="O128"/>
    </row>
    <row r="129" spans="2:15" ht="45">
      <c r="B129" s="18" t="s">
        <v>179</v>
      </c>
      <c r="C129" s="19" t="s">
        <v>178</v>
      </c>
      <c r="D129" s="19" t="s">
        <v>2</v>
      </c>
      <c r="E129" s="23">
        <v>962120</v>
      </c>
      <c r="F129" s="21">
        <v>2.5</v>
      </c>
      <c r="G129" s="20">
        <v>2405300</v>
      </c>
      <c r="H129" s="20">
        <v>166280</v>
      </c>
      <c r="I129" s="20">
        <f t="shared" si="11"/>
        <v>415700</v>
      </c>
      <c r="J129" s="22">
        <f t="shared" si="4"/>
        <v>0.17282667442730637</v>
      </c>
      <c r="K129" s="23">
        <v>6</v>
      </c>
      <c r="L129" s="109" t="s">
        <v>698</v>
      </c>
      <c r="M129"/>
      <c r="N129"/>
      <c r="O129"/>
    </row>
    <row r="130" spans="2:15" ht="45">
      <c r="B130" s="18" t="s">
        <v>121</v>
      </c>
      <c r="C130" s="19" t="s">
        <v>120</v>
      </c>
      <c r="D130" s="19" t="s">
        <v>2</v>
      </c>
      <c r="E130" s="23"/>
      <c r="F130" s="21">
        <v>0.74</v>
      </c>
      <c r="G130" s="20">
        <v>12134.52</v>
      </c>
      <c r="H130" s="20"/>
      <c r="I130" s="20">
        <f t="shared" si="11"/>
        <v>0</v>
      </c>
      <c r="J130" s="22">
        <f t="shared" si="4"/>
        <v>0</v>
      </c>
      <c r="K130" s="23"/>
      <c r="L130" s="109" t="s">
        <v>698</v>
      </c>
      <c r="M130"/>
      <c r="N130"/>
      <c r="O130"/>
    </row>
    <row r="131" spans="2:15" ht="45">
      <c r="B131" s="18" t="s">
        <v>642</v>
      </c>
      <c r="C131" s="19" t="s">
        <v>641</v>
      </c>
      <c r="D131" s="19" t="s">
        <v>2</v>
      </c>
      <c r="E131" s="23">
        <v>694552</v>
      </c>
      <c r="F131" s="21" t="s">
        <v>736</v>
      </c>
      <c r="G131" s="20">
        <v>6250968</v>
      </c>
      <c r="H131" s="20">
        <v>4243</v>
      </c>
      <c r="I131" s="20">
        <f t="shared" si="11"/>
        <v>38187</v>
      </c>
      <c r="J131" s="22">
        <f t="shared" si="4"/>
        <v>0.006108973842131331</v>
      </c>
      <c r="K131" s="23">
        <v>6</v>
      </c>
      <c r="L131" s="109" t="s">
        <v>698</v>
      </c>
      <c r="M131"/>
      <c r="N131"/>
      <c r="O131"/>
    </row>
    <row r="132" spans="2:15" ht="45">
      <c r="B132" s="18" t="s">
        <v>286</v>
      </c>
      <c r="C132" s="19" t="s">
        <v>285</v>
      </c>
      <c r="D132" s="19" t="s">
        <v>2</v>
      </c>
      <c r="E132" s="23">
        <v>231386</v>
      </c>
      <c r="F132" s="21">
        <v>1.02</v>
      </c>
      <c r="G132" s="20">
        <v>236013.72</v>
      </c>
      <c r="H132" s="20">
        <v>0</v>
      </c>
      <c r="I132" s="20">
        <f t="shared" si="11"/>
        <v>0</v>
      </c>
      <c r="J132" s="22">
        <f t="shared" si="4"/>
        <v>0</v>
      </c>
      <c r="K132" s="23">
        <v>7</v>
      </c>
      <c r="L132" s="109" t="s">
        <v>698</v>
      </c>
      <c r="M132"/>
      <c r="N132"/>
      <c r="O132"/>
    </row>
    <row r="133" spans="2:15" ht="45">
      <c r="B133" s="18" t="s">
        <v>308</v>
      </c>
      <c r="C133" s="19" t="s">
        <v>307</v>
      </c>
      <c r="D133" s="19" t="s">
        <v>2</v>
      </c>
      <c r="E133" s="23"/>
      <c r="F133" s="21">
        <v>0.51</v>
      </c>
      <c r="G133" s="20">
        <v>37635.45</v>
      </c>
      <c r="H133" s="20"/>
      <c r="I133" s="20">
        <f t="shared" si="11"/>
        <v>0</v>
      </c>
      <c r="J133" s="22">
        <f aca="true" t="shared" si="12" ref="J133:J196">I133/G133</f>
        <v>0</v>
      </c>
      <c r="K133" s="23"/>
      <c r="L133" s="109" t="s">
        <v>698</v>
      </c>
      <c r="M133"/>
      <c r="N133"/>
      <c r="O133"/>
    </row>
    <row r="134" spans="2:15" ht="45">
      <c r="B134" s="18" t="s">
        <v>355</v>
      </c>
      <c r="C134" s="19" t="s">
        <v>354</v>
      </c>
      <c r="D134" s="19" t="s">
        <v>2</v>
      </c>
      <c r="E134" s="23"/>
      <c r="F134" s="21" t="s">
        <v>751</v>
      </c>
      <c r="G134" s="20">
        <v>517858</v>
      </c>
      <c r="H134" s="20"/>
      <c r="I134" s="20">
        <f t="shared" si="11"/>
        <v>0</v>
      </c>
      <c r="J134" s="22">
        <f t="shared" si="12"/>
        <v>0</v>
      </c>
      <c r="K134" s="23"/>
      <c r="L134" s="109" t="s">
        <v>698</v>
      </c>
      <c r="M134"/>
      <c r="N134"/>
      <c r="O134"/>
    </row>
    <row r="135" spans="2:15" ht="45">
      <c r="B135" s="18" t="s">
        <v>357</v>
      </c>
      <c r="C135" s="19" t="s">
        <v>356</v>
      </c>
      <c r="D135" s="19" t="s">
        <v>2</v>
      </c>
      <c r="E135" s="23">
        <v>13613</v>
      </c>
      <c r="F135" s="21">
        <v>55.6</v>
      </c>
      <c r="G135" s="20">
        <v>756882.8</v>
      </c>
      <c r="H135" s="20">
        <v>0</v>
      </c>
      <c r="I135" s="20">
        <f t="shared" si="11"/>
        <v>0</v>
      </c>
      <c r="J135" s="22">
        <f t="shared" si="12"/>
        <v>0</v>
      </c>
      <c r="K135" s="23">
        <v>1</v>
      </c>
      <c r="L135" s="109" t="s">
        <v>698</v>
      </c>
      <c r="M135"/>
      <c r="N135"/>
      <c r="O135"/>
    </row>
    <row r="136" spans="2:15" ht="45">
      <c r="B136" s="18" t="s">
        <v>440</v>
      </c>
      <c r="C136" s="19" t="s">
        <v>439</v>
      </c>
      <c r="D136" s="19" t="s">
        <v>2</v>
      </c>
      <c r="E136" s="23">
        <v>425168</v>
      </c>
      <c r="F136" s="21">
        <v>12.4</v>
      </c>
      <c r="G136" s="20">
        <v>5272083.2</v>
      </c>
      <c r="H136" s="20">
        <v>0</v>
      </c>
      <c r="I136" s="20">
        <f t="shared" si="11"/>
        <v>0</v>
      </c>
      <c r="J136" s="22">
        <f t="shared" si="12"/>
        <v>0</v>
      </c>
      <c r="K136" s="23">
        <v>3</v>
      </c>
      <c r="L136" s="109" t="s">
        <v>698</v>
      </c>
      <c r="M136"/>
      <c r="N136"/>
      <c r="O136"/>
    </row>
    <row r="137" spans="2:15" ht="45">
      <c r="B137" s="18" t="s">
        <v>442</v>
      </c>
      <c r="C137" s="19" t="s">
        <v>441</v>
      </c>
      <c r="D137" s="19" t="s">
        <v>2</v>
      </c>
      <c r="E137" s="23">
        <v>1079127</v>
      </c>
      <c r="F137" s="21">
        <v>16.45</v>
      </c>
      <c r="G137" s="20">
        <v>17751639.15</v>
      </c>
      <c r="H137" s="20">
        <v>24837</v>
      </c>
      <c r="I137" s="20">
        <f t="shared" si="11"/>
        <v>408568.64999999997</v>
      </c>
      <c r="J137" s="22">
        <f t="shared" si="12"/>
        <v>0.023015826682123604</v>
      </c>
      <c r="K137" s="23">
        <v>29</v>
      </c>
      <c r="L137" s="109" t="s">
        <v>698</v>
      </c>
      <c r="M137"/>
      <c r="N137"/>
      <c r="O137"/>
    </row>
    <row r="138" spans="2:15" ht="45">
      <c r="B138" s="18" t="s">
        <v>499</v>
      </c>
      <c r="C138" s="19" t="s">
        <v>498</v>
      </c>
      <c r="D138" s="19" t="s">
        <v>2</v>
      </c>
      <c r="E138" s="23"/>
      <c r="F138" s="21" t="s">
        <v>720</v>
      </c>
      <c r="G138" s="20">
        <v>13532</v>
      </c>
      <c r="H138" s="20"/>
      <c r="I138" s="20">
        <f t="shared" si="11"/>
        <v>0</v>
      </c>
      <c r="J138" s="22">
        <f t="shared" si="12"/>
        <v>0</v>
      </c>
      <c r="K138" s="23"/>
      <c r="L138" s="109" t="s">
        <v>698</v>
      </c>
      <c r="M138"/>
      <c r="N138"/>
      <c r="O138"/>
    </row>
    <row r="139" spans="2:15" ht="45">
      <c r="B139" s="18" t="s">
        <v>521</v>
      </c>
      <c r="C139" s="19" t="s">
        <v>520</v>
      </c>
      <c r="D139" s="19" t="s">
        <v>2</v>
      </c>
      <c r="E139" s="23"/>
      <c r="F139" s="21" t="s">
        <v>720</v>
      </c>
      <c r="G139" s="20">
        <v>99832</v>
      </c>
      <c r="H139" s="20"/>
      <c r="I139" s="20">
        <f t="shared" si="11"/>
        <v>0</v>
      </c>
      <c r="J139" s="22">
        <f t="shared" si="12"/>
        <v>0</v>
      </c>
      <c r="K139" s="23"/>
      <c r="L139" s="109" t="s">
        <v>698</v>
      </c>
      <c r="M139"/>
      <c r="N139"/>
      <c r="O139"/>
    </row>
    <row r="140" spans="2:15" ht="45">
      <c r="B140" s="18" t="s">
        <v>554</v>
      </c>
      <c r="C140" s="19" t="s">
        <v>553</v>
      </c>
      <c r="D140" s="19" t="s">
        <v>2</v>
      </c>
      <c r="E140" s="23">
        <v>1177860</v>
      </c>
      <c r="F140" s="21">
        <v>4.55</v>
      </c>
      <c r="G140" s="20">
        <v>5359263</v>
      </c>
      <c r="H140" s="20">
        <v>7858</v>
      </c>
      <c r="I140" s="20">
        <f t="shared" si="11"/>
        <v>35753.9</v>
      </c>
      <c r="J140" s="22">
        <f t="shared" si="12"/>
        <v>0.006671421051737898</v>
      </c>
      <c r="K140" s="23">
        <v>15</v>
      </c>
      <c r="L140" s="109" t="s">
        <v>698</v>
      </c>
      <c r="M140"/>
      <c r="N140"/>
      <c r="O140"/>
    </row>
    <row r="141" spans="2:15" ht="45">
      <c r="B141" s="18" t="s">
        <v>537</v>
      </c>
      <c r="C141" s="19" t="s">
        <v>536</v>
      </c>
      <c r="D141" s="19" t="s">
        <v>2</v>
      </c>
      <c r="E141" s="23">
        <v>468877</v>
      </c>
      <c r="F141" s="21">
        <v>0.9</v>
      </c>
      <c r="G141" s="20">
        <v>421989.3</v>
      </c>
      <c r="H141" s="20">
        <v>0</v>
      </c>
      <c r="I141" s="20">
        <f t="shared" si="11"/>
        <v>0</v>
      </c>
      <c r="J141" s="22">
        <f t="shared" si="12"/>
        <v>0</v>
      </c>
      <c r="K141" s="23">
        <v>1</v>
      </c>
      <c r="L141" s="109" t="s">
        <v>698</v>
      </c>
      <c r="M141"/>
      <c r="N141"/>
      <c r="O141"/>
    </row>
    <row r="142" spans="2:15" ht="45">
      <c r="B142" s="18" t="s">
        <v>351</v>
      </c>
      <c r="C142" s="19" t="s">
        <v>350</v>
      </c>
      <c r="D142" s="19" t="s">
        <v>2</v>
      </c>
      <c r="E142" s="23">
        <v>672822</v>
      </c>
      <c r="F142" s="21">
        <v>1.3</v>
      </c>
      <c r="G142" s="20">
        <v>874668.6</v>
      </c>
      <c r="H142" s="20">
        <v>264703</v>
      </c>
      <c r="I142" s="20">
        <f t="shared" si="11"/>
        <v>344113.9</v>
      </c>
      <c r="J142" s="22">
        <f t="shared" si="12"/>
        <v>0.39342203435678386</v>
      </c>
      <c r="K142" s="23">
        <v>3</v>
      </c>
      <c r="L142" s="109" t="s">
        <v>698</v>
      </c>
      <c r="M142"/>
      <c r="N142"/>
      <c r="O142"/>
    </row>
    <row r="143" spans="2:15" ht="45">
      <c r="B143" s="18" t="s">
        <v>540</v>
      </c>
      <c r="C143" s="19" t="s">
        <v>539</v>
      </c>
      <c r="D143" s="19" t="s">
        <v>2</v>
      </c>
      <c r="E143" s="23">
        <v>1216870</v>
      </c>
      <c r="F143" s="21">
        <v>99.97</v>
      </c>
      <c r="G143" s="20">
        <v>121650493.9</v>
      </c>
      <c r="H143" s="20">
        <v>165702</v>
      </c>
      <c r="I143" s="20">
        <f t="shared" si="11"/>
        <v>16565228.94</v>
      </c>
      <c r="J143" s="22">
        <f t="shared" si="12"/>
        <v>0.13617066736791933</v>
      </c>
      <c r="K143" s="23">
        <v>45</v>
      </c>
      <c r="L143" s="109" t="s">
        <v>698</v>
      </c>
      <c r="M143"/>
      <c r="N143"/>
      <c r="O143"/>
    </row>
    <row r="144" spans="2:15" ht="45">
      <c r="B144" s="18" t="s">
        <v>591</v>
      </c>
      <c r="C144" s="19" t="s">
        <v>590</v>
      </c>
      <c r="D144" s="19" t="s">
        <v>2</v>
      </c>
      <c r="E144" s="23">
        <v>48063</v>
      </c>
      <c r="F144" s="21">
        <v>5.5</v>
      </c>
      <c r="G144" s="20">
        <v>264346.5</v>
      </c>
      <c r="H144" s="20">
        <v>0</v>
      </c>
      <c r="I144" s="20">
        <f t="shared" si="11"/>
        <v>0</v>
      </c>
      <c r="J144" s="22">
        <f t="shared" si="12"/>
        <v>0</v>
      </c>
      <c r="K144" s="23">
        <v>1</v>
      </c>
      <c r="L144" s="109" t="s">
        <v>698</v>
      </c>
      <c r="M144"/>
      <c r="N144"/>
      <c r="O144"/>
    </row>
    <row r="145" spans="2:12" s="7" customFormat="1" ht="57">
      <c r="B145" s="24"/>
      <c r="C145" s="25"/>
      <c r="D145" s="29"/>
      <c r="E145" s="29">
        <f>SUM(E123:E144)</f>
        <v>11671174</v>
      </c>
      <c r="F145" s="29"/>
      <c r="G145" s="27">
        <f>SUM(G123:G144)</f>
        <v>416759688.75</v>
      </c>
      <c r="H145" s="27">
        <f>SUM(H123:H144)</f>
        <v>1113739</v>
      </c>
      <c r="I145" s="27">
        <f>SUM(I123:I144)</f>
        <v>45976991.42999999</v>
      </c>
      <c r="J145" s="28">
        <f t="shared" si="12"/>
        <v>0.11032015012752357</v>
      </c>
      <c r="K145" s="29">
        <f>SUM(K123:K144)</f>
        <v>244</v>
      </c>
      <c r="L145" s="110" t="s">
        <v>698</v>
      </c>
    </row>
    <row r="146" spans="2:15" ht="30">
      <c r="B146" s="18" t="s">
        <v>25</v>
      </c>
      <c r="C146" s="19" t="s">
        <v>24</v>
      </c>
      <c r="D146" s="19" t="s">
        <v>2</v>
      </c>
      <c r="E146" s="23">
        <v>5163933</v>
      </c>
      <c r="F146" s="21">
        <v>7.83</v>
      </c>
      <c r="G146" s="20">
        <v>40433595.39</v>
      </c>
      <c r="H146" s="20">
        <v>4908513</v>
      </c>
      <c r="I146" s="20">
        <f aca="true" t="shared" si="13" ref="I146:I160">H146*F146</f>
        <v>38433656.79</v>
      </c>
      <c r="J146" s="22">
        <f t="shared" si="12"/>
        <v>0.9505377006246982</v>
      </c>
      <c r="K146" s="23">
        <v>11</v>
      </c>
      <c r="L146" s="109" t="s">
        <v>704</v>
      </c>
      <c r="M146"/>
      <c r="N146"/>
      <c r="O146"/>
    </row>
    <row r="147" spans="2:15" ht="30">
      <c r="B147" s="18" t="s">
        <v>47</v>
      </c>
      <c r="C147" s="19" t="s">
        <v>46</v>
      </c>
      <c r="D147" s="19" t="s">
        <v>2</v>
      </c>
      <c r="E147" s="23">
        <v>6783378</v>
      </c>
      <c r="F147" s="21">
        <v>14.01</v>
      </c>
      <c r="G147" s="20">
        <v>95035125.78</v>
      </c>
      <c r="H147" s="20">
        <v>136008</v>
      </c>
      <c r="I147" s="20">
        <f t="shared" si="13"/>
        <v>1905472.08</v>
      </c>
      <c r="J147" s="22">
        <f t="shared" si="12"/>
        <v>0.020050187384515503</v>
      </c>
      <c r="K147" s="23">
        <v>70</v>
      </c>
      <c r="L147" s="109" t="s">
        <v>704</v>
      </c>
      <c r="M147"/>
      <c r="N147"/>
      <c r="O147"/>
    </row>
    <row r="148" spans="2:15" ht="30">
      <c r="B148" s="18" t="s">
        <v>487</v>
      </c>
      <c r="C148" s="19" t="s">
        <v>486</v>
      </c>
      <c r="D148" s="19" t="s">
        <v>2</v>
      </c>
      <c r="E148" s="23">
        <v>267549</v>
      </c>
      <c r="F148" s="21">
        <v>12.5</v>
      </c>
      <c r="G148" s="20">
        <v>3344362.5</v>
      </c>
      <c r="H148" s="20">
        <v>6337</v>
      </c>
      <c r="I148" s="20">
        <f t="shared" si="13"/>
        <v>79212.5</v>
      </c>
      <c r="J148" s="22">
        <f t="shared" si="12"/>
        <v>0.023685380995630705</v>
      </c>
      <c r="K148" s="23">
        <v>20</v>
      </c>
      <c r="L148" s="109" t="s">
        <v>704</v>
      </c>
      <c r="M148"/>
      <c r="N148"/>
      <c r="O148"/>
    </row>
    <row r="149" spans="2:15" ht="30">
      <c r="B149" s="18" t="s">
        <v>74</v>
      </c>
      <c r="C149" s="19" t="s">
        <v>73</v>
      </c>
      <c r="D149" s="19" t="s">
        <v>2</v>
      </c>
      <c r="E149" s="23">
        <v>211894</v>
      </c>
      <c r="F149" s="21">
        <v>2.85</v>
      </c>
      <c r="G149" s="20">
        <v>603897.9</v>
      </c>
      <c r="H149" s="20">
        <v>0</v>
      </c>
      <c r="I149" s="20">
        <f t="shared" si="13"/>
        <v>0</v>
      </c>
      <c r="J149" s="22">
        <f t="shared" si="12"/>
        <v>0</v>
      </c>
      <c r="K149" s="23">
        <v>8</v>
      </c>
      <c r="L149" s="109" t="s">
        <v>704</v>
      </c>
      <c r="M149"/>
      <c r="N149"/>
      <c r="O149"/>
    </row>
    <row r="150" spans="2:15" ht="30">
      <c r="B150" s="18" t="s">
        <v>507</v>
      </c>
      <c r="C150" s="19" t="s">
        <v>506</v>
      </c>
      <c r="D150" s="19" t="s">
        <v>2</v>
      </c>
      <c r="E150" s="23">
        <v>3016356</v>
      </c>
      <c r="F150" s="21">
        <v>4.99</v>
      </c>
      <c r="G150" s="20">
        <v>15051616.44</v>
      </c>
      <c r="H150" s="20">
        <v>182119</v>
      </c>
      <c r="I150" s="20">
        <f t="shared" si="13"/>
        <v>908773.81</v>
      </c>
      <c r="J150" s="22">
        <f t="shared" si="12"/>
        <v>0.0603771570729715</v>
      </c>
      <c r="K150" s="23">
        <v>57</v>
      </c>
      <c r="L150" s="109" t="s">
        <v>704</v>
      </c>
      <c r="M150"/>
      <c r="N150"/>
      <c r="O150"/>
    </row>
    <row r="151" spans="2:15" ht="30">
      <c r="B151" s="18" t="s">
        <v>322</v>
      </c>
      <c r="C151" s="19" t="s">
        <v>321</v>
      </c>
      <c r="D151" s="19" t="s">
        <v>2</v>
      </c>
      <c r="E151" s="23">
        <v>200000</v>
      </c>
      <c r="F151" s="21">
        <v>7.4</v>
      </c>
      <c r="G151" s="20">
        <v>1480000</v>
      </c>
      <c r="H151" s="20">
        <v>150731</v>
      </c>
      <c r="I151" s="20">
        <f t="shared" si="13"/>
        <v>1115409.4000000001</v>
      </c>
      <c r="J151" s="22">
        <f t="shared" si="12"/>
        <v>0.7536550000000001</v>
      </c>
      <c r="K151" s="23">
        <v>12</v>
      </c>
      <c r="L151" s="109" t="s">
        <v>704</v>
      </c>
      <c r="M151"/>
      <c r="N151"/>
      <c r="O151"/>
    </row>
    <row r="152" spans="2:15" ht="30">
      <c r="B152" s="18" t="s">
        <v>345</v>
      </c>
      <c r="C152" s="19" t="s">
        <v>344</v>
      </c>
      <c r="D152" s="19" t="s">
        <v>2</v>
      </c>
      <c r="E152" s="23">
        <v>335623</v>
      </c>
      <c r="F152" s="21">
        <v>41.5</v>
      </c>
      <c r="G152" s="20">
        <v>13928354.5</v>
      </c>
      <c r="H152" s="20">
        <v>31338</v>
      </c>
      <c r="I152" s="20">
        <f t="shared" si="13"/>
        <v>1300527</v>
      </c>
      <c r="J152" s="22">
        <f t="shared" si="12"/>
        <v>0.09337262344952521</v>
      </c>
      <c r="K152" s="23">
        <v>11</v>
      </c>
      <c r="L152" s="109" t="s">
        <v>704</v>
      </c>
      <c r="M152"/>
      <c r="N152"/>
      <c r="O152"/>
    </row>
    <row r="153" spans="2:15" ht="30">
      <c r="B153" s="18" t="s">
        <v>395</v>
      </c>
      <c r="C153" s="19" t="s">
        <v>394</v>
      </c>
      <c r="D153" s="19" t="s">
        <v>2</v>
      </c>
      <c r="E153" s="23">
        <v>2654358</v>
      </c>
      <c r="F153" s="21">
        <v>32.8</v>
      </c>
      <c r="G153" s="20">
        <v>87062942.4</v>
      </c>
      <c r="H153" s="20">
        <v>744993</v>
      </c>
      <c r="I153" s="20">
        <f t="shared" si="13"/>
        <v>24435770.4</v>
      </c>
      <c r="J153" s="22">
        <f t="shared" si="12"/>
        <v>0.28066786771038416</v>
      </c>
      <c r="K153" s="23">
        <v>93</v>
      </c>
      <c r="L153" s="109" t="s">
        <v>704</v>
      </c>
      <c r="M153"/>
      <c r="N153"/>
      <c r="O153"/>
    </row>
    <row r="154" spans="2:15" ht="30">
      <c r="B154" s="18" t="s">
        <v>410</v>
      </c>
      <c r="C154" s="19" t="s">
        <v>409</v>
      </c>
      <c r="D154" s="19" t="s">
        <v>2</v>
      </c>
      <c r="E154" s="23">
        <v>502815</v>
      </c>
      <c r="F154" s="21" t="s">
        <v>737</v>
      </c>
      <c r="G154" s="20">
        <v>34191420</v>
      </c>
      <c r="H154" s="20">
        <v>376067</v>
      </c>
      <c r="I154" s="20">
        <f t="shared" si="13"/>
        <v>25572556</v>
      </c>
      <c r="J154" s="22">
        <f t="shared" si="12"/>
        <v>0.7479231924266381</v>
      </c>
      <c r="K154" s="23">
        <v>158</v>
      </c>
      <c r="L154" s="109" t="s">
        <v>704</v>
      </c>
      <c r="M154"/>
      <c r="N154"/>
      <c r="O154"/>
    </row>
    <row r="155" spans="2:15" ht="30">
      <c r="B155" s="18" t="s">
        <v>454</v>
      </c>
      <c r="C155" s="19" t="s">
        <v>453</v>
      </c>
      <c r="D155" s="19" t="s">
        <v>2</v>
      </c>
      <c r="E155" s="23">
        <v>5324513</v>
      </c>
      <c r="F155" s="21">
        <v>5.45</v>
      </c>
      <c r="G155" s="20">
        <v>29018595.85</v>
      </c>
      <c r="H155" s="20">
        <v>501413</v>
      </c>
      <c r="I155" s="20">
        <f t="shared" si="13"/>
        <v>2732700.85</v>
      </c>
      <c r="J155" s="22">
        <f t="shared" si="12"/>
        <v>0.09417067814464909</v>
      </c>
      <c r="K155" s="23">
        <v>52</v>
      </c>
      <c r="L155" s="109" t="s">
        <v>704</v>
      </c>
      <c r="M155"/>
      <c r="N155"/>
      <c r="O155"/>
    </row>
    <row r="156" spans="2:15" ht="30">
      <c r="B156" s="18" t="s">
        <v>489</v>
      </c>
      <c r="C156" s="19" t="s">
        <v>488</v>
      </c>
      <c r="D156" s="19" t="s">
        <v>2</v>
      </c>
      <c r="E156" s="23"/>
      <c r="F156" s="21">
        <v>9.99</v>
      </c>
      <c r="G156" s="20">
        <v>160249.59</v>
      </c>
      <c r="H156" s="20"/>
      <c r="I156" s="20">
        <f t="shared" si="13"/>
        <v>0</v>
      </c>
      <c r="J156" s="22">
        <f t="shared" si="12"/>
        <v>0</v>
      </c>
      <c r="K156" s="23"/>
      <c r="L156" s="109" t="s">
        <v>704</v>
      </c>
      <c r="M156"/>
      <c r="N156"/>
      <c r="O156"/>
    </row>
    <row r="157" spans="2:15" ht="30">
      <c r="B157" s="18" t="s">
        <v>560</v>
      </c>
      <c r="C157" s="19" t="s">
        <v>559</v>
      </c>
      <c r="D157" s="19" t="s">
        <v>2</v>
      </c>
      <c r="E157" s="23">
        <v>6658034</v>
      </c>
      <c r="F157" s="21">
        <v>6.41</v>
      </c>
      <c r="G157" s="20">
        <v>42677997.94</v>
      </c>
      <c r="H157" s="20">
        <v>5797996</v>
      </c>
      <c r="I157" s="20">
        <f t="shared" si="13"/>
        <v>37165154.36</v>
      </c>
      <c r="J157" s="22">
        <f t="shared" si="12"/>
        <v>0.8708270339262311</v>
      </c>
      <c r="K157" s="23">
        <v>16</v>
      </c>
      <c r="L157" s="109" t="s">
        <v>704</v>
      </c>
      <c r="M157"/>
      <c r="N157"/>
      <c r="O157"/>
    </row>
    <row r="158" spans="2:15" ht="30">
      <c r="B158" s="18" t="s">
        <v>509</v>
      </c>
      <c r="C158" s="19" t="s">
        <v>508</v>
      </c>
      <c r="D158" s="19" t="s">
        <v>83</v>
      </c>
      <c r="E158" s="23">
        <v>66000000</v>
      </c>
      <c r="F158" s="21">
        <v>7.5</v>
      </c>
      <c r="G158" s="20">
        <v>495000000</v>
      </c>
      <c r="H158" s="20">
        <v>9126640</v>
      </c>
      <c r="I158" s="20">
        <f t="shared" si="13"/>
        <v>68449800</v>
      </c>
      <c r="J158" s="22">
        <f t="shared" si="12"/>
        <v>0.13828242424242423</v>
      </c>
      <c r="K158" s="23">
        <v>212</v>
      </c>
      <c r="L158" s="109" t="s">
        <v>704</v>
      </c>
      <c r="M158"/>
      <c r="N158"/>
      <c r="O158"/>
    </row>
    <row r="159" spans="2:15" ht="30">
      <c r="B159" s="18" t="s">
        <v>216</v>
      </c>
      <c r="C159" s="19" t="s">
        <v>215</v>
      </c>
      <c r="D159" s="19" t="s">
        <v>2</v>
      </c>
      <c r="E159" s="23">
        <v>13628275</v>
      </c>
      <c r="F159" s="21">
        <v>0.33</v>
      </c>
      <c r="G159" s="20">
        <v>4497330.75</v>
      </c>
      <c r="H159" s="20">
        <v>2597837</v>
      </c>
      <c r="I159" s="20">
        <f t="shared" si="13"/>
        <v>857286.2100000001</v>
      </c>
      <c r="J159" s="22">
        <f t="shared" si="12"/>
        <v>0.19062111675909096</v>
      </c>
      <c r="K159" s="23">
        <v>97</v>
      </c>
      <c r="L159" s="109" t="s">
        <v>704</v>
      </c>
      <c r="M159"/>
      <c r="N159"/>
      <c r="O159"/>
    </row>
    <row r="160" spans="2:15" ht="30">
      <c r="B160" s="18" t="s">
        <v>634</v>
      </c>
      <c r="C160" s="19" t="s">
        <v>633</v>
      </c>
      <c r="D160" s="19" t="s">
        <v>2</v>
      </c>
      <c r="E160" s="23">
        <v>1222299</v>
      </c>
      <c r="F160" s="21" t="s">
        <v>720</v>
      </c>
      <c r="G160" s="20">
        <v>1222299</v>
      </c>
      <c r="H160" s="20">
        <v>1106155</v>
      </c>
      <c r="I160" s="20">
        <f t="shared" si="13"/>
        <v>1106155</v>
      </c>
      <c r="J160" s="22">
        <f t="shared" si="12"/>
        <v>0.9049790599517794</v>
      </c>
      <c r="K160" s="23">
        <v>9</v>
      </c>
      <c r="L160" s="109" t="s">
        <v>704</v>
      </c>
      <c r="M160"/>
      <c r="N160"/>
      <c r="O160"/>
    </row>
    <row r="161" spans="2:12" s="7" customFormat="1" ht="42.75">
      <c r="B161" s="24"/>
      <c r="C161" s="25"/>
      <c r="D161" s="29"/>
      <c r="E161" s="29">
        <f>SUM(E146:E160)</f>
        <v>111969027</v>
      </c>
      <c r="F161" s="29"/>
      <c r="G161" s="27">
        <f>SUM(G146:G160)</f>
        <v>863707788.04</v>
      </c>
      <c r="H161" s="27">
        <f>SUM(H146:H160)</f>
        <v>25666147</v>
      </c>
      <c r="I161" s="27">
        <f>SUM(I146:I160)</f>
        <v>204062474.4</v>
      </c>
      <c r="J161" s="28">
        <f t="shared" si="12"/>
        <v>0.2362633256591053</v>
      </c>
      <c r="K161" s="29">
        <f>SUM(K146:K160)</f>
        <v>826</v>
      </c>
      <c r="L161" s="110" t="s">
        <v>704</v>
      </c>
    </row>
    <row r="162" spans="2:15" ht="45">
      <c r="B162" s="18" t="s">
        <v>15</v>
      </c>
      <c r="C162" s="19" t="s">
        <v>14</v>
      </c>
      <c r="D162" s="19" t="s">
        <v>2</v>
      </c>
      <c r="E162" s="23"/>
      <c r="F162" s="21">
        <v>1.4</v>
      </c>
      <c r="G162" s="20">
        <v>90567.4</v>
      </c>
      <c r="H162" s="20"/>
      <c r="I162" s="20">
        <f aca="true" t="shared" si="14" ref="I162:I187">H162*F162</f>
        <v>0</v>
      </c>
      <c r="J162" s="22">
        <f t="shared" si="12"/>
        <v>0</v>
      </c>
      <c r="K162" s="23"/>
      <c r="L162" s="109" t="s">
        <v>699</v>
      </c>
      <c r="M162"/>
      <c r="N162"/>
      <c r="O162"/>
    </row>
    <row r="163" spans="2:15" ht="45">
      <c r="B163" s="18" t="s">
        <v>64</v>
      </c>
      <c r="C163" s="19" t="s">
        <v>63</v>
      </c>
      <c r="D163" s="19" t="s">
        <v>2</v>
      </c>
      <c r="E163" s="23">
        <v>311392</v>
      </c>
      <c r="F163" s="21">
        <v>0.6</v>
      </c>
      <c r="G163" s="20">
        <v>186835.2</v>
      </c>
      <c r="H163" s="20">
        <v>155364</v>
      </c>
      <c r="I163" s="20">
        <f t="shared" si="14"/>
        <v>93218.4</v>
      </c>
      <c r="J163" s="22">
        <f t="shared" si="12"/>
        <v>0.4989338197513102</v>
      </c>
      <c r="K163" s="23">
        <v>1</v>
      </c>
      <c r="L163" s="109" t="s">
        <v>699</v>
      </c>
      <c r="M163"/>
      <c r="N163"/>
      <c r="O163"/>
    </row>
    <row r="164" spans="2:15" ht="45">
      <c r="B164" s="18" t="s">
        <v>72</v>
      </c>
      <c r="C164" s="19" t="s">
        <v>71</v>
      </c>
      <c r="D164" s="19" t="s">
        <v>2</v>
      </c>
      <c r="E164" s="23">
        <v>481806</v>
      </c>
      <c r="F164" s="21">
        <v>4.5</v>
      </c>
      <c r="G164" s="20">
        <v>2168127</v>
      </c>
      <c r="H164" s="20">
        <v>163</v>
      </c>
      <c r="I164" s="20">
        <f t="shared" si="14"/>
        <v>733.5</v>
      </c>
      <c r="J164" s="22">
        <f t="shared" si="12"/>
        <v>0.0003383104403016982</v>
      </c>
      <c r="K164" s="23">
        <v>2</v>
      </c>
      <c r="L164" s="109" t="s">
        <v>699</v>
      </c>
      <c r="M164"/>
      <c r="N164"/>
      <c r="O164"/>
    </row>
    <row r="165" spans="2:15" ht="45">
      <c r="B165" s="18" t="s">
        <v>606</v>
      </c>
      <c r="C165" s="19" t="s">
        <v>605</v>
      </c>
      <c r="D165" s="19" t="s">
        <v>2</v>
      </c>
      <c r="E165" s="23">
        <v>380319</v>
      </c>
      <c r="F165" s="21">
        <v>2.73</v>
      </c>
      <c r="G165" s="20">
        <v>1038270.87</v>
      </c>
      <c r="H165" s="20">
        <v>150</v>
      </c>
      <c r="I165" s="20">
        <f t="shared" si="14"/>
        <v>409.5</v>
      </c>
      <c r="J165" s="22">
        <f t="shared" si="12"/>
        <v>0.00039440574885819536</v>
      </c>
      <c r="K165" s="23">
        <v>1</v>
      </c>
      <c r="L165" s="109" t="s">
        <v>699</v>
      </c>
      <c r="M165"/>
      <c r="N165"/>
      <c r="O165"/>
    </row>
    <row r="166" spans="2:15" ht="45">
      <c r="B166" s="18" t="s">
        <v>628</v>
      </c>
      <c r="C166" s="19" t="s">
        <v>627</v>
      </c>
      <c r="D166" s="19" t="s">
        <v>2</v>
      </c>
      <c r="E166" s="23">
        <v>376630</v>
      </c>
      <c r="F166" s="21">
        <v>1.2</v>
      </c>
      <c r="G166" s="20">
        <v>451956</v>
      </c>
      <c r="H166" s="20">
        <v>14400</v>
      </c>
      <c r="I166" s="20">
        <f t="shared" si="14"/>
        <v>17280</v>
      </c>
      <c r="J166" s="22">
        <f t="shared" si="12"/>
        <v>0.038233810370921065</v>
      </c>
      <c r="K166" s="23">
        <v>3</v>
      </c>
      <c r="L166" s="109" t="s">
        <v>699</v>
      </c>
      <c r="M166"/>
      <c r="N166"/>
      <c r="O166"/>
    </row>
    <row r="167" spans="2:15" ht="45">
      <c r="B167" s="18" t="s">
        <v>181</v>
      </c>
      <c r="C167" s="19" t="s">
        <v>180</v>
      </c>
      <c r="D167" s="19" t="s">
        <v>2</v>
      </c>
      <c r="E167" s="23"/>
      <c r="F167" s="21" t="s">
        <v>720</v>
      </c>
      <c r="G167" s="20">
        <v>5040</v>
      </c>
      <c r="H167" s="20"/>
      <c r="I167" s="20">
        <f t="shared" si="14"/>
        <v>0</v>
      </c>
      <c r="J167" s="22">
        <f t="shared" si="12"/>
        <v>0</v>
      </c>
      <c r="K167" s="23"/>
      <c r="L167" s="109" t="s">
        <v>699</v>
      </c>
      <c r="M167"/>
      <c r="N167"/>
      <c r="O167"/>
    </row>
    <row r="168" spans="2:15" ht="45">
      <c r="B168" s="18" t="s">
        <v>94</v>
      </c>
      <c r="C168" s="19" t="s">
        <v>93</v>
      </c>
      <c r="D168" s="19" t="s">
        <v>2</v>
      </c>
      <c r="E168" s="23">
        <v>406530</v>
      </c>
      <c r="F168" s="21">
        <v>31.55</v>
      </c>
      <c r="G168" s="20">
        <v>12826021.5</v>
      </c>
      <c r="H168" s="20">
        <v>500</v>
      </c>
      <c r="I168" s="20">
        <f t="shared" si="14"/>
        <v>15775</v>
      </c>
      <c r="J168" s="22">
        <f t="shared" si="12"/>
        <v>0.0012299215310063217</v>
      </c>
      <c r="K168" s="23">
        <v>37</v>
      </c>
      <c r="L168" s="109" t="s">
        <v>699</v>
      </c>
      <c r="M168"/>
      <c r="N168"/>
      <c r="O168"/>
    </row>
    <row r="169" spans="2:15" ht="45">
      <c r="B169" s="18" t="s">
        <v>318</v>
      </c>
      <c r="C169" s="19" t="s">
        <v>317</v>
      </c>
      <c r="D169" s="19" t="s">
        <v>83</v>
      </c>
      <c r="E169" s="23">
        <v>2443639</v>
      </c>
      <c r="F169" s="21">
        <v>6.25</v>
      </c>
      <c r="G169" s="20">
        <v>15272743.75</v>
      </c>
      <c r="H169" s="20">
        <v>2575</v>
      </c>
      <c r="I169" s="20">
        <f t="shared" si="14"/>
        <v>16093.75</v>
      </c>
      <c r="J169" s="22">
        <f t="shared" si="12"/>
        <v>0.0010537563036111307</v>
      </c>
      <c r="K169" s="23">
        <v>10</v>
      </c>
      <c r="L169" s="109" t="s">
        <v>699</v>
      </c>
      <c r="M169"/>
      <c r="N169"/>
      <c r="O169"/>
    </row>
    <row r="170" spans="2:15" ht="45">
      <c r="B170" s="18" t="s">
        <v>304</v>
      </c>
      <c r="C170" s="19" t="s">
        <v>303</v>
      </c>
      <c r="D170" s="19" t="s">
        <v>2</v>
      </c>
      <c r="E170" s="23"/>
      <c r="F170" s="21">
        <v>1.51</v>
      </c>
      <c r="G170" s="20">
        <v>445092.13</v>
      </c>
      <c r="H170" s="20"/>
      <c r="I170" s="20">
        <f t="shared" si="14"/>
        <v>0</v>
      </c>
      <c r="J170" s="22">
        <f t="shared" si="12"/>
        <v>0</v>
      </c>
      <c r="K170" s="23"/>
      <c r="L170" s="109" t="s">
        <v>699</v>
      </c>
      <c r="M170"/>
      <c r="N170"/>
      <c r="O170"/>
    </row>
    <row r="171" spans="2:15" ht="45">
      <c r="B171" s="18" t="s">
        <v>330</v>
      </c>
      <c r="C171" s="19" t="s">
        <v>329</v>
      </c>
      <c r="D171" s="19" t="s">
        <v>2</v>
      </c>
      <c r="E171" s="23">
        <v>205552</v>
      </c>
      <c r="F171" s="21">
        <v>4.1</v>
      </c>
      <c r="G171" s="20">
        <v>842763.2</v>
      </c>
      <c r="H171" s="20">
        <v>0</v>
      </c>
      <c r="I171" s="20">
        <f t="shared" si="14"/>
        <v>0</v>
      </c>
      <c r="J171" s="22">
        <f t="shared" si="12"/>
        <v>0</v>
      </c>
      <c r="K171" s="23">
        <v>6</v>
      </c>
      <c r="L171" s="109" t="s">
        <v>699</v>
      </c>
      <c r="M171"/>
      <c r="N171"/>
      <c r="O171"/>
    </row>
    <row r="172" spans="2:15" ht="45">
      <c r="B172" s="18" t="s">
        <v>336</v>
      </c>
      <c r="C172" s="19" t="s">
        <v>335</v>
      </c>
      <c r="D172" s="19" t="s">
        <v>2</v>
      </c>
      <c r="E172" s="23">
        <v>404721</v>
      </c>
      <c r="F172" s="21">
        <v>7.1</v>
      </c>
      <c r="G172" s="20">
        <v>2873519.1</v>
      </c>
      <c r="H172" s="20">
        <v>1733</v>
      </c>
      <c r="I172" s="20">
        <f t="shared" si="14"/>
        <v>12304.3</v>
      </c>
      <c r="J172" s="22">
        <f t="shared" si="12"/>
        <v>0.004281962141821156</v>
      </c>
      <c r="K172" s="23">
        <v>9</v>
      </c>
      <c r="L172" s="109" t="s">
        <v>699</v>
      </c>
      <c r="M172"/>
      <c r="N172"/>
      <c r="O172"/>
    </row>
    <row r="173" spans="2:15" ht="45">
      <c r="B173" s="18" t="s">
        <v>338</v>
      </c>
      <c r="C173" s="19" t="s">
        <v>337</v>
      </c>
      <c r="D173" s="19" t="s">
        <v>2</v>
      </c>
      <c r="E173" s="23"/>
      <c r="F173" s="21">
        <v>0.55</v>
      </c>
      <c r="G173" s="20">
        <v>247129.85</v>
      </c>
      <c r="H173" s="20"/>
      <c r="I173" s="20">
        <f t="shared" si="14"/>
        <v>0</v>
      </c>
      <c r="J173" s="22">
        <f t="shared" si="12"/>
        <v>0</v>
      </c>
      <c r="K173" s="23"/>
      <c r="L173" s="109" t="s">
        <v>699</v>
      </c>
      <c r="M173"/>
      <c r="N173"/>
      <c r="O173"/>
    </row>
    <row r="174" spans="2:15" ht="45">
      <c r="B174" s="18" t="s">
        <v>384</v>
      </c>
      <c r="C174" s="19" t="s">
        <v>383</v>
      </c>
      <c r="D174" s="19" t="s">
        <v>2</v>
      </c>
      <c r="E174" s="23">
        <v>468921</v>
      </c>
      <c r="F174" s="21">
        <v>3.3</v>
      </c>
      <c r="G174" s="20">
        <v>1547439.3</v>
      </c>
      <c r="H174" s="20">
        <v>40462</v>
      </c>
      <c r="I174" s="20">
        <f t="shared" si="14"/>
        <v>133524.6</v>
      </c>
      <c r="J174" s="22">
        <f t="shared" si="12"/>
        <v>0.0862874556695051</v>
      </c>
      <c r="K174" s="23">
        <v>4</v>
      </c>
      <c r="L174" s="109" t="s">
        <v>699</v>
      </c>
      <c r="M174"/>
      <c r="N174"/>
      <c r="O174"/>
    </row>
    <row r="175" spans="2:15" ht="45">
      <c r="B175" s="18" t="s">
        <v>374</v>
      </c>
      <c r="C175" s="19" t="s">
        <v>373</v>
      </c>
      <c r="D175" s="19" t="s">
        <v>2</v>
      </c>
      <c r="E175" s="23">
        <v>70229</v>
      </c>
      <c r="F175" s="21" t="s">
        <v>736</v>
      </c>
      <c r="G175" s="20">
        <v>632061</v>
      </c>
      <c r="H175" s="20">
        <v>7198</v>
      </c>
      <c r="I175" s="20">
        <f t="shared" si="14"/>
        <v>64782</v>
      </c>
      <c r="J175" s="22">
        <f t="shared" si="12"/>
        <v>0.10249327201013826</v>
      </c>
      <c r="K175" s="23">
        <v>3</v>
      </c>
      <c r="L175" s="109" t="s">
        <v>699</v>
      </c>
      <c r="M175"/>
      <c r="N175"/>
      <c r="O175"/>
    </row>
    <row r="176" spans="2:15" ht="45">
      <c r="B176" s="18" t="s">
        <v>400</v>
      </c>
      <c r="C176" s="19" t="s">
        <v>399</v>
      </c>
      <c r="D176" s="19" t="s">
        <v>2</v>
      </c>
      <c r="E176" s="23">
        <v>4400000</v>
      </c>
      <c r="F176" s="21">
        <v>1.4</v>
      </c>
      <c r="G176" s="20">
        <v>6160000</v>
      </c>
      <c r="H176" s="20">
        <v>50</v>
      </c>
      <c r="I176" s="20">
        <f t="shared" si="14"/>
        <v>70</v>
      </c>
      <c r="J176" s="22">
        <f t="shared" si="12"/>
        <v>1.1363636363636363E-05</v>
      </c>
      <c r="K176" s="23">
        <v>1</v>
      </c>
      <c r="L176" s="109" t="s">
        <v>699</v>
      </c>
      <c r="M176"/>
      <c r="N176"/>
      <c r="O176"/>
    </row>
    <row r="177" spans="2:15" ht="45">
      <c r="B177" s="18" t="s">
        <v>397</v>
      </c>
      <c r="C177" s="19" t="s">
        <v>396</v>
      </c>
      <c r="D177" s="19" t="s">
        <v>2</v>
      </c>
      <c r="E177" s="23"/>
      <c r="F177" s="21">
        <v>3.11</v>
      </c>
      <c r="G177" s="20">
        <v>153879.69</v>
      </c>
      <c r="H177" s="20"/>
      <c r="I177" s="20">
        <f t="shared" si="14"/>
        <v>0</v>
      </c>
      <c r="J177" s="22">
        <f t="shared" si="12"/>
        <v>0</v>
      </c>
      <c r="K177" s="23"/>
      <c r="L177" s="109" t="s">
        <v>699</v>
      </c>
      <c r="M177"/>
      <c r="N177"/>
      <c r="O177"/>
    </row>
    <row r="178" spans="2:15" ht="45">
      <c r="B178" s="18" t="s">
        <v>446</v>
      </c>
      <c r="C178" s="19" t="s">
        <v>445</v>
      </c>
      <c r="D178" s="19" t="s">
        <v>2</v>
      </c>
      <c r="E178" s="23">
        <v>5291900</v>
      </c>
      <c r="F178" s="21">
        <v>1.9</v>
      </c>
      <c r="G178" s="20">
        <v>10054610</v>
      </c>
      <c r="H178" s="20">
        <v>5054338</v>
      </c>
      <c r="I178" s="20">
        <f t="shared" si="14"/>
        <v>9603242.2</v>
      </c>
      <c r="J178" s="22">
        <f t="shared" si="12"/>
        <v>0.9551083731740961</v>
      </c>
      <c r="K178" s="23">
        <v>4</v>
      </c>
      <c r="L178" s="109" t="s">
        <v>699</v>
      </c>
      <c r="M178"/>
      <c r="N178"/>
      <c r="O178"/>
    </row>
    <row r="179" spans="2:15" ht="45">
      <c r="B179" s="18" t="s">
        <v>444</v>
      </c>
      <c r="C179" s="19" t="s">
        <v>443</v>
      </c>
      <c r="D179" s="19" t="s">
        <v>2</v>
      </c>
      <c r="E179" s="23"/>
      <c r="F179" s="21">
        <v>2.5</v>
      </c>
      <c r="G179" s="20">
        <v>13837.5</v>
      </c>
      <c r="H179" s="20"/>
      <c r="I179" s="20">
        <f t="shared" si="14"/>
        <v>0</v>
      </c>
      <c r="J179" s="22">
        <f t="shared" si="12"/>
        <v>0</v>
      </c>
      <c r="K179" s="23"/>
      <c r="L179" s="109" t="s">
        <v>699</v>
      </c>
      <c r="M179"/>
      <c r="N179"/>
      <c r="O179"/>
    </row>
    <row r="180" spans="2:15" ht="45">
      <c r="B180" s="18" t="s">
        <v>481</v>
      </c>
      <c r="C180" s="19" t="s">
        <v>480</v>
      </c>
      <c r="D180" s="19" t="s">
        <v>2</v>
      </c>
      <c r="E180" s="23"/>
      <c r="F180" s="21" t="s">
        <v>720</v>
      </c>
      <c r="G180" s="20">
        <v>441707</v>
      </c>
      <c r="H180" s="20"/>
      <c r="I180" s="20">
        <f t="shared" si="14"/>
        <v>0</v>
      </c>
      <c r="J180" s="22">
        <f t="shared" si="12"/>
        <v>0</v>
      </c>
      <c r="K180" s="23"/>
      <c r="L180" s="109" t="s">
        <v>699</v>
      </c>
      <c r="M180"/>
      <c r="N180"/>
      <c r="O180"/>
    </row>
    <row r="181" spans="2:15" ht="45">
      <c r="B181" s="18" t="s">
        <v>471</v>
      </c>
      <c r="C181" s="19" t="s">
        <v>470</v>
      </c>
      <c r="D181" s="19" t="s">
        <v>2</v>
      </c>
      <c r="E181" s="23">
        <v>93774</v>
      </c>
      <c r="F181" s="21">
        <v>18.17</v>
      </c>
      <c r="G181" s="20">
        <v>1703873.58</v>
      </c>
      <c r="H181" s="20">
        <v>0</v>
      </c>
      <c r="I181" s="20">
        <f t="shared" si="14"/>
        <v>0</v>
      </c>
      <c r="J181" s="22">
        <f t="shared" si="12"/>
        <v>0</v>
      </c>
      <c r="K181" s="23">
        <v>2</v>
      </c>
      <c r="L181" s="109" t="s">
        <v>699</v>
      </c>
      <c r="M181"/>
      <c r="N181"/>
      <c r="O181"/>
    </row>
    <row r="182" spans="2:15" ht="45">
      <c r="B182" s="18" t="s">
        <v>485</v>
      </c>
      <c r="C182" s="19" t="s">
        <v>484</v>
      </c>
      <c r="D182" s="19" t="s">
        <v>2</v>
      </c>
      <c r="E182" s="23"/>
      <c r="F182" s="21" t="s">
        <v>720</v>
      </c>
      <c r="G182" s="20">
        <v>17367</v>
      </c>
      <c r="H182" s="20"/>
      <c r="I182" s="20">
        <f t="shared" si="14"/>
        <v>0</v>
      </c>
      <c r="J182" s="22">
        <f t="shared" si="12"/>
        <v>0</v>
      </c>
      <c r="K182" s="23"/>
      <c r="L182" s="109" t="s">
        <v>699</v>
      </c>
      <c r="M182"/>
      <c r="N182"/>
      <c r="O182"/>
    </row>
    <row r="183" spans="2:15" ht="45">
      <c r="B183" s="18" t="s">
        <v>523</v>
      </c>
      <c r="C183" s="19" t="s">
        <v>522</v>
      </c>
      <c r="D183" s="19" t="s">
        <v>2</v>
      </c>
      <c r="E183" s="23">
        <v>101693</v>
      </c>
      <c r="F183" s="21">
        <v>1.61</v>
      </c>
      <c r="G183" s="20">
        <v>163725.73</v>
      </c>
      <c r="H183" s="20">
        <v>0</v>
      </c>
      <c r="I183" s="20">
        <f t="shared" si="14"/>
        <v>0</v>
      </c>
      <c r="J183" s="22">
        <f t="shared" si="12"/>
        <v>0</v>
      </c>
      <c r="K183" s="23">
        <v>2</v>
      </c>
      <c r="L183" s="109" t="s">
        <v>699</v>
      </c>
      <c r="M183"/>
      <c r="N183"/>
      <c r="O183"/>
    </row>
    <row r="184" spans="2:15" ht="45">
      <c r="B184" s="18" t="s">
        <v>556</v>
      </c>
      <c r="C184" s="19" t="s">
        <v>555</v>
      </c>
      <c r="D184" s="19" t="s">
        <v>2</v>
      </c>
      <c r="E184" s="23">
        <v>111737</v>
      </c>
      <c r="F184" s="21" t="s">
        <v>358</v>
      </c>
      <c r="G184" s="20">
        <v>446948</v>
      </c>
      <c r="H184" s="20">
        <v>94</v>
      </c>
      <c r="I184" s="20">
        <f t="shared" si="14"/>
        <v>376</v>
      </c>
      <c r="J184" s="22">
        <f t="shared" si="12"/>
        <v>0.000841261175796737</v>
      </c>
      <c r="K184" s="23">
        <v>4</v>
      </c>
      <c r="L184" s="109" t="s">
        <v>699</v>
      </c>
      <c r="M184"/>
      <c r="N184"/>
      <c r="O184"/>
    </row>
    <row r="185" spans="2:15" ht="45">
      <c r="B185" s="18" t="s">
        <v>587</v>
      </c>
      <c r="C185" s="19" t="s">
        <v>586</v>
      </c>
      <c r="D185" s="19" t="s">
        <v>2</v>
      </c>
      <c r="E185" s="23">
        <v>266998</v>
      </c>
      <c r="F185" s="21" t="s">
        <v>138</v>
      </c>
      <c r="G185" s="20">
        <v>533996</v>
      </c>
      <c r="H185" s="20">
        <v>26699</v>
      </c>
      <c r="I185" s="20">
        <f t="shared" si="14"/>
        <v>53398</v>
      </c>
      <c r="J185" s="22">
        <f t="shared" si="12"/>
        <v>0.09999700372287433</v>
      </c>
      <c r="K185" s="23">
        <v>1</v>
      </c>
      <c r="L185" s="109" t="s">
        <v>699</v>
      </c>
      <c r="M185"/>
      <c r="N185"/>
      <c r="O185"/>
    </row>
    <row r="186" spans="2:15" ht="45">
      <c r="B186" s="18" t="s">
        <v>163</v>
      </c>
      <c r="C186" s="19" t="s">
        <v>162</v>
      </c>
      <c r="D186" s="19" t="s">
        <v>2</v>
      </c>
      <c r="E186" s="23">
        <v>320992</v>
      </c>
      <c r="F186" s="21">
        <v>5.65</v>
      </c>
      <c r="G186" s="20">
        <v>1813604.8</v>
      </c>
      <c r="H186" s="20">
        <v>0</v>
      </c>
      <c r="I186" s="20">
        <f t="shared" si="14"/>
        <v>0</v>
      </c>
      <c r="J186" s="22">
        <f t="shared" si="12"/>
        <v>0</v>
      </c>
      <c r="K186" s="23">
        <v>1</v>
      </c>
      <c r="L186" s="109" t="s">
        <v>699</v>
      </c>
      <c r="M186"/>
      <c r="N186"/>
      <c r="O186"/>
    </row>
    <row r="187" spans="2:15" ht="45">
      <c r="B187" s="18" t="s">
        <v>165</v>
      </c>
      <c r="C187" s="19" t="s">
        <v>164</v>
      </c>
      <c r="D187" s="19" t="s">
        <v>2</v>
      </c>
      <c r="E187" s="23">
        <v>85311</v>
      </c>
      <c r="F187" s="21">
        <v>0.36</v>
      </c>
      <c r="G187" s="20">
        <v>30711.96</v>
      </c>
      <c r="H187" s="20">
        <v>0</v>
      </c>
      <c r="I187" s="20">
        <f t="shared" si="14"/>
        <v>0</v>
      </c>
      <c r="J187" s="22">
        <f t="shared" si="12"/>
        <v>0</v>
      </c>
      <c r="K187" s="23">
        <v>2</v>
      </c>
      <c r="L187" s="109" t="s">
        <v>699</v>
      </c>
      <c r="M187"/>
      <c r="N187"/>
      <c r="O187"/>
    </row>
    <row r="188" spans="2:12" s="7" customFormat="1" ht="42.75">
      <c r="B188" s="24"/>
      <c r="C188" s="25"/>
      <c r="D188" s="29"/>
      <c r="E188" s="29">
        <f>SUM(E162:E187)</f>
        <v>16222144</v>
      </c>
      <c r="F188" s="29"/>
      <c r="G188" s="27">
        <f>SUM(G162:G187)</f>
        <v>60161827.55999999</v>
      </c>
      <c r="H188" s="27">
        <f>SUM(H162:H187)</f>
        <v>5303726</v>
      </c>
      <c r="I188" s="27">
        <f>SUM(I162:I187)</f>
        <v>10011207.25</v>
      </c>
      <c r="J188" s="28">
        <f t="shared" si="12"/>
        <v>0.16640463988590978</v>
      </c>
      <c r="K188" s="29">
        <f>SUM(K162:K187)</f>
        <v>93</v>
      </c>
      <c r="L188" s="110" t="s">
        <v>699</v>
      </c>
    </row>
    <row r="189" spans="2:15" ht="45">
      <c r="B189" s="18" t="s">
        <v>39</v>
      </c>
      <c r="C189" s="19" t="s">
        <v>38</v>
      </c>
      <c r="D189" s="19" t="s">
        <v>2</v>
      </c>
      <c r="E189" s="23">
        <v>311835</v>
      </c>
      <c r="F189" s="21" t="s">
        <v>720</v>
      </c>
      <c r="G189" s="20">
        <v>311835</v>
      </c>
      <c r="H189" s="20">
        <v>0</v>
      </c>
      <c r="I189" s="20">
        <f aca="true" t="shared" si="15" ref="I189:I197">H189*F189</f>
        <v>0</v>
      </c>
      <c r="J189" s="22">
        <f t="shared" si="12"/>
        <v>0</v>
      </c>
      <c r="K189" s="23">
        <v>1</v>
      </c>
      <c r="L189" s="109" t="s">
        <v>706</v>
      </c>
      <c r="M189"/>
      <c r="N189"/>
      <c r="O189"/>
    </row>
    <row r="190" spans="2:15" ht="45">
      <c r="B190" s="18" t="s">
        <v>98</v>
      </c>
      <c r="C190" s="19" t="s">
        <v>97</v>
      </c>
      <c r="D190" s="19" t="s">
        <v>2</v>
      </c>
      <c r="E190" s="23">
        <v>1133784</v>
      </c>
      <c r="F190" s="21">
        <v>0.35</v>
      </c>
      <c r="G190" s="20">
        <v>396824.4</v>
      </c>
      <c r="H190" s="20">
        <v>0</v>
      </c>
      <c r="I190" s="20">
        <f t="shared" si="15"/>
        <v>0</v>
      </c>
      <c r="J190" s="22">
        <f t="shared" si="12"/>
        <v>0</v>
      </c>
      <c r="K190" s="23">
        <v>7</v>
      </c>
      <c r="L190" s="109" t="s">
        <v>706</v>
      </c>
      <c r="M190"/>
      <c r="N190"/>
      <c r="O190"/>
    </row>
    <row r="191" spans="2:15" ht="45">
      <c r="B191" s="18" t="s">
        <v>110</v>
      </c>
      <c r="C191" s="19" t="s">
        <v>109</v>
      </c>
      <c r="D191" s="19" t="s">
        <v>2</v>
      </c>
      <c r="E191" s="23">
        <v>6689562</v>
      </c>
      <c r="F191" s="21" t="s">
        <v>744</v>
      </c>
      <c r="G191" s="20">
        <v>140480802</v>
      </c>
      <c r="H191" s="20">
        <v>6662389</v>
      </c>
      <c r="I191" s="20">
        <f t="shared" si="15"/>
        <v>139910169</v>
      </c>
      <c r="J191" s="22">
        <f t="shared" si="12"/>
        <v>0.9959380001261667</v>
      </c>
      <c r="K191" s="23">
        <v>16</v>
      </c>
      <c r="L191" s="109" t="s">
        <v>706</v>
      </c>
      <c r="M191"/>
      <c r="N191"/>
      <c r="O191"/>
    </row>
    <row r="192" spans="2:15" ht="45">
      <c r="B192" s="18" t="s">
        <v>140</v>
      </c>
      <c r="C192" s="19" t="s">
        <v>139</v>
      </c>
      <c r="D192" s="19" t="s">
        <v>2</v>
      </c>
      <c r="E192" s="23"/>
      <c r="F192" s="21">
        <v>1.5</v>
      </c>
      <c r="G192" s="20">
        <v>328143</v>
      </c>
      <c r="H192" s="20"/>
      <c r="I192" s="20">
        <f t="shared" si="15"/>
        <v>0</v>
      </c>
      <c r="J192" s="22">
        <f t="shared" si="12"/>
        <v>0</v>
      </c>
      <c r="K192" s="23"/>
      <c r="L192" s="109" t="s">
        <v>706</v>
      </c>
      <c r="M192"/>
      <c r="N192"/>
      <c r="O192"/>
    </row>
    <row r="193" spans="2:15" ht="45">
      <c r="B193" s="18" t="s">
        <v>334</v>
      </c>
      <c r="C193" s="19" t="s">
        <v>333</v>
      </c>
      <c r="D193" s="19" t="s">
        <v>2</v>
      </c>
      <c r="E193" s="23"/>
      <c r="F193" s="21">
        <v>3.7</v>
      </c>
      <c r="G193" s="20">
        <v>337321.6</v>
      </c>
      <c r="H193" s="20"/>
      <c r="I193" s="20">
        <f t="shared" si="15"/>
        <v>0</v>
      </c>
      <c r="J193" s="22">
        <f t="shared" si="12"/>
        <v>0</v>
      </c>
      <c r="K193" s="23"/>
      <c r="L193" s="109" t="s">
        <v>706</v>
      </c>
      <c r="M193"/>
      <c r="N193"/>
      <c r="O193"/>
    </row>
    <row r="194" spans="2:15" ht="45">
      <c r="B194" s="18" t="s">
        <v>274</v>
      </c>
      <c r="C194" s="19" t="s">
        <v>273</v>
      </c>
      <c r="D194" s="19" t="s">
        <v>2</v>
      </c>
      <c r="E194" s="23"/>
      <c r="F194" s="21" t="s">
        <v>720</v>
      </c>
      <c r="G194" s="20">
        <v>204883</v>
      </c>
      <c r="H194" s="20"/>
      <c r="I194" s="20">
        <f t="shared" si="15"/>
        <v>0</v>
      </c>
      <c r="J194" s="22">
        <f t="shared" si="12"/>
        <v>0</v>
      </c>
      <c r="K194" s="23"/>
      <c r="L194" s="109" t="s">
        <v>706</v>
      </c>
      <c r="M194"/>
      <c r="N194"/>
      <c r="O194"/>
    </row>
    <row r="195" spans="2:15" ht="45">
      <c r="B195" s="18" t="s">
        <v>294</v>
      </c>
      <c r="C195" s="19" t="s">
        <v>293</v>
      </c>
      <c r="D195" s="19" t="s">
        <v>2</v>
      </c>
      <c r="E195" s="23"/>
      <c r="F195" s="21" t="s">
        <v>720</v>
      </c>
      <c r="G195" s="20">
        <v>410283</v>
      </c>
      <c r="H195" s="20"/>
      <c r="I195" s="20">
        <f t="shared" si="15"/>
        <v>0</v>
      </c>
      <c r="J195" s="22">
        <f t="shared" si="12"/>
        <v>0</v>
      </c>
      <c r="K195" s="23"/>
      <c r="L195" s="109" t="s">
        <v>706</v>
      </c>
      <c r="M195"/>
      <c r="N195"/>
      <c r="O195"/>
    </row>
    <row r="196" spans="2:15" ht="45">
      <c r="B196" s="18" t="s">
        <v>364</v>
      </c>
      <c r="C196" s="19" t="s">
        <v>363</v>
      </c>
      <c r="D196" s="19" t="s">
        <v>2</v>
      </c>
      <c r="E196" s="23"/>
      <c r="F196" s="21">
        <v>0.1</v>
      </c>
      <c r="G196" s="20">
        <v>4091.4</v>
      </c>
      <c r="H196" s="20"/>
      <c r="I196" s="20">
        <f t="shared" si="15"/>
        <v>0</v>
      </c>
      <c r="J196" s="22">
        <f t="shared" si="12"/>
        <v>0</v>
      </c>
      <c r="K196" s="23"/>
      <c r="L196" s="109" t="s">
        <v>706</v>
      </c>
      <c r="M196"/>
      <c r="N196"/>
      <c r="O196"/>
    </row>
    <row r="197" spans="2:15" ht="45">
      <c r="B197" s="18" t="s">
        <v>519</v>
      </c>
      <c r="C197" s="19" t="s">
        <v>518</v>
      </c>
      <c r="D197" s="19" t="s">
        <v>2</v>
      </c>
      <c r="E197" s="23"/>
      <c r="F197" s="21">
        <v>1.85</v>
      </c>
      <c r="G197" s="20">
        <v>546192.15</v>
      </c>
      <c r="H197" s="20"/>
      <c r="I197" s="20">
        <f t="shared" si="15"/>
        <v>0</v>
      </c>
      <c r="J197" s="22">
        <f aca="true" t="shared" si="16" ref="J197:J260">I197/G197</f>
        <v>0</v>
      </c>
      <c r="K197" s="23"/>
      <c r="L197" s="109" t="s">
        <v>706</v>
      </c>
      <c r="M197"/>
      <c r="N197"/>
      <c r="O197"/>
    </row>
    <row r="198" spans="2:12" s="7" customFormat="1" ht="42.75">
      <c r="B198" s="30"/>
      <c r="C198" s="26"/>
      <c r="D198" s="29"/>
      <c r="E198" s="29">
        <f>SUM(E189:E197)</f>
        <v>8135181</v>
      </c>
      <c r="F198" s="29"/>
      <c r="G198" s="27">
        <f>G189+G190+G191+G192+G193+G195+G194+G196+G197</f>
        <v>143020375.55</v>
      </c>
      <c r="H198" s="27">
        <f>SUM(H189:H197)</f>
        <v>6662389</v>
      </c>
      <c r="I198" s="27">
        <f>SUM(I189:I197)</f>
        <v>139910169</v>
      </c>
      <c r="J198" s="28">
        <f t="shared" si="16"/>
        <v>0.9782534024397616</v>
      </c>
      <c r="K198" s="29">
        <f>SUM(K189:K197)</f>
        <v>24</v>
      </c>
      <c r="L198" s="110" t="s">
        <v>706</v>
      </c>
    </row>
    <row r="199" spans="2:15" ht="30">
      <c r="B199" s="18" t="s">
        <v>644</v>
      </c>
      <c r="C199" s="19" t="s">
        <v>643</v>
      </c>
      <c r="D199" s="19" t="s">
        <v>2</v>
      </c>
      <c r="E199" s="23"/>
      <c r="F199" s="21">
        <v>6.57</v>
      </c>
      <c r="G199" s="20">
        <v>1085738.49</v>
      </c>
      <c r="H199" s="20"/>
      <c r="I199" s="20">
        <f aca="true" t="shared" si="17" ref="I199:I204">H199*F199</f>
        <v>0</v>
      </c>
      <c r="J199" s="22">
        <f t="shared" si="16"/>
        <v>0</v>
      </c>
      <c r="K199" s="23"/>
      <c r="L199" s="109" t="s">
        <v>710</v>
      </c>
      <c r="M199"/>
      <c r="N199"/>
      <c r="O199"/>
    </row>
    <row r="200" spans="2:15" ht="30">
      <c r="B200" s="18" t="s">
        <v>112</v>
      </c>
      <c r="C200" s="19" t="s">
        <v>111</v>
      </c>
      <c r="D200" s="19" t="s">
        <v>2</v>
      </c>
      <c r="E200" s="23">
        <v>204895</v>
      </c>
      <c r="F200" s="21">
        <v>17.05</v>
      </c>
      <c r="G200" s="20">
        <v>3493459.75</v>
      </c>
      <c r="H200" s="20">
        <v>100</v>
      </c>
      <c r="I200" s="20">
        <f t="shared" si="17"/>
        <v>1705</v>
      </c>
      <c r="J200" s="22">
        <f t="shared" si="16"/>
        <v>0.00048805485736596796</v>
      </c>
      <c r="K200" s="23">
        <v>4</v>
      </c>
      <c r="L200" s="109" t="s">
        <v>710</v>
      </c>
      <c r="M200"/>
      <c r="N200"/>
      <c r="O200"/>
    </row>
    <row r="201" spans="2:15" ht="30">
      <c r="B201" s="18" t="s">
        <v>298</v>
      </c>
      <c r="C201" s="19" t="s">
        <v>297</v>
      </c>
      <c r="D201" s="19" t="s">
        <v>2</v>
      </c>
      <c r="E201" s="23">
        <v>300000</v>
      </c>
      <c r="F201" s="21" t="s">
        <v>720</v>
      </c>
      <c r="G201" s="20">
        <v>300000</v>
      </c>
      <c r="H201" s="20">
        <v>147418</v>
      </c>
      <c r="I201" s="20">
        <f t="shared" si="17"/>
        <v>147418</v>
      </c>
      <c r="J201" s="22">
        <f t="shared" si="16"/>
        <v>0.49139333333333335</v>
      </c>
      <c r="K201" s="23">
        <v>4</v>
      </c>
      <c r="L201" s="109" t="s">
        <v>710</v>
      </c>
      <c r="M201"/>
      <c r="N201"/>
      <c r="O201"/>
    </row>
    <row r="202" spans="2:15" ht="30">
      <c r="B202" s="18" t="s">
        <v>404</v>
      </c>
      <c r="C202" s="19" t="s">
        <v>403</v>
      </c>
      <c r="D202" s="19" t="s">
        <v>2</v>
      </c>
      <c r="E202" s="23">
        <v>586642</v>
      </c>
      <c r="F202" s="21">
        <v>94.55</v>
      </c>
      <c r="G202" s="20">
        <v>55467001.1</v>
      </c>
      <c r="H202" s="20">
        <v>109932</v>
      </c>
      <c r="I202" s="20">
        <f t="shared" si="17"/>
        <v>10394070.6</v>
      </c>
      <c r="J202" s="22">
        <f t="shared" si="16"/>
        <v>0.18739196988964307</v>
      </c>
      <c r="K202" s="23">
        <v>99</v>
      </c>
      <c r="L202" s="109" t="s">
        <v>710</v>
      </c>
      <c r="M202"/>
      <c r="N202"/>
      <c r="O202"/>
    </row>
    <row r="203" spans="2:15" ht="30">
      <c r="B203" s="18" t="s">
        <v>372</v>
      </c>
      <c r="C203" s="19" t="s">
        <v>371</v>
      </c>
      <c r="D203" s="19" t="s">
        <v>2</v>
      </c>
      <c r="E203" s="23"/>
      <c r="F203" s="21">
        <v>0.48</v>
      </c>
      <c r="G203" s="20">
        <v>16082.88</v>
      </c>
      <c r="H203" s="20"/>
      <c r="I203" s="20">
        <f t="shared" si="17"/>
        <v>0</v>
      </c>
      <c r="J203" s="22">
        <f t="shared" si="16"/>
        <v>0</v>
      </c>
      <c r="K203" s="23"/>
      <c r="L203" s="109" t="s">
        <v>710</v>
      </c>
      <c r="M203"/>
      <c r="N203"/>
      <c r="O203"/>
    </row>
    <row r="204" spans="2:15" ht="30">
      <c r="B204" s="18" t="s">
        <v>368</v>
      </c>
      <c r="C204" s="19" t="s">
        <v>367</v>
      </c>
      <c r="D204" s="19" t="s">
        <v>2</v>
      </c>
      <c r="E204" s="23">
        <v>58830</v>
      </c>
      <c r="F204" s="21">
        <v>0.1</v>
      </c>
      <c r="G204" s="20">
        <v>5883</v>
      </c>
      <c r="H204" s="20">
        <v>0</v>
      </c>
      <c r="I204" s="20">
        <f t="shared" si="17"/>
        <v>0</v>
      </c>
      <c r="J204" s="22">
        <f t="shared" si="16"/>
        <v>0</v>
      </c>
      <c r="K204" s="23">
        <v>3</v>
      </c>
      <c r="L204" s="109" t="s">
        <v>710</v>
      </c>
      <c r="M204"/>
      <c r="N204"/>
      <c r="O204"/>
    </row>
    <row r="205" spans="2:12" s="7" customFormat="1" ht="28.5">
      <c r="B205" s="24"/>
      <c r="C205" s="25"/>
      <c r="D205" s="29"/>
      <c r="E205" s="29">
        <f>SUM(E199:E204)</f>
        <v>1150367</v>
      </c>
      <c r="F205" s="29"/>
      <c r="G205" s="27">
        <f>SUM(G199:G204)</f>
        <v>60368165.220000006</v>
      </c>
      <c r="H205" s="27">
        <f>SUM(H199:H204)</f>
        <v>257450</v>
      </c>
      <c r="I205" s="27">
        <f>SUM(I199:I204)</f>
        <v>10543193.6</v>
      </c>
      <c r="J205" s="28">
        <f t="shared" si="16"/>
        <v>0.1746482365594082</v>
      </c>
      <c r="K205" s="29">
        <f>SUM(K199:K204)</f>
        <v>110</v>
      </c>
      <c r="L205" s="110" t="s">
        <v>710</v>
      </c>
    </row>
    <row r="206" spans="2:15" ht="45">
      <c r="B206" s="18" t="s">
        <v>450</v>
      </c>
      <c r="C206" s="19" t="s">
        <v>449</v>
      </c>
      <c r="D206" s="19" t="s">
        <v>2</v>
      </c>
      <c r="E206" s="23">
        <v>215000</v>
      </c>
      <c r="F206" s="21">
        <v>4.45</v>
      </c>
      <c r="G206" s="20">
        <v>956750</v>
      </c>
      <c r="H206" s="20">
        <v>135</v>
      </c>
      <c r="I206" s="20">
        <f aca="true" t="shared" si="18" ref="I206:I211">H206*F206</f>
        <v>600.75</v>
      </c>
      <c r="J206" s="22">
        <f t="shared" si="16"/>
        <v>0.0006279069767441861</v>
      </c>
      <c r="K206" s="23">
        <v>1</v>
      </c>
      <c r="L206" s="109" t="s">
        <v>700</v>
      </c>
      <c r="M206"/>
      <c r="N206"/>
      <c r="O206"/>
    </row>
    <row r="207" spans="2:15" ht="45">
      <c r="B207" s="18" t="s">
        <v>604</v>
      </c>
      <c r="C207" s="19" t="s">
        <v>603</v>
      </c>
      <c r="D207" s="19" t="s">
        <v>2</v>
      </c>
      <c r="E207" s="23"/>
      <c r="F207" s="21">
        <v>0.8</v>
      </c>
      <c r="G207" s="20">
        <v>9838.4</v>
      </c>
      <c r="H207" s="20"/>
      <c r="I207" s="20">
        <f t="shared" si="18"/>
        <v>0</v>
      </c>
      <c r="J207" s="22">
        <f t="shared" si="16"/>
        <v>0</v>
      </c>
      <c r="K207" s="23"/>
      <c r="L207" s="109" t="s">
        <v>700</v>
      </c>
      <c r="M207"/>
      <c r="N207"/>
      <c r="O207"/>
    </row>
    <row r="208" spans="2:15" ht="45">
      <c r="B208" s="18" t="s">
        <v>328</v>
      </c>
      <c r="C208" s="19" t="s">
        <v>327</v>
      </c>
      <c r="D208" s="19" t="s">
        <v>2</v>
      </c>
      <c r="E208" s="23">
        <v>281872</v>
      </c>
      <c r="F208" s="21">
        <v>1.43</v>
      </c>
      <c r="G208" s="20">
        <v>403076.96</v>
      </c>
      <c r="H208" s="20">
        <v>0</v>
      </c>
      <c r="I208" s="20">
        <f t="shared" si="18"/>
        <v>0</v>
      </c>
      <c r="J208" s="22">
        <f t="shared" si="16"/>
        <v>0</v>
      </c>
      <c r="K208" s="23">
        <v>4</v>
      </c>
      <c r="L208" s="109" t="s">
        <v>700</v>
      </c>
      <c r="M208"/>
      <c r="N208"/>
      <c r="O208"/>
    </row>
    <row r="209" spans="2:15" ht="45">
      <c r="B209" s="18" t="s">
        <v>473</v>
      </c>
      <c r="C209" s="19" t="s">
        <v>472</v>
      </c>
      <c r="D209" s="19" t="s">
        <v>2</v>
      </c>
      <c r="E209" s="23">
        <v>107948</v>
      </c>
      <c r="F209" s="21">
        <v>3.5</v>
      </c>
      <c r="G209" s="20">
        <v>377818</v>
      </c>
      <c r="H209" s="20">
        <v>0</v>
      </c>
      <c r="I209" s="20">
        <f t="shared" si="18"/>
        <v>0</v>
      </c>
      <c r="J209" s="22">
        <f t="shared" si="16"/>
        <v>0</v>
      </c>
      <c r="K209" s="23">
        <v>6</v>
      </c>
      <c r="L209" s="109" t="s">
        <v>700</v>
      </c>
      <c r="M209"/>
      <c r="N209"/>
      <c r="O209"/>
    </row>
    <row r="210" spans="2:15" ht="45">
      <c r="B210" s="18" t="s">
        <v>505</v>
      </c>
      <c r="C210" s="19" t="s">
        <v>504</v>
      </c>
      <c r="D210" s="19" t="s">
        <v>2</v>
      </c>
      <c r="E210" s="23"/>
      <c r="F210" s="21" t="s">
        <v>28</v>
      </c>
      <c r="G210" s="20">
        <v>203418</v>
      </c>
      <c r="H210" s="20"/>
      <c r="I210" s="20">
        <f t="shared" si="18"/>
        <v>0</v>
      </c>
      <c r="J210" s="22">
        <f t="shared" si="16"/>
        <v>0</v>
      </c>
      <c r="K210" s="23"/>
      <c r="L210" s="109" t="s">
        <v>700</v>
      </c>
      <c r="M210"/>
      <c r="N210"/>
      <c r="O210"/>
    </row>
    <row r="211" spans="2:15" ht="45">
      <c r="B211" s="18" t="s">
        <v>185</v>
      </c>
      <c r="C211" s="19" t="s">
        <v>184</v>
      </c>
      <c r="D211" s="19" t="s">
        <v>2</v>
      </c>
      <c r="E211" s="23">
        <v>47681</v>
      </c>
      <c r="F211" s="21">
        <v>18.48</v>
      </c>
      <c r="G211" s="20">
        <v>881144.88</v>
      </c>
      <c r="H211" s="20">
        <v>0</v>
      </c>
      <c r="I211" s="20">
        <f t="shared" si="18"/>
        <v>0</v>
      </c>
      <c r="J211" s="22">
        <f t="shared" si="16"/>
        <v>0</v>
      </c>
      <c r="K211" s="23">
        <v>1</v>
      </c>
      <c r="L211" s="109" t="s">
        <v>700</v>
      </c>
      <c r="M211"/>
      <c r="N211"/>
      <c r="O211"/>
    </row>
    <row r="212" spans="2:12" s="7" customFormat="1" ht="42.75">
      <c r="B212" s="24"/>
      <c r="C212" s="25"/>
      <c r="D212" s="29"/>
      <c r="E212" s="29">
        <f>SUM(E206:E211)</f>
        <v>652501</v>
      </c>
      <c r="F212" s="29"/>
      <c r="G212" s="27">
        <f>SUM(G206:G211)</f>
        <v>2832046.24</v>
      </c>
      <c r="H212" s="27">
        <f>SUM(H206:H211)</f>
        <v>135</v>
      </c>
      <c r="I212" s="27">
        <f>SUM(I206:I211)</f>
        <v>600.75</v>
      </c>
      <c r="J212" s="28">
        <f t="shared" si="16"/>
        <v>0.00021212577376561478</v>
      </c>
      <c r="K212" s="29">
        <f>SUM(K206:K211)</f>
        <v>12</v>
      </c>
      <c r="L212" s="110" t="s">
        <v>700</v>
      </c>
    </row>
    <row r="213" spans="2:15" ht="60">
      <c r="B213" s="18" t="s">
        <v>35</v>
      </c>
      <c r="C213" s="19" t="s">
        <v>34</v>
      </c>
      <c r="D213" s="19" t="s">
        <v>2</v>
      </c>
      <c r="E213" s="23">
        <v>629926</v>
      </c>
      <c r="F213" s="21">
        <v>5.91</v>
      </c>
      <c r="G213" s="20">
        <v>3722862.66</v>
      </c>
      <c r="H213" s="20">
        <v>267534</v>
      </c>
      <c r="I213" s="20">
        <f aca="true" t="shared" si="19" ref="I213:I245">H213*F213</f>
        <v>1581125.94</v>
      </c>
      <c r="J213" s="22">
        <f t="shared" si="16"/>
        <v>0.42470702907960617</v>
      </c>
      <c r="K213" s="23">
        <v>22</v>
      </c>
      <c r="L213" s="109" t="s">
        <v>708</v>
      </c>
      <c r="M213"/>
      <c r="N213"/>
      <c r="O213"/>
    </row>
    <row r="214" spans="2:15" ht="60">
      <c r="B214" s="18" t="s">
        <v>475</v>
      </c>
      <c r="C214" s="19" t="s">
        <v>474</v>
      </c>
      <c r="D214" s="19" t="s">
        <v>2</v>
      </c>
      <c r="E214" s="23">
        <v>1809154</v>
      </c>
      <c r="F214" s="21">
        <v>3.7</v>
      </c>
      <c r="G214" s="20">
        <v>6693869.8</v>
      </c>
      <c r="H214" s="20">
        <v>64960</v>
      </c>
      <c r="I214" s="20">
        <f t="shared" si="19"/>
        <v>240352</v>
      </c>
      <c r="J214" s="22">
        <f t="shared" si="16"/>
        <v>0.03590628547929032</v>
      </c>
      <c r="K214" s="23">
        <v>8</v>
      </c>
      <c r="L214" s="109" t="s">
        <v>708</v>
      </c>
      <c r="M214"/>
      <c r="N214"/>
      <c r="O214"/>
    </row>
    <row r="215" spans="2:15" ht="60">
      <c r="B215" s="18" t="s">
        <v>468</v>
      </c>
      <c r="C215" s="19" t="s">
        <v>467</v>
      </c>
      <c r="D215" s="19" t="s">
        <v>2</v>
      </c>
      <c r="E215" s="23">
        <v>1755764</v>
      </c>
      <c r="F215" s="21">
        <v>0.35</v>
      </c>
      <c r="G215" s="20">
        <v>614517.4</v>
      </c>
      <c r="H215" s="20">
        <v>0</v>
      </c>
      <c r="I215" s="20">
        <f t="shared" si="19"/>
        <v>0</v>
      </c>
      <c r="J215" s="22">
        <f t="shared" si="16"/>
        <v>0</v>
      </c>
      <c r="K215" s="23">
        <v>5</v>
      </c>
      <c r="L215" s="109" t="s">
        <v>708</v>
      </c>
      <c r="M215"/>
      <c r="N215"/>
      <c r="O215"/>
    </row>
    <row r="216" spans="2:15" ht="60">
      <c r="B216" s="18" t="s">
        <v>598</v>
      </c>
      <c r="C216" s="19" t="s">
        <v>597</v>
      </c>
      <c r="D216" s="19" t="s">
        <v>2</v>
      </c>
      <c r="E216" s="23">
        <v>816615</v>
      </c>
      <c r="F216" s="21">
        <v>7.35</v>
      </c>
      <c r="G216" s="20">
        <v>6002120.25</v>
      </c>
      <c r="H216" s="20">
        <v>205032</v>
      </c>
      <c r="I216" s="20">
        <f t="shared" si="19"/>
        <v>1506985.2</v>
      </c>
      <c r="J216" s="22">
        <f t="shared" si="16"/>
        <v>0.25107547620359655</v>
      </c>
      <c r="K216" s="23">
        <v>13</v>
      </c>
      <c r="L216" s="109" t="s">
        <v>708</v>
      </c>
      <c r="M216"/>
      <c r="N216"/>
      <c r="O216"/>
    </row>
    <row r="217" spans="2:15" ht="60">
      <c r="B217" s="18" t="s">
        <v>600</v>
      </c>
      <c r="C217" s="19" t="s">
        <v>599</v>
      </c>
      <c r="D217" s="19" t="s">
        <v>2</v>
      </c>
      <c r="E217" s="23">
        <v>500000</v>
      </c>
      <c r="F217" s="21">
        <v>7.44</v>
      </c>
      <c r="G217" s="20">
        <v>3720000</v>
      </c>
      <c r="H217" s="20">
        <v>388223</v>
      </c>
      <c r="I217" s="20">
        <f t="shared" si="19"/>
        <v>2888379.12</v>
      </c>
      <c r="J217" s="22">
        <f t="shared" si="16"/>
        <v>0.7764460000000001</v>
      </c>
      <c r="K217" s="23">
        <v>14</v>
      </c>
      <c r="L217" s="109" t="s">
        <v>708</v>
      </c>
      <c r="M217"/>
      <c r="N217"/>
      <c r="O217"/>
    </row>
    <row r="218" spans="2:15" ht="60">
      <c r="B218" s="18" t="s">
        <v>622</v>
      </c>
      <c r="C218" s="19" t="s">
        <v>621</v>
      </c>
      <c r="D218" s="19" t="s">
        <v>2</v>
      </c>
      <c r="E218" s="23">
        <v>299120</v>
      </c>
      <c r="F218" s="21">
        <v>7.8</v>
      </c>
      <c r="G218" s="20">
        <v>2333136</v>
      </c>
      <c r="H218" s="20">
        <v>139151</v>
      </c>
      <c r="I218" s="20">
        <f t="shared" si="19"/>
        <v>1085377.8</v>
      </c>
      <c r="J218" s="22">
        <f t="shared" si="16"/>
        <v>0.4652012570205938</v>
      </c>
      <c r="K218" s="23">
        <v>8</v>
      </c>
      <c r="L218" s="109" t="s">
        <v>708</v>
      </c>
      <c r="M218"/>
      <c r="N218"/>
      <c r="O218"/>
    </row>
    <row r="219" spans="2:15" ht="60">
      <c r="B219" s="18" t="s">
        <v>123</v>
      </c>
      <c r="C219" s="19" t="s">
        <v>122</v>
      </c>
      <c r="D219" s="19" t="s">
        <v>2</v>
      </c>
      <c r="E219" s="23"/>
      <c r="F219" s="21" t="s">
        <v>745</v>
      </c>
      <c r="G219" s="20">
        <v>51870</v>
      </c>
      <c r="H219" s="20"/>
      <c r="I219" s="20">
        <f t="shared" si="19"/>
        <v>0</v>
      </c>
      <c r="J219" s="22">
        <f t="shared" si="16"/>
        <v>0</v>
      </c>
      <c r="K219" s="23"/>
      <c r="L219" s="109" t="s">
        <v>708</v>
      </c>
      <c r="M219"/>
      <c r="N219"/>
      <c r="O219"/>
    </row>
    <row r="220" spans="2:15" ht="60">
      <c r="B220" s="18" t="s">
        <v>146</v>
      </c>
      <c r="C220" s="19" t="s">
        <v>145</v>
      </c>
      <c r="D220" s="19" t="s">
        <v>2</v>
      </c>
      <c r="E220" s="23"/>
      <c r="F220" s="21">
        <v>1.85</v>
      </c>
      <c r="G220" s="20">
        <v>30328.9</v>
      </c>
      <c r="H220" s="20"/>
      <c r="I220" s="20">
        <f t="shared" si="19"/>
        <v>0</v>
      </c>
      <c r="J220" s="22">
        <f t="shared" si="16"/>
        <v>0</v>
      </c>
      <c r="K220" s="23"/>
      <c r="L220" s="109" t="s">
        <v>708</v>
      </c>
      <c r="M220"/>
      <c r="N220"/>
      <c r="O220"/>
    </row>
    <row r="221" spans="2:15" ht="60">
      <c r="B221" s="18" t="s">
        <v>156</v>
      </c>
      <c r="C221" s="19" t="s">
        <v>155</v>
      </c>
      <c r="D221" s="19" t="s">
        <v>2</v>
      </c>
      <c r="E221" s="23"/>
      <c r="F221" s="21" t="s">
        <v>733</v>
      </c>
      <c r="G221" s="20">
        <v>1302532</v>
      </c>
      <c r="H221" s="20"/>
      <c r="I221" s="20">
        <f t="shared" si="19"/>
        <v>0</v>
      </c>
      <c r="J221" s="22">
        <f t="shared" si="16"/>
        <v>0</v>
      </c>
      <c r="K221" s="23"/>
      <c r="L221" s="109" t="s">
        <v>708</v>
      </c>
      <c r="M221"/>
      <c r="N221"/>
      <c r="O221"/>
    </row>
    <row r="222" spans="2:15" ht="60">
      <c r="B222" s="18" t="s">
        <v>650</v>
      </c>
      <c r="C222" s="19" t="s">
        <v>649</v>
      </c>
      <c r="D222" s="19" t="s">
        <v>2</v>
      </c>
      <c r="E222" s="23"/>
      <c r="F222" s="21">
        <v>1.1</v>
      </c>
      <c r="G222" s="20">
        <v>116971.8</v>
      </c>
      <c r="H222" s="20"/>
      <c r="I222" s="20">
        <f t="shared" si="19"/>
        <v>0</v>
      </c>
      <c r="J222" s="22">
        <f t="shared" si="16"/>
        <v>0</v>
      </c>
      <c r="K222" s="23"/>
      <c r="L222" s="109" t="s">
        <v>708</v>
      </c>
      <c r="M222"/>
      <c r="N222"/>
      <c r="O222"/>
    </row>
    <row r="223" spans="2:15" ht="60">
      <c r="B223" s="18" t="s">
        <v>515</v>
      </c>
      <c r="C223" s="19" t="s">
        <v>514</v>
      </c>
      <c r="D223" s="19" t="s">
        <v>2</v>
      </c>
      <c r="E223" s="23"/>
      <c r="F223" s="21">
        <v>2.82</v>
      </c>
      <c r="G223" s="20">
        <v>548563.32</v>
      </c>
      <c r="H223" s="20"/>
      <c r="I223" s="20">
        <f t="shared" si="19"/>
        <v>0</v>
      </c>
      <c r="J223" s="22">
        <f t="shared" si="16"/>
        <v>0</v>
      </c>
      <c r="K223" s="23"/>
      <c r="L223" s="109" t="s">
        <v>708</v>
      </c>
      <c r="M223"/>
      <c r="N223"/>
      <c r="O223"/>
    </row>
    <row r="224" spans="2:15" ht="60">
      <c r="B224" s="18" t="s">
        <v>654</v>
      </c>
      <c r="C224" s="19" t="s">
        <v>653</v>
      </c>
      <c r="D224" s="19" t="s">
        <v>2</v>
      </c>
      <c r="E224" s="23"/>
      <c r="F224" s="21">
        <v>1.4</v>
      </c>
      <c r="G224" s="20">
        <v>150864</v>
      </c>
      <c r="H224" s="20"/>
      <c r="I224" s="20">
        <f t="shared" si="19"/>
        <v>0</v>
      </c>
      <c r="J224" s="22">
        <f t="shared" si="16"/>
        <v>0</v>
      </c>
      <c r="K224" s="23"/>
      <c r="L224" s="109" t="s">
        <v>708</v>
      </c>
      <c r="M224"/>
      <c r="N224"/>
      <c r="O224"/>
    </row>
    <row r="225" spans="2:15" ht="60">
      <c r="B225" s="18" t="s">
        <v>664</v>
      </c>
      <c r="C225" s="19" t="s">
        <v>663</v>
      </c>
      <c r="D225" s="19" t="s">
        <v>2</v>
      </c>
      <c r="E225" s="23"/>
      <c r="F225" s="21">
        <v>2.1</v>
      </c>
      <c r="G225" s="20">
        <v>422100</v>
      </c>
      <c r="H225" s="20"/>
      <c r="I225" s="20">
        <f t="shared" si="19"/>
        <v>0</v>
      </c>
      <c r="J225" s="22">
        <f t="shared" si="16"/>
        <v>0</v>
      </c>
      <c r="K225" s="23"/>
      <c r="L225" s="109" t="s">
        <v>708</v>
      </c>
      <c r="M225"/>
      <c r="N225"/>
      <c r="O225"/>
    </row>
    <row r="226" spans="2:15" ht="60">
      <c r="B226" s="18" t="s">
        <v>662</v>
      </c>
      <c r="C226" s="19" t="s">
        <v>661</v>
      </c>
      <c r="D226" s="19" t="s">
        <v>2</v>
      </c>
      <c r="E226" s="23">
        <v>297097</v>
      </c>
      <c r="F226" s="21">
        <v>3.59</v>
      </c>
      <c r="G226" s="20">
        <v>1066578.23</v>
      </c>
      <c r="H226" s="20">
        <v>210</v>
      </c>
      <c r="I226" s="20">
        <f t="shared" si="19"/>
        <v>753.9</v>
      </c>
      <c r="J226" s="22">
        <f t="shared" si="16"/>
        <v>0.0007068398536504912</v>
      </c>
      <c r="K226" s="23">
        <v>1</v>
      </c>
      <c r="L226" s="109" t="s">
        <v>708</v>
      </c>
      <c r="M226"/>
      <c r="N226"/>
      <c r="O226"/>
    </row>
    <row r="227" spans="2:15" ht="60">
      <c r="B227" s="18" t="s">
        <v>666</v>
      </c>
      <c r="C227" s="19" t="s">
        <v>665</v>
      </c>
      <c r="D227" s="19" t="s">
        <v>2</v>
      </c>
      <c r="E227" s="23">
        <v>282566</v>
      </c>
      <c r="F227" s="21">
        <v>13.5</v>
      </c>
      <c r="G227" s="20">
        <v>3814641</v>
      </c>
      <c r="H227" s="20">
        <v>5</v>
      </c>
      <c r="I227" s="20">
        <f t="shared" si="19"/>
        <v>67.5</v>
      </c>
      <c r="J227" s="22">
        <f t="shared" si="16"/>
        <v>1.769498099559041E-05</v>
      </c>
      <c r="K227" s="23">
        <v>4</v>
      </c>
      <c r="L227" s="109" t="s">
        <v>708</v>
      </c>
      <c r="M227"/>
      <c r="N227"/>
      <c r="O227"/>
    </row>
    <row r="228" spans="2:15" ht="60">
      <c r="B228" s="18" t="s">
        <v>640</v>
      </c>
      <c r="C228" s="19" t="s">
        <v>639</v>
      </c>
      <c r="D228" s="19" t="s">
        <v>2</v>
      </c>
      <c r="E228" s="23">
        <v>177639</v>
      </c>
      <c r="F228" s="21">
        <v>7.5</v>
      </c>
      <c r="G228" s="20">
        <v>1332292.5</v>
      </c>
      <c r="H228" s="20">
        <v>159832</v>
      </c>
      <c r="I228" s="20">
        <f t="shared" si="19"/>
        <v>1198740</v>
      </c>
      <c r="J228" s="22">
        <f t="shared" si="16"/>
        <v>0.8997573730993756</v>
      </c>
      <c r="K228" s="23">
        <v>5</v>
      </c>
      <c r="L228" s="109" t="s">
        <v>708</v>
      </c>
      <c r="M228"/>
      <c r="N228"/>
      <c r="O228"/>
    </row>
    <row r="229" spans="2:15" ht="60">
      <c r="B229" s="18" t="s">
        <v>284</v>
      </c>
      <c r="C229" s="19" t="s">
        <v>283</v>
      </c>
      <c r="D229" s="19" t="s">
        <v>2</v>
      </c>
      <c r="E229" s="23"/>
      <c r="F229" s="21">
        <v>0.98</v>
      </c>
      <c r="G229" s="20">
        <v>35751.38</v>
      </c>
      <c r="H229" s="20"/>
      <c r="I229" s="20">
        <f t="shared" si="19"/>
        <v>0</v>
      </c>
      <c r="J229" s="22">
        <f t="shared" si="16"/>
        <v>0</v>
      </c>
      <c r="K229" s="23"/>
      <c r="L229" s="109" t="s">
        <v>708</v>
      </c>
      <c r="M229"/>
      <c r="N229"/>
      <c r="O229"/>
    </row>
    <row r="230" spans="2:15" ht="60">
      <c r="B230" s="18" t="s">
        <v>262</v>
      </c>
      <c r="C230" s="19" t="s">
        <v>261</v>
      </c>
      <c r="D230" s="19" t="s">
        <v>2</v>
      </c>
      <c r="E230" s="23"/>
      <c r="F230" s="21">
        <v>0.95</v>
      </c>
      <c r="G230" s="20">
        <v>82521.75</v>
      </c>
      <c r="H230" s="20"/>
      <c r="I230" s="20">
        <f t="shared" si="19"/>
        <v>0</v>
      </c>
      <c r="J230" s="22">
        <f t="shared" si="16"/>
        <v>0</v>
      </c>
      <c r="K230" s="23"/>
      <c r="L230" s="109" t="s">
        <v>708</v>
      </c>
      <c r="M230"/>
      <c r="N230"/>
      <c r="O230"/>
    </row>
    <row r="231" spans="2:15" ht="60">
      <c r="B231" s="18" t="s">
        <v>268</v>
      </c>
      <c r="C231" s="19" t="s">
        <v>267</v>
      </c>
      <c r="D231" s="19" t="s">
        <v>2</v>
      </c>
      <c r="E231" s="23">
        <v>243765</v>
      </c>
      <c r="F231" s="21">
        <v>5.51</v>
      </c>
      <c r="G231" s="20">
        <v>1343145.15</v>
      </c>
      <c r="H231" s="20">
        <v>0</v>
      </c>
      <c r="I231" s="20">
        <f t="shared" si="19"/>
        <v>0</v>
      </c>
      <c r="J231" s="22">
        <f t="shared" si="16"/>
        <v>0</v>
      </c>
      <c r="K231" s="23">
        <v>1</v>
      </c>
      <c r="L231" s="109" t="s">
        <v>708</v>
      </c>
      <c r="M231"/>
      <c r="N231"/>
      <c r="O231"/>
    </row>
    <row r="232" spans="2:15" ht="60">
      <c r="B232" s="18" t="s">
        <v>310</v>
      </c>
      <c r="C232" s="19" t="s">
        <v>309</v>
      </c>
      <c r="D232" s="19" t="s">
        <v>2</v>
      </c>
      <c r="E232" s="23"/>
      <c r="F232" s="21">
        <v>10.07</v>
      </c>
      <c r="G232" s="20">
        <v>2391735.77</v>
      </c>
      <c r="H232" s="20"/>
      <c r="I232" s="20">
        <f t="shared" si="19"/>
        <v>0</v>
      </c>
      <c r="J232" s="22">
        <f t="shared" si="16"/>
        <v>0</v>
      </c>
      <c r="K232" s="23"/>
      <c r="L232" s="109" t="s">
        <v>708</v>
      </c>
      <c r="M232"/>
      <c r="N232"/>
      <c r="O232"/>
    </row>
    <row r="233" spans="2:15" ht="60">
      <c r="B233" s="18" t="s">
        <v>343</v>
      </c>
      <c r="C233" s="19" t="s">
        <v>342</v>
      </c>
      <c r="D233" s="19" t="s">
        <v>2</v>
      </c>
      <c r="E233" s="23">
        <v>260368</v>
      </c>
      <c r="F233" s="21" t="s">
        <v>726</v>
      </c>
      <c r="G233" s="20">
        <v>34368576</v>
      </c>
      <c r="H233" s="20">
        <v>10375</v>
      </c>
      <c r="I233" s="20">
        <f t="shared" si="19"/>
        <v>1369500</v>
      </c>
      <c r="J233" s="22">
        <f t="shared" si="16"/>
        <v>0.03984744669083758</v>
      </c>
      <c r="K233" s="23">
        <v>26</v>
      </c>
      <c r="L233" s="109" t="s">
        <v>708</v>
      </c>
      <c r="M233"/>
      <c r="N233"/>
      <c r="O233"/>
    </row>
    <row r="234" spans="2:15" ht="60">
      <c r="B234" s="18" t="s">
        <v>41</v>
      </c>
      <c r="C234" s="19" t="s">
        <v>40</v>
      </c>
      <c r="D234" s="19" t="s">
        <v>2</v>
      </c>
      <c r="E234" s="23">
        <v>451684</v>
      </c>
      <c r="F234" s="21">
        <v>1.65</v>
      </c>
      <c r="G234" s="20">
        <v>745278.6</v>
      </c>
      <c r="H234" s="20">
        <v>50</v>
      </c>
      <c r="I234" s="20">
        <f t="shared" si="19"/>
        <v>82.5</v>
      </c>
      <c r="J234" s="22">
        <f t="shared" si="16"/>
        <v>0.00011069685886593283</v>
      </c>
      <c r="K234" s="23">
        <v>1</v>
      </c>
      <c r="L234" s="109" t="s">
        <v>708</v>
      </c>
      <c r="M234"/>
      <c r="N234"/>
      <c r="O234"/>
    </row>
    <row r="235" spans="2:15" ht="60">
      <c r="B235" s="18" t="s">
        <v>386</v>
      </c>
      <c r="C235" s="19" t="s">
        <v>385</v>
      </c>
      <c r="D235" s="19" t="s">
        <v>2</v>
      </c>
      <c r="E235" s="23">
        <v>411755</v>
      </c>
      <c r="F235" s="21">
        <v>8.11</v>
      </c>
      <c r="G235" s="20">
        <v>3339333.05</v>
      </c>
      <c r="H235" s="20">
        <v>43</v>
      </c>
      <c r="I235" s="20">
        <f t="shared" si="19"/>
        <v>348.72999999999996</v>
      </c>
      <c r="J235" s="22">
        <f t="shared" si="16"/>
        <v>0.00010443103301720682</v>
      </c>
      <c r="K235" s="23">
        <v>1</v>
      </c>
      <c r="L235" s="109" t="s">
        <v>708</v>
      </c>
      <c r="M235"/>
      <c r="N235"/>
      <c r="O235"/>
    </row>
    <row r="236" spans="2:15" ht="60">
      <c r="B236" s="18" t="s">
        <v>378</v>
      </c>
      <c r="C236" s="19" t="s">
        <v>377</v>
      </c>
      <c r="D236" s="19" t="s">
        <v>2</v>
      </c>
      <c r="E236" s="23"/>
      <c r="F236" s="21" t="s">
        <v>720</v>
      </c>
      <c r="G236" s="20">
        <v>25240</v>
      </c>
      <c r="H236" s="20"/>
      <c r="I236" s="20">
        <f t="shared" si="19"/>
        <v>0</v>
      </c>
      <c r="J236" s="22">
        <f t="shared" si="16"/>
        <v>0</v>
      </c>
      <c r="K236" s="23"/>
      <c r="L236" s="109" t="s">
        <v>708</v>
      </c>
      <c r="M236"/>
      <c r="N236"/>
      <c r="O236"/>
    </row>
    <row r="237" spans="2:15" ht="60">
      <c r="B237" s="18" t="s">
        <v>428</v>
      </c>
      <c r="C237" s="19" t="s">
        <v>427</v>
      </c>
      <c r="D237" s="19" t="s">
        <v>2</v>
      </c>
      <c r="E237" s="23">
        <v>30070</v>
      </c>
      <c r="F237" s="21">
        <v>1.19</v>
      </c>
      <c r="G237" s="20">
        <v>35783.3</v>
      </c>
      <c r="H237" s="20">
        <v>0</v>
      </c>
      <c r="I237" s="20">
        <f t="shared" si="19"/>
        <v>0</v>
      </c>
      <c r="J237" s="22">
        <f t="shared" si="16"/>
        <v>0</v>
      </c>
      <c r="K237" s="23">
        <v>1</v>
      </c>
      <c r="L237" s="109" t="s">
        <v>708</v>
      </c>
      <c r="M237"/>
      <c r="N237"/>
      <c r="O237"/>
    </row>
    <row r="238" spans="2:15" ht="60">
      <c r="B238" s="18" t="s">
        <v>602</v>
      </c>
      <c r="C238" s="19" t="s">
        <v>601</v>
      </c>
      <c r="D238" s="19" t="s">
        <v>2</v>
      </c>
      <c r="E238" s="23">
        <v>267484</v>
      </c>
      <c r="F238" s="21">
        <v>0.17</v>
      </c>
      <c r="G238" s="20">
        <v>45472.28</v>
      </c>
      <c r="H238" s="20">
        <v>0</v>
      </c>
      <c r="I238" s="20">
        <f t="shared" si="19"/>
        <v>0</v>
      </c>
      <c r="J238" s="22">
        <f t="shared" si="16"/>
        <v>0</v>
      </c>
      <c r="K238" s="23">
        <v>3</v>
      </c>
      <c r="L238" s="109" t="s">
        <v>708</v>
      </c>
      <c r="M238"/>
      <c r="N238"/>
      <c r="O238"/>
    </row>
    <row r="239" spans="2:15" ht="60">
      <c r="B239" s="18" t="s">
        <v>527</v>
      </c>
      <c r="C239" s="19" t="s">
        <v>526</v>
      </c>
      <c r="D239" s="19" t="s">
        <v>2</v>
      </c>
      <c r="E239" s="23"/>
      <c r="F239" s="21" t="s">
        <v>755</v>
      </c>
      <c r="G239" s="20">
        <v>2819680</v>
      </c>
      <c r="H239" s="20"/>
      <c r="I239" s="20">
        <f t="shared" si="19"/>
        <v>0</v>
      </c>
      <c r="J239" s="22">
        <f t="shared" si="16"/>
        <v>0</v>
      </c>
      <c r="K239" s="23"/>
      <c r="L239" s="109" t="s">
        <v>708</v>
      </c>
      <c r="M239"/>
      <c r="N239"/>
      <c r="O239"/>
    </row>
    <row r="240" spans="2:15" ht="60">
      <c r="B240" s="18" t="s">
        <v>142</v>
      </c>
      <c r="C240" s="19" t="s">
        <v>141</v>
      </c>
      <c r="D240" s="19" t="s">
        <v>2</v>
      </c>
      <c r="E240" s="23">
        <v>2000000</v>
      </c>
      <c r="F240" s="21" t="s">
        <v>742</v>
      </c>
      <c r="G240" s="20">
        <v>14000000</v>
      </c>
      <c r="H240" s="20">
        <v>81129</v>
      </c>
      <c r="I240" s="20">
        <f t="shared" si="19"/>
        <v>567903</v>
      </c>
      <c r="J240" s="22">
        <f t="shared" si="16"/>
        <v>0.0405645</v>
      </c>
      <c r="K240" s="23">
        <v>12</v>
      </c>
      <c r="L240" s="109" t="s">
        <v>708</v>
      </c>
      <c r="M240"/>
      <c r="N240"/>
      <c r="O240"/>
    </row>
    <row r="241" spans="2:15" ht="60">
      <c r="B241" s="18" t="s">
        <v>552</v>
      </c>
      <c r="C241" s="19" t="s">
        <v>551</v>
      </c>
      <c r="D241" s="19" t="s">
        <v>2</v>
      </c>
      <c r="E241" s="23"/>
      <c r="F241" s="21">
        <v>2.82</v>
      </c>
      <c r="G241" s="20">
        <v>82225.56</v>
      </c>
      <c r="H241" s="20"/>
      <c r="I241" s="20">
        <f t="shared" si="19"/>
        <v>0</v>
      </c>
      <c r="J241" s="22">
        <f t="shared" si="16"/>
        <v>0</v>
      </c>
      <c r="K241" s="23"/>
      <c r="L241" s="109" t="s">
        <v>708</v>
      </c>
      <c r="M241"/>
      <c r="N241"/>
      <c r="O241"/>
    </row>
    <row r="242" spans="2:15" ht="60">
      <c r="B242" s="18" t="s">
        <v>594</v>
      </c>
      <c r="C242" s="19" t="s">
        <v>593</v>
      </c>
      <c r="D242" s="19" t="s">
        <v>2</v>
      </c>
      <c r="E242" s="23"/>
      <c r="F242" s="21">
        <v>0.52</v>
      </c>
      <c r="G242" s="20">
        <v>202791.68</v>
      </c>
      <c r="H242" s="20"/>
      <c r="I242" s="20">
        <f t="shared" si="19"/>
        <v>0</v>
      </c>
      <c r="J242" s="22">
        <f t="shared" si="16"/>
        <v>0</v>
      </c>
      <c r="K242" s="23"/>
      <c r="L242" s="109" t="s">
        <v>708</v>
      </c>
      <c r="M242"/>
      <c r="N242"/>
      <c r="O242"/>
    </row>
    <row r="243" spans="2:15" ht="60">
      <c r="B243" s="18" t="s">
        <v>167</v>
      </c>
      <c r="C243" s="19" t="s">
        <v>166</v>
      </c>
      <c r="D243" s="19" t="s">
        <v>2</v>
      </c>
      <c r="E243" s="23"/>
      <c r="F243" s="21" t="s">
        <v>722</v>
      </c>
      <c r="G243" s="20">
        <v>4245835</v>
      </c>
      <c r="H243" s="20"/>
      <c r="I243" s="20">
        <f t="shared" si="19"/>
        <v>0</v>
      </c>
      <c r="J243" s="22">
        <f t="shared" si="16"/>
        <v>0</v>
      </c>
      <c r="K243" s="23"/>
      <c r="L243" s="109" t="s">
        <v>708</v>
      </c>
      <c r="M243"/>
      <c r="N243"/>
      <c r="O243"/>
    </row>
    <row r="244" spans="2:15" ht="60">
      <c r="B244" s="18" t="s">
        <v>202</v>
      </c>
      <c r="C244" s="19" t="s">
        <v>201</v>
      </c>
      <c r="D244" s="19" t="s">
        <v>2</v>
      </c>
      <c r="E244" s="23">
        <v>261983</v>
      </c>
      <c r="F244" s="21" t="s">
        <v>724</v>
      </c>
      <c r="G244" s="20">
        <v>17028895</v>
      </c>
      <c r="H244" s="20">
        <v>172</v>
      </c>
      <c r="I244" s="20">
        <f t="shared" si="19"/>
        <v>11180</v>
      </c>
      <c r="J244" s="22">
        <f t="shared" si="16"/>
        <v>0.0006565311489676811</v>
      </c>
      <c r="K244" s="23">
        <v>8</v>
      </c>
      <c r="L244" s="109" t="s">
        <v>708</v>
      </c>
      <c r="M244"/>
      <c r="N244"/>
      <c r="O244"/>
    </row>
    <row r="245" spans="2:15" ht="60">
      <c r="B245" s="18" t="s">
        <v>210</v>
      </c>
      <c r="C245" s="19" t="s">
        <v>209</v>
      </c>
      <c r="D245" s="19" t="s">
        <v>2</v>
      </c>
      <c r="E245" s="23">
        <v>39892</v>
      </c>
      <c r="F245" s="21">
        <v>3.05</v>
      </c>
      <c r="G245" s="20">
        <v>121670.6</v>
      </c>
      <c r="H245" s="20">
        <v>0</v>
      </c>
      <c r="I245" s="20">
        <f t="shared" si="19"/>
        <v>0</v>
      </c>
      <c r="J245" s="22">
        <f t="shared" si="16"/>
        <v>0</v>
      </c>
      <c r="K245" s="23">
        <v>2</v>
      </c>
      <c r="L245" s="109" t="s">
        <v>708</v>
      </c>
      <c r="M245"/>
      <c r="N245"/>
      <c r="O245"/>
    </row>
    <row r="246" spans="2:12" s="7" customFormat="1" ht="57">
      <c r="B246" s="30"/>
      <c r="C246" s="26"/>
      <c r="D246" s="29">
        <f aca="true" t="shared" si="20" ref="D246:I246">SUM(D213:D245)</f>
        <v>0</v>
      </c>
      <c r="E246" s="29">
        <f t="shared" si="20"/>
        <v>10534882</v>
      </c>
      <c r="F246" s="29">
        <f t="shared" si="20"/>
        <v>101.43</v>
      </c>
      <c r="G246" s="27">
        <f t="shared" si="20"/>
        <v>112837182.97999999</v>
      </c>
      <c r="H246" s="27">
        <f t="shared" si="20"/>
        <v>1316716</v>
      </c>
      <c r="I246" s="27">
        <f t="shared" si="20"/>
        <v>10450795.690000001</v>
      </c>
      <c r="J246" s="28">
        <f t="shared" si="16"/>
        <v>0.09261836758059061</v>
      </c>
      <c r="K246" s="29">
        <f>SUM(K213:K245)</f>
        <v>135</v>
      </c>
      <c r="L246" s="110" t="s">
        <v>708</v>
      </c>
    </row>
    <row r="247" spans="2:15" ht="30">
      <c r="B247" s="18" t="s">
        <v>11</v>
      </c>
      <c r="C247" s="19" t="s">
        <v>10</v>
      </c>
      <c r="D247" s="19" t="s">
        <v>2</v>
      </c>
      <c r="E247" s="23">
        <v>7233</v>
      </c>
      <c r="F247" s="21">
        <v>112.89</v>
      </c>
      <c r="G247" s="20">
        <v>816533.37</v>
      </c>
      <c r="H247" s="20">
        <v>7</v>
      </c>
      <c r="I247" s="20">
        <f aca="true" t="shared" si="21" ref="I247:I253">H247*F247</f>
        <v>790.23</v>
      </c>
      <c r="J247" s="22">
        <f t="shared" si="16"/>
        <v>0.0009677865339416563</v>
      </c>
      <c r="K247" s="23">
        <v>1</v>
      </c>
      <c r="L247" s="109" t="s">
        <v>705</v>
      </c>
      <c r="M247"/>
      <c r="N247"/>
      <c r="O247"/>
    </row>
    <row r="248" spans="2:15" ht="30">
      <c r="B248" s="18" t="s">
        <v>30</v>
      </c>
      <c r="C248" s="19" t="s">
        <v>29</v>
      </c>
      <c r="D248" s="19" t="s">
        <v>2</v>
      </c>
      <c r="E248" s="23">
        <v>410856</v>
      </c>
      <c r="F248" s="21">
        <v>13.05</v>
      </c>
      <c r="G248" s="20">
        <v>5361670.8</v>
      </c>
      <c r="H248" s="20">
        <v>64356</v>
      </c>
      <c r="I248" s="20">
        <f t="shared" si="21"/>
        <v>839845.8</v>
      </c>
      <c r="J248" s="22">
        <f t="shared" si="16"/>
        <v>0.15663882236111923</v>
      </c>
      <c r="K248" s="23">
        <v>8</v>
      </c>
      <c r="L248" s="109" t="s">
        <v>705</v>
      </c>
      <c r="M248"/>
      <c r="N248"/>
      <c r="O248"/>
    </row>
    <row r="249" spans="2:15" ht="30">
      <c r="B249" s="18" t="s">
        <v>616</v>
      </c>
      <c r="C249" s="19" t="s">
        <v>615</v>
      </c>
      <c r="D249" s="19" t="s">
        <v>2</v>
      </c>
      <c r="E249" s="23">
        <v>2892074</v>
      </c>
      <c r="F249" s="21">
        <v>2.36</v>
      </c>
      <c r="G249" s="20">
        <v>6825294.64</v>
      </c>
      <c r="H249" s="20">
        <v>30462</v>
      </c>
      <c r="I249" s="20">
        <f t="shared" si="21"/>
        <v>71890.31999999999</v>
      </c>
      <c r="J249" s="22">
        <f t="shared" si="16"/>
        <v>0.010532925506055515</v>
      </c>
      <c r="K249" s="23">
        <v>11</v>
      </c>
      <c r="L249" s="109" t="s">
        <v>705</v>
      </c>
      <c r="M249"/>
      <c r="N249"/>
      <c r="O249"/>
    </row>
    <row r="250" spans="2:15" ht="30">
      <c r="B250" s="18" t="s">
        <v>290</v>
      </c>
      <c r="C250" s="19" t="s">
        <v>289</v>
      </c>
      <c r="D250" s="19" t="s">
        <v>2</v>
      </c>
      <c r="E250" s="23">
        <v>369031</v>
      </c>
      <c r="F250" s="21">
        <v>60.03</v>
      </c>
      <c r="G250" s="20">
        <v>22152930.93</v>
      </c>
      <c r="H250" s="20">
        <v>331056</v>
      </c>
      <c r="I250" s="20">
        <f t="shared" si="21"/>
        <v>19873291.68</v>
      </c>
      <c r="J250" s="22">
        <f t="shared" si="16"/>
        <v>0.8970953659719644</v>
      </c>
      <c r="K250" s="23">
        <v>20</v>
      </c>
      <c r="L250" s="109" t="s">
        <v>705</v>
      </c>
      <c r="M250"/>
      <c r="N250"/>
      <c r="O250"/>
    </row>
    <row r="251" spans="2:15" ht="30">
      <c r="B251" s="18" t="s">
        <v>288</v>
      </c>
      <c r="C251" s="19" t="s">
        <v>287</v>
      </c>
      <c r="D251" s="19" t="s">
        <v>2</v>
      </c>
      <c r="E251" s="23">
        <v>942091</v>
      </c>
      <c r="F251" s="21">
        <v>5.49</v>
      </c>
      <c r="G251" s="20">
        <v>5172079.59</v>
      </c>
      <c r="H251" s="20">
        <v>610</v>
      </c>
      <c r="I251" s="20">
        <f t="shared" si="21"/>
        <v>3348.9</v>
      </c>
      <c r="J251" s="22">
        <f t="shared" si="16"/>
        <v>0.0006474958363894783</v>
      </c>
      <c r="K251" s="23">
        <v>2</v>
      </c>
      <c r="L251" s="109" t="s">
        <v>705</v>
      </c>
      <c r="M251"/>
      <c r="N251"/>
      <c r="O251"/>
    </row>
    <row r="252" spans="2:15" ht="30">
      <c r="B252" s="18" t="s">
        <v>376</v>
      </c>
      <c r="C252" s="19" t="s">
        <v>375</v>
      </c>
      <c r="D252" s="19" t="s">
        <v>2</v>
      </c>
      <c r="E252" s="23">
        <v>281864</v>
      </c>
      <c r="F252" s="21">
        <v>15.5</v>
      </c>
      <c r="G252" s="20">
        <v>4368892</v>
      </c>
      <c r="H252" s="20">
        <v>7706</v>
      </c>
      <c r="I252" s="20">
        <f t="shared" si="21"/>
        <v>119443</v>
      </c>
      <c r="J252" s="22">
        <f t="shared" si="16"/>
        <v>0.027339426106207248</v>
      </c>
      <c r="K252" s="23">
        <v>11</v>
      </c>
      <c r="L252" s="109" t="s">
        <v>705</v>
      </c>
      <c r="M252"/>
      <c r="N252"/>
      <c r="O252"/>
    </row>
    <row r="253" spans="2:15" ht="30">
      <c r="B253" s="18" t="s">
        <v>438</v>
      </c>
      <c r="C253" s="19" t="s">
        <v>437</v>
      </c>
      <c r="D253" s="19" t="s">
        <v>2</v>
      </c>
      <c r="E253" s="23">
        <v>662028</v>
      </c>
      <c r="F253" s="21">
        <v>2.88</v>
      </c>
      <c r="G253" s="20">
        <v>1906640.64</v>
      </c>
      <c r="H253" s="20">
        <v>0</v>
      </c>
      <c r="I253" s="20">
        <f t="shared" si="21"/>
        <v>0</v>
      </c>
      <c r="J253" s="22">
        <f t="shared" si="16"/>
        <v>0</v>
      </c>
      <c r="K253" s="23">
        <v>3</v>
      </c>
      <c r="L253" s="109" t="s">
        <v>705</v>
      </c>
      <c r="M253"/>
      <c r="N253"/>
      <c r="O253"/>
    </row>
    <row r="254" spans="2:12" s="7" customFormat="1" ht="28.5">
      <c r="B254" s="24"/>
      <c r="C254" s="25"/>
      <c r="D254" s="29"/>
      <c r="E254" s="29">
        <f>E247+E248+E249+E250+E251+E252+E253</f>
        <v>5565177</v>
      </c>
      <c r="F254" s="29"/>
      <c r="G254" s="27">
        <f>G247+G248+G249+G250+G251+G252+G253</f>
        <v>46604041.97</v>
      </c>
      <c r="H254" s="27">
        <f>H247+H248+H249+H250+H251+H252+H253</f>
        <v>434197</v>
      </c>
      <c r="I254" s="27">
        <f>I247+I248+I249+I250+I251+I252+I253</f>
        <v>20908609.93</v>
      </c>
      <c r="J254" s="28">
        <f t="shared" si="16"/>
        <v>0.448643702266411</v>
      </c>
      <c r="K254" s="29">
        <f>K247+K248+K249+K250+K251+K252+K253</f>
        <v>56</v>
      </c>
      <c r="L254" s="110" t="s">
        <v>705</v>
      </c>
    </row>
    <row r="255" spans="2:15" ht="30">
      <c r="B255" s="18" t="s">
        <v>173</v>
      </c>
      <c r="C255" s="19" t="s">
        <v>172</v>
      </c>
      <c r="D255" s="19" t="s">
        <v>2</v>
      </c>
      <c r="E255" s="23">
        <v>1200000</v>
      </c>
      <c r="F255" s="21">
        <v>4.35</v>
      </c>
      <c r="G255" s="20">
        <v>5220000</v>
      </c>
      <c r="H255" s="20">
        <v>576494</v>
      </c>
      <c r="I255" s="20">
        <f aca="true" t="shared" si="22" ref="I255:I270">H255*F255</f>
        <v>2507748.9</v>
      </c>
      <c r="J255" s="22">
        <f t="shared" si="16"/>
        <v>0.4804116666666666</v>
      </c>
      <c r="K255" s="23">
        <v>6</v>
      </c>
      <c r="L255" s="109" t="s">
        <v>709</v>
      </c>
      <c r="M255"/>
      <c r="N255"/>
      <c r="O255"/>
    </row>
    <row r="256" spans="2:15" ht="30">
      <c r="B256" s="18" t="s">
        <v>119</v>
      </c>
      <c r="C256" s="19" t="s">
        <v>118</v>
      </c>
      <c r="D256" s="19" t="s">
        <v>2</v>
      </c>
      <c r="E256" s="23">
        <v>1000000</v>
      </c>
      <c r="F256" s="21">
        <v>1.5</v>
      </c>
      <c r="G256" s="20">
        <v>1500000</v>
      </c>
      <c r="H256" s="20">
        <v>958696</v>
      </c>
      <c r="I256" s="20">
        <f t="shared" si="22"/>
        <v>1438044</v>
      </c>
      <c r="J256" s="22">
        <f t="shared" si="16"/>
        <v>0.958696</v>
      </c>
      <c r="K256" s="23">
        <v>3</v>
      </c>
      <c r="L256" s="109" t="s">
        <v>709</v>
      </c>
      <c r="M256"/>
      <c r="N256"/>
      <c r="O256"/>
    </row>
    <row r="257" spans="2:15" ht="30">
      <c r="B257" s="18" t="s">
        <v>133</v>
      </c>
      <c r="C257" s="19" t="s">
        <v>132</v>
      </c>
      <c r="D257" s="19" t="s">
        <v>2</v>
      </c>
      <c r="E257" s="23"/>
      <c r="F257" s="21">
        <v>2.5</v>
      </c>
      <c r="G257" s="20">
        <v>826247.5</v>
      </c>
      <c r="H257" s="20"/>
      <c r="I257" s="20">
        <f t="shared" si="22"/>
        <v>0</v>
      </c>
      <c r="J257" s="22">
        <f t="shared" si="16"/>
        <v>0</v>
      </c>
      <c r="K257" s="23"/>
      <c r="L257" s="109" t="s">
        <v>709</v>
      </c>
      <c r="M257"/>
      <c r="N257"/>
      <c r="O257"/>
    </row>
    <row r="258" spans="2:15" ht="30">
      <c r="B258" s="18" t="s">
        <v>135</v>
      </c>
      <c r="C258" s="19" t="s">
        <v>134</v>
      </c>
      <c r="D258" s="19" t="s">
        <v>2</v>
      </c>
      <c r="E258" s="23">
        <v>1999680</v>
      </c>
      <c r="F258" s="21">
        <v>2.3</v>
      </c>
      <c r="G258" s="20">
        <v>1962992.5</v>
      </c>
      <c r="H258" s="20">
        <v>0</v>
      </c>
      <c r="I258" s="20">
        <f t="shared" si="22"/>
        <v>0</v>
      </c>
      <c r="J258" s="22">
        <f t="shared" si="16"/>
        <v>0</v>
      </c>
      <c r="K258" s="23">
        <v>6</v>
      </c>
      <c r="L258" s="109" t="s">
        <v>709</v>
      </c>
      <c r="M258"/>
      <c r="N258"/>
      <c r="O258"/>
    </row>
    <row r="259" spans="2:15" ht="30">
      <c r="B259" s="18" t="s">
        <v>652</v>
      </c>
      <c r="C259" s="19" t="s">
        <v>651</v>
      </c>
      <c r="D259" s="19" t="s">
        <v>2</v>
      </c>
      <c r="E259" s="23">
        <v>1212705</v>
      </c>
      <c r="F259" s="21">
        <v>4.26</v>
      </c>
      <c r="G259" s="20">
        <v>5166136.08</v>
      </c>
      <c r="H259" s="20">
        <v>10</v>
      </c>
      <c r="I259" s="20">
        <f t="shared" si="22"/>
        <v>42.599999999999994</v>
      </c>
      <c r="J259" s="22">
        <f t="shared" si="16"/>
        <v>8.24600810747517E-06</v>
      </c>
      <c r="K259" s="23">
        <v>1</v>
      </c>
      <c r="L259" s="109" t="s">
        <v>709</v>
      </c>
      <c r="M259"/>
      <c r="N259"/>
      <c r="O259"/>
    </row>
    <row r="260" spans="2:15" ht="30">
      <c r="B260" s="18" t="s">
        <v>130</v>
      </c>
      <c r="C260" s="19" t="s">
        <v>129</v>
      </c>
      <c r="D260" s="19" t="s">
        <v>2</v>
      </c>
      <c r="E260" s="23">
        <v>836947</v>
      </c>
      <c r="F260" s="21">
        <v>13.12</v>
      </c>
      <c r="G260" s="20">
        <v>10980744.64</v>
      </c>
      <c r="H260" s="20">
        <v>216427</v>
      </c>
      <c r="I260" s="20">
        <f t="shared" si="22"/>
        <v>2839522.2399999998</v>
      </c>
      <c r="J260" s="22">
        <f t="shared" si="16"/>
        <v>0.25859104578904035</v>
      </c>
      <c r="K260" s="23">
        <v>9</v>
      </c>
      <c r="L260" s="109" t="s">
        <v>709</v>
      </c>
      <c r="M260"/>
      <c r="N260"/>
      <c r="O260"/>
    </row>
    <row r="261" spans="2:15" ht="30">
      <c r="B261" s="18" t="s">
        <v>144</v>
      </c>
      <c r="C261" s="19" t="s">
        <v>143</v>
      </c>
      <c r="D261" s="19" t="s">
        <v>2</v>
      </c>
      <c r="E261" s="23">
        <v>448037</v>
      </c>
      <c r="F261" s="21">
        <v>20.17</v>
      </c>
      <c r="G261" s="20">
        <v>9036906.29</v>
      </c>
      <c r="H261" s="20">
        <v>0</v>
      </c>
      <c r="I261" s="20">
        <f t="shared" si="22"/>
        <v>0</v>
      </c>
      <c r="J261" s="22">
        <f aca="true" t="shared" si="23" ref="J261:J324">I261/G261</f>
        <v>0</v>
      </c>
      <c r="K261" s="23">
        <v>2</v>
      </c>
      <c r="L261" s="109" t="s">
        <v>709</v>
      </c>
      <c r="M261"/>
      <c r="N261"/>
      <c r="O261"/>
    </row>
    <row r="262" spans="2:15" ht="30">
      <c r="B262" s="18" t="s">
        <v>148</v>
      </c>
      <c r="C262" s="19" t="s">
        <v>147</v>
      </c>
      <c r="D262" s="19" t="s">
        <v>2</v>
      </c>
      <c r="E262" s="23">
        <v>355271</v>
      </c>
      <c r="F262" s="21">
        <v>9.4</v>
      </c>
      <c r="G262" s="20">
        <v>3339547.4</v>
      </c>
      <c r="H262" s="20">
        <v>0</v>
      </c>
      <c r="I262" s="20">
        <f t="shared" si="22"/>
        <v>0</v>
      </c>
      <c r="J262" s="22">
        <f t="shared" si="23"/>
        <v>0</v>
      </c>
      <c r="K262" s="23">
        <v>6</v>
      </c>
      <c r="L262" s="109" t="s">
        <v>709</v>
      </c>
      <c r="M262"/>
      <c r="N262"/>
      <c r="O262"/>
    </row>
    <row r="263" spans="2:15" ht="30">
      <c r="B263" s="18" t="s">
        <v>270</v>
      </c>
      <c r="C263" s="19" t="s">
        <v>269</v>
      </c>
      <c r="D263" s="19" t="s">
        <v>2</v>
      </c>
      <c r="E263" s="23"/>
      <c r="F263" s="21">
        <v>7.92</v>
      </c>
      <c r="G263" s="20">
        <v>368858.16</v>
      </c>
      <c r="H263" s="20"/>
      <c r="I263" s="20">
        <f t="shared" si="22"/>
        <v>0</v>
      </c>
      <c r="J263" s="22">
        <f t="shared" si="23"/>
        <v>0</v>
      </c>
      <c r="K263" s="23"/>
      <c r="L263" s="109" t="s">
        <v>709</v>
      </c>
      <c r="M263"/>
      <c r="N263"/>
      <c r="O263"/>
    </row>
    <row r="264" spans="2:15" ht="30">
      <c r="B264" s="18" t="s">
        <v>300</v>
      </c>
      <c r="C264" s="19" t="s">
        <v>299</v>
      </c>
      <c r="D264" s="19" t="s">
        <v>2</v>
      </c>
      <c r="E264" s="23"/>
      <c r="F264" s="21">
        <v>0.88</v>
      </c>
      <c r="G264" s="20">
        <v>52030</v>
      </c>
      <c r="H264" s="20"/>
      <c r="I264" s="20">
        <f t="shared" si="22"/>
        <v>0</v>
      </c>
      <c r="J264" s="22">
        <f t="shared" si="23"/>
        <v>0</v>
      </c>
      <c r="K264" s="23"/>
      <c r="L264" s="109" t="s">
        <v>709</v>
      </c>
      <c r="M264"/>
      <c r="N264"/>
      <c r="O264"/>
    </row>
    <row r="265" spans="2:15" ht="30">
      <c r="B265" s="18" t="s">
        <v>302</v>
      </c>
      <c r="C265" s="19" t="s">
        <v>301</v>
      </c>
      <c r="D265" s="19" t="s">
        <v>2</v>
      </c>
      <c r="E265" s="23">
        <v>237767</v>
      </c>
      <c r="F265" s="21" t="s">
        <v>720</v>
      </c>
      <c r="G265" s="20">
        <v>237767</v>
      </c>
      <c r="H265" s="20">
        <v>0</v>
      </c>
      <c r="I265" s="20">
        <f t="shared" si="22"/>
        <v>0</v>
      </c>
      <c r="J265" s="22">
        <f t="shared" si="23"/>
        <v>0</v>
      </c>
      <c r="K265" s="23">
        <v>4</v>
      </c>
      <c r="L265" s="109" t="s">
        <v>709</v>
      </c>
      <c r="M265"/>
      <c r="N265"/>
      <c r="O265"/>
    </row>
    <row r="266" spans="2:15" ht="30">
      <c r="B266" s="18" t="s">
        <v>406</v>
      </c>
      <c r="C266" s="19" t="s">
        <v>405</v>
      </c>
      <c r="D266" s="19" t="s">
        <v>2</v>
      </c>
      <c r="E266" s="23">
        <v>315000</v>
      </c>
      <c r="F266" s="21">
        <v>1.61</v>
      </c>
      <c r="G266" s="20">
        <v>507150</v>
      </c>
      <c r="H266" s="20">
        <v>0</v>
      </c>
      <c r="I266" s="20">
        <f t="shared" si="22"/>
        <v>0</v>
      </c>
      <c r="J266" s="22">
        <f t="shared" si="23"/>
        <v>0</v>
      </c>
      <c r="K266" s="23">
        <v>1</v>
      </c>
      <c r="L266" s="109" t="s">
        <v>709</v>
      </c>
      <c r="M266"/>
      <c r="N266"/>
      <c r="O266"/>
    </row>
    <row r="267" spans="2:15" ht="30">
      <c r="B267" s="18" t="s">
        <v>412</v>
      </c>
      <c r="C267" s="19" t="s">
        <v>411</v>
      </c>
      <c r="D267" s="19" t="s">
        <v>2</v>
      </c>
      <c r="E267" s="23"/>
      <c r="F267" s="21" t="s">
        <v>720</v>
      </c>
      <c r="G267" s="20">
        <v>255381</v>
      </c>
      <c r="H267" s="20"/>
      <c r="I267" s="20">
        <f t="shared" si="22"/>
        <v>0</v>
      </c>
      <c r="J267" s="22">
        <f t="shared" si="23"/>
        <v>0</v>
      </c>
      <c r="K267" s="23"/>
      <c r="L267" s="109" t="s">
        <v>709</v>
      </c>
      <c r="M267"/>
      <c r="N267"/>
      <c r="O267"/>
    </row>
    <row r="268" spans="2:15" ht="30">
      <c r="B268" s="18" t="s">
        <v>436</v>
      </c>
      <c r="C268" s="19" t="s">
        <v>435</v>
      </c>
      <c r="D268" s="19" t="s">
        <v>2</v>
      </c>
      <c r="E268" s="23"/>
      <c r="F268" s="21">
        <v>1.3</v>
      </c>
      <c r="G268" s="20">
        <v>344232.2</v>
      </c>
      <c r="H268" s="20"/>
      <c r="I268" s="20">
        <f t="shared" si="22"/>
        <v>0</v>
      </c>
      <c r="J268" s="22">
        <f t="shared" si="23"/>
        <v>0</v>
      </c>
      <c r="K268" s="23"/>
      <c r="L268" s="109" t="s">
        <v>709</v>
      </c>
      <c r="M268"/>
      <c r="N268"/>
      <c r="O268"/>
    </row>
    <row r="269" spans="2:15" ht="30">
      <c r="B269" s="18" t="s">
        <v>462</v>
      </c>
      <c r="C269" s="19" t="s">
        <v>461</v>
      </c>
      <c r="D269" s="19" t="s">
        <v>2</v>
      </c>
      <c r="E269" s="23"/>
      <c r="F269" s="21">
        <v>0.78</v>
      </c>
      <c r="G269" s="20">
        <v>199687.8</v>
      </c>
      <c r="H269" s="20"/>
      <c r="I269" s="20">
        <f t="shared" si="22"/>
        <v>0</v>
      </c>
      <c r="J269" s="22">
        <f t="shared" si="23"/>
        <v>0</v>
      </c>
      <c r="K269" s="23"/>
      <c r="L269" s="109" t="s">
        <v>709</v>
      </c>
      <c r="M269"/>
      <c r="N269"/>
      <c r="O269"/>
    </row>
    <row r="270" spans="2:15" ht="30">
      <c r="B270" s="18" t="s">
        <v>558</v>
      </c>
      <c r="C270" s="19" t="s">
        <v>557</v>
      </c>
      <c r="D270" s="19" t="s">
        <v>2</v>
      </c>
      <c r="E270" s="23">
        <v>442360</v>
      </c>
      <c r="F270" s="21">
        <v>2.59</v>
      </c>
      <c r="G270" s="20">
        <v>1145712.4</v>
      </c>
      <c r="H270" s="20">
        <v>5000</v>
      </c>
      <c r="I270" s="20">
        <f t="shared" si="22"/>
        <v>12950</v>
      </c>
      <c r="J270" s="22">
        <f t="shared" si="23"/>
        <v>0.011303011122162945</v>
      </c>
      <c r="K270" s="23">
        <v>6</v>
      </c>
      <c r="L270" s="109" t="s">
        <v>709</v>
      </c>
      <c r="M270"/>
      <c r="N270"/>
      <c r="O270"/>
    </row>
    <row r="271" spans="2:12" s="7" customFormat="1" ht="42.75">
      <c r="B271" s="24"/>
      <c r="C271" s="25"/>
      <c r="D271" s="29"/>
      <c r="E271" s="29">
        <f>SUM(E255:E270)</f>
        <v>8047767</v>
      </c>
      <c r="F271" s="29"/>
      <c r="G271" s="27">
        <f>SUM(G255:G270)</f>
        <v>41143392.96999999</v>
      </c>
      <c r="H271" s="27">
        <f>SUM(H255:H270)</f>
        <v>1756627</v>
      </c>
      <c r="I271" s="27">
        <f>SUM(I255:I270)</f>
        <v>6798307.74</v>
      </c>
      <c r="J271" s="28">
        <f t="shared" si="23"/>
        <v>0.165234494514272</v>
      </c>
      <c r="K271" s="29">
        <f>SUM(K255:K270)</f>
        <v>44</v>
      </c>
      <c r="L271" s="110" t="s">
        <v>709</v>
      </c>
    </row>
    <row r="272" spans="2:15" ht="60">
      <c r="B272" s="18" t="s">
        <v>610</v>
      </c>
      <c r="C272" s="19" t="s">
        <v>609</v>
      </c>
      <c r="D272" s="19" t="s">
        <v>2</v>
      </c>
      <c r="E272" s="23">
        <v>309813</v>
      </c>
      <c r="F272" s="21">
        <v>6.77</v>
      </c>
      <c r="G272" s="20">
        <v>2097434.01</v>
      </c>
      <c r="H272" s="20">
        <v>257479</v>
      </c>
      <c r="I272" s="20">
        <f aca="true" t="shared" si="24" ref="I272:I289">H272*F272</f>
        <v>1743132.8299999998</v>
      </c>
      <c r="J272" s="22">
        <f t="shared" si="23"/>
        <v>0.8310787475025257</v>
      </c>
      <c r="K272" s="23">
        <v>11</v>
      </c>
      <c r="L272" s="109" t="s">
        <v>702</v>
      </c>
      <c r="M272"/>
      <c r="N272"/>
      <c r="O272"/>
    </row>
    <row r="273" spans="2:15" ht="60">
      <c r="B273" s="18" t="s">
        <v>753</v>
      </c>
      <c r="C273" s="19" t="s">
        <v>421</v>
      </c>
      <c r="D273" s="19" t="s">
        <v>2</v>
      </c>
      <c r="E273" s="23"/>
      <c r="F273" s="21">
        <v>23.1</v>
      </c>
      <c r="G273" s="20">
        <v>74730786.9</v>
      </c>
      <c r="H273" s="20"/>
      <c r="I273" s="20">
        <f t="shared" si="24"/>
        <v>0</v>
      </c>
      <c r="J273" s="22">
        <f t="shared" si="23"/>
        <v>0</v>
      </c>
      <c r="K273" s="23"/>
      <c r="L273" s="109" t="s">
        <v>702</v>
      </c>
      <c r="M273"/>
      <c r="N273"/>
      <c r="O273"/>
    </row>
    <row r="274" spans="2:15" ht="60">
      <c r="B274" s="18" t="s">
        <v>658</v>
      </c>
      <c r="C274" s="19" t="s">
        <v>657</v>
      </c>
      <c r="D274" s="19" t="s">
        <v>2</v>
      </c>
      <c r="E274" s="23"/>
      <c r="F274" s="21">
        <v>1.78</v>
      </c>
      <c r="G274" s="20">
        <v>432961.86</v>
      </c>
      <c r="H274" s="20"/>
      <c r="I274" s="20">
        <f t="shared" si="24"/>
        <v>0</v>
      </c>
      <c r="J274" s="22">
        <f t="shared" si="23"/>
        <v>0</v>
      </c>
      <c r="K274" s="23"/>
      <c r="L274" s="109" t="s">
        <v>702</v>
      </c>
      <c r="M274"/>
      <c r="N274"/>
      <c r="O274"/>
    </row>
    <row r="275" spans="2:15" ht="60">
      <c r="B275" s="18" t="s">
        <v>296</v>
      </c>
      <c r="C275" s="19" t="s">
        <v>295</v>
      </c>
      <c r="D275" s="19" t="s">
        <v>2</v>
      </c>
      <c r="E275" s="23">
        <v>5747741</v>
      </c>
      <c r="F275" s="21">
        <v>3.45</v>
      </c>
      <c r="G275" s="20">
        <v>19829706.45</v>
      </c>
      <c r="H275" s="20">
        <v>5545966</v>
      </c>
      <c r="I275" s="20">
        <f t="shared" si="24"/>
        <v>19133582.7</v>
      </c>
      <c r="J275" s="22">
        <f t="shared" si="23"/>
        <v>0.9648949039283433</v>
      </c>
      <c r="K275" s="23">
        <v>14</v>
      </c>
      <c r="L275" s="109" t="s">
        <v>702</v>
      </c>
      <c r="M275"/>
      <c r="N275"/>
      <c r="O275"/>
    </row>
    <row r="276" spans="2:15" ht="60">
      <c r="B276" s="18" t="s">
        <v>208</v>
      </c>
      <c r="C276" s="19" t="s">
        <v>207</v>
      </c>
      <c r="D276" s="19" t="s">
        <v>2</v>
      </c>
      <c r="E276" s="23">
        <v>236277</v>
      </c>
      <c r="F276" s="21">
        <v>9.21</v>
      </c>
      <c r="G276" s="20">
        <v>2176111.17</v>
      </c>
      <c r="H276" s="20">
        <v>0</v>
      </c>
      <c r="I276" s="20">
        <f t="shared" si="24"/>
        <v>0</v>
      </c>
      <c r="J276" s="22">
        <f t="shared" si="23"/>
        <v>0</v>
      </c>
      <c r="K276" s="23">
        <v>5</v>
      </c>
      <c r="L276" s="109" t="s">
        <v>702</v>
      </c>
      <c r="M276"/>
      <c r="N276"/>
      <c r="O276"/>
    </row>
    <row r="277" spans="2:15" ht="60">
      <c r="B277" s="18" t="s">
        <v>434</v>
      </c>
      <c r="C277" s="19" t="s">
        <v>433</v>
      </c>
      <c r="D277" s="19" t="s">
        <v>2</v>
      </c>
      <c r="E277" s="23">
        <v>659335</v>
      </c>
      <c r="F277" s="21">
        <v>0.4</v>
      </c>
      <c r="G277" s="20">
        <v>263734</v>
      </c>
      <c r="H277" s="20">
        <v>0</v>
      </c>
      <c r="I277" s="20">
        <f t="shared" si="24"/>
        <v>0</v>
      </c>
      <c r="J277" s="22">
        <f t="shared" si="23"/>
        <v>0</v>
      </c>
      <c r="K277" s="23">
        <v>1</v>
      </c>
      <c r="L277" s="109" t="s">
        <v>702</v>
      </c>
      <c r="M277"/>
      <c r="N277"/>
      <c r="O277"/>
    </row>
    <row r="278" spans="2:15" ht="60">
      <c r="B278" s="18" t="s">
        <v>171</v>
      </c>
      <c r="C278" s="19" t="s">
        <v>170</v>
      </c>
      <c r="D278" s="19" t="s">
        <v>2</v>
      </c>
      <c r="E278" s="23">
        <v>1003904</v>
      </c>
      <c r="F278" s="21">
        <v>25.05</v>
      </c>
      <c r="G278" s="20">
        <v>25147795.2</v>
      </c>
      <c r="H278" s="20">
        <v>58816</v>
      </c>
      <c r="I278" s="20">
        <f t="shared" si="24"/>
        <v>1473340.8</v>
      </c>
      <c r="J278" s="22">
        <f t="shared" si="23"/>
        <v>0.05858727527731736</v>
      </c>
      <c r="K278" s="23">
        <v>16</v>
      </c>
      <c r="L278" s="109" t="s">
        <v>702</v>
      </c>
      <c r="M278"/>
      <c r="N278"/>
      <c r="O278"/>
    </row>
    <row r="279" spans="2:15" ht="60">
      <c r="B279" s="18" t="s">
        <v>452</v>
      </c>
      <c r="C279" s="19" t="s">
        <v>451</v>
      </c>
      <c r="D279" s="19" t="s">
        <v>2</v>
      </c>
      <c r="E279" s="23">
        <v>345820</v>
      </c>
      <c r="F279" s="21">
        <v>2.05</v>
      </c>
      <c r="G279" s="20">
        <v>708931</v>
      </c>
      <c r="H279" s="20">
        <v>67</v>
      </c>
      <c r="I279" s="20">
        <f t="shared" si="24"/>
        <v>137.35</v>
      </c>
      <c r="J279" s="22">
        <f t="shared" si="23"/>
        <v>0.00019374240934590247</v>
      </c>
      <c r="K279" s="23">
        <v>1</v>
      </c>
      <c r="L279" s="109" t="s">
        <v>702</v>
      </c>
      <c r="M279"/>
      <c r="N279"/>
      <c r="O279"/>
    </row>
    <row r="280" spans="2:15" ht="60">
      <c r="B280" s="18" t="s">
        <v>596</v>
      </c>
      <c r="C280" s="19" t="s">
        <v>595</v>
      </c>
      <c r="D280" s="19" t="s">
        <v>2</v>
      </c>
      <c r="E280" s="23">
        <v>113599</v>
      </c>
      <c r="F280" s="21">
        <v>29.8</v>
      </c>
      <c r="G280" s="20">
        <v>3385250.2</v>
      </c>
      <c r="H280" s="20">
        <v>100</v>
      </c>
      <c r="I280" s="20">
        <f t="shared" si="24"/>
        <v>2980</v>
      </c>
      <c r="J280" s="22">
        <f t="shared" si="23"/>
        <v>0.0008802894391675983</v>
      </c>
      <c r="K280" s="23">
        <v>9</v>
      </c>
      <c r="L280" s="109" t="s">
        <v>702</v>
      </c>
      <c r="M280"/>
      <c r="N280"/>
      <c r="O280"/>
    </row>
    <row r="281" spans="2:12" s="7" customFormat="1" ht="71.25">
      <c r="B281" s="30"/>
      <c r="C281" s="26"/>
      <c r="D281" s="26"/>
      <c r="E281" s="31"/>
      <c r="F281" s="29"/>
      <c r="G281" s="27">
        <f>SUM(G272:G280)</f>
        <v>128772710.79000002</v>
      </c>
      <c r="H281" s="27"/>
      <c r="I281" s="27">
        <f t="shared" si="24"/>
        <v>0</v>
      </c>
      <c r="J281" s="28">
        <f t="shared" si="23"/>
        <v>0</v>
      </c>
      <c r="K281" s="31"/>
      <c r="L281" s="110" t="s">
        <v>702</v>
      </c>
    </row>
    <row r="282" spans="2:15" ht="45">
      <c r="B282" s="18" t="s">
        <v>576</v>
      </c>
      <c r="C282" s="19" t="s">
        <v>575</v>
      </c>
      <c r="D282" s="19" t="s">
        <v>2</v>
      </c>
      <c r="E282" s="23">
        <v>206870</v>
      </c>
      <c r="F282" s="21">
        <v>0.5</v>
      </c>
      <c r="G282" s="20">
        <v>103435</v>
      </c>
      <c r="H282" s="20">
        <v>161160</v>
      </c>
      <c r="I282" s="20">
        <f t="shared" si="24"/>
        <v>80580</v>
      </c>
      <c r="J282" s="22">
        <f t="shared" si="23"/>
        <v>0.7790399767970223</v>
      </c>
      <c r="K282" s="23">
        <v>10</v>
      </c>
      <c r="L282" s="109" t="s">
        <v>701</v>
      </c>
      <c r="M282"/>
      <c r="N282"/>
      <c r="O282"/>
    </row>
    <row r="283" spans="2:15" ht="45">
      <c r="B283" s="18" t="s">
        <v>66</v>
      </c>
      <c r="C283" s="19" t="s">
        <v>65</v>
      </c>
      <c r="D283" s="19" t="s">
        <v>2</v>
      </c>
      <c r="E283" s="23"/>
      <c r="F283" s="21" t="s">
        <v>720</v>
      </c>
      <c r="G283" s="20">
        <v>331488</v>
      </c>
      <c r="H283" s="20"/>
      <c r="I283" s="20">
        <f t="shared" si="24"/>
        <v>0</v>
      </c>
      <c r="J283" s="22">
        <f t="shared" si="23"/>
        <v>0</v>
      </c>
      <c r="K283" s="23"/>
      <c r="L283" s="109" t="s">
        <v>701</v>
      </c>
      <c r="M283"/>
      <c r="N283"/>
      <c r="O283"/>
    </row>
    <row r="284" spans="2:15" ht="45">
      <c r="B284" s="18" t="s">
        <v>612</v>
      </c>
      <c r="C284" s="19" t="s">
        <v>611</v>
      </c>
      <c r="D284" s="19" t="s">
        <v>2</v>
      </c>
      <c r="E284" s="23"/>
      <c r="F284" s="21" t="s">
        <v>28</v>
      </c>
      <c r="G284" s="20">
        <v>108144</v>
      </c>
      <c r="H284" s="20"/>
      <c r="I284" s="20">
        <f t="shared" si="24"/>
        <v>0</v>
      </c>
      <c r="J284" s="22">
        <f t="shared" si="23"/>
        <v>0</v>
      </c>
      <c r="K284" s="23"/>
      <c r="L284" s="109" t="s">
        <v>701</v>
      </c>
      <c r="M284"/>
      <c r="N284"/>
      <c r="O284"/>
    </row>
    <row r="285" spans="2:15" ht="45">
      <c r="B285" s="18" t="s">
        <v>324</v>
      </c>
      <c r="C285" s="19" t="s">
        <v>323</v>
      </c>
      <c r="D285" s="19" t="s">
        <v>2</v>
      </c>
      <c r="E285" s="23">
        <v>404634</v>
      </c>
      <c r="F285" s="21">
        <v>27.7</v>
      </c>
      <c r="G285" s="20">
        <v>11208361.8</v>
      </c>
      <c r="H285" s="20">
        <v>74169</v>
      </c>
      <c r="I285" s="20">
        <f t="shared" si="24"/>
        <v>2054481.3</v>
      </c>
      <c r="J285" s="22">
        <f t="shared" si="23"/>
        <v>0.18329898130162073</v>
      </c>
      <c r="K285" s="23">
        <v>5</v>
      </c>
      <c r="L285" s="109" t="s">
        <v>701</v>
      </c>
      <c r="M285"/>
      <c r="N285"/>
      <c r="O285"/>
    </row>
    <row r="286" spans="2:15" ht="45">
      <c r="B286" s="18" t="s">
        <v>408</v>
      </c>
      <c r="C286" s="19" t="s">
        <v>407</v>
      </c>
      <c r="D286" s="19" t="s">
        <v>2</v>
      </c>
      <c r="E286" s="23"/>
      <c r="F286" s="21">
        <v>2.11</v>
      </c>
      <c r="G286" s="20">
        <v>55910.78</v>
      </c>
      <c r="H286" s="20"/>
      <c r="I286" s="20">
        <f t="shared" si="24"/>
        <v>0</v>
      </c>
      <c r="J286" s="22">
        <f t="shared" si="23"/>
        <v>0</v>
      </c>
      <c r="K286" s="23"/>
      <c r="L286" s="109" t="s">
        <v>701</v>
      </c>
      <c r="M286"/>
      <c r="N286"/>
      <c r="O286"/>
    </row>
    <row r="287" spans="2:15" ht="45">
      <c r="B287" s="18" t="s">
        <v>448</v>
      </c>
      <c r="C287" s="19" t="s">
        <v>447</v>
      </c>
      <c r="D287" s="19" t="s">
        <v>2</v>
      </c>
      <c r="E287" s="23">
        <v>7842</v>
      </c>
      <c r="F287" s="21">
        <v>4.9</v>
      </c>
      <c r="G287" s="20">
        <v>38425.8</v>
      </c>
      <c r="H287" s="20">
        <v>30</v>
      </c>
      <c r="I287" s="20">
        <f t="shared" si="24"/>
        <v>147</v>
      </c>
      <c r="J287" s="22">
        <f t="shared" si="23"/>
        <v>0.0038255547054322873</v>
      </c>
      <c r="K287" s="23">
        <v>2</v>
      </c>
      <c r="L287" s="109" t="s">
        <v>701</v>
      </c>
      <c r="M287"/>
      <c r="N287"/>
      <c r="O287"/>
    </row>
    <row r="288" spans="2:15" ht="45">
      <c r="B288" s="18" t="s">
        <v>535</v>
      </c>
      <c r="C288" s="19" t="s">
        <v>534</v>
      </c>
      <c r="D288" s="19" t="s">
        <v>2</v>
      </c>
      <c r="E288" s="23"/>
      <c r="F288" s="21">
        <v>5.6</v>
      </c>
      <c r="G288" s="20">
        <v>612192</v>
      </c>
      <c r="H288" s="20"/>
      <c r="I288" s="20">
        <f t="shared" si="24"/>
        <v>0</v>
      </c>
      <c r="J288" s="22">
        <f t="shared" si="23"/>
        <v>0</v>
      </c>
      <c r="K288" s="23"/>
      <c r="L288" s="109" t="s">
        <v>701</v>
      </c>
      <c r="M288"/>
      <c r="N288"/>
      <c r="O288"/>
    </row>
    <row r="289" spans="2:15" ht="45">
      <c r="B289" s="18" t="s">
        <v>169</v>
      </c>
      <c r="C289" s="19" t="s">
        <v>168</v>
      </c>
      <c r="D289" s="19" t="s">
        <v>2</v>
      </c>
      <c r="E289" s="23">
        <v>515000</v>
      </c>
      <c r="F289" s="21">
        <v>19.96</v>
      </c>
      <c r="G289" s="20">
        <v>10279400</v>
      </c>
      <c r="H289" s="20">
        <v>59862</v>
      </c>
      <c r="I289" s="20">
        <f t="shared" si="24"/>
        <v>1194845.52</v>
      </c>
      <c r="J289" s="22">
        <f t="shared" si="23"/>
        <v>0.1162368932038835</v>
      </c>
      <c r="K289" s="23">
        <v>12</v>
      </c>
      <c r="L289" s="109" t="s">
        <v>701</v>
      </c>
      <c r="M289"/>
      <c r="N289"/>
      <c r="O289"/>
    </row>
    <row r="290" spans="2:12" s="9" customFormat="1" ht="42.75">
      <c r="B290" s="24"/>
      <c r="C290" s="25"/>
      <c r="D290" s="29"/>
      <c r="E290" s="29">
        <f>SUM(E282:E289)</f>
        <v>1134346</v>
      </c>
      <c r="F290" s="29"/>
      <c r="G290" s="27">
        <f>SUM(G282:G289)</f>
        <v>22737357.380000003</v>
      </c>
      <c r="H290" s="27">
        <f>SUM(H282:H289)</f>
        <v>295221</v>
      </c>
      <c r="I290" s="27">
        <f>SUM(I282:I289)</f>
        <v>3330053.82</v>
      </c>
      <c r="J290" s="28">
        <f t="shared" si="23"/>
        <v>0.14645738131948205</v>
      </c>
      <c r="K290" s="29">
        <f>SUM(K282:K289)</f>
        <v>29</v>
      </c>
      <c r="L290" s="110" t="s">
        <v>701</v>
      </c>
    </row>
    <row r="291" spans="2:12" s="7" customFormat="1" ht="71.25">
      <c r="B291" s="30" t="s">
        <v>382</v>
      </c>
      <c r="C291" s="26" t="s">
        <v>381</v>
      </c>
      <c r="D291" s="26" t="s">
        <v>2</v>
      </c>
      <c r="E291" s="31"/>
      <c r="F291" s="29" t="s">
        <v>720</v>
      </c>
      <c r="G291" s="27">
        <v>93700</v>
      </c>
      <c r="H291" s="27"/>
      <c r="I291" s="27">
        <f aca="true" t="shared" si="25" ref="I291:I299">H291*F291</f>
        <v>0</v>
      </c>
      <c r="J291" s="28">
        <f t="shared" si="23"/>
        <v>0</v>
      </c>
      <c r="K291" s="31"/>
      <c r="L291" s="110" t="s">
        <v>727</v>
      </c>
    </row>
    <row r="292" spans="2:15" ht="30">
      <c r="B292" s="18" t="s">
        <v>92</v>
      </c>
      <c r="C292" s="19" t="s">
        <v>91</v>
      </c>
      <c r="D292" s="19" t="s">
        <v>2</v>
      </c>
      <c r="E292" s="23"/>
      <c r="F292" s="21" t="s">
        <v>720</v>
      </c>
      <c r="G292" s="20">
        <v>44130</v>
      </c>
      <c r="H292" s="20"/>
      <c r="I292" s="20">
        <f t="shared" si="25"/>
        <v>0</v>
      </c>
      <c r="J292" s="22">
        <f t="shared" si="23"/>
        <v>0</v>
      </c>
      <c r="K292" s="23"/>
      <c r="L292" s="109" t="s">
        <v>711</v>
      </c>
      <c r="M292"/>
      <c r="N292"/>
      <c r="O292"/>
    </row>
    <row r="293" spans="2:15" ht="30">
      <c r="B293" s="18" t="s">
        <v>341</v>
      </c>
      <c r="C293" s="19" t="s">
        <v>340</v>
      </c>
      <c r="D293" s="19" t="s">
        <v>2</v>
      </c>
      <c r="E293" s="23">
        <v>57561</v>
      </c>
      <c r="F293" s="21" t="s">
        <v>720</v>
      </c>
      <c r="G293" s="20">
        <v>57561</v>
      </c>
      <c r="H293" s="20">
        <v>3289</v>
      </c>
      <c r="I293" s="20">
        <f t="shared" si="25"/>
        <v>3289</v>
      </c>
      <c r="J293" s="22">
        <f t="shared" si="23"/>
        <v>0.057139382568058235</v>
      </c>
      <c r="K293" s="23">
        <v>2</v>
      </c>
      <c r="L293" s="109" t="s">
        <v>711</v>
      </c>
      <c r="M293"/>
      <c r="N293"/>
      <c r="O293"/>
    </row>
    <row r="294" spans="2:15" ht="30">
      <c r="B294" s="18" t="s">
        <v>96</v>
      </c>
      <c r="C294" s="19" t="s">
        <v>95</v>
      </c>
      <c r="D294" s="19" t="s">
        <v>2</v>
      </c>
      <c r="E294" s="23"/>
      <c r="F294" s="21">
        <v>0.9</v>
      </c>
      <c r="G294" s="20">
        <v>14989.5</v>
      </c>
      <c r="H294" s="20"/>
      <c r="I294" s="20">
        <f t="shared" si="25"/>
        <v>0</v>
      </c>
      <c r="J294" s="22">
        <f t="shared" si="23"/>
        <v>0</v>
      </c>
      <c r="K294" s="23"/>
      <c r="L294" s="109" t="s">
        <v>711</v>
      </c>
      <c r="M294"/>
      <c r="N294"/>
      <c r="O294"/>
    </row>
    <row r="295" spans="2:15" ht="30">
      <c r="B295" s="18" t="s">
        <v>752</v>
      </c>
      <c r="C295" s="19" t="s">
        <v>398</v>
      </c>
      <c r="D295" s="19" t="s">
        <v>2</v>
      </c>
      <c r="E295" s="23"/>
      <c r="F295" s="21" t="s">
        <v>28</v>
      </c>
      <c r="G295" s="20">
        <v>157710</v>
      </c>
      <c r="H295" s="20"/>
      <c r="I295" s="20">
        <f t="shared" si="25"/>
        <v>0</v>
      </c>
      <c r="J295" s="22">
        <f t="shared" si="23"/>
        <v>0</v>
      </c>
      <c r="K295" s="23"/>
      <c r="L295" s="109" t="s">
        <v>711</v>
      </c>
      <c r="M295"/>
      <c r="N295"/>
      <c r="O295"/>
    </row>
    <row r="296" spans="2:15" ht="30">
      <c r="B296" s="18" t="s">
        <v>347</v>
      </c>
      <c r="C296" s="19" t="s">
        <v>346</v>
      </c>
      <c r="D296" s="19" t="s">
        <v>2</v>
      </c>
      <c r="E296" s="23">
        <v>110019</v>
      </c>
      <c r="F296" s="21">
        <v>0.55</v>
      </c>
      <c r="G296" s="20">
        <v>60510.45</v>
      </c>
      <c r="H296" s="20">
        <v>0</v>
      </c>
      <c r="I296" s="20">
        <f t="shared" si="25"/>
        <v>0</v>
      </c>
      <c r="J296" s="22">
        <f t="shared" si="23"/>
        <v>0</v>
      </c>
      <c r="K296" s="23">
        <v>1</v>
      </c>
      <c r="L296" s="109" t="s">
        <v>711</v>
      </c>
      <c r="M296"/>
      <c r="N296"/>
      <c r="O296"/>
    </row>
    <row r="297" spans="2:15" ht="30">
      <c r="B297" s="18" t="s">
        <v>460</v>
      </c>
      <c r="C297" s="19" t="s">
        <v>459</v>
      </c>
      <c r="D297" s="19" t="s">
        <v>2</v>
      </c>
      <c r="E297" s="23">
        <v>2850000</v>
      </c>
      <c r="F297" s="21">
        <v>3.36</v>
      </c>
      <c r="G297" s="20">
        <v>9576000</v>
      </c>
      <c r="H297" s="20">
        <v>0</v>
      </c>
      <c r="I297" s="20">
        <f t="shared" si="25"/>
        <v>0</v>
      </c>
      <c r="J297" s="22">
        <f t="shared" si="23"/>
        <v>0</v>
      </c>
      <c r="K297" s="23">
        <v>4</v>
      </c>
      <c r="L297" s="109" t="s">
        <v>711</v>
      </c>
      <c r="M297"/>
      <c r="N297"/>
      <c r="O297"/>
    </row>
    <row r="298" spans="2:15" ht="30">
      <c r="B298" s="18" t="s">
        <v>638</v>
      </c>
      <c r="C298" s="19" t="s">
        <v>637</v>
      </c>
      <c r="D298" s="19" t="s">
        <v>2</v>
      </c>
      <c r="E298" s="23">
        <v>112537</v>
      </c>
      <c r="F298" s="21">
        <v>6.06</v>
      </c>
      <c r="G298" s="20">
        <v>681974.22</v>
      </c>
      <c r="H298" s="20">
        <v>4360</v>
      </c>
      <c r="I298" s="20">
        <f t="shared" si="25"/>
        <v>26421.6</v>
      </c>
      <c r="J298" s="22">
        <f t="shared" si="23"/>
        <v>0.038742813474679436</v>
      </c>
      <c r="K298" s="23">
        <v>1</v>
      </c>
      <c r="L298" s="109" t="s">
        <v>711</v>
      </c>
      <c r="M298"/>
      <c r="N298"/>
      <c r="O298"/>
    </row>
    <row r="299" spans="2:15" ht="30">
      <c r="B299" s="18" t="s">
        <v>636</v>
      </c>
      <c r="C299" s="19" t="s">
        <v>635</v>
      </c>
      <c r="D299" s="19" t="s">
        <v>2</v>
      </c>
      <c r="E299" s="23">
        <v>42460</v>
      </c>
      <c r="F299" s="21">
        <v>1.2</v>
      </c>
      <c r="G299" s="20">
        <v>50952</v>
      </c>
      <c r="H299" s="20">
        <v>0</v>
      </c>
      <c r="I299" s="20">
        <f t="shared" si="25"/>
        <v>0</v>
      </c>
      <c r="J299" s="22">
        <f t="shared" si="23"/>
        <v>0</v>
      </c>
      <c r="K299" s="23">
        <v>1</v>
      </c>
      <c r="L299" s="109" t="s">
        <v>711</v>
      </c>
      <c r="M299"/>
      <c r="N299"/>
      <c r="O299"/>
    </row>
    <row r="300" spans="2:12" s="7" customFormat="1" ht="42.75">
      <c r="B300" s="24"/>
      <c r="C300" s="25"/>
      <c r="D300" s="29"/>
      <c r="E300" s="29">
        <f>SUM(E292:E299)</f>
        <v>3172577</v>
      </c>
      <c r="F300" s="29"/>
      <c r="G300" s="27">
        <f>SUM(G292:G299)</f>
        <v>10643827.17</v>
      </c>
      <c r="H300" s="27">
        <f>SUM(H292:H299)</f>
        <v>7649</v>
      </c>
      <c r="I300" s="27">
        <f>SUM(I292:I299)</f>
        <v>29710.6</v>
      </c>
      <c r="J300" s="28">
        <f t="shared" si="23"/>
        <v>0.00279134558702159</v>
      </c>
      <c r="K300" s="29">
        <f>SUM(K292:K299)</f>
        <v>9</v>
      </c>
      <c r="L300" s="110" t="s">
        <v>711</v>
      </c>
    </row>
    <row r="301" spans="2:15" ht="45">
      <c r="B301" s="18" t="s">
        <v>33</v>
      </c>
      <c r="C301" s="19" t="s">
        <v>32</v>
      </c>
      <c r="D301" s="19" t="s">
        <v>2</v>
      </c>
      <c r="E301" s="23">
        <v>1800000</v>
      </c>
      <c r="F301" s="21" t="s">
        <v>739</v>
      </c>
      <c r="G301" s="20">
        <v>10800000</v>
      </c>
      <c r="H301" s="20">
        <v>119921</v>
      </c>
      <c r="I301" s="20">
        <f aca="true" t="shared" si="26" ref="I301:I338">H301*F301</f>
        <v>719526</v>
      </c>
      <c r="J301" s="22">
        <f t="shared" si="23"/>
        <v>0.06662277777777778</v>
      </c>
      <c r="K301" s="23">
        <v>1</v>
      </c>
      <c r="L301" s="109" t="s">
        <v>717</v>
      </c>
      <c r="M301"/>
      <c r="N301"/>
      <c r="O301"/>
    </row>
    <row r="302" spans="2:15" ht="45">
      <c r="B302" s="18" t="s">
        <v>370</v>
      </c>
      <c r="C302" s="19" t="s">
        <v>369</v>
      </c>
      <c r="D302" s="19" t="s">
        <v>5</v>
      </c>
      <c r="E302" s="23">
        <v>10178687</v>
      </c>
      <c r="F302" s="21">
        <v>1.96</v>
      </c>
      <c r="G302" s="20">
        <v>19950226.52</v>
      </c>
      <c r="H302" s="20">
        <v>8028401</v>
      </c>
      <c r="I302" s="20">
        <f t="shared" si="26"/>
        <v>15735665.959999999</v>
      </c>
      <c r="J302" s="22">
        <f t="shared" si="23"/>
        <v>0.7887462302357858</v>
      </c>
      <c r="K302" s="23">
        <v>14</v>
      </c>
      <c r="L302" s="109" t="s">
        <v>717</v>
      </c>
      <c r="M302"/>
      <c r="N302"/>
      <c r="O302"/>
    </row>
    <row r="303" spans="2:15" ht="45">
      <c r="B303" s="18" t="s">
        <v>45</v>
      </c>
      <c r="C303" s="19" t="s">
        <v>44</v>
      </c>
      <c r="D303" s="19" t="s">
        <v>2</v>
      </c>
      <c r="E303" s="23"/>
      <c r="F303" s="21" t="s">
        <v>720</v>
      </c>
      <c r="G303" s="20">
        <v>50000</v>
      </c>
      <c r="H303" s="20"/>
      <c r="I303" s="20">
        <f t="shared" si="26"/>
        <v>0</v>
      </c>
      <c r="J303" s="22">
        <f t="shared" si="23"/>
        <v>0</v>
      </c>
      <c r="K303" s="23"/>
      <c r="L303" s="109" t="s">
        <v>717</v>
      </c>
      <c r="M303"/>
      <c r="N303"/>
      <c r="O303"/>
    </row>
    <row r="304" spans="2:15" ht="45">
      <c r="B304" s="18" t="s">
        <v>76</v>
      </c>
      <c r="C304" s="19" t="s">
        <v>75</v>
      </c>
      <c r="D304" s="19" t="s">
        <v>2</v>
      </c>
      <c r="E304" s="23">
        <v>719703</v>
      </c>
      <c r="F304" s="21">
        <v>1.1</v>
      </c>
      <c r="G304" s="20">
        <v>791673.3</v>
      </c>
      <c r="H304" s="20">
        <v>250</v>
      </c>
      <c r="I304" s="20">
        <f t="shared" si="26"/>
        <v>275</v>
      </c>
      <c r="J304" s="22">
        <f t="shared" si="23"/>
        <v>0.0003473655104953015</v>
      </c>
      <c r="K304" s="23">
        <v>1</v>
      </c>
      <c r="L304" s="109" t="s">
        <v>717</v>
      </c>
      <c r="M304"/>
      <c r="N304"/>
      <c r="O304"/>
    </row>
    <row r="305" spans="2:15" ht="45">
      <c r="B305" s="18" t="s">
        <v>37</v>
      </c>
      <c r="C305" s="19" t="s">
        <v>36</v>
      </c>
      <c r="D305" s="19" t="s">
        <v>2</v>
      </c>
      <c r="E305" s="23">
        <v>397235</v>
      </c>
      <c r="F305" s="21">
        <v>3.26</v>
      </c>
      <c r="G305" s="20">
        <v>1315755.56</v>
      </c>
      <c r="H305" s="20">
        <v>30103</v>
      </c>
      <c r="I305" s="20">
        <f t="shared" si="26"/>
        <v>98135.78</v>
      </c>
      <c r="J305" s="22">
        <f t="shared" si="23"/>
        <v>0.07458511518659286</v>
      </c>
      <c r="K305" s="23">
        <v>10</v>
      </c>
      <c r="L305" s="109" t="s">
        <v>717</v>
      </c>
      <c r="M305"/>
      <c r="N305"/>
      <c r="O305"/>
    </row>
    <row r="306" spans="2:15" ht="45">
      <c r="B306" s="18" t="s">
        <v>630</v>
      </c>
      <c r="C306" s="19" t="s">
        <v>629</v>
      </c>
      <c r="D306" s="19" t="s">
        <v>2</v>
      </c>
      <c r="E306" s="23"/>
      <c r="F306" s="21">
        <v>32.76</v>
      </c>
      <c r="G306" s="20">
        <v>4219225.92</v>
      </c>
      <c r="H306" s="20"/>
      <c r="I306" s="20">
        <f t="shared" si="26"/>
        <v>0</v>
      </c>
      <c r="J306" s="22">
        <f t="shared" si="23"/>
        <v>0</v>
      </c>
      <c r="K306" s="23"/>
      <c r="L306" s="109" t="s">
        <v>717</v>
      </c>
      <c r="M306"/>
      <c r="N306"/>
      <c r="O306"/>
    </row>
    <row r="307" spans="2:15" ht="45">
      <c r="B307" s="18" t="s">
        <v>100</v>
      </c>
      <c r="C307" s="19" t="s">
        <v>99</v>
      </c>
      <c r="D307" s="19" t="s">
        <v>2</v>
      </c>
      <c r="E307" s="23"/>
      <c r="F307" s="21" t="s">
        <v>28</v>
      </c>
      <c r="G307" s="20">
        <v>126774</v>
      </c>
      <c r="H307" s="20"/>
      <c r="I307" s="20">
        <f t="shared" si="26"/>
        <v>0</v>
      </c>
      <c r="J307" s="22">
        <f t="shared" si="23"/>
        <v>0</v>
      </c>
      <c r="K307" s="23"/>
      <c r="L307" s="109" t="s">
        <v>717</v>
      </c>
      <c r="M307"/>
      <c r="N307"/>
      <c r="O307"/>
    </row>
    <row r="308" spans="2:15" ht="45">
      <c r="B308" s="18" t="s">
        <v>198</v>
      </c>
      <c r="C308" s="19" t="s">
        <v>197</v>
      </c>
      <c r="D308" s="19" t="s">
        <v>2</v>
      </c>
      <c r="E308" s="23"/>
      <c r="F308" s="21" t="s">
        <v>720</v>
      </c>
      <c r="G308" s="20">
        <v>180006</v>
      </c>
      <c r="H308" s="20"/>
      <c r="I308" s="20">
        <f t="shared" si="26"/>
        <v>0</v>
      </c>
      <c r="J308" s="22">
        <f t="shared" si="23"/>
        <v>0</v>
      </c>
      <c r="K308" s="23"/>
      <c r="L308" s="109" t="s">
        <v>717</v>
      </c>
      <c r="M308"/>
      <c r="N308"/>
      <c r="O308"/>
    </row>
    <row r="309" spans="2:15" ht="45">
      <c r="B309" s="18" t="s">
        <v>574</v>
      </c>
      <c r="C309" s="19" t="s">
        <v>573</v>
      </c>
      <c r="D309" s="19" t="s">
        <v>2</v>
      </c>
      <c r="E309" s="23"/>
      <c r="F309" s="21" t="s">
        <v>719</v>
      </c>
      <c r="G309" s="20">
        <v>56000000</v>
      </c>
      <c r="H309" s="20"/>
      <c r="I309" s="20">
        <f t="shared" si="26"/>
        <v>0</v>
      </c>
      <c r="J309" s="22">
        <f t="shared" si="23"/>
        <v>0</v>
      </c>
      <c r="K309" s="23"/>
      <c r="L309" s="109" t="s">
        <v>717</v>
      </c>
      <c r="M309"/>
      <c r="N309"/>
      <c r="O309"/>
    </row>
    <row r="310" spans="2:15" ht="45">
      <c r="B310" s="18" t="s">
        <v>253</v>
      </c>
      <c r="C310" s="19" t="s">
        <v>252</v>
      </c>
      <c r="D310" s="19" t="s">
        <v>2</v>
      </c>
      <c r="E310" s="23"/>
      <c r="F310" s="21">
        <v>1.1</v>
      </c>
      <c r="G310" s="20">
        <v>273200.4</v>
      </c>
      <c r="H310" s="20"/>
      <c r="I310" s="20">
        <f t="shared" si="26"/>
        <v>0</v>
      </c>
      <c r="J310" s="22">
        <f t="shared" si="23"/>
        <v>0</v>
      </c>
      <c r="K310" s="23"/>
      <c r="L310" s="109" t="s">
        <v>717</v>
      </c>
      <c r="M310"/>
      <c r="N310"/>
      <c r="O310"/>
    </row>
    <row r="311" spans="2:15" ht="45">
      <c r="B311" s="18" t="s">
        <v>125</v>
      </c>
      <c r="C311" s="19" t="s">
        <v>124</v>
      </c>
      <c r="D311" s="19" t="s">
        <v>2</v>
      </c>
      <c r="E311" s="23">
        <v>642022194</v>
      </c>
      <c r="F311" s="21">
        <v>129.53</v>
      </c>
      <c r="G311" s="20">
        <v>667079.5</v>
      </c>
      <c r="H311" s="20">
        <v>5</v>
      </c>
      <c r="I311" s="20">
        <f t="shared" si="26"/>
        <v>647.65</v>
      </c>
      <c r="J311" s="22">
        <f t="shared" si="23"/>
        <v>0.000970873786407767</v>
      </c>
      <c r="K311" s="23">
        <v>3</v>
      </c>
      <c r="L311" s="109" t="s">
        <v>717</v>
      </c>
      <c r="M311"/>
      <c r="N311"/>
      <c r="O311"/>
    </row>
    <row r="312" spans="2:15" ht="45">
      <c r="B312" s="18" t="s">
        <v>218</v>
      </c>
      <c r="C312" s="19" t="s">
        <v>217</v>
      </c>
      <c r="D312" s="19" t="s">
        <v>2</v>
      </c>
      <c r="E312" s="23"/>
      <c r="F312" s="21">
        <v>0.55</v>
      </c>
      <c r="G312" s="20">
        <v>42372.55</v>
      </c>
      <c r="H312" s="20"/>
      <c r="I312" s="20">
        <f t="shared" si="26"/>
        <v>0</v>
      </c>
      <c r="J312" s="22">
        <f t="shared" si="23"/>
        <v>0</v>
      </c>
      <c r="K312" s="23"/>
      <c r="L312" s="109" t="s">
        <v>717</v>
      </c>
      <c r="M312"/>
      <c r="N312"/>
      <c r="O312"/>
    </row>
    <row r="313" spans="2:15" ht="45">
      <c r="B313" s="18" t="s">
        <v>214</v>
      </c>
      <c r="C313" s="19" t="s">
        <v>213</v>
      </c>
      <c r="D313" s="19" t="s">
        <v>2</v>
      </c>
      <c r="E313" s="23">
        <v>1943995</v>
      </c>
      <c r="F313" s="21">
        <v>3.25</v>
      </c>
      <c r="G313" s="20">
        <v>6317983.75</v>
      </c>
      <c r="H313" s="20">
        <v>112310</v>
      </c>
      <c r="I313" s="20">
        <f t="shared" si="26"/>
        <v>365007.5</v>
      </c>
      <c r="J313" s="22">
        <f t="shared" si="23"/>
        <v>0.05777278233740313</v>
      </c>
      <c r="K313" s="23">
        <v>12</v>
      </c>
      <c r="L313" s="109" t="s">
        <v>717</v>
      </c>
      <c r="M313"/>
      <c r="N313"/>
      <c r="O313"/>
    </row>
    <row r="314" spans="2:15" ht="45">
      <c r="B314" s="18" t="s">
        <v>212</v>
      </c>
      <c r="C314" s="19" t="s">
        <v>211</v>
      </c>
      <c r="D314" s="19" t="s">
        <v>2</v>
      </c>
      <c r="E314" s="23">
        <v>231224</v>
      </c>
      <c r="F314" s="21">
        <v>1.71</v>
      </c>
      <c r="G314" s="20">
        <v>395393.04</v>
      </c>
      <c r="H314" s="20">
        <v>910</v>
      </c>
      <c r="I314" s="20">
        <f t="shared" si="26"/>
        <v>1556.1</v>
      </c>
      <c r="J314" s="22">
        <f t="shared" si="23"/>
        <v>0.00393557762170017</v>
      </c>
      <c r="K314" s="23">
        <v>1</v>
      </c>
      <c r="L314" s="109" t="s">
        <v>717</v>
      </c>
      <c r="M314"/>
      <c r="N314"/>
      <c r="O314"/>
    </row>
    <row r="315" spans="2:15" ht="45">
      <c r="B315" s="18" t="s">
        <v>264</v>
      </c>
      <c r="C315" s="19" t="s">
        <v>263</v>
      </c>
      <c r="D315" s="19" t="s">
        <v>2</v>
      </c>
      <c r="E315" s="23"/>
      <c r="F315" s="21" t="s">
        <v>750</v>
      </c>
      <c r="G315" s="20">
        <v>73488</v>
      </c>
      <c r="H315" s="20"/>
      <c r="I315" s="20">
        <f t="shared" si="26"/>
        <v>0</v>
      </c>
      <c r="J315" s="22">
        <f t="shared" si="23"/>
        <v>0</v>
      </c>
      <c r="K315" s="23"/>
      <c r="L315" s="109" t="s">
        <v>717</v>
      </c>
      <c r="M315"/>
      <c r="N315"/>
      <c r="O315"/>
    </row>
    <row r="316" spans="2:15" ht="45">
      <c r="B316" s="18" t="s">
        <v>272</v>
      </c>
      <c r="C316" s="19" t="s">
        <v>271</v>
      </c>
      <c r="D316" s="19" t="s">
        <v>2</v>
      </c>
      <c r="E316" s="23">
        <v>87776</v>
      </c>
      <c r="F316" s="21">
        <v>1.3</v>
      </c>
      <c r="G316" s="20">
        <v>114108.8</v>
      </c>
      <c r="H316" s="20">
        <v>25</v>
      </c>
      <c r="I316" s="20">
        <f t="shared" si="26"/>
        <v>32.5</v>
      </c>
      <c r="J316" s="22">
        <f t="shared" si="23"/>
        <v>0.00028481589500546845</v>
      </c>
      <c r="K316" s="23">
        <v>1</v>
      </c>
      <c r="L316" s="109" t="s">
        <v>717</v>
      </c>
      <c r="M316"/>
      <c r="N316"/>
      <c r="O316"/>
    </row>
    <row r="317" spans="2:15" ht="45">
      <c r="B317" s="18" t="s">
        <v>353</v>
      </c>
      <c r="C317" s="19" t="s">
        <v>352</v>
      </c>
      <c r="D317" s="19" t="s">
        <v>2</v>
      </c>
      <c r="E317" s="23"/>
      <c r="F317" s="21">
        <v>0.21</v>
      </c>
      <c r="G317" s="20">
        <v>52675.56</v>
      </c>
      <c r="H317" s="20"/>
      <c r="I317" s="20">
        <f t="shared" si="26"/>
        <v>0</v>
      </c>
      <c r="J317" s="22">
        <f t="shared" si="23"/>
        <v>0</v>
      </c>
      <c r="K317" s="23"/>
      <c r="L317" s="109" t="s">
        <v>717</v>
      </c>
      <c r="M317"/>
      <c r="N317"/>
      <c r="O317"/>
    </row>
    <row r="318" spans="2:15" ht="45">
      <c r="B318" s="18" t="s">
        <v>194</v>
      </c>
      <c r="C318" s="19" t="s">
        <v>193</v>
      </c>
      <c r="D318" s="19" t="s">
        <v>2</v>
      </c>
      <c r="E318" s="23"/>
      <c r="F318" s="21">
        <v>2.5</v>
      </c>
      <c r="G318" s="20">
        <v>13704240</v>
      </c>
      <c r="H318" s="20"/>
      <c r="I318" s="20">
        <f t="shared" si="26"/>
        <v>0</v>
      </c>
      <c r="J318" s="22">
        <f t="shared" si="23"/>
        <v>0</v>
      </c>
      <c r="K318" s="23"/>
      <c r="L318" s="109" t="s">
        <v>717</v>
      </c>
      <c r="M318"/>
      <c r="N318"/>
      <c r="O318"/>
    </row>
    <row r="319" spans="2:15" ht="45">
      <c r="B319" s="18" t="s">
        <v>458</v>
      </c>
      <c r="C319" s="19" t="s">
        <v>457</v>
      </c>
      <c r="D319" s="19" t="s">
        <v>2</v>
      </c>
      <c r="E319" s="23">
        <v>50000</v>
      </c>
      <c r="F319" s="21">
        <v>2.5</v>
      </c>
      <c r="G319" s="20">
        <v>125000</v>
      </c>
      <c r="H319" s="20">
        <v>49300</v>
      </c>
      <c r="I319" s="20">
        <f t="shared" si="26"/>
        <v>123250</v>
      </c>
      <c r="J319" s="22">
        <f t="shared" si="23"/>
        <v>0.986</v>
      </c>
      <c r="K319" s="23">
        <v>3</v>
      </c>
      <c r="L319" s="109" t="s">
        <v>717</v>
      </c>
      <c r="M319"/>
      <c r="N319"/>
      <c r="O319"/>
    </row>
    <row r="320" spans="2:15" ht="45">
      <c r="B320" s="18" t="s">
        <v>464</v>
      </c>
      <c r="C320" s="19" t="s">
        <v>463</v>
      </c>
      <c r="D320" s="19" t="s">
        <v>2</v>
      </c>
      <c r="E320" s="23"/>
      <c r="F320" s="21">
        <v>1.3</v>
      </c>
      <c r="G320" s="20">
        <v>314802.8</v>
      </c>
      <c r="H320" s="20"/>
      <c r="I320" s="20">
        <f t="shared" si="26"/>
        <v>0</v>
      </c>
      <c r="J320" s="22">
        <f t="shared" si="23"/>
        <v>0</v>
      </c>
      <c r="K320" s="23"/>
      <c r="L320" s="109" t="s">
        <v>717</v>
      </c>
      <c r="M320"/>
      <c r="N320"/>
      <c r="O320"/>
    </row>
    <row r="321" spans="2:15" ht="45">
      <c r="B321" s="18" t="s">
        <v>234</v>
      </c>
      <c r="C321" s="19" t="s">
        <v>233</v>
      </c>
      <c r="D321" s="19" t="s">
        <v>5</v>
      </c>
      <c r="E321" s="23"/>
      <c r="F321" s="21">
        <v>3.5</v>
      </c>
      <c r="G321" s="20">
        <v>406994</v>
      </c>
      <c r="H321" s="20"/>
      <c r="I321" s="20">
        <f t="shared" si="26"/>
        <v>0</v>
      </c>
      <c r="J321" s="22">
        <f t="shared" si="23"/>
        <v>0</v>
      </c>
      <c r="K321" s="23"/>
      <c r="L321" s="109" t="s">
        <v>717</v>
      </c>
      <c r="M321"/>
      <c r="N321"/>
      <c r="O321"/>
    </row>
    <row r="322" spans="2:15" ht="45">
      <c r="B322" s="18" t="s">
        <v>238</v>
      </c>
      <c r="C322" s="19" t="s">
        <v>237</v>
      </c>
      <c r="D322" s="19" t="s">
        <v>2</v>
      </c>
      <c r="E322" s="23"/>
      <c r="F322" s="21" t="s">
        <v>720</v>
      </c>
      <c r="G322" s="20">
        <v>228943</v>
      </c>
      <c r="H322" s="20"/>
      <c r="I322" s="20">
        <f t="shared" si="26"/>
        <v>0</v>
      </c>
      <c r="J322" s="22">
        <f t="shared" si="23"/>
        <v>0</v>
      </c>
      <c r="K322" s="23"/>
      <c r="L322" s="109" t="s">
        <v>717</v>
      </c>
      <c r="M322"/>
      <c r="N322"/>
      <c r="O322"/>
    </row>
    <row r="323" spans="2:15" ht="45">
      <c r="B323" s="18" t="s">
        <v>562</v>
      </c>
      <c r="C323" s="19" t="s">
        <v>561</v>
      </c>
      <c r="D323" s="19" t="s">
        <v>2</v>
      </c>
      <c r="E323" s="23">
        <v>201804</v>
      </c>
      <c r="F323" s="21">
        <v>1.78</v>
      </c>
      <c r="G323" s="20">
        <v>359211.12</v>
      </c>
      <c r="H323" s="20">
        <v>42</v>
      </c>
      <c r="I323" s="20">
        <f t="shared" si="26"/>
        <v>74.76</v>
      </c>
      <c r="J323" s="22">
        <f t="shared" si="23"/>
        <v>0.00020812273294880181</v>
      </c>
      <c r="K323" s="23">
        <v>1</v>
      </c>
      <c r="L323" s="109" t="s">
        <v>717</v>
      </c>
      <c r="M323"/>
      <c r="N323"/>
      <c r="O323"/>
    </row>
    <row r="324" spans="2:15" ht="45">
      <c r="B324" s="18" t="s">
        <v>564</v>
      </c>
      <c r="C324" s="19" t="s">
        <v>563</v>
      </c>
      <c r="D324" s="19" t="s">
        <v>2</v>
      </c>
      <c r="E324" s="23"/>
      <c r="F324" s="21">
        <v>0.8</v>
      </c>
      <c r="G324" s="20">
        <v>603888</v>
      </c>
      <c r="H324" s="20"/>
      <c r="I324" s="20">
        <f t="shared" si="26"/>
        <v>0</v>
      </c>
      <c r="J324" s="22">
        <f t="shared" si="23"/>
        <v>0</v>
      </c>
      <c r="K324" s="23"/>
      <c r="L324" s="109" t="s">
        <v>717</v>
      </c>
      <c r="M324"/>
      <c r="N324"/>
      <c r="O324"/>
    </row>
    <row r="325" spans="2:15" ht="45">
      <c r="B325" s="18" t="s">
        <v>503</v>
      </c>
      <c r="C325" s="19" t="s">
        <v>502</v>
      </c>
      <c r="D325" s="19" t="s">
        <v>2</v>
      </c>
      <c r="E325" s="23">
        <v>780660</v>
      </c>
      <c r="F325" s="21">
        <v>0.74</v>
      </c>
      <c r="G325" s="20">
        <v>577688.4</v>
      </c>
      <c r="H325" s="20">
        <v>3738</v>
      </c>
      <c r="I325" s="20">
        <f t="shared" si="26"/>
        <v>2766.12</v>
      </c>
      <c r="J325" s="22">
        <f aca="true" t="shared" si="27" ref="J325:J363">I325/G325</f>
        <v>0.004788256090999923</v>
      </c>
      <c r="K325" s="23">
        <v>4</v>
      </c>
      <c r="L325" s="109" t="s">
        <v>717</v>
      </c>
      <c r="M325"/>
      <c r="N325"/>
      <c r="O325"/>
    </row>
    <row r="326" spans="2:15" ht="45">
      <c r="B326" s="18" t="s">
        <v>175</v>
      </c>
      <c r="C326" s="19" t="s">
        <v>174</v>
      </c>
      <c r="D326" s="19" t="s">
        <v>5</v>
      </c>
      <c r="E326" s="23">
        <v>2673899</v>
      </c>
      <c r="F326" s="21">
        <v>3.06</v>
      </c>
      <c r="G326" s="20">
        <v>8182130.94</v>
      </c>
      <c r="H326" s="20">
        <v>34923</v>
      </c>
      <c r="I326" s="20">
        <f t="shared" si="26"/>
        <v>106864.38</v>
      </c>
      <c r="J326" s="22">
        <f t="shared" si="27"/>
        <v>0.013060702741577</v>
      </c>
      <c r="K326" s="23">
        <v>30</v>
      </c>
      <c r="L326" s="109" t="s">
        <v>717</v>
      </c>
      <c r="M326"/>
      <c r="N326"/>
      <c r="O326"/>
    </row>
    <row r="327" spans="2:15" ht="45">
      <c r="B327" s="18" t="s">
        <v>242</v>
      </c>
      <c r="C327" s="19" t="s">
        <v>241</v>
      </c>
      <c r="D327" s="19" t="s">
        <v>2</v>
      </c>
      <c r="E327" s="23">
        <v>386538</v>
      </c>
      <c r="F327" s="21">
        <v>4.93</v>
      </c>
      <c r="G327" s="20">
        <v>1905632.34</v>
      </c>
      <c r="H327" s="20">
        <v>87559</v>
      </c>
      <c r="I327" s="20">
        <f t="shared" si="26"/>
        <v>431665.87</v>
      </c>
      <c r="J327" s="22">
        <f t="shared" si="27"/>
        <v>0.2265210664928157</v>
      </c>
      <c r="K327" s="23">
        <v>6</v>
      </c>
      <c r="L327" s="109" t="s">
        <v>717</v>
      </c>
      <c r="M327"/>
      <c r="N327"/>
      <c r="O327"/>
    </row>
    <row r="328" spans="2:15" ht="45">
      <c r="B328" s="18" t="s">
        <v>85</v>
      </c>
      <c r="C328" s="19" t="s">
        <v>84</v>
      </c>
      <c r="D328" s="19" t="s">
        <v>5</v>
      </c>
      <c r="E328" s="23">
        <v>1750000</v>
      </c>
      <c r="F328" s="21">
        <v>13.99</v>
      </c>
      <c r="G328" s="20">
        <v>24482500</v>
      </c>
      <c r="H328" s="20">
        <v>413734</v>
      </c>
      <c r="I328" s="20">
        <f t="shared" si="26"/>
        <v>5788138.66</v>
      </c>
      <c r="J328" s="22">
        <f t="shared" si="27"/>
        <v>0.23641942857142859</v>
      </c>
      <c r="K328" s="23">
        <v>29</v>
      </c>
      <c r="L328" s="109" t="s">
        <v>717</v>
      </c>
      <c r="M328"/>
      <c r="N328"/>
      <c r="O328"/>
    </row>
    <row r="329" spans="2:15" ht="45">
      <c r="B329" s="18" t="s">
        <v>246</v>
      </c>
      <c r="C329" s="19" t="s">
        <v>245</v>
      </c>
      <c r="D329" s="19" t="s">
        <v>5</v>
      </c>
      <c r="E329" s="23"/>
      <c r="F329" s="21">
        <v>2.2</v>
      </c>
      <c r="G329" s="20">
        <v>825633.6</v>
      </c>
      <c r="H329" s="20"/>
      <c r="I329" s="20">
        <f t="shared" si="26"/>
        <v>0</v>
      </c>
      <c r="J329" s="22">
        <f t="shared" si="27"/>
        <v>0</v>
      </c>
      <c r="K329" s="23"/>
      <c r="L329" s="109" t="s">
        <v>717</v>
      </c>
      <c r="M329"/>
      <c r="N329"/>
      <c r="O329"/>
    </row>
    <row r="330" spans="2:15" ht="45">
      <c r="B330" s="18" t="s">
        <v>495</v>
      </c>
      <c r="C330" s="19" t="s">
        <v>494</v>
      </c>
      <c r="D330" s="19" t="s">
        <v>2</v>
      </c>
      <c r="E330" s="23">
        <v>171633</v>
      </c>
      <c r="F330" s="21">
        <v>39.07</v>
      </c>
      <c r="G330" s="20">
        <v>6705701.31</v>
      </c>
      <c r="H330" s="20">
        <v>8347</v>
      </c>
      <c r="I330" s="20">
        <f t="shared" si="26"/>
        <v>326117.29</v>
      </c>
      <c r="J330" s="22">
        <f t="shared" si="27"/>
        <v>0.04863283867321552</v>
      </c>
      <c r="K330" s="23">
        <v>2</v>
      </c>
      <c r="L330" s="109" t="s">
        <v>717</v>
      </c>
      <c r="M330"/>
      <c r="N330"/>
      <c r="O330"/>
    </row>
    <row r="331" spans="2:15" ht="45">
      <c r="B331" s="18" t="s">
        <v>572</v>
      </c>
      <c r="C331" s="19" t="s">
        <v>571</v>
      </c>
      <c r="D331" s="19" t="s">
        <v>2</v>
      </c>
      <c r="E331" s="23">
        <v>4269692</v>
      </c>
      <c r="F331" s="21">
        <v>1.73</v>
      </c>
      <c r="G331" s="20">
        <v>7386567.16</v>
      </c>
      <c r="H331" s="20">
        <v>22676</v>
      </c>
      <c r="I331" s="20">
        <f t="shared" si="26"/>
        <v>39229.48</v>
      </c>
      <c r="J331" s="22">
        <f t="shared" si="27"/>
        <v>0.005310921724564676</v>
      </c>
      <c r="K331" s="23">
        <v>25</v>
      </c>
      <c r="L331" s="109" t="s">
        <v>717</v>
      </c>
      <c r="M331"/>
      <c r="N331"/>
      <c r="O331"/>
    </row>
    <row r="332" spans="2:15" ht="45">
      <c r="B332" s="18" t="s">
        <v>589</v>
      </c>
      <c r="C332" s="19" t="s">
        <v>588</v>
      </c>
      <c r="D332" s="19" t="s">
        <v>5</v>
      </c>
      <c r="E332" s="23">
        <v>5000000</v>
      </c>
      <c r="F332" s="21">
        <v>7.49</v>
      </c>
      <c r="G332" s="20">
        <v>37450000</v>
      </c>
      <c r="H332" s="20">
        <v>2000</v>
      </c>
      <c r="I332" s="20">
        <f t="shared" si="26"/>
        <v>14980</v>
      </c>
      <c r="J332" s="22">
        <f t="shared" si="27"/>
        <v>0.0004</v>
      </c>
      <c r="K332" s="23">
        <v>2</v>
      </c>
      <c r="L332" s="109" t="s">
        <v>717</v>
      </c>
      <c r="M332"/>
      <c r="N332"/>
      <c r="O332"/>
    </row>
    <row r="333" spans="2:15" ht="45">
      <c r="B333" s="18" t="s">
        <v>632</v>
      </c>
      <c r="C333" s="19" t="s">
        <v>631</v>
      </c>
      <c r="D333" s="19" t="s">
        <v>2</v>
      </c>
      <c r="E333" s="23">
        <v>2130000</v>
      </c>
      <c r="F333" s="21">
        <v>1.13</v>
      </c>
      <c r="G333" s="20">
        <v>1604600</v>
      </c>
      <c r="H333" s="20">
        <v>20000</v>
      </c>
      <c r="I333" s="20">
        <f t="shared" si="26"/>
        <v>22599.999999999996</v>
      </c>
      <c r="J333" s="22">
        <f t="shared" si="27"/>
        <v>0.01408450704225352</v>
      </c>
      <c r="K333" s="23">
        <v>1</v>
      </c>
      <c r="L333" s="109" t="s">
        <v>717</v>
      </c>
      <c r="M333"/>
      <c r="N333"/>
      <c r="O333"/>
    </row>
    <row r="334" spans="2:15" ht="45">
      <c r="B334" s="18" t="s">
        <v>204</v>
      </c>
      <c r="C334" s="19" t="s">
        <v>203</v>
      </c>
      <c r="D334" s="19" t="s">
        <v>2</v>
      </c>
      <c r="E334" s="23"/>
      <c r="F334" s="21">
        <v>0.75</v>
      </c>
      <c r="G334" s="20">
        <v>279516.75</v>
      </c>
      <c r="H334" s="20"/>
      <c r="I334" s="20">
        <f t="shared" si="26"/>
        <v>0</v>
      </c>
      <c r="J334" s="22">
        <f t="shared" si="27"/>
        <v>0</v>
      </c>
      <c r="K334" s="23"/>
      <c r="L334" s="109" t="s">
        <v>717</v>
      </c>
      <c r="M334"/>
      <c r="N334"/>
      <c r="O334"/>
    </row>
    <row r="335" spans="2:15" ht="45">
      <c r="B335" s="18" t="s">
        <v>248</v>
      </c>
      <c r="C335" s="19" t="s">
        <v>247</v>
      </c>
      <c r="D335" s="19" t="s">
        <v>2</v>
      </c>
      <c r="E335" s="23">
        <v>1535062</v>
      </c>
      <c r="F335" s="21">
        <v>4.25</v>
      </c>
      <c r="G335" s="20">
        <v>6524013.5</v>
      </c>
      <c r="H335" s="20">
        <v>76455</v>
      </c>
      <c r="I335" s="20">
        <f t="shared" si="26"/>
        <v>324933.75</v>
      </c>
      <c r="J335" s="22">
        <f t="shared" si="27"/>
        <v>0.049805805889273524</v>
      </c>
      <c r="K335" s="23">
        <v>5</v>
      </c>
      <c r="L335" s="109" t="s">
        <v>717</v>
      </c>
      <c r="M335"/>
      <c r="N335"/>
      <c r="O335"/>
    </row>
    <row r="336" spans="2:15" ht="45">
      <c r="B336" s="18" t="s">
        <v>244</v>
      </c>
      <c r="C336" s="19" t="s">
        <v>243</v>
      </c>
      <c r="D336" s="19" t="s">
        <v>5</v>
      </c>
      <c r="E336" s="23">
        <v>4940553</v>
      </c>
      <c r="F336" s="21">
        <v>0.85</v>
      </c>
      <c r="G336" s="20">
        <v>4199470.05</v>
      </c>
      <c r="H336" s="20">
        <v>26836</v>
      </c>
      <c r="I336" s="20">
        <f t="shared" si="26"/>
        <v>22810.6</v>
      </c>
      <c r="J336" s="22">
        <f t="shared" si="27"/>
        <v>0.005431780612413226</v>
      </c>
      <c r="K336" s="23">
        <v>15</v>
      </c>
      <c r="L336" s="109" t="s">
        <v>717</v>
      </c>
      <c r="M336"/>
      <c r="N336"/>
      <c r="O336"/>
    </row>
    <row r="337" spans="2:15" ht="45">
      <c r="B337" s="18" t="s">
        <v>740</v>
      </c>
      <c r="C337" s="19" t="s">
        <v>48</v>
      </c>
      <c r="D337" s="19" t="s">
        <v>5</v>
      </c>
      <c r="E337" s="23">
        <v>2900000</v>
      </c>
      <c r="F337" s="21">
        <v>1.06</v>
      </c>
      <c r="G337" s="20">
        <v>3074000</v>
      </c>
      <c r="H337" s="20">
        <v>9610</v>
      </c>
      <c r="I337" s="20">
        <f t="shared" si="26"/>
        <v>10186.6</v>
      </c>
      <c r="J337" s="22">
        <f t="shared" si="27"/>
        <v>0.003313793103448276</v>
      </c>
      <c r="K337" s="23">
        <v>14</v>
      </c>
      <c r="L337" s="109" t="s">
        <v>717</v>
      </c>
      <c r="M337"/>
      <c r="N337"/>
      <c r="O337"/>
    </row>
    <row r="338" spans="2:15" ht="45">
      <c r="B338" s="18" t="s">
        <v>68</v>
      </c>
      <c r="C338" s="19" t="s">
        <v>67</v>
      </c>
      <c r="D338" s="19" t="s">
        <v>2</v>
      </c>
      <c r="E338" s="23">
        <v>596025</v>
      </c>
      <c r="F338" s="21">
        <v>3.2</v>
      </c>
      <c r="G338" s="20">
        <v>1907280</v>
      </c>
      <c r="H338" s="20">
        <v>19035</v>
      </c>
      <c r="I338" s="20">
        <f t="shared" si="26"/>
        <v>60912</v>
      </c>
      <c r="J338" s="22">
        <f t="shared" si="27"/>
        <v>0.031936579841449604</v>
      </c>
      <c r="K338" s="23">
        <v>7</v>
      </c>
      <c r="L338" s="109" t="s">
        <v>717</v>
      </c>
      <c r="M338"/>
      <c r="N338"/>
      <c r="O338"/>
    </row>
    <row r="339" spans="2:12" s="7" customFormat="1" ht="42.75">
      <c r="B339" s="24"/>
      <c r="C339" s="25"/>
      <c r="D339" s="29">
        <f aca="true" t="shared" si="28" ref="D339:I339">SUM(D301:D338)</f>
        <v>0</v>
      </c>
      <c r="E339" s="29">
        <f t="shared" si="28"/>
        <v>684766680</v>
      </c>
      <c r="F339" s="29">
        <f t="shared" si="28"/>
        <v>273.56000000000006</v>
      </c>
      <c r="G339" s="27">
        <f t="shared" si="28"/>
        <v>222217775.87</v>
      </c>
      <c r="H339" s="27">
        <f t="shared" si="28"/>
        <v>9066180</v>
      </c>
      <c r="I339" s="27">
        <f t="shared" si="28"/>
        <v>24195376.000000007</v>
      </c>
      <c r="J339" s="28">
        <f t="shared" si="27"/>
        <v>0.10888137056215784</v>
      </c>
      <c r="K339" s="29">
        <f>SUM(K301:K338)</f>
        <v>187</v>
      </c>
      <c r="L339" s="110" t="s">
        <v>717</v>
      </c>
    </row>
    <row r="340" spans="2:15" ht="60">
      <c r="B340" s="18" t="s">
        <v>19</v>
      </c>
      <c r="C340" s="19" t="s">
        <v>18</v>
      </c>
      <c r="D340" s="19" t="s">
        <v>2</v>
      </c>
      <c r="E340" s="23">
        <v>17952959</v>
      </c>
      <c r="F340" s="21">
        <v>4.7</v>
      </c>
      <c r="G340" s="20">
        <v>21095865.4</v>
      </c>
      <c r="H340" s="20">
        <v>3224323</v>
      </c>
      <c r="I340" s="20">
        <f aca="true" t="shared" si="29" ref="I340:I361">H340*F340</f>
        <v>15154318.100000001</v>
      </c>
      <c r="J340" s="22">
        <f t="shared" si="27"/>
        <v>0.7183548914755591</v>
      </c>
      <c r="K340" s="23">
        <v>59</v>
      </c>
      <c r="L340" s="109" t="s">
        <v>707</v>
      </c>
      <c r="M340"/>
      <c r="N340"/>
      <c r="O340"/>
    </row>
    <row r="341" spans="2:15" ht="60">
      <c r="B341" s="18" t="s">
        <v>137</v>
      </c>
      <c r="C341" s="19" t="s">
        <v>136</v>
      </c>
      <c r="D341" s="19" t="s">
        <v>2</v>
      </c>
      <c r="E341" s="23"/>
      <c r="F341" s="21" t="s">
        <v>138</v>
      </c>
      <c r="G341" s="20">
        <v>64614</v>
      </c>
      <c r="H341" s="20"/>
      <c r="I341" s="20">
        <f t="shared" si="29"/>
        <v>0</v>
      </c>
      <c r="J341" s="22">
        <f t="shared" si="27"/>
        <v>0</v>
      </c>
      <c r="K341" s="23"/>
      <c r="L341" s="109" t="s">
        <v>707</v>
      </c>
      <c r="M341"/>
      <c r="N341"/>
      <c r="O341"/>
    </row>
    <row r="342" spans="2:15" ht="60">
      <c r="B342" s="18" t="s">
        <v>150</v>
      </c>
      <c r="C342" s="19" t="s">
        <v>149</v>
      </c>
      <c r="D342" s="19" t="s">
        <v>2</v>
      </c>
      <c r="E342" s="23">
        <v>2300000</v>
      </c>
      <c r="F342" s="21">
        <v>0.49</v>
      </c>
      <c r="G342" s="20">
        <v>1127000</v>
      </c>
      <c r="H342" s="20">
        <v>956014</v>
      </c>
      <c r="I342" s="20">
        <f t="shared" si="29"/>
        <v>468446.86</v>
      </c>
      <c r="J342" s="22">
        <f t="shared" si="27"/>
        <v>0.4156582608695652</v>
      </c>
      <c r="K342" s="23">
        <v>5</v>
      </c>
      <c r="L342" s="109" t="s">
        <v>707</v>
      </c>
      <c r="M342"/>
      <c r="N342"/>
      <c r="O342"/>
    </row>
    <row r="343" spans="2:15" ht="60">
      <c r="B343" s="18" t="s">
        <v>152</v>
      </c>
      <c r="C343" s="19" t="s">
        <v>151</v>
      </c>
      <c r="D343" s="19" t="s">
        <v>2</v>
      </c>
      <c r="E343" s="23"/>
      <c r="F343" s="21" t="s">
        <v>720</v>
      </c>
      <c r="G343" s="20">
        <v>98868</v>
      </c>
      <c r="H343" s="20"/>
      <c r="I343" s="20">
        <f t="shared" si="29"/>
        <v>0</v>
      </c>
      <c r="J343" s="22">
        <f t="shared" si="27"/>
        <v>0</v>
      </c>
      <c r="K343" s="23"/>
      <c r="L343" s="109" t="s">
        <v>707</v>
      </c>
      <c r="M343"/>
      <c r="N343"/>
      <c r="O343"/>
    </row>
    <row r="344" spans="2:15" ht="60">
      <c r="B344" s="18" t="s">
        <v>154</v>
      </c>
      <c r="C344" s="19" t="s">
        <v>153</v>
      </c>
      <c r="D344" s="19" t="s">
        <v>2</v>
      </c>
      <c r="E344" s="23"/>
      <c r="F344" s="21">
        <v>12.2</v>
      </c>
      <c r="G344" s="20">
        <v>610000</v>
      </c>
      <c r="H344" s="20"/>
      <c r="I344" s="20">
        <f t="shared" si="29"/>
        <v>0</v>
      </c>
      <c r="J344" s="22">
        <f t="shared" si="27"/>
        <v>0</v>
      </c>
      <c r="K344" s="23"/>
      <c r="L344" s="109" t="s">
        <v>707</v>
      </c>
      <c r="M344"/>
      <c r="N344"/>
      <c r="O344"/>
    </row>
    <row r="345" spans="2:15" ht="60">
      <c r="B345" s="18" t="s">
        <v>159</v>
      </c>
      <c r="C345" s="19" t="s">
        <v>158</v>
      </c>
      <c r="D345" s="19" t="s">
        <v>2</v>
      </c>
      <c r="E345" s="23">
        <v>349340</v>
      </c>
      <c r="F345" s="21" t="s">
        <v>722</v>
      </c>
      <c r="G345" s="20">
        <v>6637460</v>
      </c>
      <c r="H345" s="20">
        <v>220</v>
      </c>
      <c r="I345" s="20">
        <f t="shared" si="29"/>
        <v>4180</v>
      </c>
      <c r="J345" s="22">
        <f t="shared" si="27"/>
        <v>0.0006297589740653804</v>
      </c>
      <c r="K345" s="23">
        <v>1</v>
      </c>
      <c r="L345" s="109" t="s">
        <v>707</v>
      </c>
      <c r="M345"/>
      <c r="N345"/>
      <c r="O345"/>
    </row>
    <row r="346" spans="2:15" ht="60">
      <c r="B346" s="18" t="s">
        <v>656</v>
      </c>
      <c r="C346" s="19" t="s">
        <v>655</v>
      </c>
      <c r="D346" s="19" t="s">
        <v>2</v>
      </c>
      <c r="E346" s="23"/>
      <c r="F346" s="21" t="s">
        <v>755</v>
      </c>
      <c r="G346" s="20">
        <v>421980</v>
      </c>
      <c r="H346" s="20"/>
      <c r="I346" s="20">
        <f t="shared" si="29"/>
        <v>0</v>
      </c>
      <c r="J346" s="22">
        <f t="shared" si="27"/>
        <v>0</v>
      </c>
      <c r="K346" s="23"/>
      <c r="L346" s="109" t="s">
        <v>707</v>
      </c>
      <c r="M346"/>
      <c r="N346"/>
      <c r="O346"/>
    </row>
    <row r="347" spans="2:15" ht="60">
      <c r="B347" s="18" t="s">
        <v>320</v>
      </c>
      <c r="C347" s="19" t="s">
        <v>319</v>
      </c>
      <c r="D347" s="19" t="s">
        <v>2</v>
      </c>
      <c r="E347" s="23">
        <v>1633589</v>
      </c>
      <c r="F347" s="21" t="s">
        <v>138</v>
      </c>
      <c r="G347" s="20">
        <v>3267178</v>
      </c>
      <c r="H347" s="20">
        <v>1604108</v>
      </c>
      <c r="I347" s="20">
        <f t="shared" si="29"/>
        <v>3208216</v>
      </c>
      <c r="J347" s="22">
        <f t="shared" si="27"/>
        <v>0.9819532330347475</v>
      </c>
      <c r="K347" s="23">
        <v>3</v>
      </c>
      <c r="L347" s="109" t="s">
        <v>707</v>
      </c>
      <c r="M347"/>
      <c r="N347"/>
      <c r="O347"/>
    </row>
    <row r="348" spans="2:15" ht="60">
      <c r="B348" s="18" t="s">
        <v>306</v>
      </c>
      <c r="C348" s="19" t="s">
        <v>305</v>
      </c>
      <c r="D348" s="19" t="s">
        <v>2</v>
      </c>
      <c r="E348" s="23"/>
      <c r="F348" s="21">
        <v>3.29</v>
      </c>
      <c r="G348" s="20">
        <v>781664.52</v>
      </c>
      <c r="H348" s="20"/>
      <c r="I348" s="20">
        <f t="shared" si="29"/>
        <v>0</v>
      </c>
      <c r="J348" s="22">
        <f t="shared" si="27"/>
        <v>0</v>
      </c>
      <c r="K348" s="23"/>
      <c r="L348" s="109" t="s">
        <v>707</v>
      </c>
      <c r="M348"/>
      <c r="N348"/>
      <c r="O348"/>
    </row>
    <row r="349" spans="2:15" ht="60">
      <c r="B349" s="18" t="s">
        <v>312</v>
      </c>
      <c r="C349" s="19" t="s">
        <v>311</v>
      </c>
      <c r="D349" s="19" t="s">
        <v>2</v>
      </c>
      <c r="E349" s="23">
        <v>18517545</v>
      </c>
      <c r="F349" s="21">
        <v>16.99</v>
      </c>
      <c r="G349" s="20">
        <v>314613089.55</v>
      </c>
      <c r="H349" s="20">
        <v>253272</v>
      </c>
      <c r="I349" s="20">
        <f t="shared" si="29"/>
        <v>4303091.279999999</v>
      </c>
      <c r="J349" s="22">
        <f t="shared" si="27"/>
        <v>0.013677407021287107</v>
      </c>
      <c r="K349" s="23">
        <v>83</v>
      </c>
      <c r="L349" s="109" t="s">
        <v>707</v>
      </c>
      <c r="M349"/>
      <c r="N349"/>
      <c r="O349"/>
    </row>
    <row r="350" spans="2:15" ht="60">
      <c r="B350" s="18" t="s">
        <v>314</v>
      </c>
      <c r="C350" s="19" t="s">
        <v>313</v>
      </c>
      <c r="D350" s="19" t="s">
        <v>2</v>
      </c>
      <c r="E350" s="23">
        <v>239343</v>
      </c>
      <c r="F350" s="21">
        <v>0.74</v>
      </c>
      <c r="G350" s="20">
        <v>177113.82</v>
      </c>
      <c r="H350" s="20">
        <v>0</v>
      </c>
      <c r="I350" s="20">
        <f t="shared" si="29"/>
        <v>0</v>
      </c>
      <c r="J350" s="22">
        <f t="shared" si="27"/>
        <v>0</v>
      </c>
      <c r="K350" s="23">
        <v>4</v>
      </c>
      <c r="L350" s="109" t="s">
        <v>707</v>
      </c>
      <c r="M350"/>
      <c r="N350"/>
      <c r="O350"/>
    </row>
    <row r="351" spans="2:15" ht="60">
      <c r="B351" s="18" t="s">
        <v>362</v>
      </c>
      <c r="C351" s="19" t="s">
        <v>361</v>
      </c>
      <c r="D351" s="19" t="s">
        <v>2</v>
      </c>
      <c r="E351" s="23">
        <v>40319</v>
      </c>
      <c r="F351" s="21" t="s">
        <v>138</v>
      </c>
      <c r="G351" s="20">
        <v>80638</v>
      </c>
      <c r="H351" s="20">
        <v>2064</v>
      </c>
      <c r="I351" s="20">
        <f t="shared" si="29"/>
        <v>4128</v>
      </c>
      <c r="J351" s="22">
        <f t="shared" si="27"/>
        <v>0.05119174582702944</v>
      </c>
      <c r="K351" s="23">
        <v>2</v>
      </c>
      <c r="L351" s="109" t="s">
        <v>707</v>
      </c>
      <c r="M351"/>
      <c r="N351"/>
      <c r="O351"/>
    </row>
    <row r="352" spans="2:15" ht="60">
      <c r="B352" s="18" t="s">
        <v>360</v>
      </c>
      <c r="C352" s="19" t="s">
        <v>359</v>
      </c>
      <c r="D352" s="19" t="s">
        <v>2</v>
      </c>
      <c r="E352" s="23">
        <v>500137</v>
      </c>
      <c r="F352" s="21">
        <v>10.4</v>
      </c>
      <c r="G352" s="20">
        <v>5201424.8</v>
      </c>
      <c r="H352" s="20">
        <v>341</v>
      </c>
      <c r="I352" s="20">
        <f t="shared" si="29"/>
        <v>3546.4</v>
      </c>
      <c r="J352" s="22">
        <f t="shared" si="27"/>
        <v>0.0006818131831878066</v>
      </c>
      <c r="K352" s="23">
        <v>1</v>
      </c>
      <c r="L352" s="109" t="s">
        <v>707</v>
      </c>
      <c r="M352"/>
      <c r="N352"/>
      <c r="O352"/>
    </row>
    <row r="353" spans="2:15" ht="60">
      <c r="B353" s="18" t="s">
        <v>402</v>
      </c>
      <c r="C353" s="19" t="s">
        <v>401</v>
      </c>
      <c r="D353" s="19" t="s">
        <v>2</v>
      </c>
      <c r="E353" s="23"/>
      <c r="F353" s="21" t="s">
        <v>720</v>
      </c>
      <c r="G353" s="20">
        <v>8120</v>
      </c>
      <c r="H353" s="20"/>
      <c r="I353" s="20">
        <f t="shared" si="29"/>
        <v>0</v>
      </c>
      <c r="J353" s="22">
        <f t="shared" si="27"/>
        <v>0</v>
      </c>
      <c r="K353" s="23"/>
      <c r="L353" s="109" t="s">
        <v>707</v>
      </c>
      <c r="M353"/>
      <c r="N353"/>
      <c r="O353"/>
    </row>
    <row r="354" spans="2:15" ht="60">
      <c r="B354" s="18" t="s">
        <v>416</v>
      </c>
      <c r="C354" s="19" t="s">
        <v>415</v>
      </c>
      <c r="D354" s="19" t="s">
        <v>260</v>
      </c>
      <c r="E354" s="23">
        <v>8413360</v>
      </c>
      <c r="F354" s="21">
        <v>5.5</v>
      </c>
      <c r="G354" s="20">
        <v>46273480</v>
      </c>
      <c r="H354" s="20">
        <v>60256</v>
      </c>
      <c r="I354" s="20">
        <f t="shared" si="29"/>
        <v>331408</v>
      </c>
      <c r="J354" s="22">
        <f t="shared" si="27"/>
        <v>0.007161942434413837</v>
      </c>
      <c r="K354" s="23">
        <v>18</v>
      </c>
      <c r="L354" s="109" t="s">
        <v>707</v>
      </c>
      <c r="M354"/>
      <c r="N354"/>
      <c r="O354"/>
    </row>
    <row r="355" spans="2:15" ht="60">
      <c r="B355" s="18" t="s">
        <v>414</v>
      </c>
      <c r="C355" s="19" t="s">
        <v>413</v>
      </c>
      <c r="D355" s="19" t="s">
        <v>2</v>
      </c>
      <c r="E355" s="23">
        <v>1426407</v>
      </c>
      <c r="F355" s="21">
        <v>5.6</v>
      </c>
      <c r="G355" s="20">
        <v>7987879.2</v>
      </c>
      <c r="H355" s="20">
        <v>1408420</v>
      </c>
      <c r="I355" s="20">
        <f t="shared" si="29"/>
        <v>7887151.999999999</v>
      </c>
      <c r="J355" s="22">
        <f t="shared" si="27"/>
        <v>0.9873899945807892</v>
      </c>
      <c r="K355" s="23">
        <v>6</v>
      </c>
      <c r="L355" s="109" t="s">
        <v>707</v>
      </c>
      <c r="M355"/>
      <c r="N355"/>
      <c r="O355"/>
    </row>
    <row r="356" spans="2:15" ht="60">
      <c r="B356" s="18" t="s">
        <v>477</v>
      </c>
      <c r="C356" s="19" t="s">
        <v>476</v>
      </c>
      <c r="D356" s="19" t="s">
        <v>2</v>
      </c>
      <c r="E356" s="23"/>
      <c r="F356" s="21">
        <v>10.3</v>
      </c>
      <c r="G356" s="20">
        <v>152450.3</v>
      </c>
      <c r="H356" s="20"/>
      <c r="I356" s="20">
        <f t="shared" si="29"/>
        <v>0</v>
      </c>
      <c r="J356" s="22">
        <f t="shared" si="27"/>
        <v>0</v>
      </c>
      <c r="K356" s="23"/>
      <c r="L356" s="109" t="s">
        <v>707</v>
      </c>
      <c r="M356"/>
      <c r="N356"/>
      <c r="O356"/>
    </row>
    <row r="357" spans="2:15" ht="60">
      <c r="B357" s="18" t="s">
        <v>542</v>
      </c>
      <c r="C357" s="19" t="s">
        <v>541</v>
      </c>
      <c r="D357" s="19" t="s">
        <v>2</v>
      </c>
      <c r="E357" s="23">
        <v>3566650</v>
      </c>
      <c r="F357" s="21">
        <v>0.6</v>
      </c>
      <c r="G357" s="20">
        <v>2139990</v>
      </c>
      <c r="H357" s="20">
        <v>383449</v>
      </c>
      <c r="I357" s="20">
        <f t="shared" si="29"/>
        <v>230069.4</v>
      </c>
      <c r="J357" s="22">
        <f t="shared" si="27"/>
        <v>0.10750956780171869</v>
      </c>
      <c r="K357" s="23">
        <v>13</v>
      </c>
      <c r="L357" s="109" t="s">
        <v>707</v>
      </c>
      <c r="M357"/>
      <c r="N357"/>
      <c r="O357"/>
    </row>
    <row r="358" spans="2:15" ht="60">
      <c r="B358" s="18" t="s">
        <v>544</v>
      </c>
      <c r="C358" s="19" t="s">
        <v>543</v>
      </c>
      <c r="D358" s="19" t="s">
        <v>2</v>
      </c>
      <c r="E358" s="23"/>
      <c r="F358" s="21" t="s">
        <v>720</v>
      </c>
      <c r="G358" s="20">
        <v>69260</v>
      </c>
      <c r="H358" s="20"/>
      <c r="I358" s="20">
        <f t="shared" si="29"/>
        <v>0</v>
      </c>
      <c r="J358" s="22">
        <f t="shared" si="27"/>
        <v>0</v>
      </c>
      <c r="K358" s="23"/>
      <c r="L358" s="109" t="s">
        <v>707</v>
      </c>
      <c r="M358"/>
      <c r="N358"/>
      <c r="O358"/>
    </row>
    <row r="359" spans="2:15" ht="60">
      <c r="B359" s="18" t="s">
        <v>546</v>
      </c>
      <c r="C359" s="19" t="s">
        <v>545</v>
      </c>
      <c r="D359" s="19" t="s">
        <v>2</v>
      </c>
      <c r="E359" s="23">
        <v>1031803</v>
      </c>
      <c r="F359" s="21">
        <v>0.72</v>
      </c>
      <c r="G359" s="20">
        <v>742898.16</v>
      </c>
      <c r="H359" s="20">
        <v>4900</v>
      </c>
      <c r="I359" s="20">
        <f t="shared" si="29"/>
        <v>3528</v>
      </c>
      <c r="J359" s="22">
        <f t="shared" si="27"/>
        <v>0.004748968553105583</v>
      </c>
      <c r="K359" s="23">
        <v>2</v>
      </c>
      <c r="L359" s="109" t="s">
        <v>707</v>
      </c>
      <c r="M359"/>
      <c r="N359"/>
      <c r="O359"/>
    </row>
    <row r="360" spans="2:15" ht="60">
      <c r="B360" s="18" t="s">
        <v>224</v>
      </c>
      <c r="C360" s="19" t="s">
        <v>223</v>
      </c>
      <c r="D360" s="19" t="s">
        <v>2</v>
      </c>
      <c r="E360" s="23">
        <v>665674</v>
      </c>
      <c r="F360" s="21">
        <v>2.75</v>
      </c>
      <c r="G360" s="20">
        <v>1830603.5</v>
      </c>
      <c r="H360" s="20">
        <v>351711</v>
      </c>
      <c r="I360" s="20">
        <f t="shared" si="29"/>
        <v>967205.25</v>
      </c>
      <c r="J360" s="22">
        <f t="shared" si="27"/>
        <v>0.5283532179415149</v>
      </c>
      <c r="K360" s="23">
        <v>19</v>
      </c>
      <c r="L360" s="109" t="s">
        <v>707</v>
      </c>
      <c r="M360"/>
      <c r="N360"/>
      <c r="O360"/>
    </row>
    <row r="361" spans="2:15" ht="60">
      <c r="B361" s="18" t="s">
        <v>731</v>
      </c>
      <c r="C361" s="19" t="s">
        <v>86</v>
      </c>
      <c r="D361" s="19" t="s">
        <v>2</v>
      </c>
      <c r="E361" s="23"/>
      <c r="F361" s="21">
        <v>1.35</v>
      </c>
      <c r="G361" s="20">
        <v>864808.65</v>
      </c>
      <c r="H361" s="20"/>
      <c r="I361" s="20">
        <f t="shared" si="29"/>
        <v>0</v>
      </c>
      <c r="J361" s="22">
        <f t="shared" si="27"/>
        <v>0</v>
      </c>
      <c r="K361" s="23"/>
      <c r="L361" s="109" t="s">
        <v>707</v>
      </c>
      <c r="M361"/>
      <c r="N361"/>
      <c r="O361"/>
    </row>
    <row r="362" spans="2:12" s="7" customFormat="1" ht="57">
      <c r="B362" s="24"/>
      <c r="C362" s="25"/>
      <c r="D362" s="29"/>
      <c r="E362" s="29">
        <f>SUM(E340:E361)</f>
        <v>56637126</v>
      </c>
      <c r="F362" s="29"/>
      <c r="G362" s="27">
        <f>SUM(G340:G361)</f>
        <v>414246385.90000004</v>
      </c>
      <c r="H362" s="27">
        <f>SUM(H340:H361)</f>
        <v>8249078</v>
      </c>
      <c r="I362" s="27">
        <f>SUM(I340:I361)</f>
        <v>32565289.29</v>
      </c>
      <c r="J362" s="28">
        <f t="shared" si="27"/>
        <v>0.07861333350983375</v>
      </c>
      <c r="K362" s="29">
        <f>SUM(K340:K361)</f>
        <v>216</v>
      </c>
      <c r="L362" s="110" t="s">
        <v>707</v>
      </c>
    </row>
    <row r="363" spans="2:12" s="7" customFormat="1" ht="42.75">
      <c r="B363" s="30" t="s">
        <v>511</v>
      </c>
      <c r="C363" s="26" t="s">
        <v>510</v>
      </c>
      <c r="D363" s="26" t="s">
        <v>2</v>
      </c>
      <c r="E363" s="31">
        <v>750000</v>
      </c>
      <c r="F363" s="29">
        <v>0.6</v>
      </c>
      <c r="G363" s="27">
        <v>450000</v>
      </c>
      <c r="H363" s="27">
        <v>0</v>
      </c>
      <c r="I363" s="27">
        <f>H363*F363</f>
        <v>0</v>
      </c>
      <c r="J363" s="28">
        <f t="shared" si="27"/>
        <v>0</v>
      </c>
      <c r="K363" s="31">
        <v>2</v>
      </c>
      <c r="L363" s="110" t="s">
        <v>718</v>
      </c>
    </row>
    <row r="364" spans="2:12" s="7" customFormat="1" ht="28.5">
      <c r="B364" s="30" t="s">
        <v>177</v>
      </c>
      <c r="C364" s="26" t="s">
        <v>176</v>
      </c>
      <c r="D364" s="26" t="s">
        <v>5</v>
      </c>
      <c r="E364" s="31">
        <v>873433</v>
      </c>
      <c r="F364" s="29" t="s">
        <v>723</v>
      </c>
      <c r="G364" s="27">
        <v>41924784</v>
      </c>
      <c r="H364" s="27">
        <v>3308</v>
      </c>
      <c r="I364" s="27">
        <f>H364*F364</f>
        <v>158784</v>
      </c>
      <c r="J364" s="28" t="s">
        <v>766</v>
      </c>
      <c r="K364" s="31">
        <v>23</v>
      </c>
      <c r="L364" s="110" t="s">
        <v>696</v>
      </c>
    </row>
    <row r="365" spans="2:12" s="9" customFormat="1" ht="15" thickBot="1">
      <c r="B365" s="32"/>
      <c r="C365" s="33"/>
      <c r="D365" s="34"/>
      <c r="E365" s="34"/>
      <c r="F365" s="34"/>
      <c r="G365" s="35">
        <f>G364+G363+G362+G339+G300+G291+G290+G281+G271+G254+G246+G212+G205+G198+G188+G161+G145+G122+G121+G112+G99+G92+G78+G21</f>
        <v>8479343615.05</v>
      </c>
      <c r="H365" s="35"/>
      <c r="I365" s="35"/>
      <c r="J365" s="36"/>
      <c r="K365" s="34"/>
      <c r="L365" s="111"/>
    </row>
    <row r="366" spans="2:12" ht="12.75">
      <c r="B366" s="3"/>
      <c r="C366" s="3"/>
      <c r="D366" s="3"/>
      <c r="E366" s="3"/>
      <c r="F366" s="3"/>
      <c r="G366" s="8"/>
      <c r="H366" s="8"/>
      <c r="I366" s="8"/>
      <c r="J366" s="11"/>
      <c r="K366" s="6"/>
      <c r="L366" s="112"/>
    </row>
    <row r="367" spans="2:12" ht="12.75">
      <c r="B367" s="3"/>
      <c r="C367" s="3"/>
      <c r="D367" s="3"/>
      <c r="E367" s="3"/>
      <c r="F367" s="3"/>
      <c r="G367" s="6"/>
      <c r="H367" s="8"/>
      <c r="I367" s="8"/>
      <c r="J367" s="11"/>
      <c r="K367" s="6"/>
      <c r="L367" s="112"/>
    </row>
    <row r="368" spans="2:12" ht="12.75">
      <c r="B368" s="3"/>
      <c r="C368" s="3"/>
      <c r="D368" s="3"/>
      <c r="E368" s="3"/>
      <c r="F368" s="3"/>
      <c r="G368" s="6"/>
      <c r="H368" s="8"/>
      <c r="I368" s="8"/>
      <c r="J368" s="11"/>
      <c r="K368" s="6"/>
      <c r="L368" s="112"/>
    </row>
    <row r="369" spans="2:12" ht="12.75">
      <c r="B369" s="3"/>
      <c r="C369" s="3"/>
      <c r="D369" s="3"/>
      <c r="E369" s="3"/>
      <c r="F369" s="3"/>
      <c r="G369" s="6"/>
      <c r="H369" s="8"/>
      <c r="I369" s="8"/>
      <c r="J369" s="11"/>
      <c r="K369" s="6"/>
      <c r="L369" s="112"/>
    </row>
    <row r="370" spans="2:12" ht="12.75">
      <c r="B370" s="3"/>
      <c r="C370" s="3"/>
      <c r="D370" s="3"/>
      <c r="E370" s="3"/>
      <c r="F370" s="3"/>
      <c r="G370" s="6"/>
      <c r="H370" s="8"/>
      <c r="I370" s="8"/>
      <c r="J370" s="11"/>
      <c r="K370" s="6"/>
      <c r="L370" s="112"/>
    </row>
    <row r="371" spans="2:12" ht="12.75">
      <c r="B371" s="3"/>
      <c r="C371" s="3"/>
      <c r="D371" s="3"/>
      <c r="E371" s="3"/>
      <c r="F371" s="3"/>
      <c r="G371" s="6"/>
      <c r="H371" s="8"/>
      <c r="I371" s="8"/>
      <c r="J371" s="11"/>
      <c r="K371" s="6"/>
      <c r="L371" s="112"/>
    </row>
    <row r="372" spans="2:12" ht="12.75">
      <c r="B372" s="3"/>
      <c r="C372" s="3"/>
      <c r="D372" s="3"/>
      <c r="E372" s="3"/>
      <c r="F372" s="3"/>
      <c r="G372" s="6"/>
      <c r="H372" s="8"/>
      <c r="I372" s="8"/>
      <c r="J372" s="11"/>
      <c r="K372" s="6"/>
      <c r="L372" s="112"/>
    </row>
    <row r="373" spans="2:12" ht="12.75">
      <c r="B373" s="3"/>
      <c r="C373" s="3"/>
      <c r="D373" s="3"/>
      <c r="E373" s="3"/>
      <c r="F373" s="3"/>
      <c r="G373" s="6"/>
      <c r="H373" s="8"/>
      <c r="I373" s="8"/>
      <c r="J373" s="11"/>
      <c r="K373" s="6"/>
      <c r="L373" s="112"/>
    </row>
    <row r="374" spans="2:12" ht="12.75">
      <c r="B374" s="3"/>
      <c r="C374" s="3"/>
      <c r="D374" s="3"/>
      <c r="E374" s="3"/>
      <c r="F374" s="3"/>
      <c r="G374" s="6"/>
      <c r="H374" s="8"/>
      <c r="I374" s="8"/>
      <c r="J374" s="11"/>
      <c r="K374" s="6"/>
      <c r="L374" s="112"/>
    </row>
    <row r="375" spans="2:12" ht="12.75">
      <c r="B375" s="3"/>
      <c r="C375" s="3"/>
      <c r="D375" s="3"/>
      <c r="E375" s="3"/>
      <c r="F375" s="3"/>
      <c r="G375" s="6"/>
      <c r="H375" s="8"/>
      <c r="I375" s="8"/>
      <c r="J375" s="11"/>
      <c r="K375" s="6"/>
      <c r="L375" s="112"/>
    </row>
    <row r="376" spans="2:12" ht="12.75">
      <c r="B376" s="3"/>
      <c r="C376" s="3"/>
      <c r="D376" s="3"/>
      <c r="E376" s="3"/>
      <c r="F376" s="3"/>
      <c r="G376" s="6"/>
      <c r="H376" s="8"/>
      <c r="I376" s="8"/>
      <c r="J376" s="11"/>
      <c r="K376" s="6"/>
      <c r="L376" s="112"/>
    </row>
    <row r="377" spans="2:12" ht="12.75">
      <c r="B377" s="3"/>
      <c r="C377" s="3"/>
      <c r="D377" s="3"/>
      <c r="E377" s="3"/>
      <c r="F377" s="3"/>
      <c r="G377" s="6"/>
      <c r="H377" s="8"/>
      <c r="I377" s="8"/>
      <c r="J377" s="11"/>
      <c r="K377" s="6"/>
      <c r="L377" s="112"/>
    </row>
    <row r="378" spans="2:12" ht="12.75">
      <c r="B378" s="3"/>
      <c r="C378" s="3"/>
      <c r="D378" s="3"/>
      <c r="E378" s="3"/>
      <c r="F378" s="3"/>
      <c r="G378" s="6"/>
      <c r="H378" s="8"/>
      <c r="I378" s="8"/>
      <c r="J378" s="11"/>
      <c r="K378" s="6"/>
      <c r="L378" s="112"/>
    </row>
    <row r="379" spans="2:12" ht="12.75">
      <c r="B379" s="3"/>
      <c r="C379" s="3"/>
      <c r="D379" s="3"/>
      <c r="E379" s="3"/>
      <c r="F379" s="3"/>
      <c r="G379" s="6"/>
      <c r="H379" s="8"/>
      <c r="I379" s="8"/>
      <c r="J379" s="11"/>
      <c r="K379" s="6"/>
      <c r="L379" s="112"/>
    </row>
    <row r="380" spans="2:12" ht="12.75">
      <c r="B380" s="3"/>
      <c r="C380" s="3"/>
      <c r="D380" s="3"/>
      <c r="E380" s="3"/>
      <c r="F380" s="3"/>
      <c r="G380" s="6"/>
      <c r="H380" s="8"/>
      <c r="I380" s="8"/>
      <c r="J380" s="11"/>
      <c r="K380" s="6"/>
      <c r="L380" s="112"/>
    </row>
    <row r="381" spans="2:12" ht="12.75">
      <c r="B381" s="3"/>
      <c r="C381" s="3"/>
      <c r="D381" s="3"/>
      <c r="E381" s="3"/>
      <c r="F381" s="3"/>
      <c r="G381" s="6"/>
      <c r="H381" s="8"/>
      <c r="I381" s="8"/>
      <c r="J381" s="11"/>
      <c r="K381" s="6"/>
      <c r="L381" s="112"/>
    </row>
    <row r="382" spans="2:12" ht="12.75">
      <c r="B382" s="3"/>
      <c r="C382" s="3"/>
      <c r="D382" s="3"/>
      <c r="E382" s="3"/>
      <c r="F382" s="3"/>
      <c r="G382" s="6"/>
      <c r="H382" s="8"/>
      <c r="I382" s="8"/>
      <c r="J382" s="11"/>
      <c r="K382" s="6"/>
      <c r="L382" s="112"/>
    </row>
    <row r="383" spans="2:12" ht="12.75">
      <c r="B383" s="3"/>
      <c r="C383" s="3"/>
      <c r="D383" s="3"/>
      <c r="E383" s="3"/>
      <c r="F383" s="3"/>
      <c r="G383" s="6"/>
      <c r="H383" s="8"/>
      <c r="I383" s="8"/>
      <c r="J383" s="11"/>
      <c r="K383" s="6"/>
      <c r="L383" s="112"/>
    </row>
    <row r="384" spans="2:12" ht="12.75">
      <c r="B384" s="3"/>
      <c r="C384" s="3"/>
      <c r="D384" s="3"/>
      <c r="E384" s="3"/>
      <c r="F384" s="3"/>
      <c r="G384" s="6"/>
      <c r="H384" s="8"/>
      <c r="I384" s="8"/>
      <c r="J384" s="11"/>
      <c r="K384" s="6"/>
      <c r="L384" s="112"/>
    </row>
    <row r="385" spans="2:12" ht="12.75">
      <c r="B385" s="3"/>
      <c r="C385" s="3"/>
      <c r="D385" s="3"/>
      <c r="E385" s="3"/>
      <c r="F385" s="3"/>
      <c r="G385" s="6"/>
      <c r="H385" s="8"/>
      <c r="I385" s="8"/>
      <c r="J385" s="11"/>
      <c r="K385" s="6"/>
      <c r="L385" s="112"/>
    </row>
    <row r="386" spans="2:12" ht="12.75">
      <c r="B386" s="3"/>
      <c r="C386" s="3"/>
      <c r="D386" s="3"/>
      <c r="E386" s="3"/>
      <c r="F386" s="3"/>
      <c r="G386" s="6"/>
      <c r="H386" s="8"/>
      <c r="I386" s="8"/>
      <c r="J386" s="11"/>
      <c r="K386" s="6"/>
      <c r="L386" s="112"/>
    </row>
    <row r="387" spans="2:12" ht="12.75">
      <c r="B387" s="3"/>
      <c r="C387" s="3"/>
      <c r="D387" s="3"/>
      <c r="E387" s="3"/>
      <c r="F387" s="3"/>
      <c r="G387" s="6"/>
      <c r="H387" s="8"/>
      <c r="I387" s="8"/>
      <c r="J387" s="11"/>
      <c r="K387" s="6"/>
      <c r="L387" s="112"/>
    </row>
    <row r="388" spans="2:12" ht="12.75">
      <c r="B388" s="3"/>
      <c r="C388" s="3"/>
      <c r="D388" s="3"/>
      <c r="E388" s="3"/>
      <c r="F388" s="3"/>
      <c r="G388" s="6"/>
      <c r="H388" s="8"/>
      <c r="I388" s="8"/>
      <c r="J388" s="11"/>
      <c r="K388" s="6"/>
      <c r="L388" s="112"/>
    </row>
    <row r="389" spans="2:12" ht="12.75">
      <c r="B389" s="3"/>
      <c r="C389" s="3"/>
      <c r="D389" s="3"/>
      <c r="E389" s="3"/>
      <c r="F389" s="3"/>
      <c r="G389" s="6"/>
      <c r="H389" s="8"/>
      <c r="I389" s="8"/>
      <c r="J389" s="11"/>
      <c r="K389" s="6"/>
      <c r="L389" s="112"/>
    </row>
    <row r="390" spans="2:12" ht="12.75">
      <c r="B390" s="3"/>
      <c r="C390" s="3"/>
      <c r="D390" s="3"/>
      <c r="E390" s="3"/>
      <c r="F390" s="3"/>
      <c r="G390" s="6"/>
      <c r="H390" s="8"/>
      <c r="I390" s="8"/>
      <c r="J390" s="11"/>
      <c r="K390" s="6"/>
      <c r="L390" s="112"/>
    </row>
    <row r="391" spans="2:12" ht="12.75">
      <c r="B391" s="3"/>
      <c r="C391" s="3"/>
      <c r="D391" s="3"/>
      <c r="E391" s="3"/>
      <c r="F391" s="3"/>
      <c r="G391" s="6"/>
      <c r="H391" s="8"/>
      <c r="I391" s="8"/>
      <c r="J391" s="11"/>
      <c r="K391" s="6"/>
      <c r="L391" s="112"/>
    </row>
    <row r="392" spans="2:12" ht="12.75">
      <c r="B392" s="3"/>
      <c r="C392" s="3"/>
      <c r="D392" s="3"/>
      <c r="E392" s="3"/>
      <c r="F392" s="3"/>
      <c r="G392" s="6"/>
      <c r="H392" s="8"/>
      <c r="I392" s="8"/>
      <c r="J392" s="11"/>
      <c r="K392" s="6"/>
      <c r="L392" s="112"/>
    </row>
    <row r="393" spans="2:12" ht="12.75">
      <c r="B393" s="3"/>
      <c r="C393" s="3"/>
      <c r="D393" s="3"/>
      <c r="E393" s="3"/>
      <c r="F393" s="3"/>
      <c r="G393" s="6"/>
      <c r="H393" s="8"/>
      <c r="I393" s="8"/>
      <c r="J393" s="11"/>
      <c r="K393" s="6"/>
      <c r="L393" s="112"/>
    </row>
    <row r="394" spans="2:12" ht="12.75">
      <c r="B394" s="3"/>
      <c r="C394" s="3"/>
      <c r="D394" s="3"/>
      <c r="E394" s="3"/>
      <c r="F394" s="3"/>
      <c r="G394" s="6"/>
      <c r="H394" s="8"/>
      <c r="I394" s="8"/>
      <c r="J394" s="11"/>
      <c r="K394" s="6"/>
      <c r="L394" s="112"/>
    </row>
    <row r="395" spans="2:12" ht="12.75">
      <c r="B395" s="3"/>
      <c r="C395" s="3"/>
      <c r="D395" s="3"/>
      <c r="E395" s="3"/>
      <c r="F395" s="3"/>
      <c r="G395" s="6"/>
      <c r="H395" s="8"/>
      <c r="I395" s="8"/>
      <c r="J395" s="11"/>
      <c r="K395" s="6"/>
      <c r="L395" s="112"/>
    </row>
    <row r="396" spans="2:12" ht="12.75">
      <c r="B396" s="3"/>
      <c r="C396" s="3"/>
      <c r="D396" s="3"/>
      <c r="E396" s="3"/>
      <c r="F396" s="3"/>
      <c r="G396" s="6"/>
      <c r="H396" s="8"/>
      <c r="I396" s="8"/>
      <c r="J396" s="11"/>
      <c r="K396" s="6"/>
      <c r="L396" s="112"/>
    </row>
    <row r="397" spans="2:12" ht="12.75">
      <c r="B397" s="3"/>
      <c r="C397" s="3"/>
      <c r="D397" s="3"/>
      <c r="E397" s="3"/>
      <c r="F397" s="3"/>
      <c r="G397" s="6"/>
      <c r="H397" s="8"/>
      <c r="I397" s="8"/>
      <c r="J397" s="11"/>
      <c r="K397" s="6"/>
      <c r="L397" s="112"/>
    </row>
    <row r="398" spans="2:12" ht="12.75">
      <c r="B398" s="3"/>
      <c r="C398" s="3"/>
      <c r="D398" s="3"/>
      <c r="E398" s="3"/>
      <c r="F398" s="3"/>
      <c r="G398" s="6"/>
      <c r="H398" s="8"/>
      <c r="I398" s="8"/>
      <c r="J398" s="11"/>
      <c r="K398" s="6"/>
      <c r="L398" s="112"/>
    </row>
    <row r="399" spans="2:12" ht="12.75">
      <c r="B399" s="3"/>
      <c r="C399" s="3"/>
      <c r="D399" s="3"/>
      <c r="E399" s="3"/>
      <c r="F399" s="3"/>
      <c r="G399" s="6"/>
      <c r="H399" s="8"/>
      <c r="I399" s="8"/>
      <c r="J399" s="11"/>
      <c r="K399" s="6"/>
      <c r="L399" s="112"/>
    </row>
    <row r="400" spans="2:12" ht="12.75">
      <c r="B400" s="3"/>
      <c r="C400" s="3"/>
      <c r="D400" s="3"/>
      <c r="E400" s="3"/>
      <c r="F400" s="3"/>
      <c r="G400" s="6"/>
      <c r="H400" s="8"/>
      <c r="I400" s="8"/>
      <c r="J400" s="11"/>
      <c r="K400" s="6"/>
      <c r="L400" s="112"/>
    </row>
    <row r="401" spans="2:12" ht="12.75">
      <c r="B401" s="3"/>
      <c r="C401" s="3"/>
      <c r="D401" s="3"/>
      <c r="E401" s="3"/>
      <c r="F401" s="3"/>
      <c r="G401" s="6"/>
      <c r="H401" s="8"/>
      <c r="I401" s="8"/>
      <c r="J401" s="11"/>
      <c r="K401" s="6"/>
      <c r="L401" s="112"/>
    </row>
    <row r="402" spans="2:12" ht="12.75">
      <c r="B402" s="3"/>
      <c r="C402" s="3"/>
      <c r="D402" s="3"/>
      <c r="E402" s="3"/>
      <c r="F402" s="3"/>
      <c r="G402" s="6"/>
      <c r="H402" s="8"/>
      <c r="I402" s="8"/>
      <c r="J402" s="11"/>
      <c r="K402" s="6"/>
      <c r="L402" s="112"/>
    </row>
    <row r="403" spans="2:12" ht="12.75">
      <c r="B403" s="3"/>
      <c r="C403" s="3"/>
      <c r="D403" s="3"/>
      <c r="E403" s="3"/>
      <c r="F403" s="3"/>
      <c r="G403" s="6"/>
      <c r="H403" s="8"/>
      <c r="I403" s="8"/>
      <c r="J403" s="11"/>
      <c r="K403" s="6"/>
      <c r="L403" s="112"/>
    </row>
    <row r="404" spans="2:12" ht="12.75">
      <c r="B404" s="3"/>
      <c r="C404" s="3"/>
      <c r="D404" s="3"/>
      <c r="E404" s="3"/>
      <c r="F404" s="3"/>
      <c r="G404" s="6"/>
      <c r="H404" s="8"/>
      <c r="I404" s="8"/>
      <c r="J404" s="11"/>
      <c r="K404" s="6"/>
      <c r="L404" s="112"/>
    </row>
    <row r="405" spans="2:12" ht="12.75">
      <c r="B405" s="3"/>
      <c r="C405" s="3"/>
      <c r="D405" s="3"/>
      <c r="E405" s="3"/>
      <c r="F405" s="3"/>
      <c r="G405" s="6"/>
      <c r="H405" s="8"/>
      <c r="I405" s="8"/>
      <c r="J405" s="11"/>
      <c r="K405" s="6"/>
      <c r="L405" s="112"/>
    </row>
    <row r="406" spans="2:12" ht="12.75">
      <c r="B406" s="3"/>
      <c r="C406" s="3"/>
      <c r="D406" s="3"/>
      <c r="E406" s="3"/>
      <c r="F406" s="3"/>
      <c r="G406" s="6"/>
      <c r="H406" s="8"/>
      <c r="I406" s="8"/>
      <c r="J406" s="11"/>
      <c r="K406" s="6"/>
      <c r="L406" s="112"/>
    </row>
    <row r="407" spans="2:12" ht="12.75">
      <c r="B407" s="3"/>
      <c r="C407" s="3"/>
      <c r="D407" s="3"/>
      <c r="E407" s="3"/>
      <c r="F407" s="3"/>
      <c r="G407" s="6"/>
      <c r="H407" s="8"/>
      <c r="I407" s="8"/>
      <c r="J407" s="11"/>
      <c r="K407" s="6"/>
      <c r="L407" s="112"/>
    </row>
    <row r="408" spans="2:12" ht="12.75">
      <c r="B408" s="3"/>
      <c r="C408" s="3"/>
      <c r="D408" s="3"/>
      <c r="E408" s="3"/>
      <c r="F408" s="3"/>
      <c r="G408" s="6"/>
      <c r="H408" s="8"/>
      <c r="I408" s="8"/>
      <c r="J408" s="11"/>
      <c r="K408" s="6"/>
      <c r="L408" s="112"/>
    </row>
    <row r="409" spans="2:12" ht="12.75">
      <c r="B409" s="3"/>
      <c r="C409" s="3"/>
      <c r="D409" s="3"/>
      <c r="E409" s="3"/>
      <c r="F409" s="3"/>
      <c r="G409" s="6"/>
      <c r="H409" s="8"/>
      <c r="I409" s="8"/>
      <c r="J409" s="11"/>
      <c r="K409" s="6"/>
      <c r="L409" s="112"/>
    </row>
    <row r="410" spans="2:12" ht="12.75">
      <c r="B410" s="3"/>
      <c r="C410" s="3"/>
      <c r="D410" s="3"/>
      <c r="E410" s="3"/>
      <c r="F410" s="3"/>
      <c r="G410" s="6"/>
      <c r="H410" s="8"/>
      <c r="I410" s="8"/>
      <c r="J410" s="11"/>
      <c r="K410" s="6"/>
      <c r="L410" s="112"/>
    </row>
    <row r="411" spans="2:12" ht="12.75">
      <c r="B411" s="3"/>
      <c r="C411" s="3"/>
      <c r="D411" s="3"/>
      <c r="E411" s="3"/>
      <c r="F411" s="3"/>
      <c r="G411" s="6"/>
      <c r="H411" s="8"/>
      <c r="I411" s="8"/>
      <c r="J411" s="11"/>
      <c r="K411" s="6"/>
      <c r="L411" s="112"/>
    </row>
    <row r="412" spans="2:12" ht="12.75">
      <c r="B412" s="3"/>
      <c r="C412" s="3"/>
      <c r="D412" s="3"/>
      <c r="E412" s="3"/>
      <c r="F412" s="3"/>
      <c r="G412" s="6"/>
      <c r="H412" s="8"/>
      <c r="I412" s="8"/>
      <c r="J412" s="11"/>
      <c r="K412" s="6"/>
      <c r="L412" s="112"/>
    </row>
    <row r="413" spans="2:12" ht="12.75">
      <c r="B413" s="3"/>
      <c r="C413" s="3"/>
      <c r="D413" s="3"/>
      <c r="E413" s="3"/>
      <c r="F413" s="3"/>
      <c r="G413" s="6"/>
      <c r="H413" s="8"/>
      <c r="I413" s="8"/>
      <c r="J413" s="11"/>
      <c r="K413" s="6"/>
      <c r="L413" s="112"/>
    </row>
    <row r="414" spans="2:12" ht="12.75">
      <c r="B414" s="3"/>
      <c r="C414" s="3"/>
      <c r="D414" s="3"/>
      <c r="E414" s="3"/>
      <c r="F414" s="3"/>
      <c r="G414" s="6"/>
      <c r="H414" s="8"/>
      <c r="I414" s="8"/>
      <c r="J414" s="11"/>
      <c r="K414" s="6"/>
      <c r="L414" s="112"/>
    </row>
    <row r="415" spans="2:12" ht="12.75">
      <c r="B415" s="3"/>
      <c r="C415" s="3"/>
      <c r="D415" s="3"/>
      <c r="E415" s="3"/>
      <c r="F415" s="3"/>
      <c r="G415" s="6"/>
      <c r="H415" s="8"/>
      <c r="I415" s="8"/>
      <c r="J415" s="11"/>
      <c r="K415" s="6"/>
      <c r="L415" s="112"/>
    </row>
    <row r="416" spans="2:12" ht="12.75">
      <c r="B416" s="3"/>
      <c r="C416" s="3"/>
      <c r="D416" s="3"/>
      <c r="E416" s="3"/>
      <c r="F416" s="3"/>
      <c r="G416" s="6"/>
      <c r="H416" s="8"/>
      <c r="I416" s="8"/>
      <c r="J416" s="11"/>
      <c r="K416" s="6"/>
      <c r="L416" s="112"/>
    </row>
    <row r="417" spans="2:12" ht="12.75">
      <c r="B417" s="3"/>
      <c r="C417" s="3"/>
      <c r="D417" s="3"/>
      <c r="E417" s="3"/>
      <c r="F417" s="3"/>
      <c r="G417" s="6"/>
      <c r="H417" s="8"/>
      <c r="I417" s="8"/>
      <c r="J417" s="11"/>
      <c r="K417" s="6"/>
      <c r="L417" s="112"/>
    </row>
    <row r="418" spans="2:12" ht="12.75">
      <c r="B418" s="3"/>
      <c r="C418" s="3"/>
      <c r="D418" s="3"/>
      <c r="E418" s="3"/>
      <c r="F418" s="3"/>
      <c r="G418" s="6"/>
      <c r="H418" s="8"/>
      <c r="I418" s="8"/>
      <c r="J418" s="11"/>
      <c r="K418" s="6"/>
      <c r="L418" s="112"/>
    </row>
    <row r="419" spans="2:12" ht="12.75">
      <c r="B419" s="3"/>
      <c r="C419" s="3"/>
      <c r="D419" s="3"/>
      <c r="E419" s="3"/>
      <c r="F419" s="3"/>
      <c r="G419" s="6"/>
      <c r="H419" s="8"/>
      <c r="I419" s="8"/>
      <c r="J419" s="11"/>
      <c r="K419" s="6"/>
      <c r="L419" s="112"/>
    </row>
    <row r="420" spans="2:12" ht="12.75">
      <c r="B420" s="3"/>
      <c r="C420" s="3"/>
      <c r="D420" s="3"/>
      <c r="E420" s="3"/>
      <c r="F420" s="3"/>
      <c r="G420" s="6"/>
      <c r="H420" s="8"/>
      <c r="I420" s="8"/>
      <c r="J420" s="11"/>
      <c r="K420" s="6"/>
      <c r="L420" s="112"/>
    </row>
    <row r="421" spans="2:12" ht="12.75">
      <c r="B421" s="3"/>
      <c r="C421" s="3"/>
      <c r="D421" s="3"/>
      <c r="E421" s="3"/>
      <c r="F421" s="3"/>
      <c r="G421" s="6"/>
      <c r="H421" s="8"/>
      <c r="I421" s="8"/>
      <c r="J421" s="11"/>
      <c r="K421" s="6"/>
      <c r="L421" s="112"/>
    </row>
    <row r="422" spans="2:12" ht="12.75">
      <c r="B422" s="3"/>
      <c r="C422" s="3"/>
      <c r="D422" s="3"/>
      <c r="E422" s="3"/>
      <c r="F422" s="3"/>
      <c r="G422" s="6"/>
      <c r="H422" s="8"/>
      <c r="I422" s="8"/>
      <c r="J422" s="11"/>
      <c r="K422" s="6"/>
      <c r="L422" s="112"/>
    </row>
    <row r="423" spans="2:12" ht="12.75">
      <c r="B423" s="3"/>
      <c r="C423" s="3"/>
      <c r="D423" s="3"/>
      <c r="E423" s="3"/>
      <c r="F423" s="3"/>
      <c r="G423" s="6"/>
      <c r="H423" s="8"/>
      <c r="I423" s="8"/>
      <c r="J423" s="11"/>
      <c r="K423" s="6"/>
      <c r="L423" s="112"/>
    </row>
    <row r="424" spans="2:12" ht="12.75">
      <c r="B424" s="3"/>
      <c r="C424" s="3"/>
      <c r="D424" s="3"/>
      <c r="E424" s="3"/>
      <c r="F424" s="3"/>
      <c r="G424" s="6"/>
      <c r="H424" s="8"/>
      <c r="I424" s="8"/>
      <c r="J424" s="11"/>
      <c r="K424" s="6"/>
      <c r="L424" s="112"/>
    </row>
    <row r="425" spans="2:12" ht="12.75">
      <c r="B425" s="3"/>
      <c r="C425" s="3"/>
      <c r="D425" s="3"/>
      <c r="E425" s="3"/>
      <c r="F425" s="3"/>
      <c r="G425" s="6"/>
      <c r="H425" s="8"/>
      <c r="I425" s="8"/>
      <c r="J425" s="11"/>
      <c r="K425" s="6"/>
      <c r="L425" s="112"/>
    </row>
    <row r="426" spans="2:12" ht="12.75">
      <c r="B426" s="3"/>
      <c r="C426" s="3"/>
      <c r="D426" s="3"/>
      <c r="E426" s="3"/>
      <c r="F426" s="3"/>
      <c r="G426" s="6"/>
      <c r="H426" s="8"/>
      <c r="I426" s="8"/>
      <c r="J426" s="11"/>
      <c r="K426" s="6"/>
      <c r="L426" s="112"/>
    </row>
    <row r="427" spans="2:12" ht="12.75">
      <c r="B427" s="3"/>
      <c r="C427" s="3"/>
      <c r="D427" s="3"/>
      <c r="E427" s="3"/>
      <c r="F427" s="3"/>
      <c r="G427" s="6"/>
      <c r="H427" s="8"/>
      <c r="I427" s="8"/>
      <c r="J427" s="11"/>
      <c r="K427" s="6"/>
      <c r="L427" s="112"/>
    </row>
    <row r="428" spans="2:12" ht="12.75">
      <c r="B428" s="3"/>
      <c r="C428" s="3"/>
      <c r="D428" s="3"/>
      <c r="E428" s="3"/>
      <c r="F428" s="3"/>
      <c r="G428" s="6"/>
      <c r="H428" s="8"/>
      <c r="I428" s="8"/>
      <c r="J428" s="11"/>
      <c r="K428" s="6"/>
      <c r="L428" s="112"/>
    </row>
    <row r="429" spans="2:12" ht="12.75">
      <c r="B429" s="3"/>
      <c r="C429" s="3"/>
      <c r="D429" s="3"/>
      <c r="E429" s="3"/>
      <c r="F429" s="3"/>
      <c r="G429" s="6"/>
      <c r="H429" s="8"/>
      <c r="I429" s="8"/>
      <c r="J429" s="11"/>
      <c r="K429" s="6"/>
      <c r="L429" s="112"/>
    </row>
    <row r="430" spans="2:12" ht="12.75">
      <c r="B430" s="3"/>
      <c r="C430" s="3"/>
      <c r="D430" s="3"/>
      <c r="E430" s="3"/>
      <c r="F430" s="3"/>
      <c r="G430" s="6"/>
      <c r="H430" s="8"/>
      <c r="I430" s="8"/>
      <c r="J430" s="11"/>
      <c r="K430" s="6"/>
      <c r="L430" s="112"/>
    </row>
    <row r="431" spans="2:12" ht="12.75">
      <c r="B431" s="3"/>
      <c r="C431" s="3"/>
      <c r="D431" s="3"/>
      <c r="E431" s="3"/>
      <c r="F431" s="3"/>
      <c r="G431" s="6"/>
      <c r="H431" s="8"/>
      <c r="I431" s="8"/>
      <c r="J431" s="11"/>
      <c r="K431" s="6"/>
      <c r="L431" s="112"/>
    </row>
    <row r="432" spans="2:12" ht="12.75">
      <c r="B432" s="3"/>
      <c r="C432" s="3"/>
      <c r="D432" s="3"/>
      <c r="E432" s="3"/>
      <c r="F432" s="3"/>
      <c r="G432" s="6"/>
      <c r="H432" s="8"/>
      <c r="I432" s="8"/>
      <c r="J432" s="11"/>
      <c r="K432" s="6"/>
      <c r="L432" s="112"/>
    </row>
    <row r="433" spans="2:12" ht="12.75">
      <c r="B433" s="3"/>
      <c r="C433" s="3"/>
      <c r="D433" s="3"/>
      <c r="E433" s="3"/>
      <c r="F433" s="3"/>
      <c r="G433" s="6"/>
      <c r="H433" s="8"/>
      <c r="I433" s="8"/>
      <c r="J433" s="11"/>
      <c r="K433" s="6"/>
      <c r="L433" s="112"/>
    </row>
    <row r="434" spans="2:12" ht="12.75">
      <c r="B434" s="3"/>
      <c r="C434" s="3"/>
      <c r="D434" s="3"/>
      <c r="E434" s="3"/>
      <c r="F434" s="3"/>
      <c r="G434" s="6"/>
      <c r="H434" s="8"/>
      <c r="I434" s="8"/>
      <c r="J434" s="11"/>
      <c r="K434" s="6"/>
      <c r="L434" s="112"/>
    </row>
    <row r="435" spans="2:12" ht="12.75">
      <c r="B435" s="3"/>
      <c r="C435" s="3"/>
      <c r="D435" s="3"/>
      <c r="E435" s="3"/>
      <c r="F435" s="3"/>
      <c r="G435" s="6"/>
      <c r="H435" s="8"/>
      <c r="I435" s="8"/>
      <c r="J435" s="11"/>
      <c r="K435" s="6"/>
      <c r="L435" s="112"/>
    </row>
    <row r="436" spans="2:12" ht="12.75">
      <c r="B436" s="3"/>
      <c r="C436" s="3"/>
      <c r="D436" s="3"/>
      <c r="E436" s="3"/>
      <c r="F436" s="3"/>
      <c r="G436" s="6"/>
      <c r="H436" s="8"/>
      <c r="I436" s="8"/>
      <c r="J436" s="11"/>
      <c r="K436" s="6"/>
      <c r="L436" s="112"/>
    </row>
    <row r="437" spans="2:12" ht="12.75">
      <c r="B437" s="3"/>
      <c r="C437" s="3"/>
      <c r="D437" s="3"/>
      <c r="E437" s="3"/>
      <c r="F437" s="3"/>
      <c r="G437" s="6"/>
      <c r="H437" s="8"/>
      <c r="I437" s="8"/>
      <c r="J437" s="11"/>
      <c r="K437" s="6"/>
      <c r="L437" s="112"/>
    </row>
    <row r="438" spans="2:12" ht="12.75">
      <c r="B438" s="3"/>
      <c r="C438" s="3"/>
      <c r="D438" s="3"/>
      <c r="E438" s="3"/>
      <c r="F438" s="3"/>
      <c r="G438" s="6"/>
      <c r="H438" s="8"/>
      <c r="I438" s="8"/>
      <c r="J438" s="11"/>
      <c r="K438" s="6"/>
      <c r="L438" s="112"/>
    </row>
    <row r="439" spans="2:12" ht="12.75">
      <c r="B439" s="3"/>
      <c r="C439" s="3"/>
      <c r="D439" s="3"/>
      <c r="E439" s="3"/>
      <c r="F439" s="3"/>
      <c r="G439" s="6"/>
      <c r="H439" s="8"/>
      <c r="I439" s="8"/>
      <c r="J439" s="11"/>
      <c r="K439" s="6"/>
      <c r="L439" s="112"/>
    </row>
    <row r="440" spans="2:12" ht="12.75">
      <c r="B440" s="3"/>
      <c r="C440" s="3"/>
      <c r="D440" s="3"/>
      <c r="E440" s="3"/>
      <c r="F440" s="3"/>
      <c r="G440" s="6"/>
      <c r="H440" s="8"/>
      <c r="I440" s="8"/>
      <c r="J440" s="11"/>
      <c r="K440" s="6"/>
      <c r="L440" s="112"/>
    </row>
    <row r="441" spans="2:12" ht="12.75">
      <c r="B441" s="3"/>
      <c r="C441" s="3"/>
      <c r="D441" s="3"/>
      <c r="E441" s="3"/>
      <c r="F441" s="3"/>
      <c r="G441" s="6"/>
      <c r="H441" s="8"/>
      <c r="I441" s="8"/>
      <c r="J441" s="11"/>
      <c r="K441" s="6"/>
      <c r="L441" s="112"/>
    </row>
    <row r="442" spans="2:12" ht="12.75">
      <c r="B442" s="3"/>
      <c r="C442" s="3"/>
      <c r="D442" s="3"/>
      <c r="E442" s="3"/>
      <c r="F442" s="3"/>
      <c r="G442" s="6"/>
      <c r="H442" s="8"/>
      <c r="I442" s="8"/>
      <c r="J442" s="11"/>
      <c r="K442" s="6"/>
      <c r="L442" s="112"/>
    </row>
    <row r="443" spans="2:12" ht="12.75">
      <c r="B443" s="3"/>
      <c r="C443" s="3"/>
      <c r="D443" s="3"/>
      <c r="E443" s="3"/>
      <c r="F443" s="3"/>
      <c r="G443" s="6"/>
      <c r="H443" s="8"/>
      <c r="I443" s="8"/>
      <c r="J443" s="11"/>
      <c r="K443" s="6"/>
      <c r="L443" s="112"/>
    </row>
    <row r="444" spans="2:12" ht="12.75">
      <c r="B444" s="3"/>
      <c r="C444" s="3"/>
      <c r="D444" s="3"/>
      <c r="E444" s="3"/>
      <c r="F444" s="3"/>
      <c r="G444" s="6"/>
      <c r="H444" s="8"/>
      <c r="I444" s="8"/>
      <c r="J444" s="11"/>
      <c r="K444" s="6"/>
      <c r="L444" s="112"/>
    </row>
    <row r="445" spans="2:12" ht="12.75">
      <c r="B445" s="3"/>
      <c r="C445" s="3"/>
      <c r="D445" s="3"/>
      <c r="E445" s="3"/>
      <c r="F445" s="3"/>
      <c r="G445" s="6"/>
      <c r="H445" s="8"/>
      <c r="I445" s="8"/>
      <c r="J445" s="11"/>
      <c r="K445" s="6"/>
      <c r="L445" s="112"/>
    </row>
    <row r="446" spans="2:12" ht="12.75">
      <c r="B446" s="3"/>
      <c r="C446" s="3"/>
      <c r="D446" s="3"/>
      <c r="E446" s="3"/>
      <c r="F446" s="3"/>
      <c r="G446" s="6"/>
      <c r="H446" s="8"/>
      <c r="I446" s="8"/>
      <c r="J446" s="11"/>
      <c r="K446" s="6"/>
      <c r="L446" s="112"/>
    </row>
    <row r="447" spans="2:12" ht="12.75">
      <c r="B447" s="3"/>
      <c r="C447" s="3"/>
      <c r="D447" s="3"/>
      <c r="E447" s="3"/>
      <c r="F447" s="3"/>
      <c r="G447" s="6"/>
      <c r="H447" s="8"/>
      <c r="I447" s="8"/>
      <c r="J447" s="11"/>
      <c r="K447" s="6"/>
      <c r="L447" s="112"/>
    </row>
    <row r="448" spans="2:12" ht="12.75">
      <c r="B448" s="3"/>
      <c r="C448" s="3"/>
      <c r="D448" s="3"/>
      <c r="E448" s="3"/>
      <c r="F448" s="3"/>
      <c r="G448" s="6"/>
      <c r="H448" s="8"/>
      <c r="I448" s="8"/>
      <c r="J448" s="11"/>
      <c r="K448" s="6"/>
      <c r="L448" s="112"/>
    </row>
    <row r="449" spans="2:12" ht="12.75">
      <c r="B449" s="3"/>
      <c r="C449" s="3"/>
      <c r="D449" s="3"/>
      <c r="E449" s="3"/>
      <c r="F449" s="3"/>
      <c r="G449" s="6"/>
      <c r="H449" s="8"/>
      <c r="I449" s="8"/>
      <c r="J449" s="11"/>
      <c r="K449" s="6"/>
      <c r="L449" s="112"/>
    </row>
    <row r="450" spans="2:12" ht="12.75">
      <c r="B450" s="3"/>
      <c r="C450" s="3"/>
      <c r="D450" s="3"/>
      <c r="E450" s="3"/>
      <c r="F450" s="3"/>
      <c r="G450" s="6"/>
      <c r="H450" s="8"/>
      <c r="I450" s="8"/>
      <c r="J450" s="11"/>
      <c r="K450" s="6"/>
      <c r="L450" s="112"/>
    </row>
    <row r="451" spans="2:12" ht="12.75">
      <c r="B451" s="3"/>
      <c r="C451" s="3"/>
      <c r="D451" s="3"/>
      <c r="E451" s="3"/>
      <c r="F451" s="3"/>
      <c r="G451" s="6"/>
      <c r="H451" s="8"/>
      <c r="I451" s="8"/>
      <c r="J451" s="11"/>
      <c r="K451" s="6"/>
      <c r="L451" s="112"/>
    </row>
    <row r="452" spans="2:12" ht="12.75">
      <c r="B452" s="3"/>
      <c r="C452" s="3"/>
      <c r="D452" s="3"/>
      <c r="E452" s="3"/>
      <c r="F452" s="3"/>
      <c r="G452" s="6"/>
      <c r="H452" s="8"/>
      <c r="I452" s="8"/>
      <c r="J452" s="11"/>
      <c r="K452" s="6"/>
      <c r="L452" s="112"/>
    </row>
    <row r="453" spans="2:12" ht="12.75">
      <c r="B453" s="3"/>
      <c r="C453" s="3"/>
      <c r="D453" s="3"/>
      <c r="E453" s="3"/>
      <c r="F453" s="3"/>
      <c r="G453" s="6"/>
      <c r="H453" s="8"/>
      <c r="I453" s="8"/>
      <c r="J453" s="11"/>
      <c r="K453" s="6"/>
      <c r="L453" s="112"/>
    </row>
    <row r="454" spans="2:12" ht="12.75">
      <c r="B454" s="3"/>
      <c r="C454" s="3"/>
      <c r="D454" s="3"/>
      <c r="E454" s="3"/>
      <c r="F454" s="3"/>
      <c r="G454" s="6"/>
      <c r="H454" s="8"/>
      <c r="I454" s="8"/>
      <c r="J454" s="11"/>
      <c r="K454" s="6"/>
      <c r="L454" s="112"/>
    </row>
    <row r="455" spans="2:12" ht="12.75">
      <c r="B455" s="3"/>
      <c r="C455" s="3"/>
      <c r="D455" s="3"/>
      <c r="E455" s="3"/>
      <c r="F455" s="3"/>
      <c r="G455" s="6"/>
      <c r="H455" s="8"/>
      <c r="I455" s="8"/>
      <c r="J455" s="11"/>
      <c r="K455" s="6"/>
      <c r="L455" s="112"/>
    </row>
    <row r="456" spans="2:12" ht="12.75">
      <c r="B456" s="3"/>
      <c r="C456" s="3"/>
      <c r="D456" s="3"/>
      <c r="E456" s="3"/>
      <c r="F456" s="3"/>
      <c r="G456" s="6"/>
      <c r="H456" s="8"/>
      <c r="I456" s="8"/>
      <c r="J456" s="11"/>
      <c r="K456" s="6"/>
      <c r="L456" s="112"/>
    </row>
    <row r="457" spans="2:12" ht="12.75">
      <c r="B457" s="3"/>
      <c r="C457" s="3"/>
      <c r="D457" s="3"/>
      <c r="E457" s="3"/>
      <c r="F457" s="3"/>
      <c r="G457" s="6"/>
      <c r="H457" s="8"/>
      <c r="I457" s="8"/>
      <c r="J457" s="11"/>
      <c r="K457" s="6"/>
      <c r="L457" s="112"/>
    </row>
    <row r="458" spans="2:12" ht="12.75">
      <c r="B458" s="3"/>
      <c r="C458" s="3"/>
      <c r="D458" s="3"/>
      <c r="E458" s="3"/>
      <c r="F458" s="3"/>
      <c r="G458" s="6"/>
      <c r="H458" s="8"/>
      <c r="I458" s="8"/>
      <c r="J458" s="11"/>
      <c r="K458" s="6"/>
      <c r="L458" s="112"/>
    </row>
    <row r="459" spans="2:12" ht="12.75">
      <c r="B459" s="3"/>
      <c r="C459" s="3"/>
      <c r="D459" s="3"/>
      <c r="E459" s="3"/>
      <c r="F459" s="3"/>
      <c r="G459" s="6"/>
      <c r="H459" s="8"/>
      <c r="I459" s="8"/>
      <c r="J459" s="11"/>
      <c r="K459" s="6"/>
      <c r="L459" s="112"/>
    </row>
    <row r="460" spans="2:12" ht="12.75">
      <c r="B460" s="3"/>
      <c r="C460" s="3"/>
      <c r="D460" s="3"/>
      <c r="E460" s="3"/>
      <c r="F460" s="3"/>
      <c r="G460" s="6"/>
      <c r="H460" s="8"/>
      <c r="I460" s="8"/>
      <c r="J460" s="11"/>
      <c r="K460" s="6"/>
      <c r="L460" s="112"/>
    </row>
    <row r="461" spans="2:12" ht="12.75">
      <c r="B461" s="3"/>
      <c r="C461" s="3"/>
      <c r="D461" s="3"/>
      <c r="E461" s="3"/>
      <c r="F461" s="3"/>
      <c r="G461" s="6"/>
      <c r="H461" s="8"/>
      <c r="I461" s="8"/>
      <c r="J461" s="11"/>
      <c r="K461" s="6"/>
      <c r="L461" s="112"/>
    </row>
    <row r="462" spans="2:12" ht="12.75">
      <c r="B462" s="3"/>
      <c r="C462" s="3"/>
      <c r="D462" s="3"/>
      <c r="E462" s="3"/>
      <c r="F462" s="3"/>
      <c r="G462" s="6"/>
      <c r="H462" s="8"/>
      <c r="I462" s="8"/>
      <c r="J462" s="11"/>
      <c r="K462" s="6"/>
      <c r="L462" s="112"/>
    </row>
    <row r="463" spans="2:12" ht="12.75">
      <c r="B463" s="3"/>
      <c r="C463" s="3"/>
      <c r="D463" s="3"/>
      <c r="E463" s="3"/>
      <c r="F463" s="3"/>
      <c r="G463" s="6"/>
      <c r="H463" s="8"/>
      <c r="I463" s="8"/>
      <c r="J463" s="11"/>
      <c r="K463" s="6"/>
      <c r="L463" s="112"/>
    </row>
    <row r="464" spans="2:12" ht="12.75">
      <c r="B464" s="3"/>
      <c r="C464" s="3"/>
      <c r="D464" s="3"/>
      <c r="E464" s="3"/>
      <c r="F464" s="3"/>
      <c r="G464" s="6"/>
      <c r="H464" s="8"/>
      <c r="I464" s="8"/>
      <c r="J464" s="11"/>
      <c r="K464" s="6"/>
      <c r="L464" s="112"/>
    </row>
    <row r="465" spans="2:12" ht="12.75">
      <c r="B465" s="3"/>
      <c r="C465" s="3"/>
      <c r="D465" s="3"/>
      <c r="E465" s="3"/>
      <c r="F465" s="3"/>
      <c r="G465" s="6"/>
      <c r="H465" s="8"/>
      <c r="I465" s="8"/>
      <c r="J465" s="11"/>
      <c r="K465" s="6"/>
      <c r="L465" s="112"/>
    </row>
    <row r="466" spans="2:12" ht="12.75">
      <c r="B466" s="3"/>
      <c r="C466" s="3"/>
      <c r="D466" s="3"/>
      <c r="E466" s="3"/>
      <c r="F466" s="3"/>
      <c r="G466" s="6"/>
      <c r="H466" s="8"/>
      <c r="I466" s="8"/>
      <c r="J466" s="11"/>
      <c r="K466" s="6"/>
      <c r="L466" s="112"/>
    </row>
    <row r="467" spans="2:12" ht="12.75">
      <c r="B467" s="3"/>
      <c r="C467" s="3"/>
      <c r="D467" s="3"/>
      <c r="E467" s="3"/>
      <c r="F467" s="3"/>
      <c r="G467" s="6"/>
      <c r="H467" s="8"/>
      <c r="I467" s="8"/>
      <c r="J467" s="11"/>
      <c r="K467" s="6"/>
      <c r="L467" s="112"/>
    </row>
    <row r="468" spans="2:12" ht="12.75">
      <c r="B468" s="3"/>
      <c r="C468" s="3"/>
      <c r="D468" s="3"/>
      <c r="E468" s="3"/>
      <c r="F468" s="3"/>
      <c r="G468" s="6"/>
      <c r="H468" s="8"/>
      <c r="I468" s="8"/>
      <c r="J468" s="11"/>
      <c r="K468" s="6"/>
      <c r="L468" s="112"/>
    </row>
    <row r="469" spans="2:12" ht="12.75">
      <c r="B469" s="3"/>
      <c r="C469" s="3"/>
      <c r="D469" s="3"/>
      <c r="E469" s="3"/>
      <c r="F469" s="3"/>
      <c r="G469" s="6"/>
      <c r="H469" s="8"/>
      <c r="I469" s="8"/>
      <c r="J469" s="11"/>
      <c r="K469" s="6"/>
      <c r="L469" s="112"/>
    </row>
    <row r="470" spans="2:12" ht="12.75">
      <c r="B470" s="3"/>
      <c r="C470" s="3"/>
      <c r="D470" s="3"/>
      <c r="E470" s="3"/>
      <c r="F470" s="3"/>
      <c r="G470" s="6"/>
      <c r="H470" s="8"/>
      <c r="I470" s="8"/>
      <c r="J470" s="11"/>
      <c r="K470" s="6"/>
      <c r="L470" s="112"/>
    </row>
    <row r="471" spans="2:12" ht="12.75">
      <c r="B471" s="3"/>
      <c r="C471" s="3"/>
      <c r="D471" s="3"/>
      <c r="E471" s="3"/>
      <c r="F471" s="3"/>
      <c r="G471" s="6"/>
      <c r="H471" s="8"/>
      <c r="I471" s="8"/>
      <c r="J471" s="11"/>
      <c r="K471" s="6"/>
      <c r="L471" s="112"/>
    </row>
    <row r="472" spans="2:12" ht="12.75">
      <c r="B472" s="3"/>
      <c r="C472" s="3"/>
      <c r="D472" s="3"/>
      <c r="E472" s="3"/>
      <c r="F472" s="3"/>
      <c r="G472" s="6"/>
      <c r="H472" s="8"/>
      <c r="I472" s="8"/>
      <c r="J472" s="11"/>
      <c r="K472" s="6"/>
      <c r="L472" s="112"/>
    </row>
    <row r="473" spans="2:12" ht="12.75">
      <c r="B473" s="3"/>
      <c r="C473" s="3"/>
      <c r="D473" s="3"/>
      <c r="E473" s="3"/>
      <c r="F473" s="3"/>
      <c r="G473" s="6"/>
      <c r="H473" s="8"/>
      <c r="I473" s="8"/>
      <c r="J473" s="11"/>
      <c r="K473" s="6"/>
      <c r="L473" s="112"/>
    </row>
    <row r="474" spans="2:12" ht="12.75">
      <c r="B474" s="3"/>
      <c r="C474" s="3"/>
      <c r="D474" s="3"/>
      <c r="E474" s="3"/>
      <c r="F474" s="3"/>
      <c r="G474" s="6"/>
      <c r="H474" s="8"/>
      <c r="I474" s="8"/>
      <c r="J474" s="11"/>
      <c r="K474" s="6"/>
      <c r="L474" s="112"/>
    </row>
    <row r="475" spans="2:12" ht="12.75">
      <c r="B475" s="3"/>
      <c r="C475" s="3"/>
      <c r="D475" s="3"/>
      <c r="E475" s="3"/>
      <c r="F475" s="3"/>
      <c r="G475" s="6"/>
      <c r="H475" s="8"/>
      <c r="I475" s="8"/>
      <c r="J475" s="11"/>
      <c r="K475" s="6"/>
      <c r="L475" s="112"/>
    </row>
    <row r="476" spans="2:12" ht="12.75">
      <c r="B476" s="3"/>
      <c r="C476" s="3"/>
      <c r="D476" s="3"/>
      <c r="E476" s="3"/>
      <c r="F476" s="3"/>
      <c r="G476" s="6"/>
      <c r="H476" s="8"/>
      <c r="I476" s="8"/>
      <c r="J476" s="11"/>
      <c r="K476" s="6"/>
      <c r="L476" s="112"/>
    </row>
    <row r="477" spans="2:12" ht="12.75">
      <c r="B477" s="3"/>
      <c r="C477" s="3"/>
      <c r="D477" s="3"/>
      <c r="E477" s="3"/>
      <c r="F477" s="3"/>
      <c r="G477" s="6"/>
      <c r="H477" s="8"/>
      <c r="I477" s="8"/>
      <c r="J477" s="11"/>
      <c r="K477" s="6"/>
      <c r="L477" s="112"/>
    </row>
    <row r="478" spans="2:12" ht="12.75">
      <c r="B478" s="3"/>
      <c r="C478" s="3"/>
      <c r="D478" s="3"/>
      <c r="E478" s="3"/>
      <c r="F478" s="3"/>
      <c r="G478" s="6"/>
      <c r="H478" s="8"/>
      <c r="I478" s="8"/>
      <c r="J478" s="11"/>
      <c r="K478" s="6"/>
      <c r="L478" s="112"/>
    </row>
    <row r="479" spans="2:12" ht="12.75">
      <c r="B479" s="3"/>
      <c r="C479" s="3"/>
      <c r="D479" s="3"/>
      <c r="E479" s="3"/>
      <c r="F479" s="3"/>
      <c r="G479" s="6"/>
      <c r="H479" s="8"/>
      <c r="I479" s="8"/>
      <c r="J479" s="11"/>
      <c r="K479" s="6"/>
      <c r="L479" s="112"/>
    </row>
    <row r="480" spans="2:12" ht="12.75">
      <c r="B480" s="3"/>
      <c r="C480" s="3"/>
      <c r="D480" s="3"/>
      <c r="E480" s="3"/>
      <c r="F480" s="3"/>
      <c r="G480" s="6"/>
      <c r="H480" s="8"/>
      <c r="I480" s="8"/>
      <c r="J480" s="11"/>
      <c r="K480" s="6"/>
      <c r="L480" s="112"/>
    </row>
    <row r="481" spans="2:12" ht="12.75">
      <c r="B481" s="3"/>
      <c r="C481" s="3"/>
      <c r="D481" s="3"/>
      <c r="E481" s="3"/>
      <c r="F481" s="3"/>
      <c r="G481" s="6"/>
      <c r="H481" s="8"/>
      <c r="I481" s="8"/>
      <c r="J481" s="11"/>
      <c r="K481" s="6"/>
      <c r="L481" s="112"/>
    </row>
    <row r="482" spans="2:12" ht="12.75">
      <c r="B482" s="3"/>
      <c r="C482" s="3"/>
      <c r="D482" s="3"/>
      <c r="E482" s="3"/>
      <c r="F482" s="3"/>
      <c r="G482" s="6"/>
      <c r="H482" s="8"/>
      <c r="I482" s="8"/>
      <c r="J482" s="11"/>
      <c r="K482" s="6"/>
      <c r="L482" s="112"/>
    </row>
    <row r="483" spans="2:12" ht="12.75">
      <c r="B483" s="3"/>
      <c r="C483" s="3"/>
      <c r="D483" s="3"/>
      <c r="E483" s="3"/>
      <c r="F483" s="3"/>
      <c r="G483" s="6"/>
      <c r="H483" s="8"/>
      <c r="I483" s="8"/>
      <c r="J483" s="11"/>
      <c r="K483" s="6"/>
      <c r="L483" s="112"/>
    </row>
    <row r="484" spans="2:12" ht="12.75">
      <c r="B484" s="3"/>
      <c r="C484" s="3"/>
      <c r="D484" s="3"/>
      <c r="E484" s="3"/>
      <c r="F484" s="3"/>
      <c r="G484" s="6"/>
      <c r="H484" s="8"/>
      <c r="I484" s="8"/>
      <c r="J484" s="11"/>
      <c r="K484" s="6"/>
      <c r="L484" s="112"/>
    </row>
    <row r="485" spans="2:12" ht="12.75">
      <c r="B485" s="3"/>
      <c r="C485" s="3"/>
      <c r="D485" s="3"/>
      <c r="E485" s="3"/>
      <c r="F485" s="3"/>
      <c r="G485" s="6"/>
      <c r="H485" s="8"/>
      <c r="I485" s="8"/>
      <c r="J485" s="11"/>
      <c r="K485" s="6"/>
      <c r="L485" s="112"/>
    </row>
    <row r="486" spans="2:12" ht="12.75">
      <c r="B486" s="3"/>
      <c r="C486" s="3"/>
      <c r="D486" s="3"/>
      <c r="E486" s="3"/>
      <c r="F486" s="3"/>
      <c r="G486" s="6"/>
      <c r="H486" s="8"/>
      <c r="I486" s="8"/>
      <c r="J486" s="11"/>
      <c r="K486" s="6"/>
      <c r="L486" s="112"/>
    </row>
    <row r="487" spans="2:12" ht="12.75">
      <c r="B487" s="3"/>
      <c r="C487" s="3"/>
      <c r="D487" s="3"/>
      <c r="E487" s="3"/>
      <c r="F487" s="3"/>
      <c r="G487" s="6"/>
      <c r="H487" s="8"/>
      <c r="I487" s="8"/>
      <c r="J487" s="11"/>
      <c r="K487" s="6"/>
      <c r="L487" s="112"/>
    </row>
    <row r="488" spans="2:12" ht="12.75">
      <c r="B488" s="3"/>
      <c r="C488" s="3"/>
      <c r="D488" s="3"/>
      <c r="E488" s="3"/>
      <c r="F488" s="3"/>
      <c r="G488" s="6"/>
      <c r="H488" s="8"/>
      <c r="I488" s="8"/>
      <c r="J488" s="11"/>
      <c r="K488" s="6"/>
      <c r="L488" s="112"/>
    </row>
    <row r="489" spans="2:12" ht="12.75">
      <c r="B489" s="3"/>
      <c r="C489" s="3"/>
      <c r="D489" s="3"/>
      <c r="E489" s="3"/>
      <c r="F489" s="3"/>
      <c r="G489" s="6"/>
      <c r="H489" s="8"/>
      <c r="I489" s="8"/>
      <c r="J489" s="11"/>
      <c r="K489" s="6"/>
      <c r="L489" s="112"/>
    </row>
    <row r="490" spans="2:12" ht="12.75">
      <c r="B490" s="3"/>
      <c r="C490" s="3"/>
      <c r="D490" s="3"/>
      <c r="E490" s="3"/>
      <c r="F490" s="3"/>
      <c r="G490" s="6"/>
      <c r="H490" s="8"/>
      <c r="I490" s="8"/>
      <c r="J490" s="11"/>
      <c r="K490" s="6"/>
      <c r="L490" s="112"/>
    </row>
    <row r="491" spans="2:12" ht="12.75">
      <c r="B491" s="3"/>
      <c r="C491" s="3"/>
      <c r="D491" s="3"/>
      <c r="E491" s="3"/>
      <c r="F491" s="3"/>
      <c r="G491" s="6"/>
      <c r="H491" s="8"/>
      <c r="I491" s="8"/>
      <c r="J491" s="11"/>
      <c r="K491" s="6"/>
      <c r="L491" s="112"/>
    </row>
    <row r="492" spans="2:12" ht="12.75">
      <c r="B492" s="3"/>
      <c r="C492" s="3"/>
      <c r="D492" s="3"/>
      <c r="E492" s="3"/>
      <c r="F492" s="3"/>
      <c r="G492" s="6"/>
      <c r="H492" s="8"/>
      <c r="I492" s="8"/>
      <c r="J492" s="11"/>
      <c r="K492" s="6"/>
      <c r="L492" s="112"/>
    </row>
    <row r="493" spans="2:12" ht="12.75">
      <c r="B493" s="3"/>
      <c r="C493" s="3"/>
      <c r="D493" s="3"/>
      <c r="E493" s="3"/>
      <c r="F493" s="3"/>
      <c r="G493" s="6"/>
      <c r="H493" s="8"/>
      <c r="I493" s="8"/>
      <c r="J493" s="11"/>
      <c r="K493" s="6"/>
      <c r="L493" s="112"/>
    </row>
    <row r="494" spans="2:12" ht="12.75">
      <c r="B494" s="3"/>
      <c r="C494" s="3"/>
      <c r="D494" s="3"/>
      <c r="E494" s="3"/>
      <c r="F494" s="3"/>
      <c r="G494" s="6"/>
      <c r="H494" s="8"/>
      <c r="I494" s="8"/>
      <c r="J494" s="11"/>
      <c r="K494" s="6"/>
      <c r="L494" s="112"/>
    </row>
    <row r="495" spans="2:12" ht="12.75">
      <c r="B495" s="3"/>
      <c r="C495" s="3"/>
      <c r="D495" s="3"/>
      <c r="E495" s="3"/>
      <c r="F495" s="3"/>
      <c r="G495" s="6"/>
      <c r="H495" s="8"/>
      <c r="I495" s="8"/>
      <c r="J495" s="11"/>
      <c r="K495" s="6"/>
      <c r="L495" s="112"/>
    </row>
    <row r="496" spans="2:12" ht="12.75">
      <c r="B496" s="3"/>
      <c r="C496" s="3"/>
      <c r="D496" s="3"/>
      <c r="E496" s="3"/>
      <c r="F496" s="3"/>
      <c r="G496" s="6"/>
      <c r="H496" s="8"/>
      <c r="I496" s="8"/>
      <c r="J496" s="11"/>
      <c r="K496" s="6"/>
      <c r="L496" s="112"/>
    </row>
    <row r="497" spans="2:12" ht="12.75">
      <c r="B497" s="3"/>
      <c r="C497" s="3"/>
      <c r="D497" s="3"/>
      <c r="E497" s="3"/>
      <c r="F497" s="3"/>
      <c r="G497" s="6"/>
      <c r="H497" s="8"/>
      <c r="I497" s="8"/>
      <c r="J497" s="11"/>
      <c r="K497" s="6"/>
      <c r="L497" s="112"/>
    </row>
    <row r="498" spans="2:12" ht="12.75">
      <c r="B498" s="3"/>
      <c r="C498" s="3"/>
      <c r="D498" s="3"/>
      <c r="E498" s="3"/>
      <c r="F498" s="3"/>
      <c r="G498" s="6"/>
      <c r="H498" s="8"/>
      <c r="I498" s="8"/>
      <c r="J498" s="11"/>
      <c r="K498" s="6"/>
      <c r="L498" s="112"/>
    </row>
    <row r="499" spans="2:12" ht="12.75">
      <c r="B499" s="3"/>
      <c r="C499" s="3"/>
      <c r="D499" s="3"/>
      <c r="E499" s="3"/>
      <c r="F499" s="3"/>
      <c r="G499" s="6"/>
      <c r="H499" s="8"/>
      <c r="I499" s="8"/>
      <c r="J499" s="11"/>
      <c r="K499" s="6"/>
      <c r="L499" s="112"/>
    </row>
    <row r="500" spans="2:12" ht="12.75">
      <c r="B500" s="3"/>
      <c r="C500" s="3"/>
      <c r="D500" s="3"/>
      <c r="E500" s="3"/>
      <c r="F500" s="3"/>
      <c r="G500" s="6"/>
      <c r="H500" s="8"/>
      <c r="I500" s="8"/>
      <c r="J500" s="11"/>
      <c r="K500" s="6"/>
      <c r="L500" s="112"/>
    </row>
    <row r="501" spans="2:12" ht="12.75">
      <c r="B501" s="3"/>
      <c r="C501" s="3"/>
      <c r="D501" s="3"/>
      <c r="E501" s="3"/>
      <c r="F501" s="3"/>
      <c r="G501" s="6"/>
      <c r="H501" s="8"/>
      <c r="I501" s="8"/>
      <c r="J501" s="11"/>
      <c r="K501" s="6"/>
      <c r="L501" s="112"/>
    </row>
    <row r="502" spans="2:12" ht="12.75">
      <c r="B502" s="3"/>
      <c r="C502" s="3"/>
      <c r="D502" s="3"/>
      <c r="E502" s="3"/>
      <c r="F502" s="3"/>
      <c r="G502" s="6"/>
      <c r="H502" s="8"/>
      <c r="I502" s="8"/>
      <c r="J502" s="11"/>
      <c r="K502" s="6"/>
      <c r="L502" s="112"/>
    </row>
    <row r="503" spans="2:12" ht="12.75">
      <c r="B503" s="3"/>
      <c r="C503" s="3"/>
      <c r="D503" s="3"/>
      <c r="E503" s="3"/>
      <c r="F503" s="3"/>
      <c r="G503" s="6"/>
      <c r="H503" s="8"/>
      <c r="I503" s="8"/>
      <c r="J503" s="11"/>
      <c r="K503" s="6"/>
      <c r="L503" s="112"/>
    </row>
    <row r="504" spans="2:12" ht="12.75">
      <c r="B504" s="3"/>
      <c r="C504" s="3"/>
      <c r="D504" s="3"/>
      <c r="E504" s="3"/>
      <c r="F504" s="3"/>
      <c r="G504" s="6"/>
      <c r="H504" s="8"/>
      <c r="I504" s="8"/>
      <c r="J504" s="11"/>
      <c r="K504" s="6"/>
      <c r="L504" s="112"/>
    </row>
    <row r="505" spans="8:12" ht="12.75">
      <c r="H505" s="8"/>
      <c r="I505" s="8"/>
      <c r="L505" s="113"/>
    </row>
    <row r="506" spans="8:12" ht="12.75">
      <c r="H506" s="8"/>
      <c r="I506" s="8"/>
      <c r="L506" s="113"/>
    </row>
    <row r="507" spans="8:12" ht="12.75">
      <c r="H507" s="8"/>
      <c r="I507" s="8"/>
      <c r="L507" s="113"/>
    </row>
    <row r="508" spans="8:12" ht="12.75">
      <c r="H508" s="8"/>
      <c r="I508" s="8"/>
      <c r="L508" s="113"/>
    </row>
    <row r="509" spans="8:12" ht="12.75">
      <c r="H509" s="8"/>
      <c r="I509" s="8"/>
      <c r="L509" s="113"/>
    </row>
    <row r="510" spans="8:12" ht="12.75">
      <c r="H510" s="8"/>
      <c r="I510" s="8"/>
      <c r="L510" s="113"/>
    </row>
    <row r="511" spans="8:12" ht="12.75">
      <c r="H511" s="8"/>
      <c r="I511" s="8"/>
      <c r="L511" s="113"/>
    </row>
    <row r="512" spans="8:12" ht="12.75">
      <c r="H512" s="8"/>
      <c r="I512" s="8"/>
      <c r="L512" s="113"/>
    </row>
    <row r="513" spans="8:12" ht="12.75">
      <c r="H513" s="8"/>
      <c r="I513" s="8"/>
      <c r="L513" s="113"/>
    </row>
    <row r="514" spans="9:12" ht="12.75">
      <c r="I514" s="8"/>
      <c r="L514" s="113"/>
    </row>
    <row r="515" spans="9:12" ht="12.75">
      <c r="I515" s="8"/>
      <c r="L515" s="113"/>
    </row>
    <row r="516" spans="9:12" ht="12.75">
      <c r="I516" s="8"/>
      <c r="L516" s="113"/>
    </row>
    <row r="517" spans="9:12" ht="12.75">
      <c r="I517" s="8"/>
      <c r="L517" s="113"/>
    </row>
    <row r="518" spans="9:12" ht="12.75">
      <c r="I518" s="8"/>
      <c r="L518" s="113"/>
    </row>
    <row r="519" spans="9:12" ht="12.75">
      <c r="I519" s="8"/>
      <c r="L519" s="113"/>
    </row>
    <row r="520" spans="9:12" ht="12.75">
      <c r="I520" s="8"/>
      <c r="L520" s="113"/>
    </row>
    <row r="521" spans="9:12" ht="12.75">
      <c r="I521" s="8"/>
      <c r="L521" s="113"/>
    </row>
    <row r="522" spans="9:12" ht="12.75">
      <c r="I522" s="8"/>
      <c r="L522" s="113"/>
    </row>
    <row r="523" spans="9:12" ht="12.75">
      <c r="I523" s="8"/>
      <c r="L523" s="113"/>
    </row>
    <row r="524" spans="9:12" ht="12.75">
      <c r="I524" s="8"/>
      <c r="L524" s="113"/>
    </row>
    <row r="525" spans="9:12" ht="12.75">
      <c r="I525" s="8"/>
      <c r="L525" s="113"/>
    </row>
    <row r="526" spans="9:12" ht="12.75">
      <c r="I526" s="8"/>
      <c r="L526" s="113"/>
    </row>
    <row r="527" spans="9:12" ht="12.75">
      <c r="I527" s="8"/>
      <c r="L527" s="113"/>
    </row>
    <row r="528" spans="9:12" ht="12.75">
      <c r="I528" s="8"/>
      <c r="L528" s="113"/>
    </row>
    <row r="529" spans="9:12" ht="12.75">
      <c r="I529" s="8"/>
      <c r="L529" s="113"/>
    </row>
    <row r="530" spans="9:12" ht="12.75">
      <c r="I530" s="8"/>
      <c r="L530" s="113"/>
    </row>
    <row r="531" spans="9:12" ht="12.75">
      <c r="I531" s="8"/>
      <c r="L531" s="113"/>
    </row>
    <row r="532" spans="9:12" ht="12.75">
      <c r="I532" s="8"/>
      <c r="L532" s="113"/>
    </row>
    <row r="533" spans="9:12" ht="12.75">
      <c r="I533" s="8"/>
      <c r="L533" s="113"/>
    </row>
    <row r="534" spans="9:12" ht="12.75">
      <c r="I534" s="8"/>
      <c r="L534" s="113"/>
    </row>
    <row r="535" spans="9:12" ht="12.75">
      <c r="I535" s="8"/>
      <c r="L535" s="113"/>
    </row>
    <row r="536" spans="9:12" ht="12.75">
      <c r="I536" s="8"/>
      <c r="L536" s="113"/>
    </row>
    <row r="537" spans="9:12" ht="12.75">
      <c r="I537" s="8"/>
      <c r="L537" s="113"/>
    </row>
    <row r="538" spans="9:12" ht="12.75">
      <c r="I538" s="8"/>
      <c r="L538" s="113"/>
    </row>
    <row r="539" spans="9:12" ht="12.75">
      <c r="I539" s="8"/>
      <c r="L539" s="113"/>
    </row>
    <row r="540" ht="12.75">
      <c r="L540" s="113"/>
    </row>
    <row r="541" ht="12.75">
      <c r="L541" s="113"/>
    </row>
    <row r="542" ht="12.75">
      <c r="L542" s="113"/>
    </row>
    <row r="543" ht="12.75">
      <c r="L543" s="113"/>
    </row>
    <row r="544" ht="12.75">
      <c r="L544" s="113"/>
    </row>
    <row r="545" ht="12.75">
      <c r="L545" s="113"/>
    </row>
    <row r="546" ht="12.75">
      <c r="L546" s="113"/>
    </row>
    <row r="547" ht="12.75">
      <c r="L547" s="113"/>
    </row>
    <row r="548" ht="12.75">
      <c r="L548" s="113"/>
    </row>
    <row r="549" ht="12.75">
      <c r="L549" s="113"/>
    </row>
    <row r="550" ht="12.75">
      <c r="L550" s="113"/>
    </row>
    <row r="551" ht="12.75">
      <c r="L551" s="113"/>
    </row>
    <row r="552" ht="12.75">
      <c r="L552" s="113"/>
    </row>
    <row r="553" ht="12.75">
      <c r="L553" s="113"/>
    </row>
    <row r="554" ht="12.75">
      <c r="L554" s="113"/>
    </row>
    <row r="555" ht="12.75">
      <c r="L555" s="113"/>
    </row>
    <row r="556" ht="12.75">
      <c r="L556" s="113"/>
    </row>
    <row r="557" ht="12.75">
      <c r="L557" s="113"/>
    </row>
    <row r="558" ht="12.75">
      <c r="L558" s="113"/>
    </row>
    <row r="559" ht="12.75">
      <c r="L559" s="113"/>
    </row>
    <row r="560" ht="12.75">
      <c r="L560" s="113"/>
    </row>
    <row r="561" ht="12.75">
      <c r="L561" s="113"/>
    </row>
    <row r="562" ht="12.75">
      <c r="L562" s="113"/>
    </row>
    <row r="563" ht="12.75">
      <c r="L563" s="113"/>
    </row>
    <row r="564" ht="12.75">
      <c r="L564" s="113"/>
    </row>
    <row r="565" ht="12.75">
      <c r="L565" s="113"/>
    </row>
    <row r="566" ht="12.75">
      <c r="L566" s="113"/>
    </row>
    <row r="567" ht="12.75">
      <c r="L567" s="113"/>
    </row>
    <row r="568" ht="12.75">
      <c r="L568" s="113"/>
    </row>
    <row r="569" ht="12.75">
      <c r="L569" s="113"/>
    </row>
    <row r="570" ht="12.75">
      <c r="L570" s="113"/>
    </row>
    <row r="571" ht="12.75">
      <c r="L571" s="113"/>
    </row>
    <row r="572" ht="12.75">
      <c r="L572" s="113"/>
    </row>
    <row r="573" ht="12.75">
      <c r="L573" s="113"/>
    </row>
    <row r="574" ht="12.75">
      <c r="L574" s="113"/>
    </row>
    <row r="575" ht="12.75">
      <c r="L575" s="113"/>
    </row>
    <row r="576" ht="12.75">
      <c r="L576" s="113"/>
    </row>
    <row r="577" ht="12.75">
      <c r="L577" s="113"/>
    </row>
    <row r="578" ht="12.75">
      <c r="L578" s="113"/>
    </row>
    <row r="579" ht="12.75">
      <c r="L579" s="113"/>
    </row>
    <row r="580" ht="12.75">
      <c r="L580" s="113"/>
    </row>
    <row r="581" ht="12.75">
      <c r="L581" s="113"/>
    </row>
    <row r="582" ht="12.75">
      <c r="L582" s="113"/>
    </row>
    <row r="583" ht="12.75">
      <c r="L583" s="113"/>
    </row>
    <row r="584" ht="12.75">
      <c r="L584" s="113"/>
    </row>
    <row r="585" ht="12.75">
      <c r="L585" s="113"/>
    </row>
    <row r="586" ht="12.75">
      <c r="L586" s="113"/>
    </row>
    <row r="587" ht="12.75">
      <c r="L587" s="113"/>
    </row>
    <row r="588" ht="12.75">
      <c r="L588" s="113"/>
    </row>
    <row r="589" ht="12.75">
      <c r="L589" s="113"/>
    </row>
    <row r="590" ht="12.75">
      <c r="L590" s="113"/>
    </row>
    <row r="591" ht="12.75">
      <c r="L591" s="113"/>
    </row>
    <row r="592" ht="12.75">
      <c r="L592" s="113"/>
    </row>
    <row r="593" ht="12.75">
      <c r="L593" s="113"/>
    </row>
    <row r="594" ht="12.75">
      <c r="L594" s="113"/>
    </row>
    <row r="595" ht="12.75">
      <c r="L595" s="113"/>
    </row>
    <row r="596" ht="12.75">
      <c r="L596" s="113"/>
    </row>
    <row r="597" ht="12.75">
      <c r="L597" s="113"/>
    </row>
    <row r="598" ht="12.75">
      <c r="L598" s="113"/>
    </row>
    <row r="599" ht="12.75">
      <c r="L599" s="113"/>
    </row>
    <row r="600" ht="12.75">
      <c r="L600" s="113"/>
    </row>
    <row r="601" ht="12.75">
      <c r="L601" s="113"/>
    </row>
    <row r="602" ht="12.75">
      <c r="L602" s="113"/>
    </row>
    <row r="603" ht="12.75">
      <c r="L603" s="113"/>
    </row>
    <row r="604" ht="12.75">
      <c r="L604" s="113"/>
    </row>
    <row r="605" ht="12.75">
      <c r="L605" s="113"/>
    </row>
  </sheetData>
  <sheetProtection/>
  <mergeCells count="1">
    <mergeCell ref="B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66.8515625" style="1" customWidth="1"/>
    <col min="4" max="4" width="15.7109375" style="1" customWidth="1"/>
    <col min="5" max="5" width="15.00390625" style="1" customWidth="1"/>
    <col min="6" max="6" width="13.00390625" style="1" customWidth="1"/>
    <col min="7" max="7" width="12.7109375" style="1" customWidth="1"/>
    <col min="8" max="8" width="12.57421875" style="1" customWidth="1"/>
    <col min="9" max="16384" width="9.140625" style="1" customWidth="1"/>
  </cols>
  <sheetData>
    <row r="2" spans="2:8" ht="14.25">
      <c r="B2" s="114" t="s">
        <v>670</v>
      </c>
      <c r="C2" s="114"/>
      <c r="D2" s="114"/>
      <c r="E2" s="114"/>
      <c r="F2" s="114"/>
      <c r="G2" s="114"/>
      <c r="H2" s="114"/>
    </row>
    <row r="3" ht="12" thickBot="1"/>
    <row r="4" spans="2:8" ht="45">
      <c r="B4" s="37"/>
      <c r="C4" s="38" t="s">
        <v>667</v>
      </c>
      <c r="D4" s="15" t="s">
        <v>1160</v>
      </c>
      <c r="E4" s="15" t="s">
        <v>768</v>
      </c>
      <c r="F4" s="15" t="s">
        <v>1153</v>
      </c>
      <c r="G4" s="15" t="s">
        <v>1154</v>
      </c>
      <c r="H4" s="17" t="s">
        <v>767</v>
      </c>
    </row>
    <row r="5" spans="2:8" ht="15">
      <c r="B5" s="39"/>
      <c r="C5" s="20"/>
      <c r="D5" s="40"/>
      <c r="E5" s="40"/>
      <c r="F5" s="40"/>
      <c r="G5" s="40"/>
      <c r="H5" s="41"/>
    </row>
    <row r="6" spans="2:8" ht="15">
      <c r="B6" s="42" t="s">
        <v>671</v>
      </c>
      <c r="C6" s="20" t="s">
        <v>695</v>
      </c>
      <c r="D6" s="20">
        <v>8413887</v>
      </c>
      <c r="E6" s="22">
        <v>0.0053405756459529346</v>
      </c>
      <c r="F6" s="20">
        <v>264092</v>
      </c>
      <c r="G6" s="20">
        <v>815828.67</v>
      </c>
      <c r="H6" s="43">
        <v>115</v>
      </c>
    </row>
    <row r="7" spans="2:8" ht="15">
      <c r="B7" s="42" t="s">
        <v>672</v>
      </c>
      <c r="C7" s="20" t="s">
        <v>696</v>
      </c>
      <c r="D7" s="20">
        <v>41924784</v>
      </c>
      <c r="E7" s="22">
        <v>0.0037873540386039913</v>
      </c>
      <c r="F7" s="20">
        <v>315777</v>
      </c>
      <c r="G7" s="20">
        <v>13633804.34</v>
      </c>
      <c r="H7" s="43">
        <v>1061</v>
      </c>
    </row>
    <row r="8" spans="2:8" ht="15">
      <c r="B8" s="42" t="s">
        <v>673</v>
      </c>
      <c r="C8" s="20" t="s">
        <v>697</v>
      </c>
      <c r="D8" s="20">
        <v>93700</v>
      </c>
      <c r="E8" s="22">
        <v>0</v>
      </c>
      <c r="F8" s="20">
        <v>3062</v>
      </c>
      <c r="G8" s="20">
        <v>3325663.89</v>
      </c>
      <c r="H8" s="43">
        <v>30</v>
      </c>
    </row>
    <row r="9" spans="2:8" ht="15">
      <c r="B9" s="42" t="s">
        <v>674</v>
      </c>
      <c r="C9" s="20" t="s">
        <v>698</v>
      </c>
      <c r="D9" s="20">
        <v>416759688.75</v>
      </c>
      <c r="E9" s="22">
        <v>0.11032015012752357</v>
      </c>
      <c r="F9" s="20">
        <v>816386</v>
      </c>
      <c r="G9" s="20">
        <v>17926580</v>
      </c>
      <c r="H9" s="43">
        <v>2526</v>
      </c>
    </row>
    <row r="10" spans="2:8" ht="15">
      <c r="B10" s="42" t="s">
        <v>675</v>
      </c>
      <c r="C10" s="20" t="s">
        <v>699</v>
      </c>
      <c r="D10" s="20">
        <v>60161827.55999999</v>
      </c>
      <c r="E10" s="22">
        <v>0.16640463988590978</v>
      </c>
      <c r="F10" s="20">
        <v>718294</v>
      </c>
      <c r="G10" s="20">
        <v>4838306.26</v>
      </c>
      <c r="H10" s="43">
        <v>3177</v>
      </c>
    </row>
    <row r="11" spans="2:8" ht="15">
      <c r="B11" s="42" t="s">
        <v>676</v>
      </c>
      <c r="C11" s="20" t="s">
        <v>700</v>
      </c>
      <c r="D11" s="20">
        <v>2832046.24</v>
      </c>
      <c r="E11" s="22">
        <v>0.00021212577376561478</v>
      </c>
      <c r="F11" s="20">
        <v>19716</v>
      </c>
      <c r="G11" s="20">
        <v>354111.63</v>
      </c>
      <c r="H11" s="43">
        <v>23</v>
      </c>
    </row>
    <row r="12" spans="2:8" ht="15">
      <c r="B12" s="42" t="s">
        <v>677</v>
      </c>
      <c r="C12" s="20" t="s">
        <v>701</v>
      </c>
      <c r="D12" s="20">
        <v>22737357.380000003</v>
      </c>
      <c r="E12" s="22">
        <v>0.14645738131948205</v>
      </c>
      <c r="F12" s="20">
        <v>99825</v>
      </c>
      <c r="G12" s="20">
        <v>1946230.02</v>
      </c>
      <c r="H12" s="43">
        <v>885</v>
      </c>
    </row>
    <row r="13" spans="2:8" ht="15">
      <c r="B13" s="42" t="s">
        <v>678</v>
      </c>
      <c r="C13" s="20" t="s">
        <v>702</v>
      </c>
      <c r="D13" s="20">
        <v>128772710.79000002</v>
      </c>
      <c r="E13" s="22">
        <v>0</v>
      </c>
      <c r="F13" s="20">
        <v>3731932</v>
      </c>
      <c r="G13" s="20">
        <v>87620441.67</v>
      </c>
      <c r="H13" s="43">
        <v>1769</v>
      </c>
    </row>
    <row r="14" spans="2:8" ht="15">
      <c r="B14" s="42" t="s">
        <v>679</v>
      </c>
      <c r="C14" s="20" t="s">
        <v>703</v>
      </c>
      <c r="D14" s="20"/>
      <c r="E14" s="22"/>
      <c r="F14" s="20">
        <v>605005</v>
      </c>
      <c r="G14" s="20">
        <v>16828088.59</v>
      </c>
      <c r="H14" s="43">
        <v>765</v>
      </c>
    </row>
    <row r="15" spans="2:8" ht="15">
      <c r="B15" s="42" t="s">
        <v>680</v>
      </c>
      <c r="C15" s="20" t="s">
        <v>704</v>
      </c>
      <c r="D15" s="20">
        <v>863707788.04</v>
      </c>
      <c r="E15" s="22">
        <v>0.2362633256591053</v>
      </c>
      <c r="F15" s="20">
        <v>12778941</v>
      </c>
      <c r="G15" s="20">
        <v>73164500.54</v>
      </c>
      <c r="H15" s="43">
        <v>20737</v>
      </c>
    </row>
    <row r="16" spans="2:8" ht="15">
      <c r="B16" s="42" t="s">
        <v>681</v>
      </c>
      <c r="C16" s="20" t="s">
        <v>705</v>
      </c>
      <c r="D16" s="20">
        <v>46604041.97</v>
      </c>
      <c r="E16" s="22">
        <v>0.4486</v>
      </c>
      <c r="F16" s="20">
        <v>189484</v>
      </c>
      <c r="G16" s="20">
        <v>3065527.19</v>
      </c>
      <c r="H16" s="43">
        <v>1680</v>
      </c>
    </row>
    <row r="17" spans="2:8" ht="15">
      <c r="B17" s="42" t="s">
        <v>682</v>
      </c>
      <c r="C17" s="20" t="s">
        <v>706</v>
      </c>
      <c r="D17" s="20">
        <v>143020375.55</v>
      </c>
      <c r="E17" s="22">
        <v>0.9782534024397616</v>
      </c>
      <c r="F17" s="20">
        <v>317836</v>
      </c>
      <c r="G17" s="20">
        <v>576713.34</v>
      </c>
      <c r="H17" s="43">
        <v>474</v>
      </c>
    </row>
    <row r="18" spans="2:8" ht="15">
      <c r="B18" s="42" t="s">
        <v>683</v>
      </c>
      <c r="C18" s="20" t="s">
        <v>707</v>
      </c>
      <c r="D18" s="20">
        <v>414246385.90000004</v>
      </c>
      <c r="E18" s="22">
        <v>0.07861333350983375</v>
      </c>
      <c r="F18" s="20">
        <v>7916101</v>
      </c>
      <c r="G18" s="20">
        <v>55257473.51</v>
      </c>
      <c r="H18" s="43">
        <v>12535</v>
      </c>
    </row>
    <row r="19" spans="2:8" ht="15">
      <c r="B19" s="42" t="s">
        <v>684</v>
      </c>
      <c r="C19" s="20" t="s">
        <v>708</v>
      </c>
      <c r="D19" s="20">
        <v>112837182.97999999</v>
      </c>
      <c r="E19" s="22">
        <v>0.0926</v>
      </c>
      <c r="F19" s="20">
        <v>1376290</v>
      </c>
      <c r="G19" s="20">
        <v>12697657.03</v>
      </c>
      <c r="H19" s="43">
        <v>6990</v>
      </c>
    </row>
    <row r="20" spans="2:8" ht="15">
      <c r="B20" s="42" t="s">
        <v>685</v>
      </c>
      <c r="C20" s="20" t="s">
        <v>709</v>
      </c>
      <c r="D20" s="20">
        <v>41143392.96999999</v>
      </c>
      <c r="E20" s="22">
        <v>0.165234494514272</v>
      </c>
      <c r="F20" s="20">
        <v>357749</v>
      </c>
      <c r="G20" s="20">
        <v>2413649.14</v>
      </c>
      <c r="H20" s="43">
        <v>1758</v>
      </c>
    </row>
    <row r="21" spans="2:8" ht="15">
      <c r="B21" s="42" t="s">
        <v>686</v>
      </c>
      <c r="C21" s="20" t="s">
        <v>710</v>
      </c>
      <c r="D21" s="20">
        <v>60368165.220000006</v>
      </c>
      <c r="E21" s="22">
        <v>0.1746482365594082</v>
      </c>
      <c r="F21" s="20">
        <v>582395</v>
      </c>
      <c r="G21" s="20">
        <v>28517407.24</v>
      </c>
      <c r="H21" s="43">
        <v>2856</v>
      </c>
    </row>
    <row r="22" spans="2:8" ht="15">
      <c r="B22" s="42" t="s">
        <v>687</v>
      </c>
      <c r="C22" s="20" t="s">
        <v>711</v>
      </c>
      <c r="D22" s="20">
        <v>10643827.17</v>
      </c>
      <c r="E22" s="22">
        <v>0.00279134558702159</v>
      </c>
      <c r="F22" s="20">
        <v>138926</v>
      </c>
      <c r="G22" s="20">
        <v>539866.79</v>
      </c>
      <c r="H22" s="43">
        <v>101</v>
      </c>
    </row>
    <row r="23" spans="2:8" ht="15">
      <c r="B23" s="42" t="s">
        <v>688</v>
      </c>
      <c r="C23" s="20" t="s">
        <v>712</v>
      </c>
      <c r="D23" s="20">
        <v>88424884.25999999</v>
      </c>
      <c r="E23" s="22">
        <v>0.5602083887873217</v>
      </c>
      <c r="F23" s="20">
        <v>202203</v>
      </c>
      <c r="G23" s="20">
        <v>63496741.01</v>
      </c>
      <c r="H23" s="43">
        <v>2946</v>
      </c>
    </row>
    <row r="24" spans="2:8" ht="15">
      <c r="B24" s="42" t="s">
        <v>689</v>
      </c>
      <c r="C24" s="20" t="s">
        <v>713</v>
      </c>
      <c r="D24" s="20">
        <v>691578009.7199999</v>
      </c>
      <c r="E24" s="22">
        <v>0.1796</v>
      </c>
      <c r="F24" s="20">
        <v>30737150</v>
      </c>
      <c r="G24" s="20">
        <v>165299271.48</v>
      </c>
      <c r="H24" s="43">
        <v>5144</v>
      </c>
    </row>
    <row r="25" spans="2:8" ht="15">
      <c r="B25" s="42" t="s">
        <v>690</v>
      </c>
      <c r="C25" s="20" t="s">
        <v>714</v>
      </c>
      <c r="D25" s="20">
        <v>717917886.8000001</v>
      </c>
      <c r="E25" s="22">
        <v>0.073</v>
      </c>
      <c r="F25" s="20">
        <v>2030447</v>
      </c>
      <c r="G25" s="20">
        <v>42692735.67</v>
      </c>
      <c r="H25" s="43">
        <v>10412</v>
      </c>
    </row>
    <row r="26" spans="2:8" ht="15">
      <c r="B26" s="42" t="s">
        <v>691</v>
      </c>
      <c r="C26" s="20" t="s">
        <v>715</v>
      </c>
      <c r="D26" s="20">
        <v>2910348737.1699996</v>
      </c>
      <c r="E26" s="22">
        <v>0.9183148961268695</v>
      </c>
      <c r="F26" s="20">
        <v>20601531</v>
      </c>
      <c r="G26" s="20">
        <v>529973740.63</v>
      </c>
      <c r="H26" s="43">
        <v>7092</v>
      </c>
    </row>
    <row r="27" spans="2:8" ht="15">
      <c r="B27" s="42" t="s">
        <v>692</v>
      </c>
      <c r="C27" s="20" t="s">
        <v>716</v>
      </c>
      <c r="D27" s="20">
        <v>1473915239.23</v>
      </c>
      <c r="E27" s="22">
        <v>0.1981</v>
      </c>
      <c r="F27" s="20">
        <v>36529693</v>
      </c>
      <c r="G27" s="20">
        <v>174623899.44</v>
      </c>
      <c r="H27" s="43">
        <v>97112</v>
      </c>
    </row>
    <row r="28" spans="2:8" ht="15">
      <c r="B28" s="42" t="s">
        <v>693</v>
      </c>
      <c r="C28" s="20" t="s">
        <v>717</v>
      </c>
      <c r="D28" s="20">
        <v>222217775.87</v>
      </c>
      <c r="E28" s="22">
        <v>0.10888137056215784</v>
      </c>
      <c r="F28" s="20">
        <v>7209499</v>
      </c>
      <c r="G28" s="20">
        <v>44273238.5</v>
      </c>
      <c r="H28" s="43">
        <v>29683</v>
      </c>
    </row>
    <row r="29" spans="2:8" ht="15.75" thickBot="1">
      <c r="B29" s="44" t="s">
        <v>694</v>
      </c>
      <c r="C29" s="45" t="s">
        <v>718</v>
      </c>
      <c r="D29" s="45">
        <v>450000</v>
      </c>
      <c r="E29" s="46">
        <v>0</v>
      </c>
      <c r="F29" s="45">
        <v>367151</v>
      </c>
      <c r="G29" s="45">
        <v>215660.16</v>
      </c>
      <c r="H29" s="47">
        <v>16</v>
      </c>
    </row>
    <row r="30" spans="2:8" ht="15">
      <c r="B30" s="48"/>
      <c r="C30" s="48"/>
      <c r="D30" s="49"/>
      <c r="E30" s="48"/>
      <c r="F30" s="48"/>
      <c r="G30" s="48"/>
      <c r="H30" s="48"/>
    </row>
    <row r="31" spans="2:8" ht="15">
      <c r="B31" s="48"/>
      <c r="C31" s="48"/>
      <c r="D31" s="48"/>
      <c r="E31" s="48"/>
      <c r="F31" s="48"/>
      <c r="G31" s="48"/>
      <c r="H31" s="48"/>
    </row>
    <row r="32" spans="2:8" ht="15">
      <c r="B32" s="48"/>
      <c r="C32" s="48"/>
      <c r="D32" s="48"/>
      <c r="E32" s="48"/>
      <c r="F32" s="48"/>
      <c r="G32" s="48"/>
      <c r="H32" s="48"/>
    </row>
    <row r="33" spans="2:8" ht="15">
      <c r="B33" s="48"/>
      <c r="C33" s="48"/>
      <c r="D33" s="48"/>
      <c r="E33" s="48"/>
      <c r="F33" s="48"/>
      <c r="G33" s="48"/>
      <c r="H33" s="48"/>
    </row>
    <row r="34" spans="2:8" ht="15">
      <c r="B34" s="48"/>
      <c r="C34" s="48"/>
      <c r="D34" s="48"/>
      <c r="E34" s="48"/>
      <c r="F34" s="48"/>
      <c r="G34" s="48"/>
      <c r="H34" s="48"/>
    </row>
    <row r="35" spans="2:8" ht="15">
      <c r="B35" s="48"/>
      <c r="C35" s="48"/>
      <c r="D35" s="48"/>
      <c r="E35" s="48"/>
      <c r="F35" s="48"/>
      <c r="G35" s="48"/>
      <c r="H35" s="48"/>
    </row>
    <row r="36" spans="2:8" ht="15">
      <c r="B36" s="48"/>
      <c r="C36" s="48"/>
      <c r="D36" s="48"/>
      <c r="E36" s="48"/>
      <c r="F36" s="48"/>
      <c r="G36" s="48"/>
      <c r="H36" s="48"/>
    </row>
    <row r="37" spans="2:8" ht="15">
      <c r="B37" s="48"/>
      <c r="C37" s="48"/>
      <c r="D37" s="48"/>
      <c r="E37" s="48"/>
      <c r="F37" s="48"/>
      <c r="G37" s="48"/>
      <c r="H37" s="48"/>
    </row>
    <row r="38" spans="2:8" ht="15">
      <c r="B38" s="48"/>
      <c r="C38" s="48"/>
      <c r="D38" s="48"/>
      <c r="E38" s="48"/>
      <c r="F38" s="48"/>
      <c r="G38" s="48"/>
      <c r="H38" s="48"/>
    </row>
    <row r="39" spans="2:8" ht="15">
      <c r="B39" s="48"/>
      <c r="C39" s="48"/>
      <c r="D39" s="48"/>
      <c r="E39" s="48"/>
      <c r="F39" s="48"/>
      <c r="G39" s="48"/>
      <c r="H39" s="48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9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9.140625" style="3" customWidth="1"/>
    <col min="2" max="2" width="6.00390625" style="3" customWidth="1"/>
    <col min="3" max="3" width="39.140625" style="3" customWidth="1"/>
    <col min="4" max="5" width="17.57421875" style="3" customWidth="1"/>
    <col min="6" max="7" width="18.00390625" style="3" customWidth="1"/>
    <col min="8" max="16384" width="9.140625" style="3" customWidth="1"/>
  </cols>
  <sheetData>
    <row r="2" spans="2:7" ht="14.25">
      <c r="B2" s="115" t="s">
        <v>1150</v>
      </c>
      <c r="C2" s="115"/>
      <c r="D2" s="115"/>
      <c r="E2" s="115"/>
      <c r="F2" s="115"/>
      <c r="G2" s="115"/>
    </row>
    <row r="3" ht="13.5" thickBot="1"/>
    <row r="4" spans="2:7" ht="12.75">
      <c r="B4" s="134" t="s">
        <v>774</v>
      </c>
      <c r="C4" s="137" t="s">
        <v>775</v>
      </c>
      <c r="D4" s="116" t="s">
        <v>1155</v>
      </c>
      <c r="E4" s="117"/>
      <c r="F4" s="117"/>
      <c r="G4" s="118"/>
    </row>
    <row r="5" spans="2:7" ht="15" customHeight="1">
      <c r="B5" s="135"/>
      <c r="C5" s="138"/>
      <c r="D5" s="119"/>
      <c r="E5" s="120"/>
      <c r="F5" s="120"/>
      <c r="G5" s="121"/>
    </row>
    <row r="6" spans="2:7" ht="30.75" thickBot="1">
      <c r="B6" s="136"/>
      <c r="C6" s="139"/>
      <c r="D6" s="86" t="s">
        <v>1156</v>
      </c>
      <c r="E6" s="86" t="s">
        <v>1158</v>
      </c>
      <c r="F6" s="86" t="s">
        <v>1157</v>
      </c>
      <c r="G6" s="87" t="s">
        <v>1159</v>
      </c>
    </row>
    <row r="7" spans="2:7" ht="16.5" thickBot="1" thickTop="1">
      <c r="B7" s="80">
        <v>1</v>
      </c>
      <c r="C7" s="81">
        <v>3</v>
      </c>
      <c r="D7" s="81">
        <v>4</v>
      </c>
      <c r="E7" s="81">
        <v>5</v>
      </c>
      <c r="F7" s="81">
        <v>6</v>
      </c>
      <c r="G7" s="82">
        <v>7</v>
      </c>
    </row>
    <row r="8" spans="2:7" ht="15.75" thickTop="1">
      <c r="B8" s="88">
        <v>1</v>
      </c>
      <c r="C8" s="89" t="s">
        <v>953</v>
      </c>
      <c r="D8" s="90">
        <v>4</v>
      </c>
      <c r="E8" s="90">
        <v>10</v>
      </c>
      <c r="F8" s="90">
        <v>4</v>
      </c>
      <c r="G8" s="91">
        <v>10</v>
      </c>
    </row>
    <row r="9" spans="2:7" ht="15">
      <c r="B9" s="92">
        <v>2</v>
      </c>
      <c r="C9" s="93" t="s">
        <v>929</v>
      </c>
      <c r="D9" s="83">
        <v>31</v>
      </c>
      <c r="E9" s="83">
        <v>35</v>
      </c>
      <c r="F9" s="83">
        <v>33</v>
      </c>
      <c r="G9" s="84">
        <v>38</v>
      </c>
    </row>
    <row r="10" spans="2:7" ht="15">
      <c r="B10" s="92">
        <v>3</v>
      </c>
      <c r="C10" s="94" t="s">
        <v>1019</v>
      </c>
      <c r="D10" s="83">
        <v>-549</v>
      </c>
      <c r="E10" s="83">
        <v>-96</v>
      </c>
      <c r="F10" s="83">
        <v>-788</v>
      </c>
      <c r="G10" s="84">
        <v>-884</v>
      </c>
    </row>
    <row r="11" spans="2:7" ht="15">
      <c r="B11" s="92">
        <v>4</v>
      </c>
      <c r="C11" s="94" t="s">
        <v>785</v>
      </c>
      <c r="D11" s="83">
        <v>16223</v>
      </c>
      <c r="E11" s="83">
        <v>17174</v>
      </c>
      <c r="F11" s="83">
        <v>24643</v>
      </c>
      <c r="G11" s="84">
        <v>56001</v>
      </c>
    </row>
    <row r="12" spans="2:7" ht="15">
      <c r="B12" s="92">
        <v>5</v>
      </c>
      <c r="C12" s="94" t="s">
        <v>802</v>
      </c>
      <c r="D12" s="83">
        <v>1151</v>
      </c>
      <c r="E12" s="20">
        <v>7085</v>
      </c>
      <c r="F12" s="83">
        <v>5017</v>
      </c>
      <c r="G12" s="84">
        <v>10952</v>
      </c>
    </row>
    <row r="13" spans="2:7" ht="15">
      <c r="B13" s="92">
        <v>6</v>
      </c>
      <c r="C13" s="93" t="s">
        <v>801</v>
      </c>
      <c r="D13" s="83">
        <v>5174</v>
      </c>
      <c r="E13" s="83">
        <v>7096</v>
      </c>
      <c r="F13" s="83">
        <v>0</v>
      </c>
      <c r="G13" s="84">
        <v>0</v>
      </c>
    </row>
    <row r="14" spans="2:7" ht="30">
      <c r="B14" s="92">
        <v>7</v>
      </c>
      <c r="C14" s="95" t="s">
        <v>889</v>
      </c>
      <c r="D14" s="83" t="s">
        <v>788</v>
      </c>
      <c r="E14" s="83">
        <v>132</v>
      </c>
      <c r="F14" s="83" t="s">
        <v>788</v>
      </c>
      <c r="G14" s="84" t="s">
        <v>788</v>
      </c>
    </row>
    <row r="15" spans="2:7" ht="15">
      <c r="B15" s="92">
        <v>8</v>
      </c>
      <c r="C15" s="93" t="s">
        <v>1088</v>
      </c>
      <c r="D15" s="83">
        <v>2577</v>
      </c>
      <c r="E15" s="83">
        <v>-5783</v>
      </c>
      <c r="F15" s="83">
        <v>-5251</v>
      </c>
      <c r="G15" s="84">
        <v>-11018</v>
      </c>
    </row>
    <row r="16" spans="2:7" ht="15">
      <c r="B16" s="92">
        <v>9</v>
      </c>
      <c r="C16" s="94" t="s">
        <v>859</v>
      </c>
      <c r="D16" s="83">
        <v>284</v>
      </c>
      <c r="E16" s="83">
        <v>442</v>
      </c>
      <c r="F16" s="83">
        <v>439</v>
      </c>
      <c r="G16" s="84">
        <v>721</v>
      </c>
    </row>
    <row r="17" spans="2:7" ht="15">
      <c r="B17" s="92">
        <v>10</v>
      </c>
      <c r="C17" s="93" t="s">
        <v>842</v>
      </c>
      <c r="D17" s="83">
        <v>266</v>
      </c>
      <c r="E17" s="83">
        <v>864</v>
      </c>
      <c r="F17" s="83">
        <v>-9477</v>
      </c>
      <c r="G17" s="84">
        <v>-8520</v>
      </c>
    </row>
    <row r="18" spans="2:7" ht="15">
      <c r="B18" s="92">
        <v>11</v>
      </c>
      <c r="C18" s="94" t="s">
        <v>963</v>
      </c>
      <c r="D18" s="83">
        <v>3</v>
      </c>
      <c r="E18" s="83">
        <v>5</v>
      </c>
      <c r="F18" s="83">
        <v>118</v>
      </c>
      <c r="G18" s="84">
        <v>108</v>
      </c>
    </row>
    <row r="19" spans="2:7" ht="15">
      <c r="B19" s="92">
        <v>12</v>
      </c>
      <c r="C19" s="94" t="s">
        <v>831</v>
      </c>
      <c r="D19" s="83">
        <v>769</v>
      </c>
      <c r="E19" s="83">
        <v>1194</v>
      </c>
      <c r="F19" s="83">
        <v>20441</v>
      </c>
      <c r="G19" s="84">
        <v>20821</v>
      </c>
    </row>
    <row r="20" spans="2:7" ht="15">
      <c r="B20" s="92">
        <v>13</v>
      </c>
      <c r="C20" s="94" t="s">
        <v>949</v>
      </c>
      <c r="D20" s="83">
        <v>36</v>
      </c>
      <c r="E20" s="83">
        <v>13</v>
      </c>
      <c r="F20" s="83">
        <v>90</v>
      </c>
      <c r="G20" s="84">
        <v>677</v>
      </c>
    </row>
    <row r="21" spans="2:7" ht="15">
      <c r="B21" s="92">
        <v>14</v>
      </c>
      <c r="C21" s="93" t="s">
        <v>1077</v>
      </c>
      <c r="D21" s="83">
        <v>-4298</v>
      </c>
      <c r="E21" s="83">
        <v>-1364</v>
      </c>
      <c r="F21" s="83">
        <v>-4683</v>
      </c>
      <c r="G21" s="84">
        <v>-1168</v>
      </c>
    </row>
    <row r="22" spans="2:7" ht="15">
      <c r="B22" s="92">
        <v>15</v>
      </c>
      <c r="C22" s="94" t="s">
        <v>839</v>
      </c>
      <c r="D22" s="83">
        <v>878</v>
      </c>
      <c r="E22" s="83">
        <v>995</v>
      </c>
      <c r="F22" s="83">
        <v>883</v>
      </c>
      <c r="G22" s="84">
        <v>1863</v>
      </c>
    </row>
    <row r="23" spans="2:7" ht="15">
      <c r="B23" s="92">
        <v>16</v>
      </c>
      <c r="C23" s="94" t="s">
        <v>894</v>
      </c>
      <c r="D23" s="83">
        <v>534</v>
      </c>
      <c r="E23" s="83">
        <v>122</v>
      </c>
      <c r="F23" s="83">
        <v>534</v>
      </c>
      <c r="G23" s="84">
        <v>122</v>
      </c>
    </row>
    <row r="24" spans="2:7" ht="15">
      <c r="B24" s="92">
        <v>17</v>
      </c>
      <c r="C24" s="94" t="s">
        <v>1070</v>
      </c>
      <c r="D24" s="83">
        <v>-717</v>
      </c>
      <c r="E24" s="83">
        <v>-764</v>
      </c>
      <c r="F24" s="83">
        <v>-1487</v>
      </c>
      <c r="G24" s="84">
        <v>-2285</v>
      </c>
    </row>
    <row r="25" spans="2:7" ht="15">
      <c r="B25" s="92">
        <v>18</v>
      </c>
      <c r="C25" s="94" t="s">
        <v>1035</v>
      </c>
      <c r="D25" s="83">
        <v>43</v>
      </c>
      <c r="E25" s="83">
        <v>-164</v>
      </c>
      <c r="F25" s="83">
        <v>566</v>
      </c>
      <c r="G25" s="84">
        <v>437</v>
      </c>
    </row>
    <row r="26" spans="2:7" ht="30">
      <c r="B26" s="92">
        <v>19</v>
      </c>
      <c r="C26" s="94" t="s">
        <v>899</v>
      </c>
      <c r="D26" s="83">
        <v>2495</v>
      </c>
      <c r="E26" s="83">
        <v>104</v>
      </c>
      <c r="F26" s="83">
        <v>2495</v>
      </c>
      <c r="G26" s="84">
        <v>104</v>
      </c>
    </row>
    <row r="27" spans="2:7" ht="30">
      <c r="B27" s="92">
        <v>20</v>
      </c>
      <c r="C27" s="94" t="s">
        <v>852</v>
      </c>
      <c r="D27" s="83">
        <v>-5676</v>
      </c>
      <c r="E27" s="83">
        <v>565</v>
      </c>
      <c r="F27" s="83">
        <v>-8514</v>
      </c>
      <c r="G27" s="84">
        <v>-8432</v>
      </c>
    </row>
    <row r="28" spans="2:7" ht="15">
      <c r="B28" s="92">
        <v>21</v>
      </c>
      <c r="C28" s="94" t="s">
        <v>835</v>
      </c>
      <c r="D28" s="83">
        <v>515</v>
      </c>
      <c r="E28" s="83">
        <v>1073</v>
      </c>
      <c r="F28" s="20">
        <v>2639</v>
      </c>
      <c r="G28" s="84">
        <v>4568</v>
      </c>
    </row>
    <row r="29" spans="2:7" ht="15">
      <c r="B29" s="92">
        <v>22</v>
      </c>
      <c r="C29" s="94" t="s">
        <v>1043</v>
      </c>
      <c r="D29" s="83">
        <v>156</v>
      </c>
      <c r="E29" s="83">
        <v>-239</v>
      </c>
      <c r="F29" s="83">
        <v>-2042</v>
      </c>
      <c r="G29" s="84">
        <v>-2281</v>
      </c>
    </row>
    <row r="30" spans="2:7" ht="15">
      <c r="B30" s="92">
        <v>23</v>
      </c>
      <c r="C30" s="93" t="s">
        <v>781</v>
      </c>
      <c r="D30" s="83">
        <v>15928</v>
      </c>
      <c r="E30" s="83">
        <v>31033</v>
      </c>
      <c r="F30" s="83">
        <v>17123</v>
      </c>
      <c r="G30" s="84">
        <v>34984</v>
      </c>
    </row>
    <row r="31" spans="2:7" ht="15">
      <c r="B31" s="92">
        <v>24</v>
      </c>
      <c r="C31" s="93" t="s">
        <v>912</v>
      </c>
      <c r="D31" s="83">
        <v>63</v>
      </c>
      <c r="E31" s="83">
        <v>67</v>
      </c>
      <c r="F31" s="83">
        <v>177</v>
      </c>
      <c r="G31" s="84">
        <v>140</v>
      </c>
    </row>
    <row r="32" spans="2:7" ht="15">
      <c r="B32" s="92">
        <v>25</v>
      </c>
      <c r="C32" s="94" t="s">
        <v>776</v>
      </c>
      <c r="D32" s="83">
        <v>253036</v>
      </c>
      <c r="E32" s="83">
        <v>138848</v>
      </c>
      <c r="F32" s="83">
        <v>253036</v>
      </c>
      <c r="G32" s="84">
        <v>138848</v>
      </c>
    </row>
    <row r="33" spans="2:7" ht="15">
      <c r="B33" s="92">
        <v>26</v>
      </c>
      <c r="C33" s="94" t="s">
        <v>980</v>
      </c>
      <c r="D33" s="83">
        <v>73</v>
      </c>
      <c r="E33" s="83">
        <v>-2</v>
      </c>
      <c r="F33" s="83">
        <v>-16</v>
      </c>
      <c r="G33" s="84">
        <v>-13</v>
      </c>
    </row>
    <row r="34" spans="2:7" ht="30">
      <c r="B34" s="92">
        <v>27</v>
      </c>
      <c r="C34" s="94" t="s">
        <v>922</v>
      </c>
      <c r="D34" s="83">
        <v>-8</v>
      </c>
      <c r="E34" s="83">
        <v>44</v>
      </c>
      <c r="F34" s="83">
        <v>832</v>
      </c>
      <c r="G34" s="84">
        <v>883</v>
      </c>
    </row>
    <row r="35" spans="2:7" ht="15">
      <c r="B35" s="92">
        <v>28</v>
      </c>
      <c r="C35" s="93" t="s">
        <v>793</v>
      </c>
      <c r="D35" s="83">
        <v>8016</v>
      </c>
      <c r="E35" s="83">
        <v>12360</v>
      </c>
      <c r="F35" s="83">
        <v>41253</v>
      </c>
      <c r="G35" s="84">
        <v>49258</v>
      </c>
    </row>
    <row r="36" spans="2:7" ht="15">
      <c r="B36" s="92">
        <v>29</v>
      </c>
      <c r="C36" s="93" t="s">
        <v>814</v>
      </c>
      <c r="D36" s="83">
        <v>242</v>
      </c>
      <c r="E36" s="83">
        <v>2477</v>
      </c>
      <c r="F36" s="83">
        <v>1234</v>
      </c>
      <c r="G36" s="84"/>
    </row>
    <row r="37" spans="2:7" ht="15">
      <c r="B37" s="92">
        <v>30</v>
      </c>
      <c r="C37" s="94" t="s">
        <v>946</v>
      </c>
      <c r="D37" s="83">
        <v>-269</v>
      </c>
      <c r="E37" s="83">
        <v>17</v>
      </c>
      <c r="F37" s="83">
        <v>736</v>
      </c>
      <c r="G37" s="84">
        <v>761</v>
      </c>
    </row>
    <row r="38" spans="2:7" ht="30">
      <c r="B38" s="92">
        <v>31</v>
      </c>
      <c r="C38" s="93" t="s">
        <v>783</v>
      </c>
      <c r="D38" s="83">
        <v>14099</v>
      </c>
      <c r="E38" s="83">
        <v>24137</v>
      </c>
      <c r="F38" s="83">
        <v>0</v>
      </c>
      <c r="G38" s="84">
        <v>0</v>
      </c>
    </row>
    <row r="39" spans="2:7" ht="15">
      <c r="B39" s="92">
        <v>32</v>
      </c>
      <c r="C39" s="94" t="s">
        <v>1075</v>
      </c>
      <c r="D39" s="83">
        <v>-165</v>
      </c>
      <c r="E39" s="83">
        <v>-1272</v>
      </c>
      <c r="F39" s="83">
        <v>-1828</v>
      </c>
      <c r="G39" s="84">
        <v>-3096</v>
      </c>
    </row>
    <row r="40" spans="2:7" ht="30">
      <c r="B40" s="92">
        <v>33</v>
      </c>
      <c r="C40" s="94" t="s">
        <v>787</v>
      </c>
      <c r="D40" s="83">
        <v>17066</v>
      </c>
      <c r="E40" s="83">
        <v>14231</v>
      </c>
      <c r="F40" s="83" t="s">
        <v>788</v>
      </c>
      <c r="G40" s="84" t="s">
        <v>788</v>
      </c>
    </row>
    <row r="41" spans="2:7" ht="30">
      <c r="B41" s="92">
        <v>34</v>
      </c>
      <c r="C41" s="94" t="s">
        <v>848</v>
      </c>
      <c r="D41" s="83">
        <v>235</v>
      </c>
      <c r="E41" s="83">
        <v>676</v>
      </c>
      <c r="F41" s="83">
        <v>-11163</v>
      </c>
      <c r="G41" s="84">
        <v>-5226</v>
      </c>
    </row>
    <row r="42" spans="2:7" ht="15">
      <c r="B42" s="92">
        <v>35</v>
      </c>
      <c r="C42" s="94" t="s">
        <v>881</v>
      </c>
      <c r="D42" s="83">
        <v>340</v>
      </c>
      <c r="E42" s="83">
        <v>196</v>
      </c>
      <c r="F42" s="83">
        <v>469</v>
      </c>
      <c r="G42" s="84">
        <v>528</v>
      </c>
    </row>
    <row r="43" spans="2:7" ht="15">
      <c r="B43" s="92">
        <v>36</v>
      </c>
      <c r="C43" s="94" t="s">
        <v>1052</v>
      </c>
      <c r="D43" s="83">
        <v>-553</v>
      </c>
      <c r="E43" s="83">
        <v>-342</v>
      </c>
      <c r="F43" s="20">
        <v>-763</v>
      </c>
      <c r="G43" s="84">
        <v>-780</v>
      </c>
    </row>
    <row r="44" spans="2:7" ht="30">
      <c r="B44" s="92">
        <v>37</v>
      </c>
      <c r="C44" s="94" t="s">
        <v>823</v>
      </c>
      <c r="D44" s="83">
        <v>5404</v>
      </c>
      <c r="E44" s="83">
        <v>1527</v>
      </c>
      <c r="F44" s="83">
        <v>9776</v>
      </c>
      <c r="G44" s="84">
        <v>5899</v>
      </c>
    </row>
    <row r="45" spans="2:7" ht="15">
      <c r="B45" s="92">
        <v>38</v>
      </c>
      <c r="C45" s="93" t="s">
        <v>1007</v>
      </c>
      <c r="D45" s="83">
        <v>-3</v>
      </c>
      <c r="E45" s="83">
        <v>-44</v>
      </c>
      <c r="F45" s="83">
        <v>13</v>
      </c>
      <c r="G45" s="84">
        <v>-32</v>
      </c>
    </row>
    <row r="46" spans="2:7" ht="60">
      <c r="B46" s="92">
        <v>39</v>
      </c>
      <c r="C46" s="94" t="s">
        <v>1144</v>
      </c>
      <c r="D46" s="83">
        <v>-124</v>
      </c>
      <c r="E46" s="83">
        <v>-66</v>
      </c>
      <c r="F46" s="83">
        <v>-2092</v>
      </c>
      <c r="G46" s="84">
        <v>-2158</v>
      </c>
    </row>
    <row r="47" spans="2:7" ht="30">
      <c r="B47" s="92">
        <v>40</v>
      </c>
      <c r="C47" s="94" t="s">
        <v>948</v>
      </c>
      <c r="D47" s="83">
        <v>58</v>
      </c>
      <c r="E47" s="83">
        <v>13</v>
      </c>
      <c r="F47" s="83">
        <v>58</v>
      </c>
      <c r="G47" s="84">
        <v>16</v>
      </c>
    </row>
    <row r="48" spans="2:7" ht="15">
      <c r="B48" s="92">
        <v>41</v>
      </c>
      <c r="C48" s="94" t="s">
        <v>855</v>
      </c>
      <c r="D48" s="83">
        <v>603</v>
      </c>
      <c r="E48" s="83">
        <v>541</v>
      </c>
      <c r="F48" s="83">
        <v>-1303</v>
      </c>
      <c r="G48" s="84">
        <v>-505</v>
      </c>
    </row>
    <row r="49" spans="2:7" ht="15">
      <c r="B49" s="92">
        <v>42</v>
      </c>
      <c r="C49" s="94" t="s">
        <v>864</v>
      </c>
      <c r="D49" s="83">
        <v>565</v>
      </c>
      <c r="E49" s="83">
        <v>381</v>
      </c>
      <c r="F49" s="83">
        <v>-2375</v>
      </c>
      <c r="G49" s="84">
        <v>-1991</v>
      </c>
    </row>
    <row r="50" spans="2:7" ht="15">
      <c r="B50" s="92">
        <v>43</v>
      </c>
      <c r="C50" s="93" t="s">
        <v>836</v>
      </c>
      <c r="D50" s="83">
        <v>513</v>
      </c>
      <c r="E50" s="83">
        <v>1065</v>
      </c>
      <c r="F50" s="83">
        <v>1312</v>
      </c>
      <c r="G50" s="84">
        <v>2378</v>
      </c>
    </row>
    <row r="51" spans="2:7" ht="15">
      <c r="B51" s="92">
        <v>44</v>
      </c>
      <c r="C51" s="94" t="s">
        <v>1000</v>
      </c>
      <c r="D51" s="83">
        <v>-1</v>
      </c>
      <c r="E51" s="83">
        <v>-26</v>
      </c>
      <c r="F51" s="83">
        <v>-253</v>
      </c>
      <c r="G51" s="84">
        <v>-279</v>
      </c>
    </row>
    <row r="52" spans="2:7" ht="15">
      <c r="B52" s="92">
        <v>45</v>
      </c>
      <c r="C52" s="94" t="s">
        <v>1066</v>
      </c>
      <c r="D52" s="83">
        <v>23</v>
      </c>
      <c r="E52" s="83">
        <v>-668</v>
      </c>
      <c r="F52" s="83">
        <v>4617</v>
      </c>
      <c r="G52" s="84">
        <v>4088</v>
      </c>
    </row>
    <row r="53" spans="2:7" ht="15">
      <c r="B53" s="92">
        <v>46</v>
      </c>
      <c r="C53" s="94" t="s">
        <v>992</v>
      </c>
      <c r="D53" s="83">
        <v>-5</v>
      </c>
      <c r="E53" s="83">
        <v>-16</v>
      </c>
      <c r="F53" s="83">
        <v>41</v>
      </c>
      <c r="G53" s="84">
        <v>33</v>
      </c>
    </row>
    <row r="54" spans="2:7" ht="15">
      <c r="B54" s="92">
        <v>47</v>
      </c>
      <c r="C54" s="93" t="s">
        <v>876</v>
      </c>
      <c r="D54" s="83">
        <v>195</v>
      </c>
      <c r="E54" s="83">
        <v>217</v>
      </c>
      <c r="F54" s="83">
        <v>4955</v>
      </c>
      <c r="G54" s="84">
        <v>5239</v>
      </c>
    </row>
    <row r="55" spans="2:7" ht="15">
      <c r="B55" s="92">
        <v>48</v>
      </c>
      <c r="C55" s="93" t="s">
        <v>1012</v>
      </c>
      <c r="D55" s="83">
        <v>340</v>
      </c>
      <c r="E55" s="83">
        <v>-57</v>
      </c>
      <c r="F55" s="83">
        <v>340</v>
      </c>
      <c r="G55" s="84">
        <v>-57</v>
      </c>
    </row>
    <row r="56" spans="2:7" ht="15">
      <c r="B56" s="92">
        <v>49</v>
      </c>
      <c r="C56" s="94" t="s">
        <v>1082</v>
      </c>
      <c r="D56" s="83">
        <v>-1510</v>
      </c>
      <c r="E56" s="83">
        <v>-2466</v>
      </c>
      <c r="F56" s="83">
        <v>-3951</v>
      </c>
      <c r="G56" s="84">
        <v>-6416</v>
      </c>
    </row>
    <row r="57" spans="2:7" ht="15">
      <c r="B57" s="92">
        <v>50</v>
      </c>
      <c r="C57" s="94" t="s">
        <v>927</v>
      </c>
      <c r="D57" s="83">
        <v>21</v>
      </c>
      <c r="E57" s="83">
        <v>37</v>
      </c>
      <c r="F57" s="83">
        <v>103</v>
      </c>
      <c r="G57" s="84">
        <v>38</v>
      </c>
    </row>
    <row r="58" spans="2:7" ht="15">
      <c r="B58" s="92">
        <v>51</v>
      </c>
      <c r="C58" s="94" t="s">
        <v>908</v>
      </c>
      <c r="D58" s="83">
        <v>108</v>
      </c>
      <c r="E58" s="83">
        <v>70</v>
      </c>
      <c r="F58" s="83">
        <v>847</v>
      </c>
      <c r="G58" s="84">
        <v>1187</v>
      </c>
    </row>
    <row r="59" spans="2:7" ht="15">
      <c r="B59" s="92">
        <v>52</v>
      </c>
      <c r="C59" s="94" t="s">
        <v>870</v>
      </c>
      <c r="D59" s="83">
        <v>44</v>
      </c>
      <c r="E59" s="83">
        <v>269</v>
      </c>
      <c r="F59" s="83">
        <v>318</v>
      </c>
      <c r="G59" s="84">
        <v>587</v>
      </c>
    </row>
    <row r="60" spans="2:7" ht="15">
      <c r="B60" s="92">
        <v>53</v>
      </c>
      <c r="C60" s="94" t="s">
        <v>1044</v>
      </c>
      <c r="D60" s="83">
        <v>-271</v>
      </c>
      <c r="E60" s="83">
        <v>-246</v>
      </c>
      <c r="F60" s="83">
        <v>-420</v>
      </c>
      <c r="G60" s="84">
        <v>-666</v>
      </c>
    </row>
    <row r="61" spans="2:7" ht="15">
      <c r="B61" s="92">
        <v>54</v>
      </c>
      <c r="C61" s="94" t="s">
        <v>1085</v>
      </c>
      <c r="D61" s="83">
        <v>148</v>
      </c>
      <c r="E61" s="83">
        <v>-2904</v>
      </c>
      <c r="F61" s="83">
        <v>-5268</v>
      </c>
      <c r="G61" s="84">
        <v>-8172</v>
      </c>
    </row>
    <row r="62" spans="2:7" ht="15">
      <c r="B62" s="92">
        <v>55</v>
      </c>
      <c r="C62" s="94" t="s">
        <v>1064</v>
      </c>
      <c r="D62" s="83">
        <v>-736</v>
      </c>
      <c r="E62" s="96">
        <v>-632</v>
      </c>
      <c r="F62" s="83">
        <v>235</v>
      </c>
      <c r="G62" s="84">
        <v>-390</v>
      </c>
    </row>
    <row r="63" spans="2:7" ht="15">
      <c r="B63" s="92">
        <v>56</v>
      </c>
      <c r="C63" s="94" t="s">
        <v>964</v>
      </c>
      <c r="D63" s="83">
        <v>24</v>
      </c>
      <c r="E63" s="83">
        <v>5</v>
      </c>
      <c r="F63" s="83">
        <v>7</v>
      </c>
      <c r="G63" s="84">
        <v>5</v>
      </c>
    </row>
    <row r="64" spans="2:7" ht="15">
      <c r="B64" s="92">
        <v>57</v>
      </c>
      <c r="C64" s="93" t="s">
        <v>1084</v>
      </c>
      <c r="D64" s="83">
        <v>-1272</v>
      </c>
      <c r="E64" s="83">
        <v>-2892</v>
      </c>
      <c r="F64" s="83">
        <v>-3794</v>
      </c>
      <c r="G64" s="84">
        <v>-2514</v>
      </c>
    </row>
    <row r="65" spans="2:7" ht="15">
      <c r="B65" s="92">
        <v>58</v>
      </c>
      <c r="C65" s="94" t="s">
        <v>868</v>
      </c>
      <c r="D65" s="83">
        <v>206</v>
      </c>
      <c r="E65" s="83">
        <v>304</v>
      </c>
      <c r="F65" s="83">
        <v>-5355</v>
      </c>
      <c r="G65" s="84">
        <v>-5072</v>
      </c>
    </row>
    <row r="66" spans="2:7" ht="30">
      <c r="B66" s="92">
        <v>59</v>
      </c>
      <c r="C66" s="94" t="s">
        <v>1056</v>
      </c>
      <c r="D66" s="83">
        <v>-2866</v>
      </c>
      <c r="E66" s="83">
        <v>-408</v>
      </c>
      <c r="F66" s="83">
        <v>-2834</v>
      </c>
      <c r="G66" s="84">
        <v>-3242</v>
      </c>
    </row>
    <row r="67" spans="2:7" ht="15">
      <c r="B67" s="92">
        <v>60</v>
      </c>
      <c r="C67" s="93" t="s">
        <v>821</v>
      </c>
      <c r="D67" s="83">
        <v>1528</v>
      </c>
      <c r="E67" s="83">
        <v>1763</v>
      </c>
      <c r="F67" s="83">
        <v>1580</v>
      </c>
      <c r="G67" s="84">
        <v>1765</v>
      </c>
    </row>
    <row r="68" spans="2:7" ht="15">
      <c r="B68" s="92">
        <v>61</v>
      </c>
      <c r="C68" s="93" t="s">
        <v>1029</v>
      </c>
      <c r="D68" s="83">
        <v>197</v>
      </c>
      <c r="E68" s="83">
        <v>-137</v>
      </c>
      <c r="F68" s="83">
        <v>228</v>
      </c>
      <c r="G68" s="84">
        <v>-93</v>
      </c>
    </row>
    <row r="69" spans="2:7" ht="30">
      <c r="B69" s="92">
        <v>62</v>
      </c>
      <c r="C69" s="94" t="s">
        <v>936</v>
      </c>
      <c r="D69" s="83">
        <v>-15</v>
      </c>
      <c r="E69" s="83">
        <v>22</v>
      </c>
      <c r="F69" s="83">
        <v>-33</v>
      </c>
      <c r="G69" s="84">
        <v>18</v>
      </c>
    </row>
    <row r="70" spans="2:7" ht="15">
      <c r="B70" s="92">
        <v>63</v>
      </c>
      <c r="C70" s="94" t="s">
        <v>806</v>
      </c>
      <c r="D70" s="83">
        <v>4212</v>
      </c>
      <c r="E70" s="83">
        <v>5249</v>
      </c>
      <c r="F70" s="83">
        <v>12708</v>
      </c>
      <c r="G70" s="84">
        <v>13744</v>
      </c>
    </row>
    <row r="71" spans="2:7" ht="30">
      <c r="B71" s="92">
        <v>64</v>
      </c>
      <c r="C71" s="94" t="s">
        <v>805</v>
      </c>
      <c r="D71" s="83">
        <v>3365</v>
      </c>
      <c r="E71" s="83">
        <v>6045</v>
      </c>
      <c r="F71" s="83"/>
      <c r="G71" s="84"/>
    </row>
    <row r="72" spans="2:7" ht="15">
      <c r="B72" s="92">
        <v>65</v>
      </c>
      <c r="C72" s="93" t="s">
        <v>923</v>
      </c>
      <c r="D72" s="83">
        <v>-33</v>
      </c>
      <c r="E72" s="83">
        <v>43</v>
      </c>
      <c r="F72" s="83">
        <v>72</v>
      </c>
      <c r="G72" s="84">
        <v>152</v>
      </c>
    </row>
    <row r="73" spans="2:7" ht="15">
      <c r="B73" s="92">
        <v>66</v>
      </c>
      <c r="C73" s="93" t="s">
        <v>913</v>
      </c>
      <c r="D73" s="83">
        <v>-106</v>
      </c>
      <c r="E73" s="83">
        <v>64</v>
      </c>
      <c r="F73" s="83">
        <v>-75</v>
      </c>
      <c r="G73" s="84">
        <v>-11</v>
      </c>
    </row>
    <row r="74" spans="2:7" ht="30">
      <c r="B74" s="92">
        <v>67</v>
      </c>
      <c r="C74" s="94" t="s">
        <v>817</v>
      </c>
      <c r="D74" s="83">
        <v>969</v>
      </c>
      <c r="E74" s="83">
        <v>2136</v>
      </c>
      <c r="F74" s="83">
        <v>969</v>
      </c>
      <c r="G74" s="84">
        <v>2136</v>
      </c>
    </row>
    <row r="75" spans="2:7" ht="15">
      <c r="B75" s="92">
        <v>68</v>
      </c>
      <c r="C75" s="94" t="s">
        <v>828</v>
      </c>
      <c r="D75" s="83" t="s">
        <v>788</v>
      </c>
      <c r="E75" s="83">
        <v>1299</v>
      </c>
      <c r="F75" s="83" t="s">
        <v>788</v>
      </c>
      <c r="G75" s="84">
        <v>1299</v>
      </c>
    </row>
    <row r="76" spans="2:7" ht="15">
      <c r="B76" s="92">
        <v>69</v>
      </c>
      <c r="C76" s="94" t="s">
        <v>907</v>
      </c>
      <c r="D76" s="83">
        <v>622</v>
      </c>
      <c r="E76" s="83">
        <v>73</v>
      </c>
      <c r="F76" s="83">
        <v>641</v>
      </c>
      <c r="G76" s="84">
        <v>79</v>
      </c>
    </row>
    <row r="77" spans="2:7" ht="15">
      <c r="B77" s="92">
        <v>70</v>
      </c>
      <c r="C77" s="93" t="s">
        <v>1065</v>
      </c>
      <c r="D77" s="83">
        <v>-2190</v>
      </c>
      <c r="E77" s="83">
        <v>-639</v>
      </c>
      <c r="F77" s="83">
        <v>-2118</v>
      </c>
      <c r="G77" s="84">
        <v>-2713</v>
      </c>
    </row>
    <row r="78" spans="2:7" ht="15">
      <c r="B78" s="92">
        <v>71</v>
      </c>
      <c r="C78" s="94" t="s">
        <v>1009</v>
      </c>
      <c r="D78" s="83">
        <v>-35</v>
      </c>
      <c r="E78" s="83">
        <v>-50</v>
      </c>
      <c r="F78" s="83">
        <v>-118</v>
      </c>
      <c r="G78" s="84">
        <v>-48</v>
      </c>
    </row>
    <row r="79" spans="2:7" ht="15">
      <c r="B79" s="92">
        <v>72</v>
      </c>
      <c r="C79" s="94" t="s">
        <v>867</v>
      </c>
      <c r="D79" s="83">
        <v>293</v>
      </c>
      <c r="E79" s="83">
        <v>314</v>
      </c>
      <c r="F79" s="83">
        <v>293</v>
      </c>
      <c r="G79" s="84">
        <v>314</v>
      </c>
    </row>
    <row r="80" spans="2:7" ht="15">
      <c r="B80" s="92">
        <v>73</v>
      </c>
      <c r="C80" s="94" t="s">
        <v>885</v>
      </c>
      <c r="D80" s="83">
        <v>274</v>
      </c>
      <c r="E80" s="83">
        <v>162</v>
      </c>
      <c r="F80" s="83">
        <v>505</v>
      </c>
      <c r="G80" s="84">
        <v>667</v>
      </c>
    </row>
    <row r="81" spans="2:7" ht="15">
      <c r="B81" s="92">
        <v>74</v>
      </c>
      <c r="C81" s="94" t="s">
        <v>984</v>
      </c>
      <c r="D81" s="83">
        <v>22</v>
      </c>
      <c r="E81" s="83">
        <v>-6</v>
      </c>
      <c r="F81" s="83">
        <v>-18</v>
      </c>
      <c r="G81" s="84">
        <v>-24</v>
      </c>
    </row>
    <row r="82" spans="2:7" ht="15">
      <c r="B82" s="92">
        <v>75</v>
      </c>
      <c r="C82" s="94" t="s">
        <v>939</v>
      </c>
      <c r="D82" s="83">
        <v>27</v>
      </c>
      <c r="E82" s="83">
        <v>20</v>
      </c>
      <c r="F82" s="83">
        <v>27</v>
      </c>
      <c r="G82" s="84">
        <v>20</v>
      </c>
    </row>
    <row r="83" spans="2:7" ht="30">
      <c r="B83" s="92">
        <v>76</v>
      </c>
      <c r="C83" s="94" t="s">
        <v>993</v>
      </c>
      <c r="D83" s="83">
        <v>713</v>
      </c>
      <c r="E83" s="83">
        <v>-16</v>
      </c>
      <c r="F83" s="83">
        <v>-3202</v>
      </c>
      <c r="G83" s="84">
        <v>-3191</v>
      </c>
    </row>
    <row r="84" spans="2:7" ht="15">
      <c r="B84" s="92">
        <v>77</v>
      </c>
      <c r="C84" s="94" t="s">
        <v>989</v>
      </c>
      <c r="D84" s="83">
        <v>6</v>
      </c>
      <c r="E84" s="83">
        <v>-9</v>
      </c>
      <c r="F84" s="83">
        <v>-136</v>
      </c>
      <c r="G84" s="84">
        <v>-146</v>
      </c>
    </row>
    <row r="85" spans="2:7" ht="15">
      <c r="B85" s="92">
        <v>78</v>
      </c>
      <c r="C85" s="94" t="s">
        <v>1037</v>
      </c>
      <c r="D85" s="83">
        <v>-147</v>
      </c>
      <c r="E85" s="83">
        <v>-173</v>
      </c>
      <c r="F85" s="83">
        <v>56</v>
      </c>
      <c r="G85" s="84">
        <v>-111</v>
      </c>
    </row>
    <row r="86" spans="2:7" ht="15">
      <c r="B86" s="92">
        <v>79</v>
      </c>
      <c r="C86" s="94" t="s">
        <v>978</v>
      </c>
      <c r="D86" s="83">
        <v>-13</v>
      </c>
      <c r="E86" s="83">
        <v>-1</v>
      </c>
      <c r="F86" s="83">
        <v>-310</v>
      </c>
      <c r="G86" s="84">
        <v>-311</v>
      </c>
    </row>
    <row r="87" spans="2:7" ht="15">
      <c r="B87" s="92">
        <v>80</v>
      </c>
      <c r="C87" s="94" t="s">
        <v>1033</v>
      </c>
      <c r="D87" s="83">
        <v>18</v>
      </c>
      <c r="E87" s="83">
        <v>-158</v>
      </c>
      <c r="F87" s="83">
        <v>-432</v>
      </c>
      <c r="G87" s="84">
        <v>-153</v>
      </c>
    </row>
    <row r="88" spans="2:7" ht="15">
      <c r="B88" s="92">
        <v>81</v>
      </c>
      <c r="C88" s="94" t="s">
        <v>1038</v>
      </c>
      <c r="D88" s="83">
        <v>-8446</v>
      </c>
      <c r="E88" s="83">
        <v>-180</v>
      </c>
      <c r="F88" s="83">
        <v>-7894</v>
      </c>
      <c r="G88" s="84">
        <v>-8080</v>
      </c>
    </row>
    <row r="89" spans="2:7" ht="15">
      <c r="B89" s="92">
        <v>82</v>
      </c>
      <c r="C89" s="94" t="s">
        <v>890</v>
      </c>
      <c r="D89" s="83">
        <v>38</v>
      </c>
      <c r="E89" s="83">
        <v>126</v>
      </c>
      <c r="F89" s="83">
        <v>1452</v>
      </c>
      <c r="G89" s="84">
        <v>1525</v>
      </c>
    </row>
    <row r="90" spans="2:7" ht="15">
      <c r="B90" s="92">
        <v>83</v>
      </c>
      <c r="C90" s="94" t="s">
        <v>1034</v>
      </c>
      <c r="D90" s="83">
        <v>-237</v>
      </c>
      <c r="E90" s="83">
        <v>-164</v>
      </c>
      <c r="F90" s="83">
        <v>-1907</v>
      </c>
      <c r="G90" s="84">
        <v>-2050</v>
      </c>
    </row>
    <row r="91" spans="2:7" ht="15">
      <c r="B91" s="92">
        <v>84</v>
      </c>
      <c r="C91" s="94" t="s">
        <v>1018</v>
      </c>
      <c r="D91" s="83">
        <v>-549</v>
      </c>
      <c r="E91" s="83">
        <v>-96</v>
      </c>
      <c r="F91" s="83">
        <v>-788</v>
      </c>
      <c r="G91" s="84">
        <v>-884</v>
      </c>
    </row>
    <row r="92" spans="2:7" ht="15">
      <c r="B92" s="92">
        <v>85</v>
      </c>
      <c r="C92" s="94" t="s">
        <v>866</v>
      </c>
      <c r="D92" s="83">
        <v>-249</v>
      </c>
      <c r="E92" s="83">
        <v>369</v>
      </c>
      <c r="F92" s="83">
        <v>-90</v>
      </c>
      <c r="G92" s="84">
        <v>390</v>
      </c>
    </row>
    <row r="93" spans="2:7" ht="15">
      <c r="B93" s="92">
        <v>86</v>
      </c>
      <c r="C93" s="94" t="s">
        <v>818</v>
      </c>
      <c r="D93" s="83">
        <v>-225</v>
      </c>
      <c r="E93" s="83">
        <v>1869</v>
      </c>
      <c r="F93" s="83">
        <v>-139</v>
      </c>
      <c r="G93" s="84">
        <v>1713</v>
      </c>
    </row>
    <row r="94" spans="2:7" ht="15">
      <c r="B94" s="92">
        <v>87</v>
      </c>
      <c r="C94" s="94" t="s">
        <v>985</v>
      </c>
      <c r="D94" s="83">
        <v>-19</v>
      </c>
      <c r="E94" s="83">
        <v>-6</v>
      </c>
      <c r="F94" s="83">
        <v>-153</v>
      </c>
      <c r="G94" s="84">
        <v>-160</v>
      </c>
    </row>
    <row r="95" spans="2:7" ht="15">
      <c r="B95" s="92">
        <v>88</v>
      </c>
      <c r="C95" s="94" t="s">
        <v>827</v>
      </c>
      <c r="D95" s="83">
        <v>762</v>
      </c>
      <c r="E95" s="83">
        <v>1361</v>
      </c>
      <c r="F95" s="83">
        <v>771</v>
      </c>
      <c r="G95" s="84">
        <v>1361</v>
      </c>
    </row>
    <row r="96" spans="2:7" ht="15">
      <c r="B96" s="92">
        <v>89</v>
      </c>
      <c r="C96" s="93" t="s">
        <v>895</v>
      </c>
      <c r="D96" s="83">
        <v>203</v>
      </c>
      <c r="E96" s="83">
        <v>118</v>
      </c>
      <c r="F96" s="83">
        <v>881</v>
      </c>
      <c r="G96" s="84">
        <v>999</v>
      </c>
    </row>
    <row r="97" spans="2:7" ht="15">
      <c r="B97" s="92">
        <v>90</v>
      </c>
      <c r="C97" s="94" t="s">
        <v>956</v>
      </c>
      <c r="D97" s="83">
        <v>99</v>
      </c>
      <c r="E97" s="83">
        <v>8</v>
      </c>
      <c r="F97" s="83">
        <v>-37</v>
      </c>
      <c r="G97" s="84">
        <v>-128</v>
      </c>
    </row>
    <row r="98" spans="2:7" ht="45">
      <c r="B98" s="92">
        <v>91</v>
      </c>
      <c r="C98" s="94" t="s">
        <v>1145</v>
      </c>
      <c r="D98" s="83">
        <v>10</v>
      </c>
      <c r="E98" s="83">
        <v>407</v>
      </c>
      <c r="F98" s="83">
        <v>-687</v>
      </c>
      <c r="G98" s="84">
        <v>-262</v>
      </c>
    </row>
    <row r="99" spans="2:7" ht="15">
      <c r="B99" s="92">
        <v>92</v>
      </c>
      <c r="C99" s="94" t="s">
        <v>830</v>
      </c>
      <c r="D99" s="83">
        <v>321</v>
      </c>
      <c r="E99" s="83">
        <v>1205</v>
      </c>
      <c r="F99" s="83">
        <v>200</v>
      </c>
      <c r="G99" s="84">
        <v>1205</v>
      </c>
    </row>
    <row r="100" spans="2:7" ht="30">
      <c r="B100" s="92">
        <v>93</v>
      </c>
      <c r="C100" s="94" t="s">
        <v>1051</v>
      </c>
      <c r="D100" s="83">
        <v>23</v>
      </c>
      <c r="E100" s="83">
        <v>-325</v>
      </c>
      <c r="F100" s="83">
        <v>231</v>
      </c>
      <c r="G100" s="84">
        <v>-94</v>
      </c>
    </row>
    <row r="101" spans="2:7" ht="15">
      <c r="B101" s="92">
        <v>94</v>
      </c>
      <c r="C101" s="94" t="s">
        <v>872</v>
      </c>
      <c r="D101" s="83">
        <v>66</v>
      </c>
      <c r="E101" s="83">
        <v>255</v>
      </c>
      <c r="F101" s="83">
        <v>515</v>
      </c>
      <c r="G101" s="84">
        <v>770</v>
      </c>
    </row>
    <row r="102" spans="2:7" ht="15">
      <c r="B102" s="92">
        <v>95</v>
      </c>
      <c r="C102" s="94" t="s">
        <v>1032</v>
      </c>
      <c r="D102" s="83">
        <v>-906</v>
      </c>
      <c r="E102" s="83">
        <v>-157</v>
      </c>
      <c r="F102" s="83">
        <v>-931</v>
      </c>
      <c r="G102" s="84">
        <v>-1088</v>
      </c>
    </row>
    <row r="103" spans="2:7" ht="15">
      <c r="B103" s="92">
        <v>96</v>
      </c>
      <c r="C103" s="94" t="s">
        <v>928</v>
      </c>
      <c r="D103" s="83">
        <v>-45</v>
      </c>
      <c r="E103" s="83">
        <v>36</v>
      </c>
      <c r="F103" s="83">
        <v>401</v>
      </c>
      <c r="G103" s="84">
        <v>-365</v>
      </c>
    </row>
    <row r="104" spans="2:7" ht="30">
      <c r="B104" s="92">
        <v>97</v>
      </c>
      <c r="C104" s="94" t="s">
        <v>966</v>
      </c>
      <c r="D104" s="83">
        <v>-59</v>
      </c>
      <c r="E104" s="83">
        <v>3</v>
      </c>
      <c r="F104" s="83">
        <v>-463</v>
      </c>
      <c r="G104" s="84">
        <v>-460</v>
      </c>
    </row>
    <row r="105" spans="2:7" ht="15">
      <c r="B105" s="92">
        <v>98</v>
      </c>
      <c r="C105" s="94" t="s">
        <v>807</v>
      </c>
      <c r="D105" s="83">
        <v>1485</v>
      </c>
      <c r="E105" s="83">
        <v>4653</v>
      </c>
      <c r="F105" s="83">
        <v>6055</v>
      </c>
      <c r="G105" s="84">
        <v>10382</v>
      </c>
    </row>
    <row r="106" spans="2:7" ht="30">
      <c r="B106" s="92">
        <v>99</v>
      </c>
      <c r="C106" s="94" t="s">
        <v>1015</v>
      </c>
      <c r="D106" s="83">
        <v>-81</v>
      </c>
      <c r="E106" s="83">
        <v>-72</v>
      </c>
      <c r="F106" s="83">
        <v>-351</v>
      </c>
      <c r="G106" s="84">
        <v>-342</v>
      </c>
    </row>
    <row r="107" spans="2:7" ht="30">
      <c r="B107" s="92">
        <v>100</v>
      </c>
      <c r="C107" s="94" t="s">
        <v>961</v>
      </c>
      <c r="D107" s="83">
        <v>-6</v>
      </c>
      <c r="E107" s="83">
        <v>5</v>
      </c>
      <c r="F107" s="83">
        <v>-338</v>
      </c>
      <c r="G107" s="84">
        <v>-333</v>
      </c>
    </row>
    <row r="108" spans="2:7" ht="15">
      <c r="B108" s="92">
        <v>101</v>
      </c>
      <c r="C108" s="94" t="s">
        <v>1049</v>
      </c>
      <c r="D108" s="83">
        <v>385</v>
      </c>
      <c r="E108" s="83">
        <v>-309</v>
      </c>
      <c r="F108" s="83">
        <v>1187</v>
      </c>
      <c r="G108" s="84">
        <v>1186</v>
      </c>
    </row>
    <row r="109" spans="2:7" ht="30">
      <c r="B109" s="92">
        <v>102</v>
      </c>
      <c r="C109" s="94" t="s">
        <v>1063</v>
      </c>
      <c r="D109" s="83">
        <v>-59</v>
      </c>
      <c r="E109" s="83">
        <v>-587</v>
      </c>
      <c r="F109" s="83">
        <v>-443</v>
      </c>
      <c r="G109" s="84">
        <v>-1023</v>
      </c>
    </row>
    <row r="110" spans="2:7" ht="15">
      <c r="B110" s="92">
        <v>103</v>
      </c>
      <c r="C110" s="93" t="s">
        <v>861</v>
      </c>
      <c r="D110" s="83">
        <v>1827</v>
      </c>
      <c r="E110" s="83">
        <v>430</v>
      </c>
      <c r="F110" s="83">
        <v>1869</v>
      </c>
      <c r="G110" s="84">
        <v>-1113</v>
      </c>
    </row>
    <row r="111" spans="2:7" ht="15">
      <c r="B111" s="92">
        <v>104</v>
      </c>
      <c r="C111" s="94" t="s">
        <v>825</v>
      </c>
      <c r="D111" s="83">
        <v>593</v>
      </c>
      <c r="E111" s="83">
        <v>1393</v>
      </c>
      <c r="F111" s="83">
        <v>751</v>
      </c>
      <c r="G111" s="84">
        <v>1395</v>
      </c>
    </row>
    <row r="112" spans="2:7" ht="15">
      <c r="B112" s="92">
        <v>105</v>
      </c>
      <c r="C112" s="94" t="s">
        <v>891</v>
      </c>
      <c r="D112" s="83">
        <v>9</v>
      </c>
      <c r="E112" s="83">
        <v>125</v>
      </c>
      <c r="F112" s="83">
        <v>-20</v>
      </c>
      <c r="G112" s="84">
        <v>105</v>
      </c>
    </row>
    <row r="113" spans="2:7" ht="15">
      <c r="B113" s="92">
        <v>106</v>
      </c>
      <c r="C113" s="94" t="s">
        <v>1028</v>
      </c>
      <c r="D113" s="83">
        <v>-142</v>
      </c>
      <c r="E113" s="83">
        <v>-136</v>
      </c>
      <c r="F113" s="83">
        <v>-722</v>
      </c>
      <c r="G113" s="84">
        <v>-858</v>
      </c>
    </row>
    <row r="114" spans="2:7" ht="15">
      <c r="B114" s="92">
        <v>107</v>
      </c>
      <c r="C114" s="93" t="s">
        <v>820</v>
      </c>
      <c r="D114" s="83">
        <v>638</v>
      </c>
      <c r="E114" s="83">
        <v>1804</v>
      </c>
      <c r="F114" s="83">
        <v>10301</v>
      </c>
      <c r="G114" s="84">
        <v>5623</v>
      </c>
    </row>
    <row r="115" spans="2:7" ht="15">
      <c r="B115" s="92">
        <v>108</v>
      </c>
      <c r="C115" s="93" t="s">
        <v>850</v>
      </c>
      <c r="D115" s="83">
        <v>1609</v>
      </c>
      <c r="E115" s="83">
        <v>619</v>
      </c>
      <c r="F115" s="83">
        <v>7283</v>
      </c>
      <c r="G115" s="84">
        <v>6309</v>
      </c>
    </row>
    <row r="116" spans="2:7" ht="15">
      <c r="B116" s="92">
        <v>109</v>
      </c>
      <c r="C116" s="94" t="s">
        <v>982</v>
      </c>
      <c r="D116" s="83">
        <v>-22</v>
      </c>
      <c r="E116" s="83">
        <v>-4</v>
      </c>
      <c r="F116" s="83">
        <v>-666</v>
      </c>
      <c r="G116" s="84">
        <v>-663</v>
      </c>
    </row>
    <row r="117" spans="2:7" ht="15">
      <c r="B117" s="92">
        <v>110</v>
      </c>
      <c r="C117" s="93" t="s">
        <v>878</v>
      </c>
      <c r="D117" s="83">
        <v>212</v>
      </c>
      <c r="E117" s="83">
        <v>209</v>
      </c>
      <c r="F117" s="83">
        <v>147</v>
      </c>
      <c r="G117" s="84">
        <v>-215</v>
      </c>
    </row>
    <row r="118" spans="2:7" ht="15">
      <c r="B118" s="92">
        <v>111</v>
      </c>
      <c r="C118" s="94" t="s">
        <v>909</v>
      </c>
      <c r="D118" s="83">
        <v>15</v>
      </c>
      <c r="E118" s="83">
        <v>70</v>
      </c>
      <c r="F118" s="83">
        <v>55</v>
      </c>
      <c r="G118" s="84">
        <v>181</v>
      </c>
    </row>
    <row r="119" spans="2:7" ht="15">
      <c r="B119" s="92">
        <v>112</v>
      </c>
      <c r="C119" s="94" t="s">
        <v>947</v>
      </c>
      <c r="D119" s="83">
        <v>6</v>
      </c>
      <c r="E119" s="83">
        <v>14</v>
      </c>
      <c r="F119" s="83">
        <v>-268</v>
      </c>
      <c r="G119" s="84">
        <v>55</v>
      </c>
    </row>
    <row r="120" spans="2:7" ht="15">
      <c r="B120" s="92">
        <v>113</v>
      </c>
      <c r="C120" s="94" t="s">
        <v>884</v>
      </c>
      <c r="D120" s="83">
        <v>-108</v>
      </c>
      <c r="E120" s="83">
        <v>162</v>
      </c>
      <c r="F120" s="83">
        <v>-146</v>
      </c>
      <c r="G120" s="84">
        <v>167</v>
      </c>
    </row>
    <row r="121" spans="2:7" ht="15">
      <c r="B121" s="92">
        <v>114</v>
      </c>
      <c r="C121" s="94" t="s">
        <v>995</v>
      </c>
      <c r="D121" s="83">
        <v>0</v>
      </c>
      <c r="E121" s="83">
        <v>-17</v>
      </c>
      <c r="F121" s="83">
        <v>-89</v>
      </c>
      <c r="G121" s="84">
        <v>-22</v>
      </c>
    </row>
    <row r="122" spans="2:7" ht="15">
      <c r="B122" s="92">
        <v>115</v>
      </c>
      <c r="C122" s="94" t="s">
        <v>986</v>
      </c>
      <c r="D122" s="83">
        <v>23</v>
      </c>
      <c r="E122" s="83">
        <v>-6</v>
      </c>
      <c r="F122" s="83">
        <v>-20</v>
      </c>
      <c r="G122" s="84">
        <v>-26</v>
      </c>
    </row>
    <row r="123" spans="2:7" ht="15">
      <c r="B123" s="92">
        <v>116</v>
      </c>
      <c r="C123" s="94" t="s">
        <v>919</v>
      </c>
      <c r="D123" s="83">
        <v>-3</v>
      </c>
      <c r="E123" s="83">
        <v>49</v>
      </c>
      <c r="F123" s="83">
        <v>3</v>
      </c>
      <c r="G123" s="84">
        <v>19</v>
      </c>
    </row>
    <row r="124" spans="2:7" ht="30">
      <c r="B124" s="92">
        <v>117</v>
      </c>
      <c r="C124" s="94" t="s">
        <v>879</v>
      </c>
      <c r="D124" s="83">
        <v>167</v>
      </c>
      <c r="E124" s="83">
        <v>208</v>
      </c>
      <c r="F124" s="83">
        <v>571</v>
      </c>
      <c r="G124" s="84">
        <v>763</v>
      </c>
    </row>
    <row r="125" spans="2:7" ht="30">
      <c r="B125" s="92">
        <v>118</v>
      </c>
      <c r="C125" s="94" t="s">
        <v>799</v>
      </c>
      <c r="D125" s="83">
        <v>1048</v>
      </c>
      <c r="E125" s="83">
        <v>7170</v>
      </c>
      <c r="F125" s="83">
        <v>3035</v>
      </c>
      <c r="G125" s="84">
        <v>10100</v>
      </c>
    </row>
    <row r="126" spans="2:7" ht="30">
      <c r="B126" s="92">
        <v>119</v>
      </c>
      <c r="C126" s="93" t="s">
        <v>944</v>
      </c>
      <c r="D126" s="83">
        <v>-14</v>
      </c>
      <c r="E126" s="83">
        <v>17</v>
      </c>
      <c r="F126" s="83">
        <v>-70</v>
      </c>
      <c r="G126" s="84">
        <v>-54</v>
      </c>
    </row>
    <row r="127" spans="2:7" ht="30">
      <c r="B127" s="92">
        <v>120</v>
      </c>
      <c r="C127" s="94" t="s">
        <v>988</v>
      </c>
      <c r="D127" s="83">
        <v>-44</v>
      </c>
      <c r="E127" s="83">
        <v>-9</v>
      </c>
      <c r="F127" s="83">
        <v>-819</v>
      </c>
      <c r="G127" s="84">
        <v>-829</v>
      </c>
    </row>
    <row r="128" spans="2:7" ht="30">
      <c r="B128" s="92">
        <v>121</v>
      </c>
      <c r="C128" s="94" t="s">
        <v>959</v>
      </c>
      <c r="D128" s="83">
        <v>6</v>
      </c>
      <c r="E128" s="83">
        <v>7</v>
      </c>
      <c r="F128" s="83">
        <v>3</v>
      </c>
      <c r="G128" s="84">
        <v>10</v>
      </c>
    </row>
    <row r="129" spans="2:7" ht="15">
      <c r="B129" s="92">
        <v>122</v>
      </c>
      <c r="C129" s="94" t="s">
        <v>940</v>
      </c>
      <c r="D129" s="83">
        <v>-20</v>
      </c>
      <c r="E129" s="83">
        <v>20</v>
      </c>
      <c r="F129" s="83">
        <v>-234</v>
      </c>
      <c r="G129" s="84">
        <v>-214</v>
      </c>
    </row>
    <row r="130" spans="2:7" ht="15">
      <c r="B130" s="92">
        <v>123</v>
      </c>
      <c r="C130" s="94" t="s">
        <v>829</v>
      </c>
      <c r="D130" s="83">
        <v>847</v>
      </c>
      <c r="E130" s="83">
        <v>1267</v>
      </c>
      <c r="F130" s="83">
        <v>1131</v>
      </c>
      <c r="G130" s="84">
        <v>1267</v>
      </c>
    </row>
    <row r="131" spans="2:7" ht="15">
      <c r="B131" s="92">
        <v>124</v>
      </c>
      <c r="C131" s="94" t="s">
        <v>997</v>
      </c>
      <c r="D131" s="83">
        <v>0</v>
      </c>
      <c r="E131" s="83">
        <v>-21</v>
      </c>
      <c r="F131" s="83">
        <v>-21</v>
      </c>
      <c r="G131" s="84">
        <v>-47</v>
      </c>
    </row>
    <row r="132" spans="2:7" ht="15">
      <c r="B132" s="92">
        <v>125</v>
      </c>
      <c r="C132" s="94" t="s">
        <v>1069</v>
      </c>
      <c r="D132" s="83">
        <v>-7</v>
      </c>
      <c r="E132" s="83">
        <v>-744</v>
      </c>
      <c r="F132" s="83">
        <v>-7</v>
      </c>
      <c r="G132" s="84">
        <v>-751</v>
      </c>
    </row>
    <row r="133" spans="2:7" ht="15">
      <c r="B133" s="92">
        <v>126</v>
      </c>
      <c r="C133" s="93" t="s">
        <v>971</v>
      </c>
      <c r="D133" s="83">
        <v>0</v>
      </c>
      <c r="E133" s="83">
        <v>0</v>
      </c>
      <c r="F133" s="83">
        <v>-16</v>
      </c>
      <c r="G133" s="84">
        <v>-16</v>
      </c>
    </row>
    <row r="134" spans="2:7" ht="15">
      <c r="B134" s="92">
        <v>127</v>
      </c>
      <c r="C134" s="94" t="s">
        <v>904</v>
      </c>
      <c r="D134" s="83">
        <v>-147</v>
      </c>
      <c r="E134" s="83">
        <v>91</v>
      </c>
      <c r="F134" s="83">
        <v>17</v>
      </c>
      <c r="G134" s="84">
        <v>116</v>
      </c>
    </row>
    <row r="135" spans="2:7" ht="15">
      <c r="B135" s="92">
        <v>128</v>
      </c>
      <c r="C135" s="93" t="s">
        <v>1071</v>
      </c>
      <c r="D135" s="83">
        <v>-625</v>
      </c>
      <c r="E135" s="83">
        <v>-835</v>
      </c>
      <c r="F135" s="83">
        <v>-1170</v>
      </c>
      <c r="G135" s="84">
        <v>-2041</v>
      </c>
    </row>
    <row r="136" spans="2:7" ht="15">
      <c r="B136" s="92">
        <v>129</v>
      </c>
      <c r="C136" s="94" t="s">
        <v>1011</v>
      </c>
      <c r="D136" s="83">
        <v>-104</v>
      </c>
      <c r="E136" s="83">
        <v>-54</v>
      </c>
      <c r="F136" s="83">
        <v>-4654</v>
      </c>
      <c r="G136" s="84">
        <v>-4704</v>
      </c>
    </row>
    <row r="137" spans="2:7" ht="15">
      <c r="B137" s="92">
        <v>130</v>
      </c>
      <c r="C137" s="94" t="s">
        <v>798</v>
      </c>
      <c r="D137" s="83">
        <v>3903</v>
      </c>
      <c r="E137" s="83">
        <v>7629</v>
      </c>
      <c r="F137" s="83">
        <v>5719</v>
      </c>
      <c r="G137" s="84">
        <v>13355</v>
      </c>
    </row>
    <row r="138" spans="2:7" ht="15">
      <c r="B138" s="92">
        <v>131</v>
      </c>
      <c r="C138" s="93" t="s">
        <v>853</v>
      </c>
      <c r="D138" s="83">
        <v>242</v>
      </c>
      <c r="E138" s="83">
        <v>553</v>
      </c>
      <c r="F138" s="83">
        <v>728</v>
      </c>
      <c r="G138" s="84">
        <v>1039</v>
      </c>
    </row>
    <row r="139" spans="2:7" ht="15">
      <c r="B139" s="92">
        <v>132</v>
      </c>
      <c r="C139" s="93" t="s">
        <v>857</v>
      </c>
      <c r="D139" s="83">
        <v>470</v>
      </c>
      <c r="E139" s="83">
        <v>465</v>
      </c>
      <c r="F139" s="83">
        <v>16469</v>
      </c>
      <c r="G139" s="84">
        <v>16946</v>
      </c>
    </row>
    <row r="140" spans="2:7" ht="15">
      <c r="B140" s="92">
        <v>133</v>
      </c>
      <c r="C140" s="94" t="s">
        <v>846</v>
      </c>
      <c r="D140" s="83">
        <v>564</v>
      </c>
      <c r="E140" s="83">
        <v>735</v>
      </c>
      <c r="F140" s="83">
        <v>1244</v>
      </c>
      <c r="G140" s="84">
        <v>1339</v>
      </c>
    </row>
    <row r="141" spans="2:7" ht="15">
      <c r="B141" s="92">
        <v>134</v>
      </c>
      <c r="C141" s="94" t="s">
        <v>999</v>
      </c>
      <c r="D141" s="83">
        <v>-48</v>
      </c>
      <c r="E141" s="83">
        <v>-23</v>
      </c>
      <c r="F141" s="83">
        <v>-602</v>
      </c>
      <c r="G141" s="84">
        <v>-625</v>
      </c>
    </row>
    <row r="142" spans="2:7" ht="45">
      <c r="B142" s="92">
        <v>135</v>
      </c>
      <c r="C142" s="94" t="s">
        <v>932</v>
      </c>
      <c r="D142" s="83">
        <v>43</v>
      </c>
      <c r="E142" s="83">
        <v>30</v>
      </c>
      <c r="F142" s="83">
        <v>43</v>
      </c>
      <c r="G142" s="84">
        <v>30</v>
      </c>
    </row>
    <row r="143" spans="2:7" ht="15">
      <c r="B143" s="92">
        <v>136</v>
      </c>
      <c r="C143" s="94" t="s">
        <v>1026</v>
      </c>
      <c r="D143" s="83">
        <v>281</v>
      </c>
      <c r="E143" s="83">
        <v>-134</v>
      </c>
      <c r="F143" s="83">
        <v>-231</v>
      </c>
      <c r="G143" s="84">
        <v>-330</v>
      </c>
    </row>
    <row r="144" spans="2:7" ht="15">
      <c r="B144" s="92">
        <v>137</v>
      </c>
      <c r="C144" s="94" t="s">
        <v>1010</v>
      </c>
      <c r="D144" s="83">
        <v>0</v>
      </c>
      <c r="E144" s="83">
        <v>-52</v>
      </c>
      <c r="F144" s="83">
        <v>-138</v>
      </c>
      <c r="G144" s="84">
        <v>-190</v>
      </c>
    </row>
    <row r="145" spans="2:7" ht="30">
      <c r="B145" s="92">
        <v>138</v>
      </c>
      <c r="C145" s="94" t="s">
        <v>800</v>
      </c>
      <c r="D145" s="83">
        <v>7317</v>
      </c>
      <c r="E145" s="83">
        <v>7146</v>
      </c>
      <c r="F145" s="83">
        <v>9889</v>
      </c>
      <c r="G145" s="84">
        <v>18209</v>
      </c>
    </row>
    <row r="146" spans="2:7" ht="15">
      <c r="B146" s="92">
        <v>139</v>
      </c>
      <c r="C146" s="94" t="s">
        <v>1067</v>
      </c>
      <c r="D146" s="83">
        <v>-362</v>
      </c>
      <c r="E146" s="83">
        <v>-690</v>
      </c>
      <c r="F146" s="83">
        <v>-457</v>
      </c>
      <c r="G146" s="84">
        <v>-752</v>
      </c>
    </row>
    <row r="147" spans="2:7" ht="15">
      <c r="B147" s="92">
        <v>140</v>
      </c>
      <c r="C147" s="94" t="s">
        <v>930</v>
      </c>
      <c r="D147" s="83">
        <v>257</v>
      </c>
      <c r="E147" s="83">
        <v>35</v>
      </c>
      <c r="F147" s="83">
        <v>257</v>
      </c>
      <c r="G147" s="84">
        <v>174</v>
      </c>
    </row>
    <row r="148" spans="2:7" ht="15">
      <c r="B148" s="92">
        <v>141</v>
      </c>
      <c r="C148" s="94" t="s">
        <v>987</v>
      </c>
      <c r="D148" s="83">
        <v>-219</v>
      </c>
      <c r="E148" s="83">
        <v>-6</v>
      </c>
      <c r="F148" s="83">
        <v>-1001</v>
      </c>
      <c r="G148" s="84">
        <v>-1007</v>
      </c>
    </row>
    <row r="149" spans="2:7" ht="30">
      <c r="B149" s="92">
        <v>142</v>
      </c>
      <c r="C149" s="93" t="s">
        <v>1146</v>
      </c>
      <c r="D149" s="83">
        <v>-110</v>
      </c>
      <c r="E149" s="83">
        <v>-63</v>
      </c>
      <c r="F149" s="83">
        <v>54</v>
      </c>
      <c r="G149" s="84">
        <v>380</v>
      </c>
    </row>
    <row r="150" spans="2:7" ht="15">
      <c r="B150" s="92">
        <v>143</v>
      </c>
      <c r="C150" s="94" t="s">
        <v>933</v>
      </c>
      <c r="D150" s="83">
        <v>25</v>
      </c>
      <c r="E150" s="83">
        <v>25</v>
      </c>
      <c r="F150" s="83">
        <v>40</v>
      </c>
      <c r="G150" s="84">
        <v>25</v>
      </c>
    </row>
    <row r="151" spans="2:7" ht="45">
      <c r="B151" s="92">
        <v>144</v>
      </c>
      <c r="C151" s="94" t="s">
        <v>1036</v>
      </c>
      <c r="D151" s="83">
        <v>-253</v>
      </c>
      <c r="E151" s="83">
        <v>-173</v>
      </c>
      <c r="F151" s="83">
        <v>-1368</v>
      </c>
      <c r="G151" s="84">
        <v>-1487</v>
      </c>
    </row>
    <row r="152" spans="2:7" ht="15">
      <c r="B152" s="92">
        <v>145</v>
      </c>
      <c r="C152" s="94" t="s">
        <v>1093</v>
      </c>
      <c r="D152" s="83"/>
      <c r="E152" s="83"/>
      <c r="F152" s="83"/>
      <c r="G152" s="84"/>
    </row>
    <row r="153" spans="2:7" ht="15">
      <c r="B153" s="92">
        <v>146</v>
      </c>
      <c r="C153" s="93" t="s">
        <v>960</v>
      </c>
      <c r="D153" s="83">
        <v>-113</v>
      </c>
      <c r="E153" s="83">
        <v>5</v>
      </c>
      <c r="F153" s="83">
        <v>-113</v>
      </c>
      <c r="G153" s="84">
        <v>36</v>
      </c>
    </row>
    <row r="154" spans="2:7" ht="15">
      <c r="B154" s="92">
        <v>147</v>
      </c>
      <c r="C154" s="94" t="s">
        <v>898</v>
      </c>
      <c r="D154" s="83">
        <v>1921</v>
      </c>
      <c r="E154" s="83">
        <v>109</v>
      </c>
      <c r="F154" s="83">
        <v>7994</v>
      </c>
      <c r="G154" s="84">
        <v>8142</v>
      </c>
    </row>
    <row r="155" spans="2:7" ht="15">
      <c r="B155" s="92">
        <v>148</v>
      </c>
      <c r="C155" s="94" t="s">
        <v>1014</v>
      </c>
      <c r="D155" s="83">
        <v>-179</v>
      </c>
      <c r="E155" s="83">
        <v>-65</v>
      </c>
      <c r="F155" s="83">
        <v>-787</v>
      </c>
      <c r="G155" s="84">
        <v>-852</v>
      </c>
    </row>
    <row r="156" spans="2:7" ht="15">
      <c r="B156" s="92">
        <v>149</v>
      </c>
      <c r="C156" s="93" t="s">
        <v>1053</v>
      </c>
      <c r="D156" s="83">
        <v>305</v>
      </c>
      <c r="E156" s="83">
        <v>-348</v>
      </c>
      <c r="F156" s="83">
        <v>-1139</v>
      </c>
      <c r="G156" s="84">
        <v>-1282</v>
      </c>
    </row>
    <row r="157" spans="2:7" ht="15">
      <c r="B157" s="92">
        <v>150</v>
      </c>
      <c r="C157" s="94" t="s">
        <v>1046</v>
      </c>
      <c r="D157" s="85">
        <v>-166</v>
      </c>
      <c r="E157" s="85">
        <v>-266</v>
      </c>
      <c r="F157" s="85">
        <v>-120</v>
      </c>
      <c r="G157" s="97">
        <v>-383</v>
      </c>
    </row>
    <row r="158" spans="2:7" ht="15">
      <c r="B158" s="92">
        <v>151</v>
      </c>
      <c r="C158" s="93" t="s">
        <v>809</v>
      </c>
      <c r="D158" s="83">
        <v>3092</v>
      </c>
      <c r="E158" s="83">
        <v>3298</v>
      </c>
      <c r="F158" s="83">
        <v>11679</v>
      </c>
      <c r="G158" s="84">
        <v>11523</v>
      </c>
    </row>
    <row r="159" spans="2:7" ht="15">
      <c r="B159" s="92">
        <v>152</v>
      </c>
      <c r="C159" s="94" t="s">
        <v>869</v>
      </c>
      <c r="D159" s="85">
        <v>736</v>
      </c>
      <c r="E159" s="85">
        <v>292</v>
      </c>
      <c r="F159" s="85">
        <v>736</v>
      </c>
      <c r="G159" s="97">
        <v>292</v>
      </c>
    </row>
    <row r="160" spans="2:7" ht="15">
      <c r="B160" s="92">
        <v>153</v>
      </c>
      <c r="C160" s="94" t="s">
        <v>1076</v>
      </c>
      <c r="D160" s="85">
        <v>-1021</v>
      </c>
      <c r="E160" s="85">
        <v>-1275</v>
      </c>
      <c r="F160" s="85">
        <v>-4875</v>
      </c>
      <c r="G160" s="97">
        <v>-5704</v>
      </c>
    </row>
    <row r="161" spans="2:7" ht="15">
      <c r="B161" s="92">
        <v>154</v>
      </c>
      <c r="C161" s="94" t="s">
        <v>1055</v>
      </c>
      <c r="D161" s="85">
        <v>-784</v>
      </c>
      <c r="E161" s="85">
        <v>-387</v>
      </c>
      <c r="F161" s="85">
        <v>-1047</v>
      </c>
      <c r="G161" s="97">
        <v>-1341</v>
      </c>
    </row>
    <row r="162" spans="2:7" ht="15">
      <c r="B162" s="92">
        <v>155</v>
      </c>
      <c r="C162" s="93" t="s">
        <v>888</v>
      </c>
      <c r="D162" s="83">
        <v>236</v>
      </c>
      <c r="E162" s="83">
        <v>134</v>
      </c>
      <c r="F162" s="83">
        <v>-784</v>
      </c>
      <c r="G162" s="84">
        <v>-684</v>
      </c>
    </row>
    <row r="163" spans="2:7" ht="15">
      <c r="B163" s="92">
        <v>156</v>
      </c>
      <c r="C163" s="94" t="s">
        <v>911</v>
      </c>
      <c r="D163" s="85">
        <v>74</v>
      </c>
      <c r="E163" s="85">
        <v>68</v>
      </c>
      <c r="F163" s="85">
        <v>-43</v>
      </c>
      <c r="G163" s="97">
        <v>25</v>
      </c>
    </row>
    <row r="164" spans="2:7" ht="15">
      <c r="B164" s="92">
        <v>157</v>
      </c>
      <c r="C164" s="94" t="s">
        <v>833</v>
      </c>
      <c r="D164" s="85">
        <v>-799</v>
      </c>
      <c r="E164" s="85">
        <v>1120</v>
      </c>
      <c r="F164" s="85">
        <v>10743</v>
      </c>
      <c r="G164" s="97">
        <v>11236</v>
      </c>
    </row>
    <row r="165" spans="2:7" ht="15">
      <c r="B165" s="92">
        <v>158</v>
      </c>
      <c r="C165" s="94" t="s">
        <v>952</v>
      </c>
      <c r="D165" s="85">
        <v>160</v>
      </c>
      <c r="E165" s="85">
        <v>10</v>
      </c>
      <c r="F165" s="85">
        <v>275</v>
      </c>
      <c r="G165" s="97">
        <v>10</v>
      </c>
    </row>
    <row r="166" spans="2:7" ht="15">
      <c r="B166" s="92">
        <v>159</v>
      </c>
      <c r="C166" s="94" t="s">
        <v>887</v>
      </c>
      <c r="D166" s="85">
        <v>-56</v>
      </c>
      <c r="E166" s="85">
        <v>141</v>
      </c>
      <c r="F166" s="85">
        <v>-549</v>
      </c>
      <c r="G166" s="97">
        <v>-297</v>
      </c>
    </row>
    <row r="167" spans="2:7" ht="15">
      <c r="B167" s="92">
        <v>160</v>
      </c>
      <c r="C167" s="94" t="s">
        <v>1022</v>
      </c>
      <c r="D167" s="85">
        <v>-141</v>
      </c>
      <c r="E167" s="85">
        <v>-111</v>
      </c>
      <c r="F167" s="85">
        <v>-981</v>
      </c>
      <c r="G167" s="97">
        <v>-1092</v>
      </c>
    </row>
    <row r="168" spans="2:7" ht="15">
      <c r="B168" s="92">
        <v>161</v>
      </c>
      <c r="C168" s="94" t="s">
        <v>1068</v>
      </c>
      <c r="D168" s="85">
        <v>-46</v>
      </c>
      <c r="E168" s="85">
        <v>-729</v>
      </c>
      <c r="F168" s="85">
        <v>-217</v>
      </c>
      <c r="G168" s="97">
        <v>-917</v>
      </c>
    </row>
    <row r="169" spans="2:7" ht="15">
      <c r="B169" s="92">
        <v>162</v>
      </c>
      <c r="C169" s="93" t="s">
        <v>1017</v>
      </c>
      <c r="D169" s="83">
        <v>-20</v>
      </c>
      <c r="E169" s="83">
        <v>-89</v>
      </c>
      <c r="F169" s="83">
        <v>-308</v>
      </c>
      <c r="G169" s="84">
        <v>-362</v>
      </c>
    </row>
    <row r="170" spans="2:7" ht="15">
      <c r="B170" s="92">
        <v>163</v>
      </c>
      <c r="C170" s="94" t="s">
        <v>860</v>
      </c>
      <c r="D170" s="83">
        <v>39</v>
      </c>
      <c r="E170" s="83">
        <v>436</v>
      </c>
      <c r="F170" s="83">
        <v>50</v>
      </c>
      <c r="G170" s="84">
        <v>470</v>
      </c>
    </row>
    <row r="171" spans="2:7" ht="15">
      <c r="B171" s="92">
        <v>164</v>
      </c>
      <c r="C171" s="93" t="s">
        <v>856</v>
      </c>
      <c r="D171" s="83">
        <v>107</v>
      </c>
      <c r="E171" s="83">
        <v>535</v>
      </c>
      <c r="F171" s="83">
        <v>107</v>
      </c>
      <c r="G171" s="84">
        <v>535</v>
      </c>
    </row>
    <row r="172" spans="2:7" ht="15">
      <c r="B172" s="92">
        <v>165</v>
      </c>
      <c r="C172" s="94" t="s">
        <v>882</v>
      </c>
      <c r="D172" s="83">
        <v>36</v>
      </c>
      <c r="E172" s="83">
        <v>194</v>
      </c>
      <c r="F172" s="83">
        <v>85</v>
      </c>
      <c r="G172" s="84">
        <v>275</v>
      </c>
    </row>
    <row r="173" spans="2:7" ht="45">
      <c r="B173" s="92">
        <v>166</v>
      </c>
      <c r="C173" s="93" t="s">
        <v>1047</v>
      </c>
      <c r="D173" s="83">
        <v>275</v>
      </c>
      <c r="E173" s="83">
        <v>-295</v>
      </c>
      <c r="F173" s="83">
        <v>-559</v>
      </c>
      <c r="G173" s="84">
        <v>-588</v>
      </c>
    </row>
    <row r="174" spans="2:7" ht="15">
      <c r="B174" s="92">
        <v>167</v>
      </c>
      <c r="C174" s="94" t="s">
        <v>874</v>
      </c>
      <c r="D174" s="85">
        <v>65</v>
      </c>
      <c r="E174" s="85">
        <v>227</v>
      </c>
      <c r="F174" s="85">
        <v>245</v>
      </c>
      <c r="G174" s="97">
        <v>472</v>
      </c>
    </row>
    <row r="175" spans="2:7" ht="15">
      <c r="B175" s="92">
        <v>168</v>
      </c>
      <c r="C175" s="94" t="s">
        <v>902</v>
      </c>
      <c r="D175" s="85">
        <v>136</v>
      </c>
      <c r="E175" s="85">
        <v>102</v>
      </c>
      <c r="F175" s="85">
        <v>343</v>
      </c>
      <c r="G175" s="97">
        <v>445</v>
      </c>
    </row>
    <row r="176" spans="2:7" ht="15">
      <c r="B176" s="92">
        <v>169</v>
      </c>
      <c r="C176" s="93" t="s">
        <v>968</v>
      </c>
      <c r="D176" s="83">
        <v>43</v>
      </c>
      <c r="E176" s="83">
        <v>2</v>
      </c>
      <c r="F176" s="83">
        <v>5</v>
      </c>
      <c r="G176" s="84">
        <v>-2</v>
      </c>
    </row>
    <row r="177" spans="2:7" ht="15">
      <c r="B177" s="92">
        <v>170</v>
      </c>
      <c r="C177" s="94" t="s">
        <v>937</v>
      </c>
      <c r="D177" s="83">
        <v>-396</v>
      </c>
      <c r="E177" s="83">
        <v>22</v>
      </c>
      <c r="F177" s="83">
        <v>-2521</v>
      </c>
      <c r="G177" s="84">
        <v>-2024</v>
      </c>
    </row>
    <row r="178" spans="2:7" ht="15">
      <c r="B178" s="92">
        <v>171</v>
      </c>
      <c r="C178" s="94" t="s">
        <v>893</v>
      </c>
      <c r="D178" s="85">
        <v>407</v>
      </c>
      <c r="E178" s="85">
        <v>123</v>
      </c>
      <c r="F178" s="85">
        <v>557</v>
      </c>
      <c r="G178" s="97">
        <v>640</v>
      </c>
    </row>
    <row r="179" spans="2:7" ht="30">
      <c r="B179" s="92">
        <v>172</v>
      </c>
      <c r="C179" s="94" t="s">
        <v>1089</v>
      </c>
      <c r="D179" s="85">
        <v>30</v>
      </c>
      <c r="E179" s="85">
        <v>-6840</v>
      </c>
      <c r="F179" s="85">
        <v>-83</v>
      </c>
      <c r="G179" s="97">
        <v>-6955</v>
      </c>
    </row>
    <row r="180" spans="2:7" ht="15">
      <c r="B180" s="92">
        <v>173</v>
      </c>
      <c r="C180" s="94" t="s">
        <v>943</v>
      </c>
      <c r="D180" s="83">
        <v>20</v>
      </c>
      <c r="E180" s="83">
        <v>18</v>
      </c>
      <c r="F180" s="83">
        <v>28</v>
      </c>
      <c r="G180" s="84">
        <v>46</v>
      </c>
    </row>
    <row r="181" spans="2:7" ht="15">
      <c r="B181" s="92">
        <v>174</v>
      </c>
      <c r="C181" s="94" t="s">
        <v>790</v>
      </c>
      <c r="D181" s="85">
        <v>3300</v>
      </c>
      <c r="E181" s="85">
        <v>13460</v>
      </c>
      <c r="F181" s="85">
        <v>59452</v>
      </c>
      <c r="G181" s="97">
        <v>72513</v>
      </c>
    </row>
    <row r="182" spans="2:7" ht="15">
      <c r="B182" s="92">
        <v>175</v>
      </c>
      <c r="C182" s="93" t="s">
        <v>1016</v>
      </c>
      <c r="D182" s="83">
        <v>-301</v>
      </c>
      <c r="E182" s="83">
        <v>-80</v>
      </c>
      <c r="F182" s="83">
        <v>-713</v>
      </c>
      <c r="G182" s="84">
        <v>-25</v>
      </c>
    </row>
    <row r="183" spans="2:7" ht="15">
      <c r="B183" s="92">
        <v>176</v>
      </c>
      <c r="C183" s="94" t="s">
        <v>837</v>
      </c>
      <c r="D183" s="85">
        <v>67</v>
      </c>
      <c r="E183" s="85">
        <v>1044</v>
      </c>
      <c r="F183" s="85">
        <v>-7164</v>
      </c>
      <c r="G183" s="97">
        <v>-865</v>
      </c>
    </row>
    <row r="184" spans="2:7" ht="15">
      <c r="B184" s="92">
        <v>177</v>
      </c>
      <c r="C184" s="94" t="s">
        <v>941</v>
      </c>
      <c r="D184" s="85">
        <v>56</v>
      </c>
      <c r="E184" s="85">
        <v>20</v>
      </c>
      <c r="F184" s="85">
        <v>-87</v>
      </c>
      <c r="G184" s="97">
        <v>-67</v>
      </c>
    </row>
    <row r="185" spans="2:7" ht="30">
      <c r="B185" s="92">
        <v>178</v>
      </c>
      <c r="C185" s="94" t="s">
        <v>777</v>
      </c>
      <c r="D185" s="83">
        <v>82800</v>
      </c>
      <c r="E185" s="83">
        <v>103800</v>
      </c>
      <c r="F185" s="83">
        <v>66100</v>
      </c>
      <c r="G185" s="84">
        <v>91400</v>
      </c>
    </row>
    <row r="186" spans="2:7" ht="15">
      <c r="B186" s="92">
        <v>179</v>
      </c>
      <c r="C186" s="94" t="s">
        <v>972</v>
      </c>
      <c r="D186" s="85">
        <v>0</v>
      </c>
      <c r="E186" s="85">
        <v>0</v>
      </c>
      <c r="F186" s="85"/>
      <c r="G186" s="97"/>
    </row>
    <row r="187" spans="2:7" ht="15">
      <c r="B187" s="92">
        <v>180</v>
      </c>
      <c r="C187" s="94" t="s">
        <v>973</v>
      </c>
      <c r="D187" s="85">
        <v>0</v>
      </c>
      <c r="E187" s="85">
        <v>0</v>
      </c>
      <c r="F187" s="85"/>
      <c r="G187" s="97"/>
    </row>
    <row r="188" spans="2:7" ht="15">
      <c r="B188" s="92">
        <v>181</v>
      </c>
      <c r="C188" s="93" t="s">
        <v>1091</v>
      </c>
      <c r="D188" s="83"/>
      <c r="E188" s="83"/>
      <c r="F188" s="83"/>
      <c r="G188" s="84"/>
    </row>
    <row r="189" spans="2:7" ht="15">
      <c r="B189" s="92">
        <v>182</v>
      </c>
      <c r="C189" s="93" t="s">
        <v>1092</v>
      </c>
      <c r="D189" s="83"/>
      <c r="E189" s="83"/>
      <c r="F189" s="83"/>
      <c r="G189" s="84"/>
    </row>
    <row r="190" spans="2:7" ht="15">
      <c r="B190" s="92">
        <v>183</v>
      </c>
      <c r="C190" s="94" t="s">
        <v>974</v>
      </c>
      <c r="D190" s="85">
        <v>0</v>
      </c>
      <c r="E190" s="85">
        <v>0</v>
      </c>
      <c r="F190" s="85"/>
      <c r="G190" s="97"/>
    </row>
    <row r="191" spans="2:7" ht="15">
      <c r="B191" s="92">
        <v>184</v>
      </c>
      <c r="C191" s="94" t="s">
        <v>794</v>
      </c>
      <c r="D191" s="83">
        <v>16122</v>
      </c>
      <c r="E191" s="83">
        <v>10582</v>
      </c>
      <c r="F191" s="83">
        <v>16122</v>
      </c>
      <c r="G191" s="84">
        <v>23262</v>
      </c>
    </row>
    <row r="192" spans="2:7" ht="30">
      <c r="B192" s="92">
        <v>185</v>
      </c>
      <c r="C192" s="93" t="s">
        <v>786</v>
      </c>
      <c r="D192" s="83">
        <v>-3695</v>
      </c>
      <c r="E192" s="83">
        <v>16038</v>
      </c>
      <c r="F192" s="83">
        <v>-20491</v>
      </c>
      <c r="G192" s="84">
        <v>-5419</v>
      </c>
    </row>
    <row r="193" spans="2:7" ht="30">
      <c r="B193" s="92">
        <v>186</v>
      </c>
      <c r="C193" s="93" t="s">
        <v>906</v>
      </c>
      <c r="D193" s="83">
        <v>91</v>
      </c>
      <c r="E193" s="83">
        <v>74</v>
      </c>
      <c r="F193" s="83">
        <v>-144</v>
      </c>
      <c r="G193" s="84">
        <v>74</v>
      </c>
    </row>
    <row r="194" spans="2:7" ht="15">
      <c r="B194" s="92">
        <v>187</v>
      </c>
      <c r="C194" s="94" t="s">
        <v>1087</v>
      </c>
      <c r="D194" s="85">
        <v>4542</v>
      </c>
      <c r="E194" s="85">
        <v>-5207</v>
      </c>
      <c r="F194" s="85">
        <v>7646</v>
      </c>
      <c r="G194" s="97">
        <v>-5207</v>
      </c>
    </row>
    <row r="195" spans="2:7" ht="15">
      <c r="B195" s="92">
        <v>188</v>
      </c>
      <c r="C195" s="93" t="s">
        <v>854</v>
      </c>
      <c r="D195" s="83">
        <v>-37</v>
      </c>
      <c r="E195" s="83">
        <v>544</v>
      </c>
      <c r="F195" s="83">
        <v>-37</v>
      </c>
      <c r="G195" s="84">
        <v>544</v>
      </c>
    </row>
    <row r="196" spans="2:7" ht="15">
      <c r="B196" s="92">
        <v>189</v>
      </c>
      <c r="C196" s="94" t="s">
        <v>1041</v>
      </c>
      <c r="D196" s="85">
        <v>-93</v>
      </c>
      <c r="E196" s="85">
        <v>-209</v>
      </c>
      <c r="F196" s="85">
        <v>-492</v>
      </c>
      <c r="G196" s="97">
        <v>-701</v>
      </c>
    </row>
    <row r="197" spans="2:7" ht="15">
      <c r="B197" s="92">
        <v>190</v>
      </c>
      <c r="C197" s="94" t="s">
        <v>1045</v>
      </c>
      <c r="D197" s="83">
        <v>-97</v>
      </c>
      <c r="E197" s="83">
        <v>-257</v>
      </c>
      <c r="F197" s="83">
        <v>-795</v>
      </c>
      <c r="G197" s="84">
        <v>-1052</v>
      </c>
    </row>
    <row r="198" spans="2:7" ht="15">
      <c r="B198" s="92">
        <v>191</v>
      </c>
      <c r="C198" s="93" t="s">
        <v>1004</v>
      </c>
      <c r="D198" s="83">
        <v>-56</v>
      </c>
      <c r="E198" s="83">
        <v>-41</v>
      </c>
      <c r="F198" s="83">
        <v>-573</v>
      </c>
      <c r="G198" s="84">
        <v>-614</v>
      </c>
    </row>
    <row r="199" spans="2:7" ht="15">
      <c r="B199" s="92">
        <v>192</v>
      </c>
      <c r="C199" s="98" t="s">
        <v>1057</v>
      </c>
      <c r="D199" s="83">
        <v>-1100</v>
      </c>
      <c r="E199" s="83">
        <v>-417</v>
      </c>
      <c r="F199" s="83">
        <v>-1124</v>
      </c>
      <c r="G199" s="84">
        <v>-398</v>
      </c>
    </row>
    <row r="200" spans="2:7" ht="15">
      <c r="B200" s="92">
        <v>193</v>
      </c>
      <c r="C200" s="93" t="s">
        <v>916</v>
      </c>
      <c r="D200" s="83">
        <v>4334</v>
      </c>
      <c r="E200" s="83">
        <v>57</v>
      </c>
      <c r="F200" s="83">
        <v>4650</v>
      </c>
      <c r="G200" s="84">
        <v>74</v>
      </c>
    </row>
    <row r="201" spans="2:7" ht="15">
      <c r="B201" s="92">
        <v>194</v>
      </c>
      <c r="C201" s="94" t="s">
        <v>880</v>
      </c>
      <c r="D201" s="85">
        <v>396</v>
      </c>
      <c r="E201" s="85">
        <v>204</v>
      </c>
      <c r="F201" s="85">
        <v>526</v>
      </c>
      <c r="G201" s="97">
        <v>734</v>
      </c>
    </row>
    <row r="202" spans="2:7" ht="30">
      <c r="B202" s="92">
        <v>195</v>
      </c>
      <c r="C202" s="94" t="s">
        <v>779</v>
      </c>
      <c r="D202" s="85">
        <v>37511</v>
      </c>
      <c r="E202" s="85">
        <v>40405</v>
      </c>
      <c r="F202" s="85">
        <v>12369</v>
      </c>
      <c r="G202" s="97">
        <v>68081</v>
      </c>
    </row>
    <row r="203" spans="2:7" ht="30">
      <c r="B203" s="92">
        <v>196</v>
      </c>
      <c r="C203" s="93" t="s">
        <v>822</v>
      </c>
      <c r="D203" s="83">
        <v>324</v>
      </c>
      <c r="E203" s="83">
        <v>1719</v>
      </c>
      <c r="F203" s="83">
        <v>-5680</v>
      </c>
      <c r="G203" s="84">
        <v>-4059</v>
      </c>
    </row>
    <row r="204" spans="2:7" ht="15">
      <c r="B204" s="92">
        <v>197</v>
      </c>
      <c r="C204" s="93" t="s">
        <v>813</v>
      </c>
      <c r="D204" s="83">
        <v>1297</v>
      </c>
      <c r="E204" s="83">
        <v>2587</v>
      </c>
      <c r="F204" s="83">
        <v>1343</v>
      </c>
      <c r="G204" s="84">
        <v>4484</v>
      </c>
    </row>
    <row r="205" spans="2:7" ht="15">
      <c r="B205" s="92">
        <v>198</v>
      </c>
      <c r="C205" s="93" t="s">
        <v>824</v>
      </c>
      <c r="D205" s="83">
        <v>14478</v>
      </c>
      <c r="E205" s="83">
        <v>1453</v>
      </c>
      <c r="F205" s="83">
        <v>16896</v>
      </c>
      <c r="G205" s="84"/>
    </row>
    <row r="206" spans="2:7" ht="15">
      <c r="B206" s="92">
        <v>199</v>
      </c>
      <c r="C206" s="94" t="s">
        <v>921</v>
      </c>
      <c r="D206" s="83">
        <v>0</v>
      </c>
      <c r="E206" s="83">
        <v>46</v>
      </c>
      <c r="F206" s="83">
        <v>-304</v>
      </c>
      <c r="G206" s="84">
        <v>-2128</v>
      </c>
    </row>
    <row r="207" spans="2:7" ht="15">
      <c r="B207" s="92">
        <v>200</v>
      </c>
      <c r="C207" s="93" t="s">
        <v>934</v>
      </c>
      <c r="D207" s="83">
        <v>35</v>
      </c>
      <c r="E207" s="83">
        <v>24</v>
      </c>
      <c r="F207" s="83">
        <v>22</v>
      </c>
      <c r="G207" s="84">
        <v>15</v>
      </c>
    </row>
    <row r="208" spans="2:7" ht="15">
      <c r="B208" s="92">
        <v>201</v>
      </c>
      <c r="C208" s="94" t="s">
        <v>1072</v>
      </c>
      <c r="D208" s="83">
        <v>0</v>
      </c>
      <c r="E208" s="83">
        <v>-1021</v>
      </c>
      <c r="F208" s="83">
        <v>-606</v>
      </c>
      <c r="G208" s="84">
        <v>-1604</v>
      </c>
    </row>
    <row r="209" spans="2:7" ht="15">
      <c r="B209" s="92">
        <v>202</v>
      </c>
      <c r="C209" s="94" t="s">
        <v>1013</v>
      </c>
      <c r="D209" s="85">
        <v>-13</v>
      </c>
      <c r="E209" s="85">
        <v>-57</v>
      </c>
      <c r="F209" s="85">
        <v>-348</v>
      </c>
      <c r="G209" s="97">
        <v>-405</v>
      </c>
    </row>
    <row r="210" spans="2:7" ht="15">
      <c r="B210" s="92">
        <v>203</v>
      </c>
      <c r="C210" s="93" t="s">
        <v>905</v>
      </c>
      <c r="D210" s="83">
        <v>268</v>
      </c>
      <c r="E210" s="83">
        <v>75</v>
      </c>
      <c r="F210" s="83">
        <v>10225</v>
      </c>
      <c r="G210" s="84">
        <v>11059</v>
      </c>
    </row>
    <row r="211" spans="2:7" ht="15">
      <c r="B211" s="92">
        <v>204</v>
      </c>
      <c r="C211" s="98" t="s">
        <v>792</v>
      </c>
      <c r="D211" s="83">
        <v>2282</v>
      </c>
      <c r="E211" s="83">
        <v>13139</v>
      </c>
      <c r="F211" s="83">
        <v>476</v>
      </c>
      <c r="G211" s="84">
        <v>16891</v>
      </c>
    </row>
    <row r="212" spans="2:7" ht="15">
      <c r="B212" s="92">
        <v>205</v>
      </c>
      <c r="C212" s="93" t="s">
        <v>812</v>
      </c>
      <c r="D212" s="83">
        <v>510</v>
      </c>
      <c r="E212" s="83">
        <v>2793</v>
      </c>
      <c r="F212" s="83">
        <v>1724</v>
      </c>
      <c r="G212" s="84">
        <v>4032</v>
      </c>
    </row>
    <row r="213" spans="2:7" ht="15">
      <c r="B213" s="92">
        <v>206</v>
      </c>
      <c r="C213" s="94" t="s">
        <v>847</v>
      </c>
      <c r="D213" s="85">
        <v>-561</v>
      </c>
      <c r="E213" s="85">
        <v>693</v>
      </c>
      <c r="F213" s="85">
        <v>-2561</v>
      </c>
      <c r="G213" s="97">
        <v>-1743</v>
      </c>
    </row>
    <row r="214" spans="2:7" ht="15">
      <c r="B214" s="92">
        <v>207</v>
      </c>
      <c r="C214" s="94" t="s">
        <v>832</v>
      </c>
      <c r="D214" s="85">
        <v>25</v>
      </c>
      <c r="E214" s="85">
        <v>1168</v>
      </c>
      <c r="F214" s="85">
        <v>-81168</v>
      </c>
      <c r="G214" s="97">
        <v>-75170</v>
      </c>
    </row>
    <row r="215" spans="2:7" ht="15">
      <c r="B215" s="92">
        <v>208</v>
      </c>
      <c r="C215" s="93" t="s">
        <v>950</v>
      </c>
      <c r="D215" s="83">
        <v>246</v>
      </c>
      <c r="E215" s="83">
        <v>12</v>
      </c>
      <c r="F215" s="83">
        <v>98</v>
      </c>
      <c r="G215" s="84">
        <v>110</v>
      </c>
    </row>
    <row r="216" spans="2:7" ht="15">
      <c r="B216" s="92">
        <v>209</v>
      </c>
      <c r="C216" s="94" t="s">
        <v>1058</v>
      </c>
      <c r="D216" s="85">
        <v>-435</v>
      </c>
      <c r="E216" s="85">
        <v>-438</v>
      </c>
      <c r="F216" s="85">
        <v>-976</v>
      </c>
      <c r="G216" s="97">
        <v>-1414</v>
      </c>
    </row>
    <row r="217" spans="2:7" ht="15">
      <c r="B217" s="92">
        <v>210</v>
      </c>
      <c r="C217" s="94" t="s">
        <v>795</v>
      </c>
      <c r="D217" s="83">
        <v>6277</v>
      </c>
      <c r="E217" s="83">
        <v>7730</v>
      </c>
      <c r="F217" s="83" t="s">
        <v>796</v>
      </c>
      <c r="G217" s="84" t="s">
        <v>797</v>
      </c>
    </row>
    <row r="218" spans="2:7" ht="15">
      <c r="B218" s="92">
        <v>211</v>
      </c>
      <c r="C218" s="94" t="s">
        <v>962</v>
      </c>
      <c r="D218" s="85">
        <v>-16</v>
      </c>
      <c r="E218" s="85">
        <v>5</v>
      </c>
      <c r="F218" s="85">
        <v>-424</v>
      </c>
      <c r="G218" s="97">
        <v>-419</v>
      </c>
    </row>
    <row r="219" spans="2:7" ht="15">
      <c r="B219" s="92">
        <v>212</v>
      </c>
      <c r="C219" s="94" t="s">
        <v>914</v>
      </c>
      <c r="D219" s="83">
        <v>59</v>
      </c>
      <c r="E219" s="83">
        <v>60</v>
      </c>
      <c r="F219" s="83">
        <v>200</v>
      </c>
      <c r="G219" s="84">
        <v>228</v>
      </c>
    </row>
    <row r="220" spans="2:7" ht="30">
      <c r="B220" s="92">
        <v>213</v>
      </c>
      <c r="C220" s="93" t="s">
        <v>784</v>
      </c>
      <c r="D220" s="83">
        <v>17941</v>
      </c>
      <c r="E220" s="83">
        <v>21111</v>
      </c>
      <c r="F220" s="83">
        <v>0</v>
      </c>
      <c r="G220" s="84"/>
    </row>
    <row r="221" spans="2:7" ht="15">
      <c r="B221" s="92">
        <v>214</v>
      </c>
      <c r="C221" s="94" t="s">
        <v>1001</v>
      </c>
      <c r="D221" s="85">
        <v>-14</v>
      </c>
      <c r="E221" s="85">
        <v>-29</v>
      </c>
      <c r="F221" s="85">
        <v>-86</v>
      </c>
      <c r="G221" s="97">
        <v>-113</v>
      </c>
    </row>
    <row r="222" spans="2:7" ht="30">
      <c r="B222" s="92">
        <v>215</v>
      </c>
      <c r="C222" s="94" t="s">
        <v>967</v>
      </c>
      <c r="D222" s="83">
        <v>72</v>
      </c>
      <c r="E222" s="83">
        <v>3</v>
      </c>
      <c r="F222" s="83">
        <v>256</v>
      </c>
      <c r="G222" s="84">
        <v>251</v>
      </c>
    </row>
    <row r="223" spans="2:7" ht="30">
      <c r="B223" s="92">
        <v>216</v>
      </c>
      <c r="C223" s="94" t="s">
        <v>778</v>
      </c>
      <c r="D223" s="85">
        <v>24460</v>
      </c>
      <c r="E223" s="85">
        <v>44544</v>
      </c>
      <c r="F223" s="85">
        <v>24460</v>
      </c>
      <c r="G223" s="97">
        <v>44544</v>
      </c>
    </row>
    <row r="224" spans="2:7" ht="15">
      <c r="B224" s="92">
        <v>217</v>
      </c>
      <c r="C224" s="94" t="s">
        <v>1030</v>
      </c>
      <c r="D224" s="85">
        <v>10</v>
      </c>
      <c r="E224" s="85">
        <v>-137</v>
      </c>
      <c r="F224" s="85">
        <v>-1</v>
      </c>
      <c r="G224" s="97">
        <v>-132</v>
      </c>
    </row>
    <row r="225" spans="2:7" ht="15">
      <c r="B225" s="92">
        <v>218</v>
      </c>
      <c r="C225" s="93" t="s">
        <v>938</v>
      </c>
      <c r="D225" s="83">
        <v>54</v>
      </c>
      <c r="E225" s="83">
        <v>21</v>
      </c>
      <c r="F225" s="83">
        <v>347</v>
      </c>
      <c r="G225" s="84">
        <v>318</v>
      </c>
    </row>
    <row r="226" spans="2:7" ht="15">
      <c r="B226" s="92">
        <v>219</v>
      </c>
      <c r="C226" s="94" t="s">
        <v>897</v>
      </c>
      <c r="D226" s="85">
        <v>0</v>
      </c>
      <c r="E226" s="85">
        <v>113</v>
      </c>
      <c r="F226" s="85">
        <v>82</v>
      </c>
      <c r="G226" s="97">
        <v>195</v>
      </c>
    </row>
    <row r="227" spans="2:7" ht="15">
      <c r="B227" s="92">
        <v>220</v>
      </c>
      <c r="C227" s="94" t="s">
        <v>924</v>
      </c>
      <c r="D227" s="85">
        <v>-416</v>
      </c>
      <c r="E227" s="85">
        <v>40</v>
      </c>
      <c r="F227" s="85">
        <v>-425</v>
      </c>
      <c r="G227" s="97">
        <v>46</v>
      </c>
    </row>
    <row r="228" spans="2:7" ht="15">
      <c r="B228" s="92">
        <v>221</v>
      </c>
      <c r="C228" s="94" t="s">
        <v>1027</v>
      </c>
      <c r="D228" s="85">
        <v>347</v>
      </c>
      <c r="E228" s="85">
        <v>-135</v>
      </c>
      <c r="F228" s="85">
        <v>-315</v>
      </c>
      <c r="G228" s="97">
        <v>-450</v>
      </c>
    </row>
    <row r="229" spans="2:7" ht="15">
      <c r="B229" s="92">
        <v>222</v>
      </c>
      <c r="C229" s="93" t="s">
        <v>1003</v>
      </c>
      <c r="D229" s="83">
        <v>223</v>
      </c>
      <c r="E229" s="83">
        <v>-37</v>
      </c>
      <c r="F229" s="83">
        <v>75</v>
      </c>
      <c r="G229" s="84">
        <v>-37</v>
      </c>
    </row>
    <row r="230" spans="2:7" ht="15">
      <c r="B230" s="92">
        <v>223</v>
      </c>
      <c r="C230" s="93" t="s">
        <v>1050</v>
      </c>
      <c r="D230" s="83">
        <v>-283</v>
      </c>
      <c r="E230" s="83">
        <v>-317</v>
      </c>
      <c r="F230" s="83">
        <v>-1103</v>
      </c>
      <c r="G230" s="84">
        <v>-1420</v>
      </c>
    </row>
    <row r="231" spans="2:7" ht="15">
      <c r="B231" s="92">
        <v>224</v>
      </c>
      <c r="C231" s="93" t="s">
        <v>951</v>
      </c>
      <c r="D231" s="83">
        <v>4</v>
      </c>
      <c r="E231" s="83">
        <v>10</v>
      </c>
      <c r="F231" s="83">
        <v>-16</v>
      </c>
      <c r="G231" s="84">
        <v>-6</v>
      </c>
    </row>
    <row r="232" spans="2:7" ht="15">
      <c r="B232" s="92">
        <v>225</v>
      </c>
      <c r="C232" s="93" t="s">
        <v>1054</v>
      </c>
      <c r="D232" s="83">
        <v>31</v>
      </c>
      <c r="E232" s="83">
        <v>-349</v>
      </c>
      <c r="F232" s="83">
        <v>31</v>
      </c>
      <c r="G232" s="84">
        <v>-349</v>
      </c>
    </row>
    <row r="233" spans="2:7" ht="15">
      <c r="B233" s="92">
        <v>226</v>
      </c>
      <c r="C233" s="94" t="s">
        <v>994</v>
      </c>
      <c r="D233" s="83">
        <v>-19</v>
      </c>
      <c r="E233" s="83">
        <v>-16</v>
      </c>
      <c r="F233" s="83">
        <v>-244</v>
      </c>
      <c r="G233" s="84">
        <v>-260</v>
      </c>
    </row>
    <row r="234" spans="2:7" ht="15">
      <c r="B234" s="92">
        <v>227</v>
      </c>
      <c r="C234" s="93" t="s">
        <v>954</v>
      </c>
      <c r="D234" s="83">
        <v>9</v>
      </c>
      <c r="E234" s="83">
        <v>9</v>
      </c>
      <c r="F234" s="83">
        <v>81</v>
      </c>
      <c r="G234" s="84">
        <v>86</v>
      </c>
    </row>
    <row r="235" spans="2:7" ht="15">
      <c r="B235" s="92">
        <v>228</v>
      </c>
      <c r="C235" s="94" t="s">
        <v>925</v>
      </c>
      <c r="D235" s="83">
        <v>30</v>
      </c>
      <c r="E235" s="83">
        <v>39</v>
      </c>
      <c r="F235" s="83">
        <v>24</v>
      </c>
      <c r="G235" s="84">
        <v>42</v>
      </c>
    </row>
    <row r="236" spans="2:7" ht="15">
      <c r="B236" s="92">
        <v>229</v>
      </c>
      <c r="C236" s="93" t="s">
        <v>840</v>
      </c>
      <c r="D236" s="83">
        <v>-1926</v>
      </c>
      <c r="E236" s="83">
        <v>894</v>
      </c>
      <c r="F236" s="83">
        <v>-1959</v>
      </c>
      <c r="G236" s="84">
        <v>-1065</v>
      </c>
    </row>
    <row r="237" spans="2:7" ht="30">
      <c r="B237" s="92">
        <v>230</v>
      </c>
      <c r="C237" s="94" t="s">
        <v>838</v>
      </c>
      <c r="D237" s="85">
        <v>388</v>
      </c>
      <c r="E237" s="85">
        <v>1044</v>
      </c>
      <c r="F237" s="85">
        <v>4283</v>
      </c>
      <c r="G237" s="97">
        <v>5348</v>
      </c>
    </row>
    <row r="238" spans="2:7" ht="15">
      <c r="B238" s="92">
        <v>231</v>
      </c>
      <c r="C238" s="94" t="s">
        <v>886</v>
      </c>
      <c r="D238" s="83">
        <v>464</v>
      </c>
      <c r="E238" s="83">
        <v>155</v>
      </c>
      <c r="F238" s="83">
        <v>-1304</v>
      </c>
      <c r="G238" s="84">
        <v>-748</v>
      </c>
    </row>
    <row r="239" spans="2:7" ht="15">
      <c r="B239" s="92">
        <v>232</v>
      </c>
      <c r="C239" s="93" t="s">
        <v>849</v>
      </c>
      <c r="D239" s="83">
        <v>65</v>
      </c>
      <c r="E239" s="83">
        <v>661</v>
      </c>
      <c r="F239" s="83">
        <v>482</v>
      </c>
      <c r="G239" s="84">
        <v>4593</v>
      </c>
    </row>
    <row r="240" spans="2:7" ht="30">
      <c r="B240" s="92">
        <v>233</v>
      </c>
      <c r="C240" s="94" t="s">
        <v>892</v>
      </c>
      <c r="D240" s="85">
        <v>344</v>
      </c>
      <c r="E240" s="85">
        <v>124</v>
      </c>
      <c r="F240" s="85">
        <v>-189</v>
      </c>
      <c r="G240" s="97">
        <v>-63</v>
      </c>
    </row>
    <row r="241" spans="2:7" ht="30">
      <c r="B241" s="92">
        <v>234</v>
      </c>
      <c r="C241" s="94" t="s">
        <v>900</v>
      </c>
      <c r="D241" s="85">
        <v>-51</v>
      </c>
      <c r="E241" s="85">
        <v>103</v>
      </c>
      <c r="F241" s="85">
        <v>-561</v>
      </c>
      <c r="G241" s="97">
        <v>-458</v>
      </c>
    </row>
    <row r="242" spans="2:7" ht="15">
      <c r="B242" s="92">
        <v>235</v>
      </c>
      <c r="C242" s="94" t="s">
        <v>1062</v>
      </c>
      <c r="D242" s="85">
        <v>-166</v>
      </c>
      <c r="E242" s="85">
        <v>-578</v>
      </c>
      <c r="F242" s="85">
        <v>-157</v>
      </c>
      <c r="G242" s="97">
        <v>-289</v>
      </c>
    </row>
    <row r="243" spans="2:7" ht="15">
      <c r="B243" s="92">
        <v>236</v>
      </c>
      <c r="C243" s="94" t="s">
        <v>990</v>
      </c>
      <c r="D243" s="83">
        <v>-54</v>
      </c>
      <c r="E243" s="83">
        <v>-11</v>
      </c>
      <c r="F243" s="83">
        <v>238</v>
      </c>
      <c r="G243" s="84">
        <v>227</v>
      </c>
    </row>
    <row r="244" spans="2:7" ht="30">
      <c r="B244" s="92">
        <v>237</v>
      </c>
      <c r="C244" s="93" t="s">
        <v>843</v>
      </c>
      <c r="D244" s="83">
        <v>611</v>
      </c>
      <c r="E244" s="83">
        <v>823</v>
      </c>
      <c r="F244" s="83">
        <v>3698</v>
      </c>
      <c r="G244" s="84">
        <v>4460</v>
      </c>
    </row>
    <row r="245" spans="2:7" ht="15">
      <c r="B245" s="92">
        <v>238</v>
      </c>
      <c r="C245" s="93" t="s">
        <v>920</v>
      </c>
      <c r="D245" s="83">
        <v>66</v>
      </c>
      <c r="E245" s="83">
        <v>47</v>
      </c>
      <c r="F245" s="83">
        <v>-3519</v>
      </c>
      <c r="G245" s="84">
        <v>-816</v>
      </c>
    </row>
    <row r="246" spans="2:7" ht="15">
      <c r="B246" s="92">
        <v>239</v>
      </c>
      <c r="C246" s="93" t="s">
        <v>871</v>
      </c>
      <c r="D246" s="83">
        <v>1583</v>
      </c>
      <c r="E246" s="83">
        <v>258</v>
      </c>
      <c r="F246" s="83">
        <v>1274</v>
      </c>
      <c r="G246" s="84">
        <v>-138</v>
      </c>
    </row>
    <row r="247" spans="2:7" ht="15">
      <c r="B247" s="92">
        <v>240</v>
      </c>
      <c r="C247" s="93" t="s">
        <v>780</v>
      </c>
      <c r="D247" s="83">
        <v>10214</v>
      </c>
      <c r="E247" s="83">
        <v>33735</v>
      </c>
      <c r="F247" s="83">
        <v>0</v>
      </c>
      <c r="G247" s="84">
        <v>0</v>
      </c>
    </row>
    <row r="248" spans="2:7" ht="15">
      <c r="B248" s="92">
        <v>241</v>
      </c>
      <c r="C248" s="94" t="s">
        <v>981</v>
      </c>
      <c r="D248" s="83">
        <v>-1</v>
      </c>
      <c r="E248" s="83">
        <v>-2</v>
      </c>
      <c r="F248" s="83">
        <v>-1</v>
      </c>
      <c r="G248" s="84">
        <v>1</v>
      </c>
    </row>
    <row r="249" spans="2:7" ht="15">
      <c r="B249" s="92">
        <v>242</v>
      </c>
      <c r="C249" s="93" t="s">
        <v>1024</v>
      </c>
      <c r="D249" s="83">
        <v>-54</v>
      </c>
      <c r="E249" s="83">
        <v>-129</v>
      </c>
      <c r="F249" s="83">
        <v>127</v>
      </c>
      <c r="G249" s="84">
        <v>-2</v>
      </c>
    </row>
    <row r="250" spans="2:7" ht="15">
      <c r="B250" s="92">
        <v>243</v>
      </c>
      <c r="C250" s="94" t="s">
        <v>810</v>
      </c>
      <c r="D250" s="83">
        <v>2007</v>
      </c>
      <c r="E250" s="83">
        <v>3110</v>
      </c>
      <c r="F250" s="83">
        <v>16741</v>
      </c>
      <c r="G250" s="84">
        <v>20211</v>
      </c>
    </row>
    <row r="251" spans="2:7" ht="15">
      <c r="B251" s="92">
        <v>244</v>
      </c>
      <c r="C251" s="94" t="s">
        <v>1023</v>
      </c>
      <c r="D251" s="85">
        <v>251</v>
      </c>
      <c r="E251" s="85">
        <v>-115</v>
      </c>
      <c r="F251" s="85">
        <v>304</v>
      </c>
      <c r="G251" s="97">
        <v>135</v>
      </c>
    </row>
    <row r="252" spans="2:7" ht="15">
      <c r="B252" s="92">
        <v>245</v>
      </c>
      <c r="C252" s="93" t="s">
        <v>858</v>
      </c>
      <c r="D252" s="83">
        <v>620</v>
      </c>
      <c r="E252" s="83">
        <v>456</v>
      </c>
      <c r="F252" s="83">
        <v>653</v>
      </c>
      <c r="G252" s="84">
        <v>486</v>
      </c>
    </row>
    <row r="253" spans="2:7" ht="15">
      <c r="B253" s="92">
        <v>246</v>
      </c>
      <c r="C253" s="94" t="s">
        <v>958</v>
      </c>
      <c r="D253" s="85">
        <v>-286</v>
      </c>
      <c r="E253" s="85">
        <v>7</v>
      </c>
      <c r="F253" s="85">
        <v>-828</v>
      </c>
      <c r="G253" s="97">
        <v>-821</v>
      </c>
    </row>
    <row r="254" spans="2:7" ht="15">
      <c r="B254" s="92">
        <v>247</v>
      </c>
      <c r="C254" s="93" t="s">
        <v>983</v>
      </c>
      <c r="D254" s="83">
        <v>233</v>
      </c>
      <c r="E254" s="83">
        <v>-6</v>
      </c>
      <c r="F254" s="83">
        <v>-119</v>
      </c>
      <c r="G254" s="84">
        <v>-125</v>
      </c>
    </row>
    <row r="255" spans="2:7" ht="15">
      <c r="B255" s="92">
        <v>248</v>
      </c>
      <c r="C255" s="93" t="s">
        <v>816</v>
      </c>
      <c r="D255" s="83">
        <v>228</v>
      </c>
      <c r="E255" s="83">
        <v>2145</v>
      </c>
      <c r="F255" s="83">
        <v>-9796</v>
      </c>
      <c r="G255" s="84">
        <v>-6649</v>
      </c>
    </row>
    <row r="256" spans="2:7" ht="15">
      <c r="B256" s="92">
        <v>249</v>
      </c>
      <c r="C256" s="93" t="s">
        <v>1080</v>
      </c>
      <c r="D256" s="83">
        <v>322</v>
      </c>
      <c r="E256" s="83">
        <v>-2064</v>
      </c>
      <c r="F256" s="83">
        <v>10661</v>
      </c>
      <c r="G256" s="84">
        <v>8357</v>
      </c>
    </row>
    <row r="257" spans="2:7" ht="15">
      <c r="B257" s="92">
        <v>250</v>
      </c>
      <c r="C257" s="93" t="s">
        <v>1031</v>
      </c>
      <c r="D257" s="83">
        <v>447</v>
      </c>
      <c r="E257" s="83">
        <v>-143</v>
      </c>
      <c r="F257" s="83">
        <v>1940</v>
      </c>
      <c r="G257" s="84">
        <v>1350</v>
      </c>
    </row>
    <row r="258" spans="2:7" ht="15">
      <c r="B258" s="92">
        <v>251</v>
      </c>
      <c r="C258" s="94" t="s">
        <v>917</v>
      </c>
      <c r="D258" s="83">
        <v>535</v>
      </c>
      <c r="E258" s="83">
        <v>56</v>
      </c>
      <c r="F258" s="83">
        <v>-140</v>
      </c>
      <c r="G258" s="84">
        <v>-7</v>
      </c>
    </row>
    <row r="259" spans="2:7" ht="15">
      <c r="B259" s="92">
        <v>252</v>
      </c>
      <c r="C259" s="93" t="s">
        <v>1025</v>
      </c>
      <c r="D259" s="83">
        <v>-1602</v>
      </c>
      <c r="E259" s="83">
        <v>-132</v>
      </c>
      <c r="F259" s="83">
        <v>-4002</v>
      </c>
      <c r="G259" s="84">
        <v>-4134</v>
      </c>
    </row>
    <row r="260" spans="2:7" ht="15">
      <c r="B260" s="92">
        <v>253</v>
      </c>
      <c r="C260" s="93" t="s">
        <v>970</v>
      </c>
      <c r="D260" s="83">
        <v>2</v>
      </c>
      <c r="E260" s="83">
        <v>1</v>
      </c>
      <c r="F260" s="83">
        <v>-11</v>
      </c>
      <c r="G260" s="84">
        <v>-10</v>
      </c>
    </row>
    <row r="261" spans="2:7" ht="15">
      <c r="B261" s="92">
        <v>254</v>
      </c>
      <c r="C261" s="93" t="s">
        <v>782</v>
      </c>
      <c r="D261" s="83">
        <v>20058</v>
      </c>
      <c r="E261" s="83">
        <v>30429</v>
      </c>
      <c r="F261" s="83">
        <v>26544</v>
      </c>
      <c r="G261" s="84">
        <v>30588</v>
      </c>
    </row>
    <row r="262" spans="2:7" ht="15">
      <c r="B262" s="92">
        <v>255</v>
      </c>
      <c r="C262" s="93" t="s">
        <v>789</v>
      </c>
      <c r="D262" s="83">
        <v>11782</v>
      </c>
      <c r="E262" s="83">
        <v>13852</v>
      </c>
      <c r="F262" s="83">
        <v>12243</v>
      </c>
      <c r="G262" s="84">
        <v>14382</v>
      </c>
    </row>
    <row r="263" spans="2:7" ht="15">
      <c r="B263" s="92">
        <v>256</v>
      </c>
      <c r="C263" s="93" t="s">
        <v>1073</v>
      </c>
      <c r="D263" s="83">
        <v>-3104</v>
      </c>
      <c r="E263" s="83">
        <v>-1029</v>
      </c>
      <c r="F263" s="83">
        <v>-3947</v>
      </c>
      <c r="G263" s="84">
        <v>-6334</v>
      </c>
    </row>
    <row r="264" spans="2:7" ht="15">
      <c r="B264" s="92">
        <v>257</v>
      </c>
      <c r="C264" s="93" t="s">
        <v>811</v>
      </c>
      <c r="D264" s="83">
        <v>3575</v>
      </c>
      <c r="E264" s="83">
        <v>2857</v>
      </c>
      <c r="F264" s="83">
        <v>5887</v>
      </c>
      <c r="G264" s="84">
        <v>7855</v>
      </c>
    </row>
    <row r="265" spans="2:7" ht="15">
      <c r="B265" s="92">
        <v>258</v>
      </c>
      <c r="C265" s="94" t="s">
        <v>903</v>
      </c>
      <c r="D265" s="83">
        <v>14</v>
      </c>
      <c r="E265" s="83">
        <v>97</v>
      </c>
      <c r="F265" s="83">
        <v>38</v>
      </c>
      <c r="G265" s="84">
        <v>448</v>
      </c>
    </row>
    <row r="266" spans="2:7" ht="15">
      <c r="B266" s="92">
        <v>259</v>
      </c>
      <c r="C266" s="94" t="s">
        <v>803</v>
      </c>
      <c r="D266" s="83">
        <v>1459</v>
      </c>
      <c r="E266" s="83">
        <v>6442</v>
      </c>
      <c r="F266" s="83">
        <v>20276</v>
      </c>
      <c r="G266" s="84">
        <v>25259</v>
      </c>
    </row>
    <row r="267" spans="2:7" ht="15">
      <c r="B267" s="92">
        <v>260</v>
      </c>
      <c r="C267" s="93" t="s">
        <v>1042</v>
      </c>
      <c r="D267" s="83">
        <v>-72</v>
      </c>
      <c r="E267" s="83">
        <v>-218</v>
      </c>
      <c r="F267" s="83">
        <v>-107</v>
      </c>
      <c r="G267" s="84">
        <v>-325</v>
      </c>
    </row>
    <row r="268" spans="2:7" ht="15">
      <c r="B268" s="92">
        <v>261</v>
      </c>
      <c r="C268" s="94" t="s">
        <v>1002</v>
      </c>
      <c r="D268" s="83">
        <v>-254</v>
      </c>
      <c r="E268" s="83">
        <v>-36</v>
      </c>
      <c r="F268" s="83">
        <v>-16516</v>
      </c>
      <c r="G268" s="84">
        <v>-16552</v>
      </c>
    </row>
    <row r="269" spans="2:7" ht="30">
      <c r="B269" s="92">
        <v>262</v>
      </c>
      <c r="C269" s="93" t="s">
        <v>926</v>
      </c>
      <c r="D269" s="83">
        <v>46</v>
      </c>
      <c r="E269" s="83">
        <v>38</v>
      </c>
      <c r="F269" s="83">
        <v>46</v>
      </c>
      <c r="G269" s="84">
        <v>38</v>
      </c>
    </row>
    <row r="270" spans="2:7" ht="15">
      <c r="B270" s="92">
        <v>263</v>
      </c>
      <c r="C270" s="93" t="s">
        <v>875</v>
      </c>
      <c r="D270" s="83">
        <v>33</v>
      </c>
      <c r="E270" s="83">
        <v>219</v>
      </c>
      <c r="F270" s="83">
        <v>122</v>
      </c>
      <c r="G270" s="84">
        <v>338</v>
      </c>
    </row>
    <row r="271" spans="2:7" ht="15">
      <c r="B271" s="92">
        <v>264</v>
      </c>
      <c r="C271" s="93" t="s">
        <v>969</v>
      </c>
      <c r="D271" s="83">
        <v>1</v>
      </c>
      <c r="E271" s="83">
        <v>2</v>
      </c>
      <c r="F271" s="83">
        <v>-77</v>
      </c>
      <c r="G271" s="84">
        <v>2</v>
      </c>
    </row>
    <row r="272" spans="2:7" ht="30">
      <c r="B272" s="92">
        <v>265</v>
      </c>
      <c r="C272" s="94" t="s">
        <v>841</v>
      </c>
      <c r="D272" s="85">
        <v>145</v>
      </c>
      <c r="E272" s="85">
        <v>882</v>
      </c>
      <c r="F272" s="85">
        <v>146</v>
      </c>
      <c r="G272" s="97">
        <v>1028</v>
      </c>
    </row>
    <row r="273" spans="2:7" ht="15">
      <c r="B273" s="92">
        <v>266</v>
      </c>
      <c r="C273" s="94" t="s">
        <v>1008</v>
      </c>
      <c r="D273" s="83">
        <v>-295</v>
      </c>
      <c r="E273" s="83">
        <v>-44</v>
      </c>
      <c r="F273" s="83">
        <v>-668</v>
      </c>
      <c r="G273" s="84">
        <v>-704</v>
      </c>
    </row>
    <row r="274" spans="2:7" ht="15">
      <c r="B274" s="92">
        <v>267</v>
      </c>
      <c r="C274" s="94" t="s">
        <v>877</v>
      </c>
      <c r="D274" s="85">
        <v>781</v>
      </c>
      <c r="E274" s="85">
        <v>215</v>
      </c>
      <c r="F274" s="85">
        <v>1960</v>
      </c>
      <c r="G274" s="97">
        <v>2097</v>
      </c>
    </row>
    <row r="275" spans="2:7" ht="15">
      <c r="B275" s="92">
        <v>268</v>
      </c>
      <c r="C275" s="93" t="s">
        <v>834</v>
      </c>
      <c r="D275" s="83">
        <v>2084</v>
      </c>
      <c r="E275" s="83">
        <v>1118</v>
      </c>
      <c r="F275" s="83">
        <v>2203</v>
      </c>
      <c r="G275" s="84">
        <v>1237</v>
      </c>
    </row>
    <row r="276" spans="2:7" ht="15">
      <c r="B276" s="92">
        <v>269</v>
      </c>
      <c r="C276" s="93" t="s">
        <v>883</v>
      </c>
      <c r="D276" s="83">
        <v>276</v>
      </c>
      <c r="E276" s="83">
        <v>192</v>
      </c>
      <c r="F276" s="83">
        <v>402</v>
      </c>
      <c r="G276" s="84">
        <v>594</v>
      </c>
    </row>
    <row r="277" spans="2:7" ht="30">
      <c r="B277" s="92">
        <v>270</v>
      </c>
      <c r="C277" s="94" t="s">
        <v>1078</v>
      </c>
      <c r="D277" s="83">
        <v>-462</v>
      </c>
      <c r="E277" s="83">
        <v>-1441</v>
      </c>
      <c r="F277" s="83">
        <v>3428</v>
      </c>
      <c r="G277" s="84">
        <v>982</v>
      </c>
    </row>
    <row r="278" spans="2:7" ht="15">
      <c r="B278" s="92">
        <v>271</v>
      </c>
      <c r="C278" s="94" t="s">
        <v>1020</v>
      </c>
      <c r="D278" s="83">
        <v>0</v>
      </c>
      <c r="E278" s="83">
        <v>-98</v>
      </c>
      <c r="F278" s="83">
        <v>2509</v>
      </c>
      <c r="G278" s="84">
        <v>2408</v>
      </c>
    </row>
    <row r="279" spans="2:7" ht="15">
      <c r="B279" s="92">
        <v>272</v>
      </c>
      <c r="C279" s="93" t="s">
        <v>1021</v>
      </c>
      <c r="D279" s="83">
        <v>124</v>
      </c>
      <c r="E279" s="83">
        <v>-105</v>
      </c>
      <c r="F279" s="83">
        <v>136</v>
      </c>
      <c r="G279" s="84">
        <v>7</v>
      </c>
    </row>
    <row r="280" spans="2:7" ht="15">
      <c r="B280" s="92">
        <v>273</v>
      </c>
      <c r="C280" s="94" t="s">
        <v>808</v>
      </c>
      <c r="D280" s="83">
        <v>706</v>
      </c>
      <c r="E280" s="83">
        <v>3678</v>
      </c>
      <c r="F280" s="83">
        <v>5211</v>
      </c>
      <c r="G280" s="84">
        <v>11792</v>
      </c>
    </row>
    <row r="281" spans="2:7" ht="15">
      <c r="B281" s="92">
        <v>274</v>
      </c>
      <c r="C281" s="98" t="s">
        <v>1059</v>
      </c>
      <c r="D281" s="83">
        <v>0</v>
      </c>
      <c r="E281" s="83">
        <v>-532</v>
      </c>
      <c r="F281" s="83">
        <v>-56</v>
      </c>
      <c r="G281" s="84">
        <v>-525</v>
      </c>
    </row>
    <row r="282" spans="2:7" ht="15">
      <c r="B282" s="92">
        <v>275</v>
      </c>
      <c r="C282" s="94" t="s">
        <v>977</v>
      </c>
      <c r="D282" s="83">
        <v>0</v>
      </c>
      <c r="E282" s="83">
        <v>0</v>
      </c>
      <c r="F282" s="83">
        <v>-8</v>
      </c>
      <c r="G282" s="84">
        <v>-2</v>
      </c>
    </row>
    <row r="283" spans="2:7" ht="30">
      <c r="B283" s="92">
        <v>276</v>
      </c>
      <c r="C283" s="93" t="s">
        <v>1147</v>
      </c>
      <c r="D283" s="83">
        <v>740</v>
      </c>
      <c r="E283" s="83">
        <v>3083</v>
      </c>
      <c r="F283" s="83">
        <v>277</v>
      </c>
      <c r="G283" s="84">
        <v>3160</v>
      </c>
    </row>
    <row r="284" spans="2:7" ht="15">
      <c r="B284" s="92">
        <v>277</v>
      </c>
      <c r="C284" s="93" t="s">
        <v>1079</v>
      </c>
      <c r="D284" s="83">
        <v>-2054</v>
      </c>
      <c r="E284" s="83">
        <v>-1813</v>
      </c>
      <c r="F284" s="83">
        <v>-4292</v>
      </c>
      <c r="G284" s="84">
        <v>-6105</v>
      </c>
    </row>
    <row r="285" spans="2:7" ht="30">
      <c r="B285" s="92">
        <v>278</v>
      </c>
      <c r="C285" s="93" t="s">
        <v>1060</v>
      </c>
      <c r="D285" s="83">
        <v>-393</v>
      </c>
      <c r="E285" s="83">
        <v>-557</v>
      </c>
      <c r="F285" s="83">
        <v>-394</v>
      </c>
      <c r="G285" s="84">
        <v>-1167</v>
      </c>
    </row>
    <row r="286" spans="2:7" ht="15">
      <c r="B286" s="92">
        <v>279</v>
      </c>
      <c r="C286" s="93" t="s">
        <v>915</v>
      </c>
      <c r="D286" s="83">
        <v>230</v>
      </c>
      <c r="E286" s="83">
        <v>58</v>
      </c>
      <c r="F286" s="83">
        <v>-101</v>
      </c>
      <c r="G286" s="84">
        <v>-169</v>
      </c>
    </row>
    <row r="287" spans="2:7" ht="15">
      <c r="B287" s="92">
        <v>280</v>
      </c>
      <c r="C287" s="94" t="s">
        <v>1090</v>
      </c>
      <c r="D287" s="83">
        <v>-683</v>
      </c>
      <c r="E287" s="83">
        <v>-10823</v>
      </c>
      <c r="F287" s="83">
        <v>-637</v>
      </c>
      <c r="G287" s="84">
        <v>-2204</v>
      </c>
    </row>
    <row r="288" spans="2:7" ht="15">
      <c r="B288" s="92">
        <v>281</v>
      </c>
      <c r="C288" s="94" t="s">
        <v>975</v>
      </c>
      <c r="D288" s="83" t="s">
        <v>976</v>
      </c>
      <c r="E288" s="83" t="s">
        <v>976</v>
      </c>
      <c r="F288" s="85">
        <v>18</v>
      </c>
      <c r="G288" s="97">
        <v>18</v>
      </c>
    </row>
    <row r="289" spans="2:7" ht="15">
      <c r="B289" s="92">
        <v>282</v>
      </c>
      <c r="C289" s="94" t="s">
        <v>1048</v>
      </c>
      <c r="D289" s="83">
        <v>114</v>
      </c>
      <c r="E289" s="83">
        <v>-298</v>
      </c>
      <c r="F289" s="83">
        <v>-2019</v>
      </c>
      <c r="G289" s="84">
        <v>187</v>
      </c>
    </row>
    <row r="290" spans="2:7" ht="15">
      <c r="B290" s="92">
        <v>283</v>
      </c>
      <c r="C290" s="98" t="s">
        <v>862</v>
      </c>
      <c r="D290" s="83">
        <v>48</v>
      </c>
      <c r="E290" s="83">
        <v>410</v>
      </c>
      <c r="F290" s="83">
        <v>2972</v>
      </c>
      <c r="G290" s="84">
        <v>3363</v>
      </c>
    </row>
    <row r="291" spans="2:7" ht="30">
      <c r="B291" s="92">
        <v>284</v>
      </c>
      <c r="C291" s="94" t="s">
        <v>844</v>
      </c>
      <c r="D291" s="83">
        <v>532</v>
      </c>
      <c r="E291" s="83">
        <v>785</v>
      </c>
      <c r="F291" s="83">
        <v>916</v>
      </c>
      <c r="G291" s="84">
        <v>1429</v>
      </c>
    </row>
    <row r="292" spans="2:7" ht="15">
      <c r="B292" s="92">
        <v>285</v>
      </c>
      <c r="C292" s="94" t="s">
        <v>873</v>
      </c>
      <c r="D292" s="83">
        <v>219</v>
      </c>
      <c r="E292" s="83">
        <v>254</v>
      </c>
      <c r="F292" s="83">
        <v>224</v>
      </c>
      <c r="G292" s="84">
        <v>254</v>
      </c>
    </row>
    <row r="293" spans="2:7" ht="15">
      <c r="B293" s="92">
        <v>286</v>
      </c>
      <c r="C293" s="93" t="s">
        <v>819</v>
      </c>
      <c r="D293" s="83">
        <v>829</v>
      </c>
      <c r="E293" s="83">
        <v>1840</v>
      </c>
      <c r="F293" s="83">
        <v>925</v>
      </c>
      <c r="G293" s="84">
        <v>1955</v>
      </c>
    </row>
    <row r="294" spans="2:7" ht="15">
      <c r="B294" s="92">
        <v>287</v>
      </c>
      <c r="C294" s="93" t="s">
        <v>979</v>
      </c>
      <c r="D294" s="83">
        <v>-35</v>
      </c>
      <c r="E294" s="83">
        <v>-2</v>
      </c>
      <c r="F294" s="83">
        <v>-4523</v>
      </c>
      <c r="G294" s="84">
        <v>-4525</v>
      </c>
    </row>
    <row r="295" spans="2:7" ht="15">
      <c r="B295" s="92">
        <v>288</v>
      </c>
      <c r="C295" s="94" t="s">
        <v>851</v>
      </c>
      <c r="D295" s="85">
        <v>-5</v>
      </c>
      <c r="E295" s="85">
        <v>608</v>
      </c>
      <c r="F295" s="85">
        <v>-576</v>
      </c>
      <c r="G295" s="97">
        <v>32</v>
      </c>
    </row>
    <row r="296" spans="2:7" ht="15">
      <c r="B296" s="92">
        <v>289</v>
      </c>
      <c r="C296" s="94" t="s">
        <v>1039</v>
      </c>
      <c r="D296" s="83">
        <v>-94</v>
      </c>
      <c r="E296" s="83">
        <v>-181</v>
      </c>
      <c r="F296" s="83">
        <v>333</v>
      </c>
      <c r="G296" s="84">
        <v>243</v>
      </c>
    </row>
    <row r="297" spans="2:7" ht="15">
      <c r="B297" s="92">
        <v>290</v>
      </c>
      <c r="C297" s="98" t="s">
        <v>991</v>
      </c>
      <c r="D297" s="83">
        <v>-59</v>
      </c>
      <c r="E297" s="83">
        <v>-15</v>
      </c>
      <c r="F297" s="83">
        <v>-317</v>
      </c>
      <c r="G297" s="84">
        <v>-332</v>
      </c>
    </row>
    <row r="298" spans="2:7" ht="15">
      <c r="B298" s="92">
        <v>291</v>
      </c>
      <c r="C298" s="94" t="s">
        <v>1061</v>
      </c>
      <c r="D298" s="85">
        <v>-921</v>
      </c>
      <c r="E298" s="85">
        <v>-573</v>
      </c>
      <c r="F298" s="85">
        <v>-32702</v>
      </c>
      <c r="G298" s="97">
        <v>-33275</v>
      </c>
    </row>
    <row r="299" spans="2:7" ht="15">
      <c r="B299" s="92">
        <v>292</v>
      </c>
      <c r="C299" s="94" t="s">
        <v>942</v>
      </c>
      <c r="D299" s="20">
        <v>-51</v>
      </c>
      <c r="E299" s="20">
        <v>19</v>
      </c>
      <c r="F299" s="20">
        <v>-336</v>
      </c>
      <c r="G299" s="43">
        <v>-317</v>
      </c>
    </row>
    <row r="300" spans="2:7" ht="30">
      <c r="B300" s="92">
        <v>293</v>
      </c>
      <c r="C300" s="93" t="s">
        <v>1086</v>
      </c>
      <c r="D300" s="83">
        <v>-2978</v>
      </c>
      <c r="E300" s="83">
        <v>-3740</v>
      </c>
      <c r="F300" s="83">
        <v>-27708</v>
      </c>
      <c r="G300" s="84">
        <v>-30270</v>
      </c>
    </row>
    <row r="301" spans="2:7" ht="45">
      <c r="B301" s="92">
        <v>294</v>
      </c>
      <c r="C301" s="94" t="s">
        <v>826</v>
      </c>
      <c r="D301" s="85">
        <v>459</v>
      </c>
      <c r="E301" s="85">
        <v>1378</v>
      </c>
      <c r="F301" s="85">
        <v>490</v>
      </c>
      <c r="G301" s="97">
        <v>1608</v>
      </c>
    </row>
    <row r="302" spans="2:7" ht="15">
      <c r="B302" s="92">
        <v>295</v>
      </c>
      <c r="C302" s="93" t="s">
        <v>945</v>
      </c>
      <c r="D302" s="83">
        <v>10</v>
      </c>
      <c r="E302" s="83">
        <v>17</v>
      </c>
      <c r="F302" s="83">
        <v>94</v>
      </c>
      <c r="G302" s="84">
        <v>111</v>
      </c>
    </row>
    <row r="303" spans="2:7" ht="15">
      <c r="B303" s="92">
        <v>296</v>
      </c>
      <c r="C303" s="94" t="s">
        <v>935</v>
      </c>
      <c r="D303" s="20">
        <v>20</v>
      </c>
      <c r="E303" s="20">
        <v>24</v>
      </c>
      <c r="F303" s="20">
        <v>-43</v>
      </c>
      <c r="G303" s="43">
        <v>14</v>
      </c>
    </row>
    <row r="304" spans="2:7" ht="15">
      <c r="B304" s="92">
        <v>297</v>
      </c>
      <c r="C304" s="93" t="s">
        <v>1005</v>
      </c>
      <c r="D304" s="83">
        <v>-15</v>
      </c>
      <c r="E304" s="83">
        <v>-43</v>
      </c>
      <c r="F304" s="83">
        <v>-15</v>
      </c>
      <c r="G304" s="84">
        <v>-58</v>
      </c>
    </row>
    <row r="305" spans="2:7" ht="15">
      <c r="B305" s="92">
        <v>298</v>
      </c>
      <c r="C305" s="94" t="s">
        <v>955</v>
      </c>
      <c r="D305" s="20">
        <v>-182</v>
      </c>
      <c r="E305" s="20">
        <v>9</v>
      </c>
      <c r="F305" s="20">
        <v>-115</v>
      </c>
      <c r="G305" s="43">
        <v>48</v>
      </c>
    </row>
    <row r="306" spans="2:7" ht="15">
      <c r="B306" s="92">
        <v>299</v>
      </c>
      <c r="C306" s="93" t="s">
        <v>815</v>
      </c>
      <c r="D306" s="83">
        <v>127</v>
      </c>
      <c r="E306" s="83">
        <v>2369</v>
      </c>
      <c r="F306" s="83">
        <v>386</v>
      </c>
      <c r="G306" s="84">
        <v>2555</v>
      </c>
    </row>
    <row r="307" spans="2:7" ht="15">
      <c r="B307" s="92">
        <v>300</v>
      </c>
      <c r="C307" s="93" t="s">
        <v>918</v>
      </c>
      <c r="D307" s="83">
        <v>107</v>
      </c>
      <c r="E307" s="83">
        <v>54</v>
      </c>
      <c r="F307" s="83">
        <v>1630</v>
      </c>
      <c r="G307" s="84">
        <v>1673</v>
      </c>
    </row>
    <row r="308" spans="2:7" ht="15">
      <c r="B308" s="92">
        <v>301</v>
      </c>
      <c r="C308" s="98" t="s">
        <v>996</v>
      </c>
      <c r="D308" s="83">
        <v>-12</v>
      </c>
      <c r="E308" s="83">
        <v>-21</v>
      </c>
      <c r="F308" s="83">
        <v>356</v>
      </c>
      <c r="G308" s="84">
        <v>-363</v>
      </c>
    </row>
    <row r="309" spans="2:7" ht="15">
      <c r="B309" s="92">
        <v>302</v>
      </c>
      <c r="C309" s="93" t="s">
        <v>1083</v>
      </c>
      <c r="D309" s="83">
        <v>93</v>
      </c>
      <c r="E309" s="83">
        <v>-2555</v>
      </c>
      <c r="F309" s="83">
        <v>93</v>
      </c>
      <c r="G309" s="84">
        <v>-2555</v>
      </c>
    </row>
    <row r="310" spans="2:7" ht="15">
      <c r="B310" s="92">
        <v>303</v>
      </c>
      <c r="C310" s="93" t="s">
        <v>957</v>
      </c>
      <c r="D310" s="83">
        <v>4</v>
      </c>
      <c r="E310" s="83">
        <v>7</v>
      </c>
      <c r="F310" s="83">
        <v>42</v>
      </c>
      <c r="G310" s="84">
        <v>50</v>
      </c>
    </row>
    <row r="311" spans="2:7" ht="30">
      <c r="B311" s="92">
        <v>304</v>
      </c>
      <c r="C311" s="94" t="s">
        <v>998</v>
      </c>
      <c r="D311" s="20">
        <v>11</v>
      </c>
      <c r="E311" s="20">
        <v>-21</v>
      </c>
      <c r="F311" s="20">
        <v>32</v>
      </c>
      <c r="G311" s="43">
        <v>-21</v>
      </c>
    </row>
    <row r="312" spans="2:7" ht="30">
      <c r="B312" s="92">
        <v>305</v>
      </c>
      <c r="C312" s="93" t="s">
        <v>910</v>
      </c>
      <c r="D312" s="83">
        <v>-88</v>
      </c>
      <c r="E312" s="83">
        <v>68</v>
      </c>
      <c r="F312" s="83">
        <v>-56</v>
      </c>
      <c r="G312" s="84">
        <v>13</v>
      </c>
    </row>
    <row r="313" spans="2:7" ht="30">
      <c r="B313" s="92">
        <v>306</v>
      </c>
      <c r="C313" s="94" t="s">
        <v>804</v>
      </c>
      <c r="D313" s="85">
        <v>5643</v>
      </c>
      <c r="E313" s="85">
        <v>6387</v>
      </c>
      <c r="F313" s="85">
        <v>26016</v>
      </c>
      <c r="G313" s="97">
        <v>32403</v>
      </c>
    </row>
    <row r="314" spans="2:7" ht="15">
      <c r="B314" s="92">
        <v>307</v>
      </c>
      <c r="C314" s="94" t="s">
        <v>901</v>
      </c>
      <c r="D314" s="85">
        <v>-231</v>
      </c>
      <c r="E314" s="85">
        <v>103</v>
      </c>
      <c r="F314" s="85">
        <v>-335</v>
      </c>
      <c r="G314" s="97">
        <v>-237</v>
      </c>
    </row>
    <row r="315" spans="2:7" ht="15">
      <c r="B315" s="92">
        <v>308</v>
      </c>
      <c r="C315" s="93" t="s">
        <v>896</v>
      </c>
      <c r="D315" s="83">
        <v>66</v>
      </c>
      <c r="E315" s="83">
        <v>118</v>
      </c>
      <c r="F315" s="83">
        <v>2220</v>
      </c>
      <c r="G315" s="84">
        <v>280</v>
      </c>
    </row>
    <row r="316" spans="2:7" ht="15">
      <c r="B316" s="92">
        <v>309</v>
      </c>
      <c r="C316" s="94" t="s">
        <v>845</v>
      </c>
      <c r="D316" s="85">
        <v>174</v>
      </c>
      <c r="E316" s="85">
        <v>741</v>
      </c>
      <c r="F316" s="85">
        <v>497</v>
      </c>
      <c r="G316" s="97">
        <v>742</v>
      </c>
    </row>
    <row r="317" spans="2:7" ht="15">
      <c r="B317" s="92">
        <v>310</v>
      </c>
      <c r="C317" s="94" t="s">
        <v>1081</v>
      </c>
      <c r="D317" s="85">
        <v>-2844</v>
      </c>
      <c r="E317" s="85">
        <v>-2244</v>
      </c>
      <c r="F317" s="85">
        <v>-2844</v>
      </c>
      <c r="G317" s="97">
        <v>-5088</v>
      </c>
    </row>
    <row r="318" spans="2:7" ht="15">
      <c r="B318" s="92">
        <v>311</v>
      </c>
      <c r="C318" s="93" t="s">
        <v>1074</v>
      </c>
      <c r="D318" s="83">
        <v>939</v>
      </c>
      <c r="E318" s="83">
        <v>-1116</v>
      </c>
      <c r="F318" s="83">
        <v>-6891</v>
      </c>
      <c r="G318" s="84">
        <v>-6407</v>
      </c>
    </row>
    <row r="319" spans="2:7" ht="15">
      <c r="B319" s="92">
        <v>312</v>
      </c>
      <c r="C319" s="93" t="s">
        <v>931</v>
      </c>
      <c r="D319" s="83">
        <v>2</v>
      </c>
      <c r="E319" s="83">
        <v>34</v>
      </c>
      <c r="F319" s="83">
        <v>-5</v>
      </c>
      <c r="G319" s="84">
        <v>28</v>
      </c>
    </row>
    <row r="320" spans="2:7" ht="15">
      <c r="B320" s="92">
        <v>313</v>
      </c>
      <c r="C320" s="94" t="s">
        <v>791</v>
      </c>
      <c r="D320" s="99">
        <v>5427</v>
      </c>
      <c r="E320" s="99">
        <v>13201</v>
      </c>
      <c r="F320" s="99">
        <v>5451</v>
      </c>
      <c r="G320" s="100">
        <v>13221</v>
      </c>
    </row>
    <row r="321" spans="2:7" ht="15">
      <c r="B321" s="92">
        <v>314</v>
      </c>
      <c r="C321" s="93" t="s">
        <v>1006</v>
      </c>
      <c r="D321" s="83">
        <v>105</v>
      </c>
      <c r="E321" s="83">
        <v>-43</v>
      </c>
      <c r="F321" s="83">
        <v>409</v>
      </c>
      <c r="G321" s="84">
        <v>367</v>
      </c>
    </row>
    <row r="322" spans="2:7" ht="15">
      <c r="B322" s="92">
        <v>315</v>
      </c>
      <c r="C322" s="94" t="s">
        <v>965</v>
      </c>
      <c r="D322" s="20">
        <v>5</v>
      </c>
      <c r="E322" s="20">
        <v>4</v>
      </c>
      <c r="F322" s="20">
        <v>-256</v>
      </c>
      <c r="G322" s="43">
        <v>-252</v>
      </c>
    </row>
    <row r="323" spans="2:7" ht="15">
      <c r="B323" s="92">
        <v>316</v>
      </c>
      <c r="C323" s="94" t="s">
        <v>1040</v>
      </c>
      <c r="D323" s="99">
        <v>-237</v>
      </c>
      <c r="E323" s="99">
        <v>-188</v>
      </c>
      <c r="F323" s="99">
        <v>57</v>
      </c>
      <c r="G323" s="100">
        <v>-62</v>
      </c>
    </row>
    <row r="324" spans="2:7" ht="15">
      <c r="B324" s="92">
        <v>317</v>
      </c>
      <c r="C324" s="94" t="s">
        <v>865</v>
      </c>
      <c r="D324" s="99">
        <v>-1368</v>
      </c>
      <c r="E324" s="99">
        <v>379</v>
      </c>
      <c r="F324" s="99">
        <v>-11880</v>
      </c>
      <c r="G324" s="100">
        <v>-11188</v>
      </c>
    </row>
    <row r="325" spans="2:7" ht="15">
      <c r="B325" s="128" t="s">
        <v>1094</v>
      </c>
      <c r="C325" s="129"/>
      <c r="D325" s="129"/>
      <c r="E325" s="129"/>
      <c r="F325" s="129"/>
      <c r="G325" s="130"/>
    </row>
    <row r="326" spans="2:7" ht="15">
      <c r="B326" s="92">
        <v>318</v>
      </c>
      <c r="C326" s="93" t="s">
        <v>1095</v>
      </c>
      <c r="D326" s="83">
        <v>-80951</v>
      </c>
      <c r="E326" s="83"/>
      <c r="F326" s="83">
        <v>-168110</v>
      </c>
      <c r="G326" s="84"/>
    </row>
    <row r="327" spans="2:7" ht="15">
      <c r="B327" s="92">
        <v>319</v>
      </c>
      <c r="C327" s="93" t="s">
        <v>1096</v>
      </c>
      <c r="D327" s="83">
        <v>-1842</v>
      </c>
      <c r="E327" s="83"/>
      <c r="F327" s="83">
        <v>-2847</v>
      </c>
      <c r="G327" s="84"/>
    </row>
    <row r="328" spans="2:7" ht="15">
      <c r="B328" s="92">
        <v>320</v>
      </c>
      <c r="C328" s="93" t="s">
        <v>1097</v>
      </c>
      <c r="D328" s="83">
        <v>-750</v>
      </c>
      <c r="E328" s="83"/>
      <c r="F328" s="83">
        <v>-1696</v>
      </c>
      <c r="G328" s="84"/>
    </row>
    <row r="329" spans="2:7" ht="15">
      <c r="B329" s="92">
        <v>321</v>
      </c>
      <c r="C329" s="94" t="s">
        <v>1098</v>
      </c>
      <c r="D329" s="83">
        <v>-158</v>
      </c>
      <c r="E329" s="83">
        <v>-168</v>
      </c>
      <c r="F329" s="83">
        <v>-158</v>
      </c>
      <c r="G329" s="84">
        <v>-168</v>
      </c>
    </row>
    <row r="330" spans="2:7" ht="15">
      <c r="B330" s="92">
        <v>322</v>
      </c>
      <c r="C330" s="93" t="s">
        <v>1099</v>
      </c>
      <c r="D330" s="83">
        <v>-73</v>
      </c>
      <c r="E330" s="101"/>
      <c r="F330" s="83">
        <v>-187</v>
      </c>
      <c r="G330" s="84"/>
    </row>
    <row r="331" spans="2:7" ht="15">
      <c r="B331" s="92">
        <v>323</v>
      </c>
      <c r="C331" s="93" t="s">
        <v>1100</v>
      </c>
      <c r="D331" s="83">
        <v>-15</v>
      </c>
      <c r="E331" s="83"/>
      <c r="F331" s="83">
        <v>-15</v>
      </c>
      <c r="G331" s="84"/>
    </row>
    <row r="332" spans="2:7" ht="30">
      <c r="B332" s="92">
        <v>324</v>
      </c>
      <c r="C332" s="94" t="s">
        <v>1101</v>
      </c>
      <c r="D332" s="83">
        <v>-3</v>
      </c>
      <c r="E332" s="83">
        <v>-1</v>
      </c>
      <c r="F332" s="83" t="s">
        <v>1102</v>
      </c>
      <c r="G332" s="84" t="s">
        <v>1103</v>
      </c>
    </row>
    <row r="333" spans="2:7" ht="15">
      <c r="B333" s="92">
        <v>325</v>
      </c>
      <c r="C333" s="94" t="s">
        <v>1104</v>
      </c>
      <c r="D333" s="83"/>
      <c r="E333" s="83"/>
      <c r="F333" s="83"/>
      <c r="G333" s="84"/>
    </row>
    <row r="334" spans="2:7" ht="15">
      <c r="B334" s="92">
        <v>326</v>
      </c>
      <c r="C334" s="94" t="s">
        <v>1105</v>
      </c>
      <c r="D334" s="83"/>
      <c r="E334" s="83"/>
      <c r="F334" s="83"/>
      <c r="G334" s="84"/>
    </row>
    <row r="335" spans="2:7" ht="15">
      <c r="B335" s="92">
        <v>327</v>
      </c>
      <c r="C335" s="94" t="s">
        <v>1106</v>
      </c>
      <c r="D335" s="83"/>
      <c r="E335" s="83"/>
      <c r="F335" s="83"/>
      <c r="G335" s="84"/>
    </row>
    <row r="336" spans="2:7" ht="30">
      <c r="B336" s="92">
        <v>328</v>
      </c>
      <c r="C336" s="94" t="s">
        <v>1107</v>
      </c>
      <c r="D336" s="83"/>
      <c r="E336" s="83"/>
      <c r="F336" s="83"/>
      <c r="G336" s="84"/>
    </row>
    <row r="337" spans="2:7" ht="30">
      <c r="B337" s="92">
        <v>329</v>
      </c>
      <c r="C337" s="94" t="s">
        <v>1108</v>
      </c>
      <c r="D337" s="83"/>
      <c r="E337" s="83"/>
      <c r="F337" s="83"/>
      <c r="G337" s="84"/>
    </row>
    <row r="338" spans="2:7" ht="15">
      <c r="B338" s="92">
        <v>330</v>
      </c>
      <c r="C338" s="94" t="s">
        <v>1109</v>
      </c>
      <c r="D338" s="83"/>
      <c r="E338" s="83"/>
      <c r="F338" s="83"/>
      <c r="G338" s="84"/>
    </row>
    <row r="339" spans="2:7" ht="30">
      <c r="B339" s="92">
        <v>331</v>
      </c>
      <c r="C339" s="94" t="s">
        <v>1110</v>
      </c>
      <c r="D339" s="83"/>
      <c r="E339" s="83"/>
      <c r="F339" s="83"/>
      <c r="G339" s="84"/>
    </row>
    <row r="340" spans="2:7" ht="30">
      <c r="B340" s="92">
        <v>332</v>
      </c>
      <c r="C340" s="93" t="s">
        <v>1111</v>
      </c>
      <c r="D340" s="83"/>
      <c r="E340" s="83"/>
      <c r="F340" s="83"/>
      <c r="G340" s="84"/>
    </row>
    <row r="341" spans="2:7" ht="30">
      <c r="B341" s="92">
        <v>333</v>
      </c>
      <c r="C341" s="94" t="s">
        <v>1112</v>
      </c>
      <c r="D341" s="102"/>
      <c r="E341" s="83"/>
      <c r="F341" s="83"/>
      <c r="G341" s="84"/>
    </row>
    <row r="342" spans="2:7" ht="15">
      <c r="B342" s="92">
        <v>334</v>
      </c>
      <c r="C342" s="93" t="s">
        <v>1113</v>
      </c>
      <c r="D342" s="83"/>
      <c r="E342" s="83"/>
      <c r="F342" s="83"/>
      <c r="G342" s="84"/>
    </row>
    <row r="343" spans="2:7" ht="30">
      <c r="B343" s="92">
        <v>335</v>
      </c>
      <c r="C343" s="94" t="s">
        <v>1114</v>
      </c>
      <c r="D343" s="102"/>
      <c r="E343" s="83"/>
      <c r="F343" s="83"/>
      <c r="G343" s="84"/>
    </row>
    <row r="344" spans="2:7" ht="15">
      <c r="B344" s="92">
        <v>336</v>
      </c>
      <c r="C344" s="94" t="s">
        <v>1115</v>
      </c>
      <c r="D344" s="83"/>
      <c r="E344" s="83"/>
      <c r="F344" s="83"/>
      <c r="G344" s="84"/>
    </row>
    <row r="345" spans="2:7" ht="15">
      <c r="B345" s="92">
        <v>337</v>
      </c>
      <c r="C345" s="94" t="s">
        <v>1116</v>
      </c>
      <c r="D345" s="83"/>
      <c r="E345" s="83"/>
      <c r="F345" s="83"/>
      <c r="G345" s="84"/>
    </row>
    <row r="346" spans="2:7" ht="15">
      <c r="B346" s="92">
        <v>338</v>
      </c>
      <c r="C346" s="94" t="s">
        <v>1117</v>
      </c>
      <c r="D346" s="102"/>
      <c r="E346" s="83"/>
      <c r="F346" s="83"/>
      <c r="G346" s="84"/>
    </row>
    <row r="347" spans="2:7" ht="15">
      <c r="B347" s="92">
        <v>339</v>
      </c>
      <c r="C347" s="94" t="s">
        <v>1118</v>
      </c>
      <c r="D347" s="102"/>
      <c r="E347" s="83"/>
      <c r="F347" s="83"/>
      <c r="G347" s="84"/>
    </row>
    <row r="348" spans="2:7" ht="30">
      <c r="B348" s="92">
        <v>340</v>
      </c>
      <c r="C348" s="94" t="s">
        <v>1119</v>
      </c>
      <c r="D348" s="102"/>
      <c r="E348" s="83"/>
      <c r="F348" s="83"/>
      <c r="G348" s="84"/>
    </row>
    <row r="349" spans="2:7" ht="15">
      <c r="B349" s="92">
        <v>341</v>
      </c>
      <c r="C349" s="94" t="s">
        <v>1120</v>
      </c>
      <c r="D349" s="102"/>
      <c r="E349" s="83"/>
      <c r="F349" s="83"/>
      <c r="G349" s="84"/>
    </row>
    <row r="350" spans="2:7" ht="15">
      <c r="B350" s="92">
        <v>342</v>
      </c>
      <c r="C350" s="94" t="s">
        <v>1121</v>
      </c>
      <c r="D350" s="83"/>
      <c r="E350" s="83"/>
      <c r="F350" s="83"/>
      <c r="G350" s="84"/>
    </row>
    <row r="351" spans="2:7" ht="15">
      <c r="B351" s="92">
        <v>343</v>
      </c>
      <c r="C351" s="94" t="s">
        <v>1122</v>
      </c>
      <c r="D351" s="85"/>
      <c r="E351" s="85"/>
      <c r="F351" s="85"/>
      <c r="G351" s="97"/>
    </row>
    <row r="352" spans="2:7" ht="30">
      <c r="B352" s="92">
        <v>344</v>
      </c>
      <c r="C352" s="94" t="s">
        <v>1123</v>
      </c>
      <c r="D352" s="85"/>
      <c r="E352" s="85"/>
      <c r="F352" s="85"/>
      <c r="G352" s="97"/>
    </row>
    <row r="353" spans="2:7" ht="30">
      <c r="B353" s="92">
        <v>345</v>
      </c>
      <c r="C353" s="94" t="s">
        <v>1124</v>
      </c>
      <c r="D353" s="85"/>
      <c r="E353" s="85"/>
      <c r="F353" s="85"/>
      <c r="G353" s="97"/>
    </row>
    <row r="354" spans="2:7" ht="30.75" customHeight="1">
      <c r="B354" s="92">
        <v>346</v>
      </c>
      <c r="C354" s="94" t="s">
        <v>1125</v>
      </c>
      <c r="D354" s="85"/>
      <c r="E354" s="85"/>
      <c r="F354" s="85"/>
      <c r="G354" s="97"/>
    </row>
    <row r="355" spans="2:7" ht="15">
      <c r="B355" s="92">
        <v>347</v>
      </c>
      <c r="C355" s="94" t="s">
        <v>1126</v>
      </c>
      <c r="D355" s="83"/>
      <c r="E355" s="83"/>
      <c r="F355" s="83"/>
      <c r="G355" s="84"/>
    </row>
    <row r="356" spans="2:7" ht="15">
      <c r="B356" s="128" t="s">
        <v>1127</v>
      </c>
      <c r="C356" s="129"/>
      <c r="D356" s="129"/>
      <c r="E356" s="129"/>
      <c r="F356" s="129"/>
      <c r="G356" s="130"/>
    </row>
    <row r="357" spans="2:7" ht="30">
      <c r="B357" s="92">
        <v>348</v>
      </c>
      <c r="C357" s="94" t="s">
        <v>1128</v>
      </c>
      <c r="D357" s="125" t="s">
        <v>1129</v>
      </c>
      <c r="E357" s="126"/>
      <c r="F357" s="126"/>
      <c r="G357" s="127"/>
    </row>
    <row r="358" spans="2:7" ht="15">
      <c r="B358" s="92">
        <v>349</v>
      </c>
      <c r="C358" s="94" t="s">
        <v>1130</v>
      </c>
      <c r="D358" s="125" t="s">
        <v>1129</v>
      </c>
      <c r="E358" s="126"/>
      <c r="F358" s="126"/>
      <c r="G358" s="127"/>
    </row>
    <row r="359" spans="2:7" ht="15">
      <c r="B359" s="92">
        <v>350</v>
      </c>
      <c r="C359" s="94" t="s">
        <v>1131</v>
      </c>
      <c r="D359" s="125" t="s">
        <v>1129</v>
      </c>
      <c r="E359" s="126"/>
      <c r="F359" s="126"/>
      <c r="G359" s="127"/>
    </row>
    <row r="360" spans="2:7" ht="30">
      <c r="B360" s="92">
        <v>351</v>
      </c>
      <c r="C360" s="94" t="s">
        <v>1132</v>
      </c>
      <c r="D360" s="125" t="s">
        <v>1129</v>
      </c>
      <c r="E360" s="126"/>
      <c r="F360" s="126"/>
      <c r="G360" s="127"/>
    </row>
    <row r="361" spans="2:7" ht="15">
      <c r="B361" s="92">
        <v>352</v>
      </c>
      <c r="C361" s="94" t="s">
        <v>1133</v>
      </c>
      <c r="D361" s="125" t="s">
        <v>1129</v>
      </c>
      <c r="E361" s="126"/>
      <c r="F361" s="126"/>
      <c r="G361" s="127"/>
    </row>
    <row r="362" spans="2:7" ht="15">
      <c r="B362" s="92">
        <v>353</v>
      </c>
      <c r="C362" s="94" t="s">
        <v>1134</v>
      </c>
      <c r="D362" s="125" t="s">
        <v>1129</v>
      </c>
      <c r="E362" s="126"/>
      <c r="F362" s="126"/>
      <c r="G362" s="127"/>
    </row>
    <row r="363" spans="2:7" ht="15">
      <c r="B363" s="92">
        <v>354</v>
      </c>
      <c r="C363" s="94" t="s">
        <v>1135</v>
      </c>
      <c r="D363" s="125" t="s">
        <v>1129</v>
      </c>
      <c r="E363" s="126"/>
      <c r="F363" s="126"/>
      <c r="G363" s="127"/>
    </row>
    <row r="364" spans="2:7" ht="15">
      <c r="B364" s="92">
        <v>355</v>
      </c>
      <c r="C364" s="94" t="s">
        <v>1136</v>
      </c>
      <c r="D364" s="125" t="s">
        <v>1129</v>
      </c>
      <c r="E364" s="126"/>
      <c r="F364" s="126"/>
      <c r="G364" s="127"/>
    </row>
    <row r="365" spans="2:7" ht="15">
      <c r="B365" s="131" t="s">
        <v>1137</v>
      </c>
      <c r="C365" s="132"/>
      <c r="D365" s="132"/>
      <c r="E365" s="132"/>
      <c r="F365" s="132"/>
      <c r="G365" s="133"/>
    </row>
    <row r="366" spans="2:8" ht="15">
      <c r="B366" s="92">
        <v>356</v>
      </c>
      <c r="C366" s="94" t="s">
        <v>1138</v>
      </c>
      <c r="D366" s="20"/>
      <c r="E366" s="20"/>
      <c r="F366" s="20"/>
      <c r="G366" s="43"/>
      <c r="H366" s="2"/>
    </row>
    <row r="367" spans="2:8" ht="15.75">
      <c r="B367" s="92">
        <v>357</v>
      </c>
      <c r="C367" s="94" t="s">
        <v>1139</v>
      </c>
      <c r="D367" s="94"/>
      <c r="E367" s="83"/>
      <c r="F367" s="83"/>
      <c r="G367" s="84"/>
      <c r="H367" s="75"/>
    </row>
    <row r="368" spans="2:8" ht="15">
      <c r="B368" s="92">
        <v>358</v>
      </c>
      <c r="C368" s="93" t="s">
        <v>1140</v>
      </c>
      <c r="D368" s="83">
        <v>719</v>
      </c>
      <c r="E368" s="83"/>
      <c r="F368" s="83">
        <v>0</v>
      </c>
      <c r="G368" s="84"/>
      <c r="H368" s="6"/>
    </row>
    <row r="369" spans="2:8" ht="15.75" thickBot="1">
      <c r="B369" s="103">
        <v>359</v>
      </c>
      <c r="C369" s="104" t="s">
        <v>1141</v>
      </c>
      <c r="D369" s="122" t="s">
        <v>1129</v>
      </c>
      <c r="E369" s="123"/>
      <c r="F369" s="123"/>
      <c r="G369" s="124"/>
      <c r="H369" s="6"/>
    </row>
  </sheetData>
  <sheetProtection/>
  <mergeCells count="16">
    <mergeCell ref="B4:B6"/>
    <mergeCell ref="C4:C6"/>
    <mergeCell ref="D362:G362"/>
    <mergeCell ref="B325:G325"/>
    <mergeCell ref="D357:G357"/>
    <mergeCell ref="D358:G358"/>
    <mergeCell ref="B2:G2"/>
    <mergeCell ref="D4:G5"/>
    <mergeCell ref="D369:G369"/>
    <mergeCell ref="D363:G363"/>
    <mergeCell ref="D364:G364"/>
    <mergeCell ref="B356:G356"/>
    <mergeCell ref="B365:G365"/>
    <mergeCell ref="D359:G359"/>
    <mergeCell ref="D360:G360"/>
    <mergeCell ref="D361:G361"/>
  </mergeCells>
  <printOptions/>
  <pageMargins left="0.75" right="0.75" top="1" bottom="1" header="0.5" footer="0.5"/>
  <pageSetup horizontalDpi="300" verticalDpi="300" orientation="portrait" paperSize="9" scale="70" r:id="rId1"/>
  <headerFooter alignWithMargins="0">
    <oddHeader>&amp;CСПРАВКА ЗА ФИНАНСОВИЯ РЕЗУЛТАТ НА ПУБЛИЧНИТЕ ДРУЖЕСТВА И ДРУГИ ЕМИТЕНТИ НА ЦЕННИ КНИЖА ЗА 2004-2005 г.</oddHeader>
    <oddFooter>&amp;LВ. К. &amp;D &amp;T&amp;R&amp;P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369"/>
  <sheetViews>
    <sheetView zoomScalePageLayoutView="0" workbookViewId="0" topLeftCell="A1">
      <selection activeCell="E148" sqref="E148"/>
    </sheetView>
  </sheetViews>
  <sheetFormatPr defaultColWidth="9.140625" defaultRowHeight="12.75"/>
  <cols>
    <col min="1" max="1" width="9.140625" style="3" customWidth="1"/>
    <col min="2" max="2" width="6.00390625" style="3" customWidth="1"/>
    <col min="3" max="3" width="39.140625" style="3" customWidth="1"/>
    <col min="4" max="4" width="18.57421875" style="3" customWidth="1"/>
    <col min="5" max="5" width="17.57421875" style="3" customWidth="1"/>
    <col min="6" max="7" width="18.00390625" style="3" customWidth="1"/>
    <col min="8" max="16384" width="9.140625" style="3" customWidth="1"/>
  </cols>
  <sheetData>
    <row r="2" spans="2:7" ht="14.25">
      <c r="B2" s="115" t="s">
        <v>1150</v>
      </c>
      <c r="C2" s="115"/>
      <c r="D2" s="115"/>
      <c r="E2" s="115"/>
      <c r="F2" s="115"/>
      <c r="G2" s="115"/>
    </row>
    <row r="3" ht="13.5" thickBot="1"/>
    <row r="4" spans="2:7" ht="15.75" customHeight="1">
      <c r="B4" s="146" t="s">
        <v>774</v>
      </c>
      <c r="C4" s="149" t="s">
        <v>775</v>
      </c>
      <c r="D4" s="116" t="s">
        <v>1149</v>
      </c>
      <c r="E4" s="117"/>
      <c r="F4" s="117"/>
      <c r="G4" s="118"/>
    </row>
    <row r="5" spans="2:7" ht="15.75" customHeight="1">
      <c r="B5" s="147"/>
      <c r="C5" s="150"/>
      <c r="D5" s="119"/>
      <c r="E5" s="120"/>
      <c r="F5" s="120"/>
      <c r="G5" s="121"/>
    </row>
    <row r="6" spans="2:7" ht="30.75" customHeight="1" thickBot="1">
      <c r="B6" s="148"/>
      <c r="C6" s="151"/>
      <c r="D6" s="86" t="s">
        <v>1156</v>
      </c>
      <c r="E6" s="86" t="s">
        <v>1158</v>
      </c>
      <c r="F6" s="86" t="s">
        <v>1157</v>
      </c>
      <c r="G6" s="87" t="s">
        <v>1159</v>
      </c>
    </row>
    <row r="7" spans="2:7" ht="17.25" thickBot="1" thickTop="1">
      <c r="B7" s="50">
        <v>1</v>
      </c>
      <c r="C7" s="51">
        <v>3</v>
      </c>
      <c r="D7" s="51">
        <v>4</v>
      </c>
      <c r="E7" s="51">
        <v>5</v>
      </c>
      <c r="F7" s="51">
        <v>6</v>
      </c>
      <c r="G7" s="52">
        <v>7</v>
      </c>
    </row>
    <row r="8" spans="2:7" ht="16.5" thickTop="1">
      <c r="B8" s="53">
        <v>1</v>
      </c>
      <c r="C8" s="54" t="s">
        <v>776</v>
      </c>
      <c r="D8" s="55">
        <v>253036</v>
      </c>
      <c r="E8" s="55">
        <v>138848</v>
      </c>
      <c r="F8" s="55">
        <v>253036</v>
      </c>
      <c r="G8" s="105">
        <v>138848</v>
      </c>
    </row>
    <row r="9" spans="2:7" ht="30">
      <c r="B9" s="56">
        <v>2</v>
      </c>
      <c r="C9" s="57" t="s">
        <v>777</v>
      </c>
      <c r="D9" s="55">
        <v>82800</v>
      </c>
      <c r="E9" s="55">
        <v>103800</v>
      </c>
      <c r="F9" s="55">
        <v>66100</v>
      </c>
      <c r="G9" s="55">
        <v>91400</v>
      </c>
    </row>
    <row r="10" spans="2:7" ht="30">
      <c r="B10" s="56">
        <v>3</v>
      </c>
      <c r="C10" s="57" t="s">
        <v>778</v>
      </c>
      <c r="D10" s="55">
        <v>24460</v>
      </c>
      <c r="E10" s="55">
        <v>44544</v>
      </c>
      <c r="F10" s="55">
        <v>24460</v>
      </c>
      <c r="G10" s="55">
        <v>44544</v>
      </c>
    </row>
    <row r="11" spans="2:7" ht="30">
      <c r="B11" s="56">
        <v>4</v>
      </c>
      <c r="C11" s="57" t="s">
        <v>779</v>
      </c>
      <c r="D11" s="55">
        <v>37511</v>
      </c>
      <c r="E11" s="55">
        <v>40405</v>
      </c>
      <c r="F11" s="55">
        <v>12369</v>
      </c>
      <c r="G11" s="55">
        <v>68081</v>
      </c>
    </row>
    <row r="12" spans="2:7" ht="15.75">
      <c r="B12" s="56">
        <v>5</v>
      </c>
      <c r="C12" s="58" t="s">
        <v>780</v>
      </c>
      <c r="D12" s="55">
        <v>10214</v>
      </c>
      <c r="E12" s="55">
        <v>33735</v>
      </c>
      <c r="F12" s="55">
        <v>0</v>
      </c>
      <c r="G12" s="55">
        <v>0</v>
      </c>
    </row>
    <row r="13" spans="2:7" ht="15.75">
      <c r="B13" s="56">
        <v>6</v>
      </c>
      <c r="C13" s="58" t="s">
        <v>781</v>
      </c>
      <c r="D13" s="55">
        <v>15928</v>
      </c>
      <c r="E13" s="55">
        <v>31033</v>
      </c>
      <c r="F13" s="55">
        <v>17123</v>
      </c>
      <c r="G13" s="55">
        <v>34984</v>
      </c>
    </row>
    <row r="14" spans="2:7" ht="15.75">
      <c r="B14" s="56">
        <v>7</v>
      </c>
      <c r="C14" s="58" t="s">
        <v>782</v>
      </c>
      <c r="D14" s="55">
        <v>20058</v>
      </c>
      <c r="E14" s="55">
        <v>30429</v>
      </c>
      <c r="F14" s="55">
        <v>26544</v>
      </c>
      <c r="G14" s="55">
        <v>30588</v>
      </c>
    </row>
    <row r="15" spans="2:7" ht="31.5">
      <c r="B15" s="56">
        <v>8</v>
      </c>
      <c r="C15" s="58" t="s">
        <v>783</v>
      </c>
      <c r="D15" s="55">
        <v>14099</v>
      </c>
      <c r="E15" s="55">
        <v>24137</v>
      </c>
      <c r="F15" s="55">
        <v>0</v>
      </c>
      <c r="G15" s="55">
        <v>0</v>
      </c>
    </row>
    <row r="16" spans="2:7" ht="31.5">
      <c r="B16" s="56">
        <v>9</v>
      </c>
      <c r="C16" s="58" t="s">
        <v>784</v>
      </c>
      <c r="D16" s="55">
        <v>17941</v>
      </c>
      <c r="E16" s="55">
        <v>21111</v>
      </c>
      <c r="F16" s="55">
        <v>0</v>
      </c>
      <c r="G16" s="55"/>
    </row>
    <row r="17" spans="2:7" ht="15.75">
      <c r="B17" s="56">
        <v>10</v>
      </c>
      <c r="C17" s="57" t="s">
        <v>785</v>
      </c>
      <c r="D17" s="55">
        <v>16223</v>
      </c>
      <c r="E17" s="55">
        <v>17174</v>
      </c>
      <c r="F17" s="55">
        <v>24643</v>
      </c>
      <c r="G17" s="55">
        <v>56001</v>
      </c>
    </row>
    <row r="18" spans="2:7" ht="31.5">
      <c r="B18" s="56">
        <v>11</v>
      </c>
      <c r="C18" s="58" t="s">
        <v>786</v>
      </c>
      <c r="D18" s="55">
        <v>-3695</v>
      </c>
      <c r="E18" s="55">
        <v>16038</v>
      </c>
      <c r="F18" s="55">
        <v>-20491</v>
      </c>
      <c r="G18" s="55">
        <v>-5419</v>
      </c>
    </row>
    <row r="19" spans="2:7" ht="30">
      <c r="B19" s="56">
        <v>12</v>
      </c>
      <c r="C19" s="57" t="s">
        <v>787</v>
      </c>
      <c r="D19" s="55">
        <v>17066</v>
      </c>
      <c r="E19" s="55">
        <v>14231</v>
      </c>
      <c r="F19" s="55" t="s">
        <v>788</v>
      </c>
      <c r="G19" s="55" t="s">
        <v>788</v>
      </c>
    </row>
    <row r="20" spans="2:7" ht="15.75">
      <c r="B20" s="56">
        <v>13</v>
      </c>
      <c r="C20" s="58" t="s">
        <v>789</v>
      </c>
      <c r="D20" s="55">
        <v>11782</v>
      </c>
      <c r="E20" s="55">
        <v>13852</v>
      </c>
      <c r="F20" s="55">
        <v>12243</v>
      </c>
      <c r="G20" s="55">
        <v>14382</v>
      </c>
    </row>
    <row r="21" spans="2:7" ht="15.75">
      <c r="B21" s="56">
        <v>14</v>
      </c>
      <c r="C21" s="57" t="s">
        <v>790</v>
      </c>
      <c r="D21" s="55">
        <v>3300</v>
      </c>
      <c r="E21" s="55">
        <v>13460</v>
      </c>
      <c r="F21" s="55">
        <v>59452</v>
      </c>
      <c r="G21" s="55">
        <v>72513</v>
      </c>
    </row>
    <row r="22" spans="2:7" ht="15.75">
      <c r="B22" s="56">
        <v>15</v>
      </c>
      <c r="C22" s="57" t="s">
        <v>791</v>
      </c>
      <c r="D22" s="55">
        <v>5427</v>
      </c>
      <c r="E22" s="55">
        <v>13201</v>
      </c>
      <c r="F22" s="55">
        <v>5451</v>
      </c>
      <c r="G22" s="55">
        <v>13221</v>
      </c>
    </row>
    <row r="23" spans="2:7" ht="15.75">
      <c r="B23" s="56">
        <v>16</v>
      </c>
      <c r="C23" s="59" t="s">
        <v>792</v>
      </c>
      <c r="D23" s="55">
        <v>2282</v>
      </c>
      <c r="E23" s="55">
        <v>13139</v>
      </c>
      <c r="F23" s="55">
        <v>476</v>
      </c>
      <c r="G23" s="55">
        <v>16891</v>
      </c>
    </row>
    <row r="24" spans="2:7" ht="15.75">
      <c r="B24" s="56">
        <v>17</v>
      </c>
      <c r="C24" s="58" t="s">
        <v>793</v>
      </c>
      <c r="D24" s="55">
        <v>8016</v>
      </c>
      <c r="E24" s="55">
        <v>12360</v>
      </c>
      <c r="F24" s="55">
        <v>41253</v>
      </c>
      <c r="G24" s="55">
        <v>49258</v>
      </c>
    </row>
    <row r="25" spans="2:7" ht="15.75">
      <c r="B25" s="56">
        <v>18</v>
      </c>
      <c r="C25" s="57" t="s">
        <v>794</v>
      </c>
      <c r="D25" s="55">
        <v>16122</v>
      </c>
      <c r="E25" s="55">
        <v>10582</v>
      </c>
      <c r="F25" s="55">
        <v>16122</v>
      </c>
      <c r="G25" s="55">
        <v>23262</v>
      </c>
    </row>
    <row r="26" spans="2:7" ht="15.75">
      <c r="B26" s="56">
        <v>19</v>
      </c>
      <c r="C26" s="57" t="s">
        <v>795</v>
      </c>
      <c r="D26" s="55">
        <v>6277</v>
      </c>
      <c r="E26" s="55">
        <v>7730</v>
      </c>
      <c r="F26" s="55" t="s">
        <v>796</v>
      </c>
      <c r="G26" s="55" t="s">
        <v>797</v>
      </c>
    </row>
    <row r="27" spans="2:7" ht="15.75">
      <c r="B27" s="56">
        <v>20</v>
      </c>
      <c r="C27" s="57" t="s">
        <v>798</v>
      </c>
      <c r="D27" s="55">
        <v>3903</v>
      </c>
      <c r="E27" s="55">
        <v>7629</v>
      </c>
      <c r="F27" s="55">
        <v>5719</v>
      </c>
      <c r="G27" s="55">
        <v>13355</v>
      </c>
    </row>
    <row r="28" spans="2:7" ht="30">
      <c r="B28" s="56">
        <v>21</v>
      </c>
      <c r="C28" s="57" t="s">
        <v>799</v>
      </c>
      <c r="D28" s="55">
        <v>1048</v>
      </c>
      <c r="E28" s="55">
        <v>7170</v>
      </c>
      <c r="F28" s="55">
        <v>3035</v>
      </c>
      <c r="G28" s="55">
        <v>10100</v>
      </c>
    </row>
    <row r="29" spans="2:7" ht="30">
      <c r="B29" s="56">
        <v>22</v>
      </c>
      <c r="C29" s="57" t="s">
        <v>800</v>
      </c>
      <c r="D29" s="55">
        <v>7317</v>
      </c>
      <c r="E29" s="55">
        <v>7146</v>
      </c>
      <c r="F29" s="55">
        <v>9889</v>
      </c>
      <c r="G29" s="55">
        <v>18209</v>
      </c>
    </row>
    <row r="30" spans="2:7" ht="15.75">
      <c r="B30" s="56">
        <v>23</v>
      </c>
      <c r="C30" s="58" t="s">
        <v>801</v>
      </c>
      <c r="D30" s="55">
        <v>5174</v>
      </c>
      <c r="E30" s="55">
        <v>7096</v>
      </c>
      <c r="F30" s="55">
        <v>0</v>
      </c>
      <c r="G30" s="55">
        <v>0</v>
      </c>
    </row>
    <row r="31" spans="2:7" ht="15.75">
      <c r="B31" s="56">
        <v>24</v>
      </c>
      <c r="C31" s="57" t="s">
        <v>802</v>
      </c>
      <c r="D31" s="55">
        <v>1151</v>
      </c>
      <c r="E31" s="55">
        <v>7085</v>
      </c>
      <c r="F31" s="55">
        <v>5017</v>
      </c>
      <c r="G31" s="55">
        <v>10952</v>
      </c>
    </row>
    <row r="32" spans="2:7" ht="15.75">
      <c r="B32" s="56">
        <v>25</v>
      </c>
      <c r="C32" s="57" t="s">
        <v>803</v>
      </c>
      <c r="D32" s="55">
        <v>1459</v>
      </c>
      <c r="E32" s="55">
        <v>6442</v>
      </c>
      <c r="F32" s="55">
        <v>20276</v>
      </c>
      <c r="G32" s="55">
        <v>25259</v>
      </c>
    </row>
    <row r="33" spans="2:7" ht="30">
      <c r="B33" s="56">
        <v>26</v>
      </c>
      <c r="C33" s="57" t="s">
        <v>804</v>
      </c>
      <c r="D33" s="55">
        <v>5643</v>
      </c>
      <c r="E33" s="55">
        <v>6387</v>
      </c>
      <c r="F33" s="55">
        <v>26016</v>
      </c>
      <c r="G33" s="55">
        <v>32403</v>
      </c>
    </row>
    <row r="34" spans="2:7" ht="30">
      <c r="B34" s="56">
        <v>27</v>
      </c>
      <c r="C34" s="57" t="s">
        <v>805</v>
      </c>
      <c r="D34" s="55">
        <v>3365</v>
      </c>
      <c r="E34" s="55">
        <v>6045</v>
      </c>
      <c r="F34" s="55"/>
      <c r="G34" s="55"/>
    </row>
    <row r="35" spans="2:7" ht="15.75">
      <c r="B35" s="56">
        <v>28</v>
      </c>
      <c r="C35" s="57" t="s">
        <v>806</v>
      </c>
      <c r="D35" s="55">
        <v>4212</v>
      </c>
      <c r="E35" s="55">
        <v>5249</v>
      </c>
      <c r="F35" s="55">
        <v>12708</v>
      </c>
      <c r="G35" s="55">
        <v>13744</v>
      </c>
    </row>
    <row r="36" spans="2:7" ht="15.75">
      <c r="B36" s="56">
        <v>29</v>
      </c>
      <c r="C36" s="57" t="s">
        <v>807</v>
      </c>
      <c r="D36" s="55">
        <v>1485</v>
      </c>
      <c r="E36" s="55">
        <v>4653</v>
      </c>
      <c r="F36" s="55">
        <v>6055</v>
      </c>
      <c r="G36" s="55">
        <v>10382</v>
      </c>
    </row>
    <row r="37" spans="2:7" ht="15.75">
      <c r="B37" s="56">
        <v>30</v>
      </c>
      <c r="C37" s="57" t="s">
        <v>808</v>
      </c>
      <c r="D37" s="55">
        <v>706</v>
      </c>
      <c r="E37" s="55">
        <v>3678</v>
      </c>
      <c r="F37" s="55">
        <v>5211</v>
      </c>
      <c r="G37" s="55">
        <v>11792</v>
      </c>
    </row>
    <row r="38" spans="2:7" ht="15.75">
      <c r="B38" s="56">
        <v>31</v>
      </c>
      <c r="C38" s="58" t="s">
        <v>809</v>
      </c>
      <c r="D38" s="55">
        <v>3092</v>
      </c>
      <c r="E38" s="55">
        <v>3298</v>
      </c>
      <c r="F38" s="55">
        <v>11679</v>
      </c>
      <c r="G38" s="55">
        <v>11523</v>
      </c>
    </row>
    <row r="39" spans="2:7" ht="15.75">
      <c r="B39" s="56">
        <v>32</v>
      </c>
      <c r="C39" s="57" t="s">
        <v>810</v>
      </c>
      <c r="D39" s="55">
        <v>2007</v>
      </c>
      <c r="E39" s="55">
        <v>3110</v>
      </c>
      <c r="F39" s="55">
        <v>16741</v>
      </c>
      <c r="G39" s="55">
        <v>20211</v>
      </c>
    </row>
    <row r="40" spans="2:7" ht="31.5">
      <c r="B40" s="56">
        <v>33</v>
      </c>
      <c r="C40" s="58" t="s">
        <v>1142</v>
      </c>
      <c r="D40" s="55">
        <v>740</v>
      </c>
      <c r="E40" s="55">
        <v>3083</v>
      </c>
      <c r="F40" s="55">
        <v>277</v>
      </c>
      <c r="G40" s="55">
        <v>3160</v>
      </c>
    </row>
    <row r="41" spans="2:7" ht="15.75">
      <c r="B41" s="56">
        <v>34</v>
      </c>
      <c r="C41" s="58" t="s">
        <v>811</v>
      </c>
      <c r="D41" s="55">
        <v>3575</v>
      </c>
      <c r="E41" s="55">
        <v>2857</v>
      </c>
      <c r="F41" s="55">
        <v>5887</v>
      </c>
      <c r="G41" s="55">
        <v>7855</v>
      </c>
    </row>
    <row r="42" spans="2:7" ht="31.5">
      <c r="B42" s="56">
        <v>35</v>
      </c>
      <c r="C42" s="58" t="s">
        <v>812</v>
      </c>
      <c r="D42" s="55">
        <v>510</v>
      </c>
      <c r="E42" s="55">
        <v>2793</v>
      </c>
      <c r="F42" s="55">
        <v>1724</v>
      </c>
      <c r="G42" s="55">
        <v>4032</v>
      </c>
    </row>
    <row r="43" spans="2:7" ht="15.75">
      <c r="B43" s="56">
        <v>36</v>
      </c>
      <c r="C43" s="58" t="s">
        <v>813</v>
      </c>
      <c r="D43" s="55">
        <v>1297</v>
      </c>
      <c r="E43" s="55">
        <v>2587</v>
      </c>
      <c r="F43" s="55">
        <v>1343</v>
      </c>
      <c r="G43" s="55">
        <v>4484</v>
      </c>
    </row>
    <row r="44" spans="2:7" ht="15.75">
      <c r="B44" s="56">
        <v>37</v>
      </c>
      <c r="C44" s="58" t="s">
        <v>814</v>
      </c>
      <c r="D44" s="55">
        <v>242</v>
      </c>
      <c r="E44" s="55">
        <v>2477</v>
      </c>
      <c r="F44" s="55">
        <v>1234</v>
      </c>
      <c r="G44" s="55"/>
    </row>
    <row r="45" spans="2:7" ht="15.75">
      <c r="B45" s="56">
        <v>38</v>
      </c>
      <c r="C45" s="58" t="s">
        <v>815</v>
      </c>
      <c r="D45" s="55">
        <v>127</v>
      </c>
      <c r="E45" s="55">
        <v>2369</v>
      </c>
      <c r="F45" s="55">
        <v>386</v>
      </c>
      <c r="G45" s="55">
        <v>2555</v>
      </c>
    </row>
    <row r="46" spans="2:7" ht="15.75">
      <c r="B46" s="56">
        <v>39</v>
      </c>
      <c r="C46" s="58" t="s">
        <v>816</v>
      </c>
      <c r="D46" s="55">
        <v>228</v>
      </c>
      <c r="E46" s="55">
        <v>2145</v>
      </c>
      <c r="F46" s="55">
        <v>-9796</v>
      </c>
      <c r="G46" s="55">
        <v>-6649</v>
      </c>
    </row>
    <row r="47" spans="2:7" ht="30">
      <c r="B47" s="56">
        <v>40</v>
      </c>
      <c r="C47" s="57" t="s">
        <v>817</v>
      </c>
      <c r="D47" s="55">
        <v>969</v>
      </c>
      <c r="E47" s="55">
        <v>2136</v>
      </c>
      <c r="F47" s="55">
        <v>969</v>
      </c>
      <c r="G47" s="55">
        <v>2136</v>
      </c>
    </row>
    <row r="48" spans="2:7" ht="15.75">
      <c r="B48" s="56">
        <v>41</v>
      </c>
      <c r="C48" s="57" t="s">
        <v>818</v>
      </c>
      <c r="D48" s="55">
        <v>-225</v>
      </c>
      <c r="E48" s="55">
        <v>1869</v>
      </c>
      <c r="F48" s="55">
        <v>-139</v>
      </c>
      <c r="G48" s="55">
        <v>1713</v>
      </c>
    </row>
    <row r="49" spans="2:7" ht="15.75">
      <c r="B49" s="56">
        <v>42</v>
      </c>
      <c r="C49" s="58" t="s">
        <v>819</v>
      </c>
      <c r="D49" s="55">
        <v>829</v>
      </c>
      <c r="E49" s="55">
        <v>1840</v>
      </c>
      <c r="F49" s="55">
        <v>925</v>
      </c>
      <c r="G49" s="55">
        <v>1955</v>
      </c>
    </row>
    <row r="50" spans="2:7" ht="15.75">
      <c r="B50" s="56">
        <v>43</v>
      </c>
      <c r="C50" s="58" t="s">
        <v>820</v>
      </c>
      <c r="D50" s="55">
        <v>638</v>
      </c>
      <c r="E50" s="55">
        <v>1804</v>
      </c>
      <c r="F50" s="55">
        <v>10301</v>
      </c>
      <c r="G50" s="55">
        <v>5623</v>
      </c>
    </row>
    <row r="51" spans="2:7" ht="15.75">
      <c r="B51" s="56">
        <v>44</v>
      </c>
      <c r="C51" s="58" t="s">
        <v>821</v>
      </c>
      <c r="D51" s="55">
        <v>1528</v>
      </c>
      <c r="E51" s="55">
        <v>1763</v>
      </c>
      <c r="F51" s="55">
        <v>1580</v>
      </c>
      <c r="G51" s="55">
        <v>1765</v>
      </c>
    </row>
    <row r="52" spans="2:7" ht="31.5">
      <c r="B52" s="56">
        <v>45</v>
      </c>
      <c r="C52" s="58" t="s">
        <v>822</v>
      </c>
      <c r="D52" s="55">
        <v>324</v>
      </c>
      <c r="E52" s="55">
        <v>1719</v>
      </c>
      <c r="F52" s="55">
        <v>-5680</v>
      </c>
      <c r="G52" s="55">
        <v>-4059</v>
      </c>
    </row>
    <row r="53" spans="2:7" ht="30">
      <c r="B53" s="56">
        <v>46</v>
      </c>
      <c r="C53" s="57" t="s">
        <v>823</v>
      </c>
      <c r="D53" s="55">
        <v>5404</v>
      </c>
      <c r="E53" s="55">
        <v>1527</v>
      </c>
      <c r="F53" s="55">
        <v>9776</v>
      </c>
      <c r="G53" s="55">
        <v>5899</v>
      </c>
    </row>
    <row r="54" spans="2:7" ht="15.75">
      <c r="B54" s="56">
        <v>47</v>
      </c>
      <c r="C54" s="58" t="s">
        <v>824</v>
      </c>
      <c r="D54" s="55">
        <v>14478</v>
      </c>
      <c r="E54" s="55">
        <v>1453</v>
      </c>
      <c r="F54" s="55">
        <v>16896</v>
      </c>
      <c r="G54" s="55"/>
    </row>
    <row r="55" spans="2:7" ht="15.75">
      <c r="B55" s="56">
        <v>48</v>
      </c>
      <c r="C55" s="57" t="s">
        <v>825</v>
      </c>
      <c r="D55" s="55">
        <v>593</v>
      </c>
      <c r="E55" s="55">
        <v>1393</v>
      </c>
      <c r="F55" s="55">
        <v>751</v>
      </c>
      <c r="G55" s="55">
        <v>1395</v>
      </c>
    </row>
    <row r="56" spans="2:7" ht="45">
      <c r="B56" s="56">
        <v>49</v>
      </c>
      <c r="C56" s="57" t="s">
        <v>826</v>
      </c>
      <c r="D56" s="55">
        <v>459</v>
      </c>
      <c r="E56" s="55">
        <v>1378</v>
      </c>
      <c r="F56" s="55">
        <v>490</v>
      </c>
      <c r="G56" s="55">
        <v>1608</v>
      </c>
    </row>
    <row r="57" spans="2:7" ht="15.75">
      <c r="B57" s="56">
        <v>50</v>
      </c>
      <c r="C57" s="57" t="s">
        <v>827</v>
      </c>
      <c r="D57" s="55">
        <v>762</v>
      </c>
      <c r="E57" s="55">
        <v>1361</v>
      </c>
      <c r="F57" s="55">
        <v>771</v>
      </c>
      <c r="G57" s="55">
        <v>1361</v>
      </c>
    </row>
    <row r="58" spans="2:7" ht="15.75">
      <c r="B58" s="56">
        <v>51</v>
      </c>
      <c r="C58" s="57" t="s">
        <v>828</v>
      </c>
      <c r="D58" s="55" t="s">
        <v>788</v>
      </c>
      <c r="E58" s="55">
        <v>1299</v>
      </c>
      <c r="F58" s="55" t="s">
        <v>788</v>
      </c>
      <c r="G58" s="55">
        <v>1299</v>
      </c>
    </row>
    <row r="59" spans="2:7" ht="15.75">
      <c r="B59" s="56">
        <v>52</v>
      </c>
      <c r="C59" s="57" t="s">
        <v>829</v>
      </c>
      <c r="D59" s="55">
        <v>847</v>
      </c>
      <c r="E59" s="55">
        <v>1267</v>
      </c>
      <c r="F59" s="55">
        <v>1131</v>
      </c>
      <c r="G59" s="55">
        <v>1267</v>
      </c>
    </row>
    <row r="60" spans="2:7" ht="15.75">
      <c r="B60" s="56">
        <v>53</v>
      </c>
      <c r="C60" s="57" t="s">
        <v>830</v>
      </c>
      <c r="D60" s="55">
        <v>321</v>
      </c>
      <c r="E60" s="55">
        <v>1205</v>
      </c>
      <c r="F60" s="55">
        <v>200</v>
      </c>
      <c r="G60" s="55">
        <v>1205</v>
      </c>
    </row>
    <row r="61" spans="2:7" ht="15.75">
      <c r="B61" s="56">
        <v>54</v>
      </c>
      <c r="C61" s="57" t="s">
        <v>831</v>
      </c>
      <c r="D61" s="55">
        <v>769</v>
      </c>
      <c r="E61" s="55">
        <v>1194</v>
      </c>
      <c r="F61" s="55">
        <v>20441</v>
      </c>
      <c r="G61" s="55">
        <v>20821</v>
      </c>
    </row>
    <row r="62" spans="2:7" ht="15.75">
      <c r="B62" s="56">
        <v>55</v>
      </c>
      <c r="C62" s="57" t="s">
        <v>832</v>
      </c>
      <c r="D62" s="55">
        <v>25</v>
      </c>
      <c r="E62" s="55">
        <v>1168</v>
      </c>
      <c r="F62" s="55">
        <v>-81168</v>
      </c>
      <c r="G62" s="55">
        <v>-75170</v>
      </c>
    </row>
    <row r="63" spans="2:7" ht="15.75">
      <c r="B63" s="56">
        <v>56</v>
      </c>
      <c r="C63" s="57" t="s">
        <v>833</v>
      </c>
      <c r="D63" s="55">
        <v>-799</v>
      </c>
      <c r="E63" s="55">
        <v>1120</v>
      </c>
      <c r="F63" s="55">
        <v>10743</v>
      </c>
      <c r="G63" s="55">
        <v>11236</v>
      </c>
    </row>
    <row r="64" spans="2:7" ht="15.75">
      <c r="B64" s="56">
        <v>57</v>
      </c>
      <c r="C64" s="58" t="s">
        <v>834</v>
      </c>
      <c r="D64" s="55">
        <v>2084</v>
      </c>
      <c r="E64" s="55">
        <v>1118</v>
      </c>
      <c r="F64" s="55">
        <v>2203</v>
      </c>
      <c r="G64" s="55">
        <v>1237</v>
      </c>
    </row>
    <row r="65" spans="2:7" ht="15.75">
      <c r="B65" s="56">
        <v>58</v>
      </c>
      <c r="C65" s="57" t="s">
        <v>835</v>
      </c>
      <c r="D65" s="55">
        <v>515</v>
      </c>
      <c r="E65" s="55">
        <v>1073</v>
      </c>
      <c r="F65" s="55">
        <v>2639</v>
      </c>
      <c r="G65" s="55">
        <v>4568</v>
      </c>
    </row>
    <row r="66" spans="2:7" ht="15.75">
      <c r="B66" s="56">
        <v>59</v>
      </c>
      <c r="C66" s="58" t="s">
        <v>836</v>
      </c>
      <c r="D66" s="55">
        <v>513</v>
      </c>
      <c r="E66" s="55">
        <v>1065</v>
      </c>
      <c r="F66" s="55">
        <v>1312</v>
      </c>
      <c r="G66" s="55">
        <v>2378</v>
      </c>
    </row>
    <row r="67" spans="2:7" ht="15.75">
      <c r="B67" s="56">
        <v>60</v>
      </c>
      <c r="C67" s="57" t="s">
        <v>837</v>
      </c>
      <c r="D67" s="55">
        <v>67</v>
      </c>
      <c r="E67" s="55">
        <v>1044</v>
      </c>
      <c r="F67" s="55">
        <v>-7164</v>
      </c>
      <c r="G67" s="55">
        <v>-865</v>
      </c>
    </row>
    <row r="68" spans="2:7" ht="30">
      <c r="B68" s="56">
        <v>61</v>
      </c>
      <c r="C68" s="57" t="s">
        <v>838</v>
      </c>
      <c r="D68" s="55">
        <v>388</v>
      </c>
      <c r="E68" s="55">
        <v>1044</v>
      </c>
      <c r="F68" s="55">
        <v>4283</v>
      </c>
      <c r="G68" s="55">
        <v>5348</v>
      </c>
    </row>
    <row r="69" spans="2:7" ht="15.75">
      <c r="B69" s="56">
        <v>62</v>
      </c>
      <c r="C69" s="57" t="s">
        <v>839</v>
      </c>
      <c r="D69" s="55">
        <v>878</v>
      </c>
      <c r="E69" s="55">
        <v>995</v>
      </c>
      <c r="F69" s="55">
        <v>883</v>
      </c>
      <c r="G69" s="55">
        <v>1863</v>
      </c>
    </row>
    <row r="70" spans="2:7" ht="15.75">
      <c r="B70" s="56">
        <v>63</v>
      </c>
      <c r="C70" s="58" t="s">
        <v>840</v>
      </c>
      <c r="D70" s="55">
        <v>-1926</v>
      </c>
      <c r="E70" s="55">
        <v>894</v>
      </c>
      <c r="F70" s="55">
        <v>-1959</v>
      </c>
      <c r="G70" s="55">
        <v>-1065</v>
      </c>
    </row>
    <row r="71" spans="2:7" ht="30">
      <c r="B71" s="56">
        <v>64</v>
      </c>
      <c r="C71" s="57" t="s">
        <v>841</v>
      </c>
      <c r="D71" s="55">
        <v>145</v>
      </c>
      <c r="E71" s="55">
        <v>882</v>
      </c>
      <c r="F71" s="55">
        <v>146</v>
      </c>
      <c r="G71" s="55">
        <v>1028</v>
      </c>
    </row>
    <row r="72" spans="2:7" ht="15.75">
      <c r="B72" s="56">
        <v>65</v>
      </c>
      <c r="C72" s="58" t="s">
        <v>842</v>
      </c>
      <c r="D72" s="55">
        <v>266</v>
      </c>
      <c r="E72" s="55">
        <v>864</v>
      </c>
      <c r="F72" s="55">
        <v>-9477</v>
      </c>
      <c r="G72" s="55">
        <v>-8520</v>
      </c>
    </row>
    <row r="73" spans="2:7" ht="31.5">
      <c r="B73" s="56">
        <v>66</v>
      </c>
      <c r="C73" s="58" t="s">
        <v>843</v>
      </c>
      <c r="D73" s="55">
        <v>611</v>
      </c>
      <c r="E73" s="55">
        <v>823</v>
      </c>
      <c r="F73" s="55">
        <v>3698</v>
      </c>
      <c r="G73" s="55">
        <v>4460</v>
      </c>
    </row>
    <row r="74" spans="2:7" ht="30">
      <c r="B74" s="56">
        <v>67</v>
      </c>
      <c r="C74" s="57" t="s">
        <v>844</v>
      </c>
      <c r="D74" s="55">
        <v>532</v>
      </c>
      <c r="E74" s="55">
        <v>785</v>
      </c>
      <c r="F74" s="55">
        <v>916</v>
      </c>
      <c r="G74" s="55">
        <v>1429</v>
      </c>
    </row>
    <row r="75" spans="2:7" ht="15.75">
      <c r="B75" s="56">
        <v>68</v>
      </c>
      <c r="C75" s="57" t="s">
        <v>845</v>
      </c>
      <c r="D75" s="55">
        <v>174</v>
      </c>
      <c r="E75" s="55">
        <v>741</v>
      </c>
      <c r="F75" s="55">
        <v>497</v>
      </c>
      <c r="G75" s="55">
        <v>742</v>
      </c>
    </row>
    <row r="76" spans="2:7" ht="15.75">
      <c r="B76" s="56">
        <v>69</v>
      </c>
      <c r="C76" s="57" t="s">
        <v>846</v>
      </c>
      <c r="D76" s="55">
        <v>564</v>
      </c>
      <c r="E76" s="55">
        <v>735</v>
      </c>
      <c r="F76" s="55">
        <v>1244</v>
      </c>
      <c r="G76" s="55">
        <v>1339</v>
      </c>
    </row>
    <row r="77" spans="2:7" ht="15.75">
      <c r="B77" s="56">
        <v>70</v>
      </c>
      <c r="C77" s="57" t="s">
        <v>847</v>
      </c>
      <c r="D77" s="55">
        <v>-561</v>
      </c>
      <c r="E77" s="55">
        <v>693</v>
      </c>
      <c r="F77" s="55">
        <v>-2561</v>
      </c>
      <c r="G77" s="55">
        <v>-1743</v>
      </c>
    </row>
    <row r="78" spans="2:7" ht="30">
      <c r="B78" s="56">
        <v>71</v>
      </c>
      <c r="C78" s="57" t="s">
        <v>848</v>
      </c>
      <c r="D78" s="55">
        <v>235</v>
      </c>
      <c r="E78" s="55">
        <v>676</v>
      </c>
      <c r="F78" s="55">
        <v>-11163</v>
      </c>
      <c r="G78" s="55">
        <v>-5226</v>
      </c>
    </row>
    <row r="79" spans="2:7" ht="15.75">
      <c r="B79" s="56">
        <v>72</v>
      </c>
      <c r="C79" s="58" t="s">
        <v>849</v>
      </c>
      <c r="D79" s="55">
        <v>65</v>
      </c>
      <c r="E79" s="55">
        <v>661</v>
      </c>
      <c r="F79" s="55">
        <v>482</v>
      </c>
      <c r="G79" s="55">
        <v>4593</v>
      </c>
    </row>
    <row r="80" spans="2:7" ht="15.75">
      <c r="B80" s="56">
        <v>73</v>
      </c>
      <c r="C80" s="58" t="s">
        <v>850</v>
      </c>
      <c r="D80" s="55">
        <v>1609</v>
      </c>
      <c r="E80" s="55">
        <v>619</v>
      </c>
      <c r="F80" s="55">
        <v>7283</v>
      </c>
      <c r="G80" s="55">
        <v>6309</v>
      </c>
    </row>
    <row r="81" spans="2:7" ht="15.75">
      <c r="B81" s="56">
        <v>74</v>
      </c>
      <c r="C81" s="57" t="s">
        <v>851</v>
      </c>
      <c r="D81" s="55">
        <v>-5</v>
      </c>
      <c r="E81" s="55">
        <v>608</v>
      </c>
      <c r="F81" s="55">
        <v>-576</v>
      </c>
      <c r="G81" s="55">
        <v>32</v>
      </c>
    </row>
    <row r="82" spans="2:7" ht="30">
      <c r="B82" s="56">
        <v>75</v>
      </c>
      <c r="C82" s="57" t="s">
        <v>852</v>
      </c>
      <c r="D82" s="55">
        <v>-5676</v>
      </c>
      <c r="E82" s="55">
        <v>565</v>
      </c>
      <c r="F82" s="55">
        <v>-8514</v>
      </c>
      <c r="G82" s="55">
        <v>-8432</v>
      </c>
    </row>
    <row r="83" spans="2:7" ht="15.75">
      <c r="B83" s="56">
        <v>76</v>
      </c>
      <c r="C83" s="58" t="s">
        <v>853</v>
      </c>
      <c r="D83" s="55">
        <v>242</v>
      </c>
      <c r="E83" s="55">
        <v>553</v>
      </c>
      <c r="F83" s="55">
        <v>728</v>
      </c>
      <c r="G83" s="55">
        <v>1039</v>
      </c>
    </row>
    <row r="84" spans="2:7" ht="15.75">
      <c r="B84" s="56">
        <v>77</v>
      </c>
      <c r="C84" s="58" t="s">
        <v>854</v>
      </c>
      <c r="D84" s="55">
        <v>-37</v>
      </c>
      <c r="E84" s="55">
        <v>544</v>
      </c>
      <c r="F84" s="55">
        <v>-37</v>
      </c>
      <c r="G84" s="55">
        <v>544</v>
      </c>
    </row>
    <row r="85" spans="2:7" ht="15.75">
      <c r="B85" s="56">
        <v>78</v>
      </c>
      <c r="C85" s="57" t="s">
        <v>855</v>
      </c>
      <c r="D85" s="55">
        <v>603</v>
      </c>
      <c r="E85" s="55">
        <v>541</v>
      </c>
      <c r="F85" s="55">
        <v>-1303</v>
      </c>
      <c r="G85" s="55">
        <v>-505</v>
      </c>
    </row>
    <row r="86" spans="2:7" ht="15.75">
      <c r="B86" s="56">
        <v>79</v>
      </c>
      <c r="C86" s="58" t="s">
        <v>856</v>
      </c>
      <c r="D86" s="55">
        <v>107</v>
      </c>
      <c r="E86" s="55">
        <v>535</v>
      </c>
      <c r="F86" s="55">
        <v>107</v>
      </c>
      <c r="G86" s="55">
        <v>535</v>
      </c>
    </row>
    <row r="87" spans="2:7" ht="15.75">
      <c r="B87" s="56">
        <v>80</v>
      </c>
      <c r="C87" s="58" t="s">
        <v>857</v>
      </c>
      <c r="D87" s="55">
        <v>470</v>
      </c>
      <c r="E87" s="55">
        <v>465</v>
      </c>
      <c r="F87" s="55">
        <v>16469</v>
      </c>
      <c r="G87" s="55">
        <v>16946</v>
      </c>
    </row>
    <row r="88" spans="2:7" ht="15.75">
      <c r="B88" s="56">
        <v>81</v>
      </c>
      <c r="C88" s="58" t="s">
        <v>858</v>
      </c>
      <c r="D88" s="55">
        <v>620</v>
      </c>
      <c r="E88" s="55">
        <v>456</v>
      </c>
      <c r="F88" s="55">
        <v>653</v>
      </c>
      <c r="G88" s="55">
        <v>486</v>
      </c>
    </row>
    <row r="89" spans="2:7" ht="15.75">
      <c r="B89" s="56">
        <v>82</v>
      </c>
      <c r="C89" s="57" t="s">
        <v>859</v>
      </c>
      <c r="D89" s="55">
        <v>284</v>
      </c>
      <c r="E89" s="55">
        <v>442</v>
      </c>
      <c r="F89" s="55">
        <v>439</v>
      </c>
      <c r="G89" s="55">
        <v>721</v>
      </c>
    </row>
    <row r="90" spans="2:7" ht="15.75">
      <c r="B90" s="56">
        <v>83</v>
      </c>
      <c r="C90" s="57" t="s">
        <v>860</v>
      </c>
      <c r="D90" s="55">
        <v>39</v>
      </c>
      <c r="E90" s="55">
        <v>436</v>
      </c>
      <c r="F90" s="55">
        <v>50</v>
      </c>
      <c r="G90" s="55">
        <v>470</v>
      </c>
    </row>
    <row r="91" spans="2:7" ht="15.75">
      <c r="B91" s="56">
        <v>84</v>
      </c>
      <c r="C91" s="58" t="s">
        <v>861</v>
      </c>
      <c r="D91" s="55">
        <v>1827</v>
      </c>
      <c r="E91" s="55">
        <v>430</v>
      </c>
      <c r="F91" s="55">
        <v>1869</v>
      </c>
      <c r="G91" s="55">
        <v>-1113</v>
      </c>
    </row>
    <row r="92" spans="2:7" ht="15.75">
      <c r="B92" s="56">
        <v>85</v>
      </c>
      <c r="C92" s="59" t="s">
        <v>862</v>
      </c>
      <c r="D92" s="55">
        <v>48</v>
      </c>
      <c r="E92" s="55">
        <v>410</v>
      </c>
      <c r="F92" s="55">
        <v>2972</v>
      </c>
      <c r="G92" s="55">
        <v>3363</v>
      </c>
    </row>
    <row r="93" spans="2:7" ht="15.75">
      <c r="B93" s="56">
        <v>86</v>
      </c>
      <c r="C93" s="57" t="s">
        <v>863</v>
      </c>
      <c r="D93" s="55">
        <v>10</v>
      </c>
      <c r="E93" s="55">
        <v>407</v>
      </c>
      <c r="F93" s="55">
        <v>-687</v>
      </c>
      <c r="G93" s="55">
        <v>-262</v>
      </c>
    </row>
    <row r="94" spans="2:7" ht="15.75">
      <c r="B94" s="56">
        <v>87</v>
      </c>
      <c r="C94" s="57" t="s">
        <v>864</v>
      </c>
      <c r="D94" s="55">
        <v>565</v>
      </c>
      <c r="E94" s="55">
        <v>381</v>
      </c>
      <c r="F94" s="55">
        <v>-2375</v>
      </c>
      <c r="G94" s="55">
        <v>-1991</v>
      </c>
    </row>
    <row r="95" spans="2:7" ht="15.75">
      <c r="B95" s="56">
        <v>88</v>
      </c>
      <c r="C95" s="57" t="s">
        <v>865</v>
      </c>
      <c r="D95" s="55">
        <v>-1368</v>
      </c>
      <c r="E95" s="55">
        <v>379</v>
      </c>
      <c r="F95" s="55">
        <v>-11880</v>
      </c>
      <c r="G95" s="55">
        <v>-11188</v>
      </c>
    </row>
    <row r="96" spans="2:7" ht="15.75">
      <c r="B96" s="56">
        <v>89</v>
      </c>
      <c r="C96" s="57" t="s">
        <v>866</v>
      </c>
      <c r="D96" s="55">
        <v>-249</v>
      </c>
      <c r="E96" s="55">
        <v>369</v>
      </c>
      <c r="F96" s="55">
        <v>-90</v>
      </c>
      <c r="G96" s="55">
        <v>390</v>
      </c>
    </row>
    <row r="97" spans="2:7" ht="15.75">
      <c r="B97" s="56">
        <v>90</v>
      </c>
      <c r="C97" s="57" t="s">
        <v>867</v>
      </c>
      <c r="D97" s="55">
        <v>293</v>
      </c>
      <c r="E97" s="55">
        <v>314</v>
      </c>
      <c r="F97" s="55">
        <v>293</v>
      </c>
      <c r="G97" s="55">
        <v>314</v>
      </c>
    </row>
    <row r="98" spans="2:7" ht="15.75">
      <c r="B98" s="56">
        <v>91</v>
      </c>
      <c r="C98" s="57" t="s">
        <v>868</v>
      </c>
      <c r="D98" s="55">
        <v>206</v>
      </c>
      <c r="E98" s="55">
        <v>304</v>
      </c>
      <c r="F98" s="55">
        <v>-5355</v>
      </c>
      <c r="G98" s="55">
        <v>-5072</v>
      </c>
    </row>
    <row r="99" spans="2:7" ht="15.75">
      <c r="B99" s="56">
        <v>92</v>
      </c>
      <c r="C99" s="57" t="s">
        <v>869</v>
      </c>
      <c r="D99" s="55">
        <v>736</v>
      </c>
      <c r="E99" s="55">
        <v>292</v>
      </c>
      <c r="F99" s="55">
        <v>736</v>
      </c>
      <c r="G99" s="55">
        <v>292</v>
      </c>
    </row>
    <row r="100" spans="2:7" ht="15.75">
      <c r="B100" s="56">
        <v>93</v>
      </c>
      <c r="C100" s="57" t="s">
        <v>870</v>
      </c>
      <c r="D100" s="55">
        <v>44</v>
      </c>
      <c r="E100" s="55">
        <v>269</v>
      </c>
      <c r="F100" s="55">
        <v>318</v>
      </c>
      <c r="G100" s="55">
        <v>587</v>
      </c>
    </row>
    <row r="101" spans="2:7" ht="15.75">
      <c r="B101" s="56">
        <v>94</v>
      </c>
      <c r="C101" s="58" t="s">
        <v>871</v>
      </c>
      <c r="D101" s="55">
        <v>1583</v>
      </c>
      <c r="E101" s="55">
        <v>258</v>
      </c>
      <c r="F101" s="55">
        <v>1274</v>
      </c>
      <c r="G101" s="55">
        <v>-138</v>
      </c>
    </row>
    <row r="102" spans="2:7" ht="15.75">
      <c r="B102" s="56">
        <v>95</v>
      </c>
      <c r="C102" s="57" t="s">
        <v>872</v>
      </c>
      <c r="D102" s="55">
        <v>66</v>
      </c>
      <c r="E102" s="55">
        <v>255</v>
      </c>
      <c r="F102" s="55">
        <v>515</v>
      </c>
      <c r="G102" s="55">
        <v>770</v>
      </c>
    </row>
    <row r="103" spans="2:7" ht="15.75">
      <c r="B103" s="56">
        <v>96</v>
      </c>
      <c r="C103" s="57" t="s">
        <v>873</v>
      </c>
      <c r="D103" s="55">
        <v>219</v>
      </c>
      <c r="E103" s="55">
        <v>254</v>
      </c>
      <c r="F103" s="55">
        <v>224</v>
      </c>
      <c r="G103" s="55">
        <v>254</v>
      </c>
    </row>
    <row r="104" spans="2:7" ht="15.75">
      <c r="B104" s="56">
        <v>97</v>
      </c>
      <c r="C104" s="57" t="s">
        <v>874</v>
      </c>
      <c r="D104" s="55">
        <v>65</v>
      </c>
      <c r="E104" s="55">
        <v>227</v>
      </c>
      <c r="F104" s="55">
        <v>245</v>
      </c>
      <c r="G104" s="55">
        <v>472</v>
      </c>
    </row>
    <row r="105" spans="2:7" ht="15.75">
      <c r="B105" s="56">
        <v>98</v>
      </c>
      <c r="C105" s="58" t="s">
        <v>875</v>
      </c>
      <c r="D105" s="55">
        <v>33</v>
      </c>
      <c r="E105" s="55">
        <v>219</v>
      </c>
      <c r="F105" s="55">
        <v>122</v>
      </c>
      <c r="G105" s="55">
        <v>338</v>
      </c>
    </row>
    <row r="106" spans="2:7" ht="15.75">
      <c r="B106" s="56">
        <v>99</v>
      </c>
      <c r="C106" s="58" t="s">
        <v>876</v>
      </c>
      <c r="D106" s="55">
        <v>195</v>
      </c>
      <c r="E106" s="55">
        <v>217</v>
      </c>
      <c r="F106" s="55">
        <v>4955</v>
      </c>
      <c r="G106" s="55">
        <v>5239</v>
      </c>
    </row>
    <row r="107" spans="2:7" ht="15.75">
      <c r="B107" s="56">
        <v>100</v>
      </c>
      <c r="C107" s="57" t="s">
        <v>877</v>
      </c>
      <c r="D107" s="55">
        <v>781</v>
      </c>
      <c r="E107" s="55">
        <v>215</v>
      </c>
      <c r="F107" s="55">
        <v>1960</v>
      </c>
      <c r="G107" s="55">
        <v>2097</v>
      </c>
    </row>
    <row r="108" spans="2:7" ht="15.75">
      <c r="B108" s="56">
        <v>101</v>
      </c>
      <c r="C108" s="58" t="s">
        <v>878</v>
      </c>
      <c r="D108" s="55">
        <v>212</v>
      </c>
      <c r="E108" s="55">
        <v>209</v>
      </c>
      <c r="F108" s="55">
        <v>147</v>
      </c>
      <c r="G108" s="55">
        <v>-215</v>
      </c>
    </row>
    <row r="109" spans="2:7" ht="30">
      <c r="B109" s="56">
        <v>102</v>
      </c>
      <c r="C109" s="57" t="s">
        <v>879</v>
      </c>
      <c r="D109" s="55">
        <v>167</v>
      </c>
      <c r="E109" s="55">
        <v>208</v>
      </c>
      <c r="F109" s="55">
        <v>571</v>
      </c>
      <c r="G109" s="55">
        <v>763</v>
      </c>
    </row>
    <row r="110" spans="2:7" ht="15.75">
      <c r="B110" s="56">
        <v>103</v>
      </c>
      <c r="C110" s="57" t="s">
        <v>880</v>
      </c>
      <c r="D110" s="55">
        <v>396</v>
      </c>
      <c r="E110" s="55">
        <v>204</v>
      </c>
      <c r="F110" s="55">
        <v>526</v>
      </c>
      <c r="G110" s="55">
        <v>734</v>
      </c>
    </row>
    <row r="111" spans="2:7" ht="15.75">
      <c r="B111" s="56">
        <v>104</v>
      </c>
      <c r="C111" s="57" t="s">
        <v>881</v>
      </c>
      <c r="D111" s="55">
        <v>340</v>
      </c>
      <c r="E111" s="55">
        <v>196</v>
      </c>
      <c r="F111" s="55">
        <v>469</v>
      </c>
      <c r="G111" s="55">
        <v>528</v>
      </c>
    </row>
    <row r="112" spans="2:7" ht="15.75">
      <c r="B112" s="56">
        <v>105</v>
      </c>
      <c r="C112" s="57" t="s">
        <v>882</v>
      </c>
      <c r="D112" s="55">
        <v>36</v>
      </c>
      <c r="E112" s="55">
        <v>194</v>
      </c>
      <c r="F112" s="55">
        <v>85</v>
      </c>
      <c r="G112" s="55">
        <v>275</v>
      </c>
    </row>
    <row r="113" spans="2:7" ht="15.75">
      <c r="B113" s="56">
        <v>106</v>
      </c>
      <c r="C113" s="58" t="s">
        <v>883</v>
      </c>
      <c r="D113" s="55">
        <v>276</v>
      </c>
      <c r="E113" s="55">
        <v>192</v>
      </c>
      <c r="F113" s="55">
        <v>402</v>
      </c>
      <c r="G113" s="55">
        <v>594</v>
      </c>
    </row>
    <row r="114" spans="2:7" ht="15.75">
      <c r="B114" s="56">
        <v>107</v>
      </c>
      <c r="C114" s="57" t="s">
        <v>884</v>
      </c>
      <c r="D114" s="55">
        <v>-108</v>
      </c>
      <c r="E114" s="55">
        <v>162</v>
      </c>
      <c r="F114" s="55">
        <v>-146</v>
      </c>
      <c r="G114" s="55">
        <v>167</v>
      </c>
    </row>
    <row r="115" spans="2:7" ht="15.75">
      <c r="B115" s="56">
        <v>108</v>
      </c>
      <c r="C115" s="57" t="s">
        <v>885</v>
      </c>
      <c r="D115" s="55">
        <v>274</v>
      </c>
      <c r="E115" s="55">
        <v>162</v>
      </c>
      <c r="F115" s="55">
        <v>505</v>
      </c>
      <c r="G115" s="55">
        <v>667</v>
      </c>
    </row>
    <row r="116" spans="2:7" ht="15.75">
      <c r="B116" s="56">
        <v>109</v>
      </c>
      <c r="C116" s="57" t="s">
        <v>886</v>
      </c>
      <c r="D116" s="55">
        <v>464</v>
      </c>
      <c r="E116" s="55">
        <v>155</v>
      </c>
      <c r="F116" s="55">
        <v>-1304</v>
      </c>
      <c r="G116" s="55">
        <v>-748</v>
      </c>
    </row>
    <row r="117" spans="2:7" ht="15.75">
      <c r="B117" s="56">
        <v>110</v>
      </c>
      <c r="C117" s="57" t="s">
        <v>887</v>
      </c>
      <c r="D117" s="55">
        <v>-56</v>
      </c>
      <c r="E117" s="55">
        <v>141</v>
      </c>
      <c r="F117" s="55">
        <v>-549</v>
      </c>
      <c r="G117" s="55">
        <v>-297</v>
      </c>
    </row>
    <row r="118" spans="2:7" ht="15.75">
      <c r="B118" s="56">
        <v>111</v>
      </c>
      <c r="C118" s="58" t="s">
        <v>888</v>
      </c>
      <c r="D118" s="55">
        <v>236</v>
      </c>
      <c r="E118" s="55">
        <v>134</v>
      </c>
      <c r="F118" s="55">
        <v>-784</v>
      </c>
      <c r="G118" s="55">
        <v>-684</v>
      </c>
    </row>
    <row r="119" spans="2:7" ht="30">
      <c r="B119" s="56">
        <v>112</v>
      </c>
      <c r="C119" s="60" t="s">
        <v>889</v>
      </c>
      <c r="D119" s="55" t="s">
        <v>788</v>
      </c>
      <c r="E119" s="55">
        <v>132</v>
      </c>
      <c r="F119" s="55" t="s">
        <v>788</v>
      </c>
      <c r="G119" s="55" t="s">
        <v>788</v>
      </c>
    </row>
    <row r="120" spans="2:7" ht="15.75">
      <c r="B120" s="56">
        <v>113</v>
      </c>
      <c r="C120" s="57" t="s">
        <v>890</v>
      </c>
      <c r="D120" s="55">
        <v>38</v>
      </c>
      <c r="E120" s="55">
        <v>126</v>
      </c>
      <c r="F120" s="55">
        <v>1452</v>
      </c>
      <c r="G120" s="55">
        <v>1525</v>
      </c>
    </row>
    <row r="121" spans="2:7" ht="15.75">
      <c r="B121" s="56">
        <v>114</v>
      </c>
      <c r="C121" s="57" t="s">
        <v>891</v>
      </c>
      <c r="D121" s="55">
        <v>9</v>
      </c>
      <c r="E121" s="55">
        <v>125</v>
      </c>
      <c r="F121" s="55">
        <v>-20</v>
      </c>
      <c r="G121" s="55">
        <v>105</v>
      </c>
    </row>
    <row r="122" spans="2:7" ht="30">
      <c r="B122" s="56">
        <v>115</v>
      </c>
      <c r="C122" s="57" t="s">
        <v>892</v>
      </c>
      <c r="D122" s="55">
        <v>344</v>
      </c>
      <c r="E122" s="55">
        <v>124</v>
      </c>
      <c r="F122" s="55">
        <v>-189</v>
      </c>
      <c r="G122" s="55">
        <v>-63</v>
      </c>
    </row>
    <row r="123" spans="2:7" ht="15.75">
      <c r="B123" s="56">
        <v>116</v>
      </c>
      <c r="C123" s="57" t="s">
        <v>893</v>
      </c>
      <c r="D123" s="55">
        <v>407</v>
      </c>
      <c r="E123" s="55">
        <v>123</v>
      </c>
      <c r="F123" s="55">
        <v>557</v>
      </c>
      <c r="G123" s="55">
        <v>640</v>
      </c>
    </row>
    <row r="124" spans="2:7" ht="15.75">
      <c r="B124" s="56">
        <v>117</v>
      </c>
      <c r="C124" s="57" t="s">
        <v>894</v>
      </c>
      <c r="D124" s="55">
        <v>534</v>
      </c>
      <c r="E124" s="55">
        <v>122</v>
      </c>
      <c r="F124" s="55">
        <v>534</v>
      </c>
      <c r="G124" s="55">
        <v>122</v>
      </c>
    </row>
    <row r="125" spans="2:7" ht="15.75">
      <c r="B125" s="56">
        <v>118</v>
      </c>
      <c r="C125" s="58" t="s">
        <v>895</v>
      </c>
      <c r="D125" s="55">
        <v>203</v>
      </c>
      <c r="E125" s="55">
        <v>118</v>
      </c>
      <c r="F125" s="55">
        <v>881</v>
      </c>
      <c r="G125" s="55">
        <v>999</v>
      </c>
    </row>
    <row r="126" spans="2:7" ht="15.75">
      <c r="B126" s="56">
        <v>119</v>
      </c>
      <c r="C126" s="58" t="s">
        <v>896</v>
      </c>
      <c r="D126" s="55">
        <v>66</v>
      </c>
      <c r="E126" s="55">
        <v>118</v>
      </c>
      <c r="F126" s="55">
        <v>2220</v>
      </c>
      <c r="G126" s="55">
        <v>280</v>
      </c>
    </row>
    <row r="127" spans="2:7" ht="15.75">
      <c r="B127" s="56">
        <v>120</v>
      </c>
      <c r="C127" s="57" t="s">
        <v>897</v>
      </c>
      <c r="D127" s="55">
        <v>0</v>
      </c>
      <c r="E127" s="55">
        <v>113</v>
      </c>
      <c r="F127" s="55">
        <v>82</v>
      </c>
      <c r="G127" s="55">
        <v>195</v>
      </c>
    </row>
    <row r="128" spans="2:7" ht="15.75">
      <c r="B128" s="56">
        <v>121</v>
      </c>
      <c r="C128" s="57" t="s">
        <v>898</v>
      </c>
      <c r="D128" s="55">
        <v>1921</v>
      </c>
      <c r="E128" s="55">
        <v>109</v>
      </c>
      <c r="F128" s="55">
        <v>7994</v>
      </c>
      <c r="G128" s="55">
        <v>8142</v>
      </c>
    </row>
    <row r="129" spans="2:7" ht="30">
      <c r="B129" s="56">
        <v>122</v>
      </c>
      <c r="C129" s="57" t="s">
        <v>899</v>
      </c>
      <c r="D129" s="55">
        <v>2495</v>
      </c>
      <c r="E129" s="55">
        <v>104</v>
      </c>
      <c r="F129" s="55">
        <v>2495</v>
      </c>
      <c r="G129" s="55">
        <v>104</v>
      </c>
    </row>
    <row r="130" spans="2:7" ht="30">
      <c r="B130" s="56">
        <v>123</v>
      </c>
      <c r="C130" s="57" t="s">
        <v>900</v>
      </c>
      <c r="D130" s="55">
        <v>-51</v>
      </c>
      <c r="E130" s="55">
        <v>103</v>
      </c>
      <c r="F130" s="55">
        <v>-561</v>
      </c>
      <c r="G130" s="55">
        <v>-458</v>
      </c>
    </row>
    <row r="131" spans="2:7" ht="15.75">
      <c r="B131" s="56">
        <v>124</v>
      </c>
      <c r="C131" s="57" t="s">
        <v>901</v>
      </c>
      <c r="D131" s="55">
        <v>-231</v>
      </c>
      <c r="E131" s="55">
        <v>103</v>
      </c>
      <c r="F131" s="55">
        <v>-335</v>
      </c>
      <c r="G131" s="55">
        <v>-237</v>
      </c>
    </row>
    <row r="132" spans="2:7" ht="15.75">
      <c r="B132" s="56">
        <v>125</v>
      </c>
      <c r="C132" s="57" t="s">
        <v>902</v>
      </c>
      <c r="D132" s="55">
        <v>136</v>
      </c>
      <c r="E132" s="55">
        <v>102</v>
      </c>
      <c r="F132" s="55">
        <v>343</v>
      </c>
      <c r="G132" s="55">
        <v>445</v>
      </c>
    </row>
    <row r="133" spans="2:7" ht="15.75">
      <c r="B133" s="56">
        <v>126</v>
      </c>
      <c r="C133" s="57" t="s">
        <v>903</v>
      </c>
      <c r="D133" s="55">
        <v>14</v>
      </c>
      <c r="E133" s="55">
        <v>97</v>
      </c>
      <c r="F133" s="55">
        <v>38</v>
      </c>
      <c r="G133" s="55">
        <v>448</v>
      </c>
    </row>
    <row r="134" spans="2:7" ht="15.75">
      <c r="B134" s="56">
        <v>127</v>
      </c>
      <c r="C134" s="57" t="s">
        <v>904</v>
      </c>
      <c r="D134" s="55">
        <v>-147</v>
      </c>
      <c r="E134" s="55">
        <v>91</v>
      </c>
      <c r="F134" s="55">
        <v>17</v>
      </c>
      <c r="G134" s="55">
        <v>116</v>
      </c>
    </row>
    <row r="135" spans="2:7" ht="15.75">
      <c r="B135" s="56">
        <v>128</v>
      </c>
      <c r="C135" s="58" t="s">
        <v>905</v>
      </c>
      <c r="D135" s="55">
        <v>268</v>
      </c>
      <c r="E135" s="55">
        <v>75</v>
      </c>
      <c r="F135" s="55">
        <v>10225</v>
      </c>
      <c r="G135" s="55">
        <v>11059</v>
      </c>
    </row>
    <row r="136" spans="2:7" ht="31.5">
      <c r="B136" s="56">
        <v>129</v>
      </c>
      <c r="C136" s="58" t="s">
        <v>906</v>
      </c>
      <c r="D136" s="55">
        <v>91</v>
      </c>
      <c r="E136" s="55">
        <v>74</v>
      </c>
      <c r="F136" s="55">
        <v>-144</v>
      </c>
      <c r="G136" s="55">
        <v>74</v>
      </c>
    </row>
    <row r="137" spans="2:7" ht="15.75">
      <c r="B137" s="56">
        <v>130</v>
      </c>
      <c r="C137" s="57" t="s">
        <v>907</v>
      </c>
      <c r="D137" s="55">
        <v>622</v>
      </c>
      <c r="E137" s="55">
        <v>73</v>
      </c>
      <c r="F137" s="55">
        <v>641</v>
      </c>
      <c r="G137" s="55">
        <v>79</v>
      </c>
    </row>
    <row r="138" spans="2:7" ht="15.75">
      <c r="B138" s="56">
        <v>131</v>
      </c>
      <c r="C138" s="57" t="s">
        <v>908</v>
      </c>
      <c r="D138" s="55">
        <v>108</v>
      </c>
      <c r="E138" s="55">
        <v>70</v>
      </c>
      <c r="F138" s="55">
        <v>847</v>
      </c>
      <c r="G138" s="55">
        <v>1187</v>
      </c>
    </row>
    <row r="139" spans="2:7" ht="15.75">
      <c r="B139" s="56">
        <v>132</v>
      </c>
      <c r="C139" s="57" t="s">
        <v>909</v>
      </c>
      <c r="D139" s="55">
        <v>15</v>
      </c>
      <c r="E139" s="55">
        <v>70</v>
      </c>
      <c r="F139" s="55">
        <v>55</v>
      </c>
      <c r="G139" s="55">
        <v>181</v>
      </c>
    </row>
    <row r="140" spans="2:7" ht="31.5">
      <c r="B140" s="56">
        <v>133</v>
      </c>
      <c r="C140" s="58" t="s">
        <v>910</v>
      </c>
      <c r="D140" s="55">
        <v>-88</v>
      </c>
      <c r="E140" s="55">
        <v>68</v>
      </c>
      <c r="F140" s="55">
        <v>-56</v>
      </c>
      <c r="G140" s="55">
        <v>13</v>
      </c>
    </row>
    <row r="141" spans="2:7" ht="15.75">
      <c r="B141" s="56">
        <v>134</v>
      </c>
      <c r="C141" s="57" t="s">
        <v>911</v>
      </c>
      <c r="D141" s="55">
        <v>74</v>
      </c>
      <c r="E141" s="55">
        <v>68</v>
      </c>
      <c r="F141" s="55">
        <v>-43</v>
      </c>
      <c r="G141" s="55">
        <v>25</v>
      </c>
    </row>
    <row r="142" spans="2:7" ht="15.75">
      <c r="B142" s="56">
        <v>135</v>
      </c>
      <c r="C142" s="58" t="s">
        <v>912</v>
      </c>
      <c r="D142" s="55">
        <v>63</v>
      </c>
      <c r="E142" s="55">
        <v>67</v>
      </c>
      <c r="F142" s="55">
        <v>177</v>
      </c>
      <c r="G142" s="55">
        <v>140</v>
      </c>
    </row>
    <row r="143" spans="2:7" ht="15.75">
      <c r="B143" s="56">
        <v>136</v>
      </c>
      <c r="C143" s="58" t="s">
        <v>913</v>
      </c>
      <c r="D143" s="55">
        <v>-106</v>
      </c>
      <c r="E143" s="55">
        <v>64</v>
      </c>
      <c r="F143" s="55">
        <v>-75</v>
      </c>
      <c r="G143" s="55">
        <v>-11</v>
      </c>
    </row>
    <row r="144" spans="2:7" ht="15.75">
      <c r="B144" s="56">
        <v>137</v>
      </c>
      <c r="C144" s="57" t="s">
        <v>914</v>
      </c>
      <c r="D144" s="55">
        <v>59</v>
      </c>
      <c r="E144" s="55">
        <v>60</v>
      </c>
      <c r="F144" s="55">
        <v>200</v>
      </c>
      <c r="G144" s="55">
        <v>228</v>
      </c>
    </row>
    <row r="145" spans="2:7" ht="15.75">
      <c r="B145" s="56">
        <v>138</v>
      </c>
      <c r="C145" s="58" t="s">
        <v>915</v>
      </c>
      <c r="D145" s="55">
        <v>230</v>
      </c>
      <c r="E145" s="55">
        <v>58</v>
      </c>
      <c r="F145" s="55">
        <v>-101</v>
      </c>
      <c r="G145" s="55">
        <v>-169</v>
      </c>
    </row>
    <row r="146" spans="2:7" ht="15.75">
      <c r="B146" s="56">
        <v>139</v>
      </c>
      <c r="C146" s="58" t="s">
        <v>916</v>
      </c>
      <c r="D146" s="55">
        <v>4334</v>
      </c>
      <c r="E146" s="55">
        <v>57</v>
      </c>
      <c r="F146" s="55">
        <v>4650</v>
      </c>
      <c r="G146" s="55">
        <v>74</v>
      </c>
    </row>
    <row r="147" spans="2:7" ht="15.75">
      <c r="B147" s="56">
        <v>140</v>
      </c>
      <c r="C147" s="57" t="s">
        <v>917</v>
      </c>
      <c r="D147" s="55">
        <v>535</v>
      </c>
      <c r="E147" s="55">
        <v>56</v>
      </c>
      <c r="F147" s="55">
        <v>-140</v>
      </c>
      <c r="G147" s="55">
        <v>-7</v>
      </c>
    </row>
    <row r="148" spans="2:7" ht="15.75">
      <c r="B148" s="56">
        <v>141</v>
      </c>
      <c r="C148" s="58" t="s">
        <v>918</v>
      </c>
      <c r="D148" s="55">
        <v>107</v>
      </c>
      <c r="E148" s="55">
        <v>54</v>
      </c>
      <c r="F148" s="55">
        <v>1630</v>
      </c>
      <c r="G148" s="55">
        <v>1673</v>
      </c>
    </row>
    <row r="149" spans="2:7" ht="15.75">
      <c r="B149" s="56">
        <v>142</v>
      </c>
      <c r="C149" s="57" t="s">
        <v>919</v>
      </c>
      <c r="D149" s="55">
        <v>-3</v>
      </c>
      <c r="E149" s="55">
        <v>49</v>
      </c>
      <c r="F149" s="55">
        <v>3</v>
      </c>
      <c r="G149" s="55">
        <v>19</v>
      </c>
    </row>
    <row r="150" spans="2:7" ht="15.75">
      <c r="B150" s="56">
        <v>143</v>
      </c>
      <c r="C150" s="58" t="s">
        <v>920</v>
      </c>
      <c r="D150" s="55">
        <v>66</v>
      </c>
      <c r="E150" s="55">
        <v>47</v>
      </c>
      <c r="F150" s="55">
        <v>-3519</v>
      </c>
      <c r="G150" s="55">
        <v>-816</v>
      </c>
    </row>
    <row r="151" spans="2:7" ht="15.75">
      <c r="B151" s="56">
        <v>144</v>
      </c>
      <c r="C151" s="57" t="s">
        <v>921</v>
      </c>
      <c r="D151" s="55">
        <v>0</v>
      </c>
      <c r="E151" s="55">
        <v>46</v>
      </c>
      <c r="F151" s="55">
        <v>-304</v>
      </c>
      <c r="G151" s="55">
        <v>-2128</v>
      </c>
    </row>
    <row r="152" spans="2:7" ht="30">
      <c r="B152" s="56">
        <v>145</v>
      </c>
      <c r="C152" s="57" t="s">
        <v>922</v>
      </c>
      <c r="D152" s="55">
        <v>-8</v>
      </c>
      <c r="E152" s="55">
        <v>44</v>
      </c>
      <c r="F152" s="55">
        <v>832</v>
      </c>
      <c r="G152" s="55">
        <v>883</v>
      </c>
    </row>
    <row r="153" spans="2:7" ht="15.75">
      <c r="B153" s="56">
        <v>146</v>
      </c>
      <c r="C153" s="58" t="s">
        <v>923</v>
      </c>
      <c r="D153" s="55">
        <v>-33</v>
      </c>
      <c r="E153" s="55">
        <v>43</v>
      </c>
      <c r="F153" s="55">
        <v>72</v>
      </c>
      <c r="G153" s="55">
        <v>152</v>
      </c>
    </row>
    <row r="154" spans="2:7" ht="15.75">
      <c r="B154" s="56">
        <v>147</v>
      </c>
      <c r="C154" s="57" t="s">
        <v>924</v>
      </c>
      <c r="D154" s="55">
        <v>-416</v>
      </c>
      <c r="E154" s="55">
        <v>40</v>
      </c>
      <c r="F154" s="55">
        <v>-425</v>
      </c>
      <c r="G154" s="55">
        <v>46</v>
      </c>
    </row>
    <row r="155" spans="2:7" ht="15.75">
      <c r="B155" s="56">
        <v>148</v>
      </c>
      <c r="C155" s="57" t="s">
        <v>925</v>
      </c>
      <c r="D155" s="55">
        <v>30</v>
      </c>
      <c r="E155" s="55">
        <v>39</v>
      </c>
      <c r="F155" s="55">
        <v>24</v>
      </c>
      <c r="G155" s="55">
        <v>42</v>
      </c>
    </row>
    <row r="156" spans="2:7" ht="31.5">
      <c r="B156" s="56">
        <v>149</v>
      </c>
      <c r="C156" s="58" t="s">
        <v>926</v>
      </c>
      <c r="D156" s="55">
        <v>46</v>
      </c>
      <c r="E156" s="55">
        <v>38</v>
      </c>
      <c r="F156" s="55">
        <v>46</v>
      </c>
      <c r="G156" s="55">
        <v>38</v>
      </c>
    </row>
    <row r="157" spans="2:7" ht="15.75">
      <c r="B157" s="56">
        <v>150</v>
      </c>
      <c r="C157" s="57" t="s">
        <v>927</v>
      </c>
      <c r="D157" s="55">
        <v>21</v>
      </c>
      <c r="E157" s="55">
        <v>37</v>
      </c>
      <c r="F157" s="55">
        <v>103</v>
      </c>
      <c r="G157" s="55">
        <v>38</v>
      </c>
    </row>
    <row r="158" spans="2:7" ht="15.75">
      <c r="B158" s="56">
        <v>151</v>
      </c>
      <c r="C158" s="57" t="s">
        <v>928</v>
      </c>
      <c r="D158" s="55">
        <v>-45</v>
      </c>
      <c r="E158" s="55">
        <v>36</v>
      </c>
      <c r="F158" s="55">
        <v>401</v>
      </c>
      <c r="G158" s="55">
        <v>-365</v>
      </c>
    </row>
    <row r="159" spans="2:7" ht="15.75">
      <c r="B159" s="56">
        <v>152</v>
      </c>
      <c r="C159" s="58" t="s">
        <v>929</v>
      </c>
      <c r="D159" s="55">
        <v>31</v>
      </c>
      <c r="E159" s="55">
        <v>35</v>
      </c>
      <c r="F159" s="55">
        <v>33</v>
      </c>
      <c r="G159" s="55">
        <v>38</v>
      </c>
    </row>
    <row r="160" spans="2:7" ht="15.75">
      <c r="B160" s="56">
        <v>153</v>
      </c>
      <c r="C160" s="57" t="s">
        <v>930</v>
      </c>
      <c r="D160" s="55">
        <v>257</v>
      </c>
      <c r="E160" s="55">
        <v>35</v>
      </c>
      <c r="F160" s="55">
        <v>257</v>
      </c>
      <c r="G160" s="55">
        <v>174</v>
      </c>
    </row>
    <row r="161" spans="2:7" ht="15.75">
      <c r="B161" s="56">
        <v>154</v>
      </c>
      <c r="C161" s="58" t="s">
        <v>931</v>
      </c>
      <c r="D161" s="55">
        <v>2</v>
      </c>
      <c r="E161" s="55">
        <v>34</v>
      </c>
      <c r="F161" s="55">
        <v>-5</v>
      </c>
      <c r="G161" s="55">
        <v>28</v>
      </c>
    </row>
    <row r="162" spans="2:7" ht="45">
      <c r="B162" s="56">
        <v>155</v>
      </c>
      <c r="C162" s="57" t="s">
        <v>932</v>
      </c>
      <c r="D162" s="55">
        <v>43</v>
      </c>
      <c r="E162" s="55">
        <v>30</v>
      </c>
      <c r="F162" s="55">
        <v>43</v>
      </c>
      <c r="G162" s="55">
        <v>30</v>
      </c>
    </row>
    <row r="163" spans="2:7" ht="15.75">
      <c r="B163" s="56">
        <v>156</v>
      </c>
      <c r="C163" s="57" t="s">
        <v>933</v>
      </c>
      <c r="D163" s="55">
        <v>25</v>
      </c>
      <c r="E163" s="55">
        <v>25</v>
      </c>
      <c r="F163" s="55">
        <v>40</v>
      </c>
      <c r="G163" s="55">
        <v>25</v>
      </c>
    </row>
    <row r="164" spans="2:7" ht="15.75">
      <c r="B164" s="56">
        <v>157</v>
      </c>
      <c r="C164" s="58" t="s">
        <v>934</v>
      </c>
      <c r="D164" s="55">
        <v>35</v>
      </c>
      <c r="E164" s="55">
        <v>24</v>
      </c>
      <c r="F164" s="55">
        <v>22</v>
      </c>
      <c r="G164" s="55">
        <v>15</v>
      </c>
    </row>
    <row r="165" spans="2:7" ht="15.75">
      <c r="B165" s="56">
        <v>158</v>
      </c>
      <c r="C165" s="57" t="s">
        <v>935</v>
      </c>
      <c r="D165" s="55">
        <v>20</v>
      </c>
      <c r="E165" s="55">
        <v>24</v>
      </c>
      <c r="F165" s="55">
        <v>-43</v>
      </c>
      <c r="G165" s="55">
        <v>14</v>
      </c>
    </row>
    <row r="166" spans="2:7" ht="30">
      <c r="B166" s="56">
        <v>159</v>
      </c>
      <c r="C166" s="57" t="s">
        <v>936</v>
      </c>
      <c r="D166" s="55">
        <v>-15</v>
      </c>
      <c r="E166" s="55">
        <v>22</v>
      </c>
      <c r="F166" s="55">
        <v>-33</v>
      </c>
      <c r="G166" s="55">
        <v>18</v>
      </c>
    </row>
    <row r="167" spans="2:7" ht="15.75">
      <c r="B167" s="56">
        <v>160</v>
      </c>
      <c r="C167" s="57" t="s">
        <v>937</v>
      </c>
      <c r="D167" s="55">
        <v>-396</v>
      </c>
      <c r="E167" s="55">
        <v>22</v>
      </c>
      <c r="F167" s="55">
        <v>-2521</v>
      </c>
      <c r="G167" s="55">
        <v>-2024</v>
      </c>
    </row>
    <row r="168" spans="2:7" ht="15.75">
      <c r="B168" s="56">
        <v>161</v>
      </c>
      <c r="C168" s="58" t="s">
        <v>938</v>
      </c>
      <c r="D168" s="55">
        <v>54</v>
      </c>
      <c r="E168" s="55">
        <v>21</v>
      </c>
      <c r="F168" s="55">
        <v>347</v>
      </c>
      <c r="G168" s="55">
        <v>318</v>
      </c>
    </row>
    <row r="169" spans="2:7" ht="15.75">
      <c r="B169" s="56">
        <v>162</v>
      </c>
      <c r="C169" s="57" t="s">
        <v>939</v>
      </c>
      <c r="D169" s="55">
        <v>27</v>
      </c>
      <c r="E169" s="55">
        <v>20</v>
      </c>
      <c r="F169" s="55">
        <v>27</v>
      </c>
      <c r="G169" s="55">
        <v>20</v>
      </c>
    </row>
    <row r="170" spans="2:7" ht="15.75">
      <c r="B170" s="56">
        <v>163</v>
      </c>
      <c r="C170" s="57" t="s">
        <v>940</v>
      </c>
      <c r="D170" s="55">
        <v>-20</v>
      </c>
      <c r="E170" s="55">
        <v>20</v>
      </c>
      <c r="F170" s="55">
        <v>-234</v>
      </c>
      <c r="G170" s="55">
        <v>-214</v>
      </c>
    </row>
    <row r="171" spans="2:7" ht="15.75">
      <c r="B171" s="56">
        <v>164</v>
      </c>
      <c r="C171" s="57" t="s">
        <v>941</v>
      </c>
      <c r="D171" s="55">
        <v>56</v>
      </c>
      <c r="E171" s="55">
        <v>20</v>
      </c>
      <c r="F171" s="55">
        <v>-87</v>
      </c>
      <c r="G171" s="55">
        <v>-67</v>
      </c>
    </row>
    <row r="172" spans="2:7" ht="15.75">
      <c r="B172" s="56">
        <v>165</v>
      </c>
      <c r="C172" s="57" t="s">
        <v>942</v>
      </c>
      <c r="D172" s="55">
        <v>-51</v>
      </c>
      <c r="E172" s="55">
        <v>19</v>
      </c>
      <c r="F172" s="55">
        <v>-336</v>
      </c>
      <c r="G172" s="55">
        <v>-317</v>
      </c>
    </row>
    <row r="173" spans="2:7" ht="15.75">
      <c r="B173" s="56">
        <v>166</v>
      </c>
      <c r="C173" s="57" t="s">
        <v>943</v>
      </c>
      <c r="D173" s="55">
        <v>20</v>
      </c>
      <c r="E173" s="55">
        <v>18</v>
      </c>
      <c r="F173" s="55">
        <v>28</v>
      </c>
      <c r="G173" s="55">
        <v>46</v>
      </c>
    </row>
    <row r="174" spans="2:7" ht="31.5">
      <c r="B174" s="56">
        <v>167</v>
      </c>
      <c r="C174" s="58" t="s">
        <v>944</v>
      </c>
      <c r="D174" s="55">
        <v>-14</v>
      </c>
      <c r="E174" s="55">
        <v>17</v>
      </c>
      <c r="F174" s="55">
        <v>-70</v>
      </c>
      <c r="G174" s="55">
        <v>-54</v>
      </c>
    </row>
    <row r="175" spans="2:7" ht="15.75">
      <c r="B175" s="56">
        <v>168</v>
      </c>
      <c r="C175" s="58" t="s">
        <v>945</v>
      </c>
      <c r="D175" s="55">
        <v>10</v>
      </c>
      <c r="E175" s="55">
        <v>17</v>
      </c>
      <c r="F175" s="55">
        <v>94</v>
      </c>
      <c r="G175" s="55">
        <v>111</v>
      </c>
    </row>
    <row r="176" spans="2:7" ht="15.75">
      <c r="B176" s="56">
        <v>169</v>
      </c>
      <c r="C176" s="57" t="s">
        <v>946</v>
      </c>
      <c r="D176" s="55">
        <v>-269</v>
      </c>
      <c r="E176" s="55">
        <v>17</v>
      </c>
      <c r="F176" s="55">
        <v>736</v>
      </c>
      <c r="G176" s="55">
        <v>761</v>
      </c>
    </row>
    <row r="177" spans="2:7" ht="15.75">
      <c r="B177" s="56">
        <v>170</v>
      </c>
      <c r="C177" s="57" t="s">
        <v>947</v>
      </c>
      <c r="D177" s="55">
        <v>6</v>
      </c>
      <c r="E177" s="55">
        <v>14</v>
      </c>
      <c r="F177" s="55">
        <v>-268</v>
      </c>
      <c r="G177" s="55">
        <v>55</v>
      </c>
    </row>
    <row r="178" spans="2:7" ht="30">
      <c r="B178" s="56">
        <v>171</v>
      </c>
      <c r="C178" s="57" t="s">
        <v>948</v>
      </c>
      <c r="D178" s="55">
        <v>58</v>
      </c>
      <c r="E178" s="55">
        <v>13</v>
      </c>
      <c r="F178" s="55">
        <v>58</v>
      </c>
      <c r="G178" s="55">
        <v>16</v>
      </c>
    </row>
    <row r="179" spans="2:7" ht="15.75">
      <c r="B179" s="56">
        <v>172</v>
      </c>
      <c r="C179" s="57" t="s">
        <v>949</v>
      </c>
      <c r="D179" s="55">
        <v>36</v>
      </c>
      <c r="E179" s="55">
        <v>13</v>
      </c>
      <c r="F179" s="55">
        <v>90</v>
      </c>
      <c r="G179" s="55">
        <v>677</v>
      </c>
    </row>
    <row r="180" spans="2:7" ht="15.75">
      <c r="B180" s="56">
        <v>173</v>
      </c>
      <c r="C180" s="58" t="s">
        <v>950</v>
      </c>
      <c r="D180" s="55">
        <v>246</v>
      </c>
      <c r="E180" s="55">
        <v>12</v>
      </c>
      <c r="F180" s="55">
        <v>98</v>
      </c>
      <c r="G180" s="55">
        <v>110</v>
      </c>
    </row>
    <row r="181" spans="2:7" ht="15.75">
      <c r="B181" s="56">
        <v>174</v>
      </c>
      <c r="C181" s="58" t="s">
        <v>951</v>
      </c>
      <c r="D181" s="55">
        <v>4</v>
      </c>
      <c r="E181" s="55">
        <v>10</v>
      </c>
      <c r="F181" s="55">
        <v>-16</v>
      </c>
      <c r="G181" s="55">
        <v>-6</v>
      </c>
    </row>
    <row r="182" spans="2:7" ht="15.75">
      <c r="B182" s="56">
        <v>175</v>
      </c>
      <c r="C182" s="57" t="s">
        <v>952</v>
      </c>
      <c r="D182" s="55">
        <v>160</v>
      </c>
      <c r="E182" s="55">
        <v>10</v>
      </c>
      <c r="F182" s="55">
        <v>275</v>
      </c>
      <c r="G182" s="55">
        <v>10</v>
      </c>
    </row>
    <row r="183" spans="2:7" ht="15.75">
      <c r="B183" s="56">
        <v>176</v>
      </c>
      <c r="C183" s="57" t="s">
        <v>953</v>
      </c>
      <c r="D183" s="55">
        <v>4</v>
      </c>
      <c r="E183" s="55">
        <v>10</v>
      </c>
      <c r="F183" s="55">
        <v>4</v>
      </c>
      <c r="G183" s="55">
        <v>10</v>
      </c>
    </row>
    <row r="184" spans="2:7" ht="15.75">
      <c r="B184" s="56">
        <v>177</v>
      </c>
      <c r="C184" s="58" t="s">
        <v>954</v>
      </c>
      <c r="D184" s="55">
        <v>9</v>
      </c>
      <c r="E184" s="55">
        <v>9</v>
      </c>
      <c r="F184" s="55">
        <v>81</v>
      </c>
      <c r="G184" s="55">
        <v>86</v>
      </c>
    </row>
    <row r="185" spans="2:7" ht="15.75">
      <c r="B185" s="56">
        <v>178</v>
      </c>
      <c r="C185" s="57" t="s">
        <v>955</v>
      </c>
      <c r="D185" s="55">
        <v>-182</v>
      </c>
      <c r="E185" s="55">
        <v>9</v>
      </c>
      <c r="F185" s="55">
        <v>-115</v>
      </c>
      <c r="G185" s="55">
        <v>48</v>
      </c>
    </row>
    <row r="186" spans="2:7" ht="15.75">
      <c r="B186" s="56">
        <v>179</v>
      </c>
      <c r="C186" s="57" t="s">
        <v>956</v>
      </c>
      <c r="D186" s="55">
        <v>99</v>
      </c>
      <c r="E186" s="55">
        <v>8</v>
      </c>
      <c r="F186" s="55">
        <v>-37</v>
      </c>
      <c r="G186" s="55">
        <v>-128</v>
      </c>
    </row>
    <row r="187" spans="2:7" ht="15.75">
      <c r="B187" s="56">
        <v>180</v>
      </c>
      <c r="C187" s="58" t="s">
        <v>957</v>
      </c>
      <c r="D187" s="55">
        <v>4</v>
      </c>
      <c r="E187" s="55">
        <v>7</v>
      </c>
      <c r="F187" s="55">
        <v>42</v>
      </c>
      <c r="G187" s="55">
        <v>50</v>
      </c>
    </row>
    <row r="188" spans="2:7" ht="15.75">
      <c r="B188" s="56">
        <v>181</v>
      </c>
      <c r="C188" s="57" t="s">
        <v>958</v>
      </c>
      <c r="D188" s="55">
        <v>-286</v>
      </c>
      <c r="E188" s="55">
        <v>7</v>
      </c>
      <c r="F188" s="55">
        <v>-828</v>
      </c>
      <c r="G188" s="55">
        <v>-821</v>
      </c>
    </row>
    <row r="189" spans="2:7" ht="30">
      <c r="B189" s="56">
        <v>182</v>
      </c>
      <c r="C189" s="57" t="s">
        <v>959</v>
      </c>
      <c r="D189" s="55">
        <v>6</v>
      </c>
      <c r="E189" s="55">
        <v>7</v>
      </c>
      <c r="F189" s="55">
        <v>3</v>
      </c>
      <c r="G189" s="55">
        <v>10</v>
      </c>
    </row>
    <row r="190" spans="2:7" ht="15.75">
      <c r="B190" s="56">
        <v>183</v>
      </c>
      <c r="C190" s="58" t="s">
        <v>960</v>
      </c>
      <c r="D190" s="55">
        <v>-113</v>
      </c>
      <c r="E190" s="55">
        <v>5</v>
      </c>
      <c r="F190" s="55">
        <v>-113</v>
      </c>
      <c r="G190" s="55">
        <v>36</v>
      </c>
    </row>
    <row r="191" spans="2:7" ht="30">
      <c r="B191" s="56">
        <v>184</v>
      </c>
      <c r="C191" s="57" t="s">
        <v>961</v>
      </c>
      <c r="D191" s="55">
        <v>-6</v>
      </c>
      <c r="E191" s="55">
        <v>5</v>
      </c>
      <c r="F191" s="55">
        <v>-338</v>
      </c>
      <c r="G191" s="55">
        <v>-333</v>
      </c>
    </row>
    <row r="192" spans="2:7" ht="15.75">
      <c r="B192" s="56">
        <v>185</v>
      </c>
      <c r="C192" s="57" t="s">
        <v>962</v>
      </c>
      <c r="D192" s="55">
        <v>-16</v>
      </c>
      <c r="E192" s="55">
        <v>5</v>
      </c>
      <c r="F192" s="55">
        <v>-424</v>
      </c>
      <c r="G192" s="55">
        <v>-419</v>
      </c>
    </row>
    <row r="193" spans="2:7" ht="15.75">
      <c r="B193" s="56">
        <v>186</v>
      </c>
      <c r="C193" s="57" t="s">
        <v>963</v>
      </c>
      <c r="D193" s="55">
        <v>3</v>
      </c>
      <c r="E193" s="55">
        <v>5</v>
      </c>
      <c r="F193" s="55">
        <v>118</v>
      </c>
      <c r="G193" s="55">
        <v>108</v>
      </c>
    </row>
    <row r="194" spans="2:7" ht="15.75">
      <c r="B194" s="56">
        <v>187</v>
      </c>
      <c r="C194" s="57" t="s">
        <v>964</v>
      </c>
      <c r="D194" s="55">
        <v>24</v>
      </c>
      <c r="E194" s="55">
        <v>5</v>
      </c>
      <c r="F194" s="55">
        <v>7</v>
      </c>
      <c r="G194" s="55">
        <v>5</v>
      </c>
    </row>
    <row r="195" spans="2:7" ht="15.75">
      <c r="B195" s="56">
        <v>188</v>
      </c>
      <c r="C195" s="57" t="s">
        <v>965</v>
      </c>
      <c r="D195" s="55">
        <v>5</v>
      </c>
      <c r="E195" s="55">
        <v>4</v>
      </c>
      <c r="F195" s="55">
        <v>-256</v>
      </c>
      <c r="G195" s="55">
        <v>-252</v>
      </c>
    </row>
    <row r="196" spans="2:7" ht="30">
      <c r="B196" s="56">
        <v>189</v>
      </c>
      <c r="C196" s="57" t="s">
        <v>966</v>
      </c>
      <c r="D196" s="55">
        <v>-59</v>
      </c>
      <c r="E196" s="55">
        <v>3</v>
      </c>
      <c r="F196" s="55">
        <v>-463</v>
      </c>
      <c r="G196" s="55">
        <v>-460</v>
      </c>
    </row>
    <row r="197" spans="2:7" ht="30">
      <c r="B197" s="56">
        <v>190</v>
      </c>
      <c r="C197" s="57" t="s">
        <v>967</v>
      </c>
      <c r="D197" s="55">
        <v>72</v>
      </c>
      <c r="E197" s="55">
        <v>3</v>
      </c>
      <c r="F197" s="55">
        <v>256</v>
      </c>
      <c r="G197" s="55">
        <v>251</v>
      </c>
    </row>
    <row r="198" spans="2:7" ht="15.75">
      <c r="B198" s="56">
        <v>191</v>
      </c>
      <c r="C198" s="58" t="s">
        <v>968</v>
      </c>
      <c r="D198" s="55">
        <v>43</v>
      </c>
      <c r="E198" s="55">
        <v>2</v>
      </c>
      <c r="F198" s="55">
        <v>5</v>
      </c>
      <c r="G198" s="55">
        <v>-2</v>
      </c>
    </row>
    <row r="199" spans="2:7" ht="15.75">
      <c r="B199" s="56">
        <v>192</v>
      </c>
      <c r="C199" s="58" t="s">
        <v>969</v>
      </c>
      <c r="D199" s="55">
        <v>1</v>
      </c>
      <c r="E199" s="55">
        <v>2</v>
      </c>
      <c r="F199" s="55">
        <v>-77</v>
      </c>
      <c r="G199" s="55">
        <v>2</v>
      </c>
    </row>
    <row r="200" spans="2:7" ht="15.75">
      <c r="B200" s="56">
        <v>193</v>
      </c>
      <c r="C200" s="58" t="s">
        <v>970</v>
      </c>
      <c r="D200" s="55">
        <v>2</v>
      </c>
      <c r="E200" s="55">
        <v>1</v>
      </c>
      <c r="F200" s="55">
        <v>-11</v>
      </c>
      <c r="G200" s="55">
        <v>-10</v>
      </c>
    </row>
    <row r="201" spans="2:7" ht="15.75">
      <c r="B201" s="56">
        <v>194</v>
      </c>
      <c r="C201" s="58" t="s">
        <v>971</v>
      </c>
      <c r="D201" s="55">
        <v>0</v>
      </c>
      <c r="E201" s="55">
        <v>0</v>
      </c>
      <c r="F201" s="55">
        <v>-16</v>
      </c>
      <c r="G201" s="55">
        <v>-16</v>
      </c>
    </row>
    <row r="202" spans="2:7" ht="15.75">
      <c r="B202" s="56">
        <v>195</v>
      </c>
      <c r="C202" s="57" t="s">
        <v>972</v>
      </c>
      <c r="D202" s="55">
        <v>0</v>
      </c>
      <c r="E202" s="55">
        <v>0</v>
      </c>
      <c r="F202" s="55"/>
      <c r="G202" s="55"/>
    </row>
    <row r="203" spans="2:7" ht="15.75">
      <c r="B203" s="56">
        <v>196</v>
      </c>
      <c r="C203" s="57" t="s">
        <v>973</v>
      </c>
      <c r="D203" s="55">
        <v>0</v>
      </c>
      <c r="E203" s="55">
        <v>0</v>
      </c>
      <c r="F203" s="55"/>
      <c r="G203" s="55"/>
    </row>
    <row r="204" spans="2:7" ht="15.75">
      <c r="B204" s="56">
        <v>197</v>
      </c>
      <c r="C204" s="57" t="s">
        <v>974</v>
      </c>
      <c r="D204" s="55">
        <v>0</v>
      </c>
      <c r="E204" s="55">
        <v>0</v>
      </c>
      <c r="F204" s="55"/>
      <c r="G204" s="55"/>
    </row>
    <row r="205" spans="2:7" ht="15.75">
      <c r="B205" s="56">
        <v>198</v>
      </c>
      <c r="C205" s="57" t="s">
        <v>975</v>
      </c>
      <c r="D205" s="55" t="s">
        <v>976</v>
      </c>
      <c r="E205" s="55" t="s">
        <v>976</v>
      </c>
      <c r="F205" s="55">
        <v>18</v>
      </c>
      <c r="G205" s="55">
        <v>18</v>
      </c>
    </row>
    <row r="206" spans="2:7" ht="15.75">
      <c r="B206" s="56">
        <v>199</v>
      </c>
      <c r="C206" s="57" t="s">
        <v>977</v>
      </c>
      <c r="D206" s="55">
        <v>0</v>
      </c>
      <c r="E206" s="55">
        <v>0</v>
      </c>
      <c r="F206" s="55">
        <v>-8</v>
      </c>
      <c r="G206" s="55">
        <v>-2</v>
      </c>
    </row>
    <row r="207" spans="2:7" ht="15.75">
      <c r="B207" s="56">
        <v>200</v>
      </c>
      <c r="C207" s="57" t="s">
        <v>978</v>
      </c>
      <c r="D207" s="55">
        <v>-13</v>
      </c>
      <c r="E207" s="55">
        <v>-1</v>
      </c>
      <c r="F207" s="55">
        <v>-310</v>
      </c>
      <c r="G207" s="55">
        <v>-311</v>
      </c>
    </row>
    <row r="208" spans="2:7" ht="15.75">
      <c r="B208" s="56">
        <v>201</v>
      </c>
      <c r="C208" s="58" t="s">
        <v>979</v>
      </c>
      <c r="D208" s="55">
        <v>-35</v>
      </c>
      <c r="E208" s="55">
        <v>-2</v>
      </c>
      <c r="F208" s="55">
        <v>-4523</v>
      </c>
      <c r="G208" s="55">
        <v>-4525</v>
      </c>
    </row>
    <row r="209" spans="2:7" ht="15.75">
      <c r="B209" s="56">
        <v>202</v>
      </c>
      <c r="C209" s="57" t="s">
        <v>980</v>
      </c>
      <c r="D209" s="55">
        <v>73</v>
      </c>
      <c r="E209" s="55">
        <v>-2</v>
      </c>
      <c r="F209" s="55">
        <v>-16</v>
      </c>
      <c r="G209" s="55">
        <v>-13</v>
      </c>
    </row>
    <row r="210" spans="2:7" ht="15.75">
      <c r="B210" s="56">
        <v>203</v>
      </c>
      <c r="C210" s="57" t="s">
        <v>981</v>
      </c>
      <c r="D210" s="55">
        <v>-1</v>
      </c>
      <c r="E210" s="55">
        <v>-2</v>
      </c>
      <c r="F210" s="55">
        <v>-1</v>
      </c>
      <c r="G210" s="55">
        <v>1</v>
      </c>
    </row>
    <row r="211" spans="2:7" ht="15.75">
      <c r="B211" s="56">
        <v>204</v>
      </c>
      <c r="C211" s="57" t="s">
        <v>982</v>
      </c>
      <c r="D211" s="55">
        <v>-22</v>
      </c>
      <c r="E211" s="55">
        <v>-4</v>
      </c>
      <c r="F211" s="55">
        <v>-666</v>
      </c>
      <c r="G211" s="55">
        <v>-663</v>
      </c>
    </row>
    <row r="212" spans="2:7" ht="15.75">
      <c r="B212" s="56">
        <v>205</v>
      </c>
      <c r="C212" s="58" t="s">
        <v>983</v>
      </c>
      <c r="D212" s="55">
        <v>233</v>
      </c>
      <c r="E212" s="55">
        <v>-6</v>
      </c>
      <c r="F212" s="55">
        <v>-119</v>
      </c>
      <c r="G212" s="55">
        <v>-125</v>
      </c>
    </row>
    <row r="213" spans="2:7" ht="15.75">
      <c r="B213" s="56">
        <v>206</v>
      </c>
      <c r="C213" s="57" t="s">
        <v>984</v>
      </c>
      <c r="D213" s="55">
        <v>22</v>
      </c>
      <c r="E213" s="55">
        <v>-6</v>
      </c>
      <c r="F213" s="55">
        <v>-18</v>
      </c>
      <c r="G213" s="55">
        <v>-24</v>
      </c>
    </row>
    <row r="214" spans="2:7" ht="15.75">
      <c r="B214" s="56">
        <v>207</v>
      </c>
      <c r="C214" s="57" t="s">
        <v>985</v>
      </c>
      <c r="D214" s="55">
        <v>-19</v>
      </c>
      <c r="E214" s="55">
        <v>-6</v>
      </c>
      <c r="F214" s="55">
        <v>-153</v>
      </c>
      <c r="G214" s="55">
        <v>-160</v>
      </c>
    </row>
    <row r="215" spans="2:7" ht="15.75">
      <c r="B215" s="56">
        <v>208</v>
      </c>
      <c r="C215" s="57" t="s">
        <v>986</v>
      </c>
      <c r="D215" s="55">
        <v>23</v>
      </c>
      <c r="E215" s="55">
        <v>-6</v>
      </c>
      <c r="F215" s="55">
        <v>-20</v>
      </c>
      <c r="G215" s="55">
        <v>-26</v>
      </c>
    </row>
    <row r="216" spans="2:7" ht="15.75">
      <c r="B216" s="56">
        <v>209</v>
      </c>
      <c r="C216" s="57" t="s">
        <v>987</v>
      </c>
      <c r="D216" s="55">
        <v>-219</v>
      </c>
      <c r="E216" s="55">
        <v>-6</v>
      </c>
      <c r="F216" s="55">
        <v>-1001</v>
      </c>
      <c r="G216" s="55">
        <v>-1007</v>
      </c>
    </row>
    <row r="217" spans="2:7" ht="30">
      <c r="B217" s="56">
        <v>210</v>
      </c>
      <c r="C217" s="57" t="s">
        <v>988</v>
      </c>
      <c r="D217" s="55">
        <v>-44</v>
      </c>
      <c r="E217" s="55">
        <v>-9</v>
      </c>
      <c r="F217" s="55">
        <v>-819</v>
      </c>
      <c r="G217" s="55">
        <v>-829</v>
      </c>
    </row>
    <row r="218" spans="2:7" ht="15.75">
      <c r="B218" s="56">
        <v>211</v>
      </c>
      <c r="C218" s="57" t="s">
        <v>989</v>
      </c>
      <c r="D218" s="55">
        <v>6</v>
      </c>
      <c r="E218" s="55">
        <v>-9</v>
      </c>
      <c r="F218" s="55">
        <v>-136</v>
      </c>
      <c r="G218" s="55">
        <v>-146</v>
      </c>
    </row>
    <row r="219" spans="2:7" ht="15.75">
      <c r="B219" s="56">
        <v>212</v>
      </c>
      <c r="C219" s="57" t="s">
        <v>990</v>
      </c>
      <c r="D219" s="55">
        <v>-54</v>
      </c>
      <c r="E219" s="55">
        <v>-11</v>
      </c>
      <c r="F219" s="55">
        <v>238</v>
      </c>
      <c r="G219" s="55">
        <v>227</v>
      </c>
    </row>
    <row r="220" spans="2:7" ht="15.75">
      <c r="B220" s="56">
        <v>213</v>
      </c>
      <c r="C220" s="59" t="s">
        <v>991</v>
      </c>
      <c r="D220" s="55">
        <v>-59</v>
      </c>
      <c r="E220" s="55">
        <v>-15</v>
      </c>
      <c r="F220" s="55">
        <v>-317</v>
      </c>
      <c r="G220" s="55">
        <v>-332</v>
      </c>
    </row>
    <row r="221" spans="2:7" ht="15.75">
      <c r="B221" s="56">
        <v>214</v>
      </c>
      <c r="C221" s="57" t="s">
        <v>992</v>
      </c>
      <c r="D221" s="55">
        <v>-5</v>
      </c>
      <c r="E221" s="55">
        <v>-16</v>
      </c>
      <c r="F221" s="55">
        <v>41</v>
      </c>
      <c r="G221" s="55">
        <v>33</v>
      </c>
    </row>
    <row r="222" spans="2:7" ht="30">
      <c r="B222" s="56">
        <v>215</v>
      </c>
      <c r="C222" s="57" t="s">
        <v>993</v>
      </c>
      <c r="D222" s="55">
        <v>713</v>
      </c>
      <c r="E222" s="55">
        <v>-16</v>
      </c>
      <c r="F222" s="55">
        <v>-3202</v>
      </c>
      <c r="G222" s="55">
        <v>-3191</v>
      </c>
    </row>
    <row r="223" spans="2:7" ht="15.75">
      <c r="B223" s="56">
        <v>216</v>
      </c>
      <c r="C223" s="57" t="s">
        <v>994</v>
      </c>
      <c r="D223" s="55">
        <v>-19</v>
      </c>
      <c r="E223" s="55">
        <v>-16</v>
      </c>
      <c r="F223" s="55">
        <v>-244</v>
      </c>
      <c r="G223" s="55">
        <v>-260</v>
      </c>
    </row>
    <row r="224" spans="2:7" ht="15.75">
      <c r="B224" s="56">
        <v>217</v>
      </c>
      <c r="C224" s="57" t="s">
        <v>995</v>
      </c>
      <c r="D224" s="55">
        <v>0</v>
      </c>
      <c r="E224" s="55">
        <v>-17</v>
      </c>
      <c r="F224" s="55">
        <v>-89</v>
      </c>
      <c r="G224" s="55">
        <v>-22</v>
      </c>
    </row>
    <row r="225" spans="2:7" ht="15.75">
      <c r="B225" s="56">
        <v>218</v>
      </c>
      <c r="C225" s="59" t="s">
        <v>996</v>
      </c>
      <c r="D225" s="55">
        <v>-12</v>
      </c>
      <c r="E225" s="55">
        <v>-21</v>
      </c>
      <c r="F225" s="55">
        <v>356</v>
      </c>
      <c r="G225" s="55">
        <v>-363</v>
      </c>
    </row>
    <row r="226" spans="2:7" ht="15.75">
      <c r="B226" s="56">
        <v>219</v>
      </c>
      <c r="C226" s="57" t="s">
        <v>997</v>
      </c>
      <c r="D226" s="55">
        <v>0</v>
      </c>
      <c r="E226" s="55">
        <v>-21</v>
      </c>
      <c r="F226" s="55">
        <v>-21</v>
      </c>
      <c r="G226" s="55">
        <v>-47</v>
      </c>
    </row>
    <row r="227" spans="2:7" ht="30">
      <c r="B227" s="56">
        <v>220</v>
      </c>
      <c r="C227" s="57" t="s">
        <v>998</v>
      </c>
      <c r="D227" s="55">
        <v>11</v>
      </c>
      <c r="E227" s="55">
        <v>-21</v>
      </c>
      <c r="F227" s="55">
        <v>32</v>
      </c>
      <c r="G227" s="55">
        <v>-21</v>
      </c>
    </row>
    <row r="228" spans="2:7" ht="15.75">
      <c r="B228" s="56">
        <v>221</v>
      </c>
      <c r="C228" s="57" t="s">
        <v>999</v>
      </c>
      <c r="D228" s="55">
        <v>-48</v>
      </c>
      <c r="E228" s="55">
        <v>-23</v>
      </c>
      <c r="F228" s="55">
        <v>-602</v>
      </c>
      <c r="G228" s="55">
        <v>-625</v>
      </c>
    </row>
    <row r="229" spans="2:7" ht="15.75">
      <c r="B229" s="56">
        <v>222</v>
      </c>
      <c r="C229" s="57" t="s">
        <v>1000</v>
      </c>
      <c r="D229" s="55">
        <v>-1</v>
      </c>
      <c r="E229" s="55">
        <v>-26</v>
      </c>
      <c r="F229" s="55">
        <v>-253</v>
      </c>
      <c r="G229" s="55">
        <v>-279</v>
      </c>
    </row>
    <row r="230" spans="2:7" ht="15.75">
      <c r="B230" s="56">
        <v>223</v>
      </c>
      <c r="C230" s="57" t="s">
        <v>1001</v>
      </c>
      <c r="D230" s="55">
        <v>-14</v>
      </c>
      <c r="E230" s="55">
        <v>-29</v>
      </c>
      <c r="F230" s="55">
        <v>-86</v>
      </c>
      <c r="G230" s="55">
        <v>-113</v>
      </c>
    </row>
    <row r="231" spans="2:7" ht="15.75">
      <c r="B231" s="56">
        <v>224</v>
      </c>
      <c r="C231" s="57" t="s">
        <v>1002</v>
      </c>
      <c r="D231" s="55">
        <v>-254</v>
      </c>
      <c r="E231" s="55">
        <v>-36</v>
      </c>
      <c r="F231" s="55">
        <v>-16516</v>
      </c>
      <c r="G231" s="55">
        <v>-16552</v>
      </c>
    </row>
    <row r="232" spans="2:7" ht="15.75">
      <c r="B232" s="56">
        <v>225</v>
      </c>
      <c r="C232" s="58" t="s">
        <v>1003</v>
      </c>
      <c r="D232" s="55">
        <v>223</v>
      </c>
      <c r="E232" s="55">
        <v>-37</v>
      </c>
      <c r="F232" s="55">
        <v>75</v>
      </c>
      <c r="G232" s="55">
        <v>-37</v>
      </c>
    </row>
    <row r="233" spans="2:7" ht="15.75">
      <c r="B233" s="56">
        <v>226</v>
      </c>
      <c r="C233" s="58" t="s">
        <v>1004</v>
      </c>
      <c r="D233" s="55">
        <v>-56</v>
      </c>
      <c r="E233" s="55">
        <v>-41</v>
      </c>
      <c r="F233" s="55">
        <v>-573</v>
      </c>
      <c r="G233" s="55">
        <v>-614</v>
      </c>
    </row>
    <row r="234" spans="2:7" ht="15.75">
      <c r="B234" s="56">
        <v>227</v>
      </c>
      <c r="C234" s="58" t="s">
        <v>1005</v>
      </c>
      <c r="D234" s="55">
        <v>-15</v>
      </c>
      <c r="E234" s="55">
        <v>-43</v>
      </c>
      <c r="F234" s="55">
        <v>-15</v>
      </c>
      <c r="G234" s="55">
        <v>-58</v>
      </c>
    </row>
    <row r="235" spans="2:7" ht="15.75">
      <c r="B235" s="56">
        <v>228</v>
      </c>
      <c r="C235" s="58" t="s">
        <v>1006</v>
      </c>
      <c r="D235" s="55">
        <v>105</v>
      </c>
      <c r="E235" s="55">
        <v>-43</v>
      </c>
      <c r="F235" s="55">
        <v>409</v>
      </c>
      <c r="G235" s="55">
        <v>367</v>
      </c>
    </row>
    <row r="236" spans="2:7" ht="15.75">
      <c r="B236" s="56">
        <v>229</v>
      </c>
      <c r="C236" s="58" t="s">
        <v>1007</v>
      </c>
      <c r="D236" s="55">
        <v>-3</v>
      </c>
      <c r="E236" s="55">
        <v>-44</v>
      </c>
      <c r="F236" s="55">
        <v>13</v>
      </c>
      <c r="G236" s="55">
        <v>-32</v>
      </c>
    </row>
    <row r="237" spans="2:7" ht="15.75">
      <c r="B237" s="56">
        <v>230</v>
      </c>
      <c r="C237" s="57" t="s">
        <v>1008</v>
      </c>
      <c r="D237" s="55">
        <v>-295</v>
      </c>
      <c r="E237" s="55">
        <v>-44</v>
      </c>
      <c r="F237" s="55">
        <v>-668</v>
      </c>
      <c r="G237" s="55">
        <v>-704</v>
      </c>
    </row>
    <row r="238" spans="2:7" ht="15.75">
      <c r="B238" s="56">
        <v>231</v>
      </c>
      <c r="C238" s="57" t="s">
        <v>1009</v>
      </c>
      <c r="D238" s="55">
        <v>-35</v>
      </c>
      <c r="E238" s="55">
        <v>-50</v>
      </c>
      <c r="F238" s="55">
        <v>-118</v>
      </c>
      <c r="G238" s="55">
        <v>-48</v>
      </c>
    </row>
    <row r="239" spans="2:7" ht="15.75">
      <c r="B239" s="56">
        <v>232</v>
      </c>
      <c r="C239" s="57" t="s">
        <v>1010</v>
      </c>
      <c r="D239" s="55">
        <v>0</v>
      </c>
      <c r="E239" s="55">
        <v>-52</v>
      </c>
      <c r="F239" s="55">
        <v>-138</v>
      </c>
      <c r="G239" s="55">
        <v>-190</v>
      </c>
    </row>
    <row r="240" spans="2:7" ht="15.75">
      <c r="B240" s="56">
        <v>233</v>
      </c>
      <c r="C240" s="57" t="s">
        <v>1011</v>
      </c>
      <c r="D240" s="55">
        <v>-104</v>
      </c>
      <c r="E240" s="55">
        <v>-54</v>
      </c>
      <c r="F240" s="55">
        <v>-4654</v>
      </c>
      <c r="G240" s="55">
        <v>-4704</v>
      </c>
    </row>
    <row r="241" spans="2:7" ht="15.75">
      <c r="B241" s="56">
        <v>234</v>
      </c>
      <c r="C241" s="58" t="s">
        <v>1012</v>
      </c>
      <c r="D241" s="55">
        <v>340</v>
      </c>
      <c r="E241" s="55">
        <v>-57</v>
      </c>
      <c r="F241" s="55">
        <v>340</v>
      </c>
      <c r="G241" s="55">
        <v>-57</v>
      </c>
    </row>
    <row r="242" spans="2:7" ht="15.75">
      <c r="B242" s="56">
        <v>235</v>
      </c>
      <c r="C242" s="57" t="s">
        <v>1013</v>
      </c>
      <c r="D242" s="55">
        <v>-13</v>
      </c>
      <c r="E242" s="55">
        <v>-57</v>
      </c>
      <c r="F242" s="55">
        <v>-348</v>
      </c>
      <c r="G242" s="55">
        <v>-405</v>
      </c>
    </row>
    <row r="243" spans="2:7" ht="31.5">
      <c r="B243" s="56">
        <v>236</v>
      </c>
      <c r="C243" s="58" t="s">
        <v>1143</v>
      </c>
      <c r="D243" s="55">
        <v>-110</v>
      </c>
      <c r="E243" s="55">
        <v>-63</v>
      </c>
      <c r="F243" s="55">
        <v>54</v>
      </c>
      <c r="G243" s="55">
        <v>380</v>
      </c>
    </row>
    <row r="244" spans="2:7" ht="15.75">
      <c r="B244" s="56">
        <v>237</v>
      </c>
      <c r="C244" s="57" t="s">
        <v>1014</v>
      </c>
      <c r="D244" s="55">
        <v>-179</v>
      </c>
      <c r="E244" s="55">
        <v>-65</v>
      </c>
      <c r="F244" s="55">
        <v>-787</v>
      </c>
      <c r="G244" s="55">
        <v>-852</v>
      </c>
    </row>
    <row r="245" spans="2:7" ht="60">
      <c r="B245" s="56">
        <v>238</v>
      </c>
      <c r="C245" s="57" t="s">
        <v>1144</v>
      </c>
      <c r="D245" s="55">
        <v>-124</v>
      </c>
      <c r="E245" s="55">
        <v>-66</v>
      </c>
      <c r="F245" s="55">
        <v>-2092</v>
      </c>
      <c r="G245" s="55">
        <v>-2158</v>
      </c>
    </row>
    <row r="246" spans="2:7" ht="30">
      <c r="B246" s="56">
        <v>239</v>
      </c>
      <c r="C246" s="57" t="s">
        <v>1015</v>
      </c>
      <c r="D246" s="55">
        <v>-81</v>
      </c>
      <c r="E246" s="55">
        <v>-72</v>
      </c>
      <c r="F246" s="55">
        <v>-351</v>
      </c>
      <c r="G246" s="55">
        <v>-342</v>
      </c>
    </row>
    <row r="247" spans="2:7" ht="15.75">
      <c r="B247" s="56">
        <v>240</v>
      </c>
      <c r="C247" s="58" t="s">
        <v>1016</v>
      </c>
      <c r="D247" s="55">
        <v>-301</v>
      </c>
      <c r="E247" s="55">
        <v>-80</v>
      </c>
      <c r="F247" s="55">
        <v>-713</v>
      </c>
      <c r="G247" s="55">
        <v>-25</v>
      </c>
    </row>
    <row r="248" spans="2:7" ht="15.75">
      <c r="B248" s="56">
        <v>241</v>
      </c>
      <c r="C248" s="58" t="s">
        <v>1017</v>
      </c>
      <c r="D248" s="55">
        <v>-20</v>
      </c>
      <c r="E248" s="55">
        <v>-89</v>
      </c>
      <c r="F248" s="55">
        <v>-308</v>
      </c>
      <c r="G248" s="55">
        <v>-362</v>
      </c>
    </row>
    <row r="249" spans="2:7" ht="15.75">
      <c r="B249" s="56">
        <v>242</v>
      </c>
      <c r="C249" s="57" t="s">
        <v>1018</v>
      </c>
      <c r="D249" s="55">
        <v>-549</v>
      </c>
      <c r="E249" s="55">
        <v>-96</v>
      </c>
      <c r="F249" s="55">
        <v>-788</v>
      </c>
      <c r="G249" s="55">
        <v>-884</v>
      </c>
    </row>
    <row r="250" spans="2:7" ht="15.75">
      <c r="B250" s="56">
        <v>243</v>
      </c>
      <c r="C250" s="57" t="s">
        <v>1019</v>
      </c>
      <c r="D250" s="55">
        <v>-549</v>
      </c>
      <c r="E250" s="55">
        <v>-96</v>
      </c>
      <c r="F250" s="55">
        <v>-788</v>
      </c>
      <c r="G250" s="55">
        <v>-884</v>
      </c>
    </row>
    <row r="251" spans="2:7" ht="15.75">
      <c r="B251" s="56">
        <v>244</v>
      </c>
      <c r="C251" s="57" t="s">
        <v>1020</v>
      </c>
      <c r="D251" s="55">
        <v>0</v>
      </c>
      <c r="E251" s="55">
        <v>-98</v>
      </c>
      <c r="F251" s="55">
        <v>2509</v>
      </c>
      <c r="G251" s="55">
        <v>2408</v>
      </c>
    </row>
    <row r="252" spans="2:7" ht="15.75">
      <c r="B252" s="56">
        <v>245</v>
      </c>
      <c r="C252" s="58" t="s">
        <v>1021</v>
      </c>
      <c r="D252" s="55">
        <v>124</v>
      </c>
      <c r="E252" s="55">
        <v>-105</v>
      </c>
      <c r="F252" s="55">
        <v>136</v>
      </c>
      <c r="G252" s="55">
        <v>7</v>
      </c>
    </row>
    <row r="253" spans="2:7" ht="15.75">
      <c r="B253" s="56">
        <v>246</v>
      </c>
      <c r="C253" s="57" t="s">
        <v>1022</v>
      </c>
      <c r="D253" s="55">
        <v>-141</v>
      </c>
      <c r="E253" s="55">
        <v>-111</v>
      </c>
      <c r="F253" s="55">
        <v>-981</v>
      </c>
      <c r="G253" s="55">
        <v>-1092</v>
      </c>
    </row>
    <row r="254" spans="2:7" ht="15.75">
      <c r="B254" s="56">
        <v>247</v>
      </c>
      <c r="C254" s="57" t="s">
        <v>1023</v>
      </c>
      <c r="D254" s="55">
        <v>251</v>
      </c>
      <c r="E254" s="55">
        <v>-115</v>
      </c>
      <c r="F254" s="55">
        <v>304</v>
      </c>
      <c r="G254" s="55">
        <v>135</v>
      </c>
    </row>
    <row r="255" spans="2:7" ht="15.75">
      <c r="B255" s="56">
        <v>248</v>
      </c>
      <c r="C255" s="58" t="s">
        <v>1024</v>
      </c>
      <c r="D255" s="55">
        <v>-54</v>
      </c>
      <c r="E255" s="55">
        <v>-129</v>
      </c>
      <c r="F255" s="55">
        <v>127</v>
      </c>
      <c r="G255" s="55">
        <v>-2</v>
      </c>
    </row>
    <row r="256" spans="2:7" ht="15.75">
      <c r="B256" s="56">
        <v>249</v>
      </c>
      <c r="C256" s="58" t="s">
        <v>1025</v>
      </c>
      <c r="D256" s="55">
        <v>-1602</v>
      </c>
      <c r="E256" s="55">
        <v>-132</v>
      </c>
      <c r="F256" s="55">
        <v>-4002</v>
      </c>
      <c r="G256" s="55">
        <v>-4134</v>
      </c>
    </row>
    <row r="257" spans="2:7" ht="15.75">
      <c r="B257" s="56">
        <v>250</v>
      </c>
      <c r="C257" s="57" t="s">
        <v>1026</v>
      </c>
      <c r="D257" s="55">
        <v>281</v>
      </c>
      <c r="E257" s="55">
        <v>-134</v>
      </c>
      <c r="F257" s="55">
        <v>-231</v>
      </c>
      <c r="G257" s="55">
        <v>-330</v>
      </c>
    </row>
    <row r="258" spans="2:7" ht="15.75">
      <c r="B258" s="56">
        <v>251</v>
      </c>
      <c r="C258" s="57" t="s">
        <v>1027</v>
      </c>
      <c r="D258" s="55">
        <v>347</v>
      </c>
      <c r="E258" s="55">
        <v>-135</v>
      </c>
      <c r="F258" s="55">
        <v>-315</v>
      </c>
      <c r="G258" s="55">
        <v>-450</v>
      </c>
    </row>
    <row r="259" spans="2:7" ht="15.75">
      <c r="B259" s="56">
        <v>252</v>
      </c>
      <c r="C259" s="57" t="s">
        <v>1028</v>
      </c>
      <c r="D259" s="55">
        <v>-142</v>
      </c>
      <c r="E259" s="55">
        <v>-136</v>
      </c>
      <c r="F259" s="55">
        <v>-722</v>
      </c>
      <c r="G259" s="55">
        <v>-858</v>
      </c>
    </row>
    <row r="260" spans="2:7" ht="15.75">
      <c r="B260" s="56">
        <v>253</v>
      </c>
      <c r="C260" s="58" t="s">
        <v>1029</v>
      </c>
      <c r="D260" s="55">
        <v>197</v>
      </c>
      <c r="E260" s="55">
        <v>-137</v>
      </c>
      <c r="F260" s="55">
        <v>228</v>
      </c>
      <c r="G260" s="55">
        <v>-93</v>
      </c>
    </row>
    <row r="261" spans="2:7" ht="15.75">
      <c r="B261" s="56">
        <v>254</v>
      </c>
      <c r="C261" s="57" t="s">
        <v>1030</v>
      </c>
      <c r="D261" s="55">
        <v>10</v>
      </c>
      <c r="E261" s="55">
        <v>-137</v>
      </c>
      <c r="F261" s="55">
        <v>-1</v>
      </c>
      <c r="G261" s="55">
        <v>-132</v>
      </c>
    </row>
    <row r="262" spans="2:7" ht="15.75">
      <c r="B262" s="56">
        <v>255</v>
      </c>
      <c r="C262" s="58" t="s">
        <v>1031</v>
      </c>
      <c r="D262" s="55">
        <v>447</v>
      </c>
      <c r="E262" s="55">
        <v>-143</v>
      </c>
      <c r="F262" s="55">
        <v>1940</v>
      </c>
      <c r="G262" s="55">
        <v>1350</v>
      </c>
    </row>
    <row r="263" spans="2:7" ht="15.75">
      <c r="B263" s="56">
        <v>256</v>
      </c>
      <c r="C263" s="57" t="s">
        <v>1032</v>
      </c>
      <c r="D263" s="55">
        <v>-906</v>
      </c>
      <c r="E263" s="55">
        <v>-157</v>
      </c>
      <c r="F263" s="55">
        <v>-931</v>
      </c>
      <c r="G263" s="55">
        <v>-1088</v>
      </c>
    </row>
    <row r="264" spans="2:7" ht="15.75">
      <c r="B264" s="56">
        <v>257</v>
      </c>
      <c r="C264" s="57" t="s">
        <v>1033</v>
      </c>
      <c r="D264" s="55">
        <v>18</v>
      </c>
      <c r="E264" s="55">
        <v>-158</v>
      </c>
      <c r="F264" s="55">
        <v>-432</v>
      </c>
      <c r="G264" s="55">
        <v>-153</v>
      </c>
    </row>
    <row r="265" spans="2:7" ht="15.75">
      <c r="B265" s="56">
        <v>258</v>
      </c>
      <c r="C265" s="57" t="s">
        <v>1034</v>
      </c>
      <c r="D265" s="55">
        <v>-237</v>
      </c>
      <c r="E265" s="55">
        <v>-164</v>
      </c>
      <c r="F265" s="55">
        <v>-1907</v>
      </c>
      <c r="G265" s="55">
        <v>-2050</v>
      </c>
    </row>
    <row r="266" spans="2:7" ht="15.75">
      <c r="B266" s="56">
        <v>259</v>
      </c>
      <c r="C266" s="57" t="s">
        <v>1035</v>
      </c>
      <c r="D266" s="55">
        <v>43</v>
      </c>
      <c r="E266" s="55">
        <v>-164</v>
      </c>
      <c r="F266" s="55">
        <v>566</v>
      </c>
      <c r="G266" s="55">
        <v>437</v>
      </c>
    </row>
    <row r="267" spans="2:7" ht="45">
      <c r="B267" s="56">
        <v>260</v>
      </c>
      <c r="C267" s="57" t="s">
        <v>1036</v>
      </c>
      <c r="D267" s="55">
        <v>-253</v>
      </c>
      <c r="E267" s="55">
        <v>-173</v>
      </c>
      <c r="F267" s="55">
        <v>-1368</v>
      </c>
      <c r="G267" s="55">
        <v>-1487</v>
      </c>
    </row>
    <row r="268" spans="2:7" ht="15.75">
      <c r="B268" s="56">
        <v>261</v>
      </c>
      <c r="C268" s="57" t="s">
        <v>1037</v>
      </c>
      <c r="D268" s="55">
        <v>-147</v>
      </c>
      <c r="E268" s="55">
        <v>-173</v>
      </c>
      <c r="F268" s="55">
        <v>56</v>
      </c>
      <c r="G268" s="55">
        <v>-111</v>
      </c>
    </row>
    <row r="269" spans="2:7" ht="15.75">
      <c r="B269" s="56">
        <v>262</v>
      </c>
      <c r="C269" s="57" t="s">
        <v>1038</v>
      </c>
      <c r="D269" s="55">
        <v>-8446</v>
      </c>
      <c r="E269" s="55">
        <v>-180</v>
      </c>
      <c r="F269" s="55">
        <v>-7894</v>
      </c>
      <c r="G269" s="55">
        <v>-8080</v>
      </c>
    </row>
    <row r="270" spans="2:7" ht="15.75">
      <c r="B270" s="56">
        <v>263</v>
      </c>
      <c r="C270" s="57" t="s">
        <v>1039</v>
      </c>
      <c r="D270" s="55">
        <v>-94</v>
      </c>
      <c r="E270" s="55">
        <v>-181</v>
      </c>
      <c r="F270" s="55">
        <v>333</v>
      </c>
      <c r="G270" s="55">
        <v>243</v>
      </c>
    </row>
    <row r="271" spans="2:7" ht="15.75">
      <c r="B271" s="56">
        <v>264</v>
      </c>
      <c r="C271" s="57" t="s">
        <v>1040</v>
      </c>
      <c r="D271" s="55">
        <v>-237</v>
      </c>
      <c r="E271" s="55">
        <v>-188</v>
      </c>
      <c r="F271" s="55">
        <v>57</v>
      </c>
      <c r="G271" s="55">
        <v>-62</v>
      </c>
    </row>
    <row r="272" spans="2:7" ht="15.75">
      <c r="B272" s="56">
        <v>265</v>
      </c>
      <c r="C272" s="57" t="s">
        <v>1041</v>
      </c>
      <c r="D272" s="55">
        <v>-93</v>
      </c>
      <c r="E272" s="55">
        <v>-209</v>
      </c>
      <c r="F272" s="55">
        <v>-492</v>
      </c>
      <c r="G272" s="55">
        <v>-701</v>
      </c>
    </row>
    <row r="273" spans="2:7" ht="15.75">
      <c r="B273" s="56">
        <v>266</v>
      </c>
      <c r="C273" s="58" t="s">
        <v>1042</v>
      </c>
      <c r="D273" s="55">
        <v>-72</v>
      </c>
      <c r="E273" s="55">
        <v>-218</v>
      </c>
      <c r="F273" s="55">
        <v>-107</v>
      </c>
      <c r="G273" s="55">
        <v>-325</v>
      </c>
    </row>
    <row r="274" spans="2:7" ht="15.75">
      <c r="B274" s="56">
        <v>267</v>
      </c>
      <c r="C274" s="57" t="s">
        <v>1043</v>
      </c>
      <c r="D274" s="55">
        <v>156</v>
      </c>
      <c r="E274" s="55">
        <v>-239</v>
      </c>
      <c r="F274" s="55">
        <v>-2042</v>
      </c>
      <c r="G274" s="55">
        <v>-2281</v>
      </c>
    </row>
    <row r="275" spans="2:7" ht="15.75">
      <c r="B275" s="56">
        <v>268</v>
      </c>
      <c r="C275" s="57" t="s">
        <v>1044</v>
      </c>
      <c r="D275" s="55">
        <v>-271</v>
      </c>
      <c r="E275" s="55">
        <v>-246</v>
      </c>
      <c r="F275" s="55">
        <v>-420</v>
      </c>
      <c r="G275" s="55">
        <v>-666</v>
      </c>
    </row>
    <row r="276" spans="2:7" ht="15.75">
      <c r="B276" s="56">
        <v>269</v>
      </c>
      <c r="C276" s="57" t="s">
        <v>1045</v>
      </c>
      <c r="D276" s="55">
        <v>-97</v>
      </c>
      <c r="E276" s="55">
        <v>-257</v>
      </c>
      <c r="F276" s="55">
        <v>-795</v>
      </c>
      <c r="G276" s="55">
        <v>-1052</v>
      </c>
    </row>
    <row r="277" spans="2:7" ht="15.75">
      <c r="B277" s="56">
        <v>270</v>
      </c>
      <c r="C277" s="57" t="s">
        <v>1046</v>
      </c>
      <c r="D277" s="55">
        <v>-166</v>
      </c>
      <c r="E277" s="55">
        <v>-266</v>
      </c>
      <c r="F277" s="55">
        <v>-120</v>
      </c>
      <c r="G277" s="55">
        <v>-383</v>
      </c>
    </row>
    <row r="278" spans="2:7" ht="47.25">
      <c r="B278" s="56">
        <v>271</v>
      </c>
      <c r="C278" s="58" t="s">
        <v>1047</v>
      </c>
      <c r="D278" s="55">
        <v>275</v>
      </c>
      <c r="E278" s="55">
        <v>-295</v>
      </c>
      <c r="F278" s="55">
        <v>-559</v>
      </c>
      <c r="G278" s="55">
        <v>-588</v>
      </c>
    </row>
    <row r="279" spans="2:7" ht="15.75">
      <c r="B279" s="56">
        <v>272</v>
      </c>
      <c r="C279" s="57" t="s">
        <v>1048</v>
      </c>
      <c r="D279" s="55">
        <v>114</v>
      </c>
      <c r="E279" s="55">
        <v>-298</v>
      </c>
      <c r="F279" s="55">
        <v>-2019</v>
      </c>
      <c r="G279" s="55">
        <v>187</v>
      </c>
    </row>
    <row r="280" spans="2:7" ht="15.75">
      <c r="B280" s="56">
        <v>273</v>
      </c>
      <c r="C280" s="57" t="s">
        <v>1049</v>
      </c>
      <c r="D280" s="55">
        <v>385</v>
      </c>
      <c r="E280" s="55">
        <v>-309</v>
      </c>
      <c r="F280" s="55">
        <v>1187</v>
      </c>
      <c r="G280" s="55">
        <v>1186</v>
      </c>
    </row>
    <row r="281" spans="2:7" ht="15.75">
      <c r="B281" s="56">
        <v>274</v>
      </c>
      <c r="C281" s="58" t="s">
        <v>1050</v>
      </c>
      <c r="D281" s="55">
        <v>-283</v>
      </c>
      <c r="E281" s="55">
        <v>-317</v>
      </c>
      <c r="F281" s="55">
        <v>-1103</v>
      </c>
      <c r="G281" s="55">
        <v>-1420</v>
      </c>
    </row>
    <row r="282" spans="2:7" ht="30">
      <c r="B282" s="56">
        <v>275</v>
      </c>
      <c r="C282" s="57" t="s">
        <v>1051</v>
      </c>
      <c r="D282" s="55">
        <v>23</v>
      </c>
      <c r="E282" s="55">
        <v>-325</v>
      </c>
      <c r="F282" s="55">
        <v>231</v>
      </c>
      <c r="G282" s="55">
        <v>-94</v>
      </c>
    </row>
    <row r="283" spans="2:7" ht="15.75">
      <c r="B283" s="56">
        <v>276</v>
      </c>
      <c r="C283" s="57" t="s">
        <v>1052</v>
      </c>
      <c r="D283" s="55">
        <v>-553</v>
      </c>
      <c r="E283" s="55">
        <v>-342</v>
      </c>
      <c r="F283" s="55">
        <v>-763</v>
      </c>
      <c r="G283" s="55">
        <v>-780</v>
      </c>
    </row>
    <row r="284" spans="2:7" ht="15.75">
      <c r="B284" s="56">
        <v>277</v>
      </c>
      <c r="C284" s="58" t="s">
        <v>1053</v>
      </c>
      <c r="D284" s="55">
        <v>305</v>
      </c>
      <c r="E284" s="55">
        <v>-348</v>
      </c>
      <c r="F284" s="55">
        <v>-1139</v>
      </c>
      <c r="G284" s="55">
        <v>-1282</v>
      </c>
    </row>
    <row r="285" spans="2:7" ht="15.75">
      <c r="B285" s="56">
        <v>278</v>
      </c>
      <c r="C285" s="58" t="s">
        <v>1054</v>
      </c>
      <c r="D285" s="55">
        <v>31</v>
      </c>
      <c r="E285" s="55">
        <v>-349</v>
      </c>
      <c r="F285" s="55">
        <v>31</v>
      </c>
      <c r="G285" s="55">
        <v>-349</v>
      </c>
    </row>
    <row r="286" spans="2:7" ht="15.75">
      <c r="B286" s="56">
        <v>279</v>
      </c>
      <c r="C286" s="57" t="s">
        <v>1055</v>
      </c>
      <c r="D286" s="55">
        <v>-784</v>
      </c>
      <c r="E286" s="55">
        <v>-387</v>
      </c>
      <c r="F286" s="55">
        <v>-1047</v>
      </c>
      <c r="G286" s="55">
        <v>-1341</v>
      </c>
    </row>
    <row r="287" spans="2:7" ht="30">
      <c r="B287" s="56">
        <v>280</v>
      </c>
      <c r="C287" s="57" t="s">
        <v>1056</v>
      </c>
      <c r="D287" s="55">
        <v>-2866</v>
      </c>
      <c r="E287" s="55">
        <v>-408</v>
      </c>
      <c r="F287" s="55">
        <v>-2834</v>
      </c>
      <c r="G287" s="55">
        <v>-3242</v>
      </c>
    </row>
    <row r="288" spans="2:7" ht="15.75">
      <c r="B288" s="56">
        <v>281</v>
      </c>
      <c r="C288" s="59" t="s">
        <v>1057</v>
      </c>
      <c r="D288" s="55">
        <v>-1100</v>
      </c>
      <c r="E288" s="55">
        <v>-417</v>
      </c>
      <c r="F288" s="55">
        <v>-1124</v>
      </c>
      <c r="G288" s="55">
        <v>-398</v>
      </c>
    </row>
    <row r="289" spans="2:7" ht="15.75">
      <c r="B289" s="56">
        <v>282</v>
      </c>
      <c r="C289" s="57" t="s">
        <v>1058</v>
      </c>
      <c r="D289" s="55">
        <v>-435</v>
      </c>
      <c r="E289" s="55">
        <v>-438</v>
      </c>
      <c r="F289" s="55">
        <v>-976</v>
      </c>
      <c r="G289" s="55">
        <v>-1414</v>
      </c>
    </row>
    <row r="290" spans="2:7" ht="15.75">
      <c r="B290" s="56">
        <v>283</v>
      </c>
      <c r="C290" s="59" t="s">
        <v>1059</v>
      </c>
      <c r="D290" s="55">
        <v>0</v>
      </c>
      <c r="E290" s="55">
        <v>-532</v>
      </c>
      <c r="F290" s="55">
        <v>-56</v>
      </c>
      <c r="G290" s="55">
        <v>-525</v>
      </c>
    </row>
    <row r="291" spans="2:7" ht="31.5">
      <c r="B291" s="56">
        <v>284</v>
      </c>
      <c r="C291" s="58" t="s">
        <v>1060</v>
      </c>
      <c r="D291" s="55">
        <v>-393</v>
      </c>
      <c r="E291" s="55">
        <v>-557</v>
      </c>
      <c r="F291" s="55">
        <v>-394</v>
      </c>
      <c r="G291" s="55">
        <v>-1167</v>
      </c>
    </row>
    <row r="292" spans="2:7" ht="15.75">
      <c r="B292" s="56">
        <v>285</v>
      </c>
      <c r="C292" s="57" t="s">
        <v>1061</v>
      </c>
      <c r="D292" s="55">
        <v>-921</v>
      </c>
      <c r="E292" s="55">
        <v>-573</v>
      </c>
      <c r="F292" s="55">
        <v>-32702</v>
      </c>
      <c r="G292" s="55">
        <v>-33275</v>
      </c>
    </row>
    <row r="293" spans="2:7" ht="15.75">
      <c r="B293" s="56">
        <v>286</v>
      </c>
      <c r="C293" s="57" t="s">
        <v>1062</v>
      </c>
      <c r="D293" s="55">
        <v>-166</v>
      </c>
      <c r="E293" s="55">
        <v>-578</v>
      </c>
      <c r="F293" s="55">
        <v>-157</v>
      </c>
      <c r="G293" s="55">
        <v>-289</v>
      </c>
    </row>
    <row r="294" spans="2:7" ht="30">
      <c r="B294" s="56">
        <v>287</v>
      </c>
      <c r="C294" s="57" t="s">
        <v>1063</v>
      </c>
      <c r="D294" s="55">
        <v>-59</v>
      </c>
      <c r="E294" s="55">
        <v>-587</v>
      </c>
      <c r="F294" s="55">
        <v>-443</v>
      </c>
      <c r="G294" s="55">
        <v>-1023</v>
      </c>
    </row>
    <row r="295" spans="2:7" ht="15.75">
      <c r="B295" s="56">
        <v>288</v>
      </c>
      <c r="C295" s="57" t="s">
        <v>1064</v>
      </c>
      <c r="D295" s="55">
        <v>-736</v>
      </c>
      <c r="E295" s="55">
        <v>-632</v>
      </c>
      <c r="F295" s="55">
        <v>235</v>
      </c>
      <c r="G295" s="55">
        <v>-390</v>
      </c>
    </row>
    <row r="296" spans="2:7" ht="15.75">
      <c r="B296" s="56">
        <v>289</v>
      </c>
      <c r="C296" s="58" t="s">
        <v>1065</v>
      </c>
      <c r="D296" s="55">
        <v>-2190</v>
      </c>
      <c r="E296" s="55">
        <v>-639</v>
      </c>
      <c r="F296" s="55">
        <v>-2118</v>
      </c>
      <c r="G296" s="55">
        <v>-2713</v>
      </c>
    </row>
    <row r="297" spans="2:7" ht="15.75">
      <c r="B297" s="56">
        <v>290</v>
      </c>
      <c r="C297" s="57" t="s">
        <v>1066</v>
      </c>
      <c r="D297" s="55">
        <v>23</v>
      </c>
      <c r="E297" s="55">
        <v>-668</v>
      </c>
      <c r="F297" s="55">
        <v>4617</v>
      </c>
      <c r="G297" s="55">
        <v>4088</v>
      </c>
    </row>
    <row r="298" spans="2:7" ht="15.75">
      <c r="B298" s="56">
        <v>291</v>
      </c>
      <c r="C298" s="57" t="s">
        <v>1067</v>
      </c>
      <c r="D298" s="55">
        <v>-362</v>
      </c>
      <c r="E298" s="55">
        <v>-690</v>
      </c>
      <c r="F298" s="55">
        <v>-457</v>
      </c>
      <c r="G298" s="55">
        <v>-752</v>
      </c>
    </row>
    <row r="299" spans="2:7" ht="15.75">
      <c r="B299" s="56">
        <v>292</v>
      </c>
      <c r="C299" s="57" t="s">
        <v>1068</v>
      </c>
      <c r="D299" s="55">
        <v>-46</v>
      </c>
      <c r="E299" s="55">
        <v>-729</v>
      </c>
      <c r="F299" s="55">
        <v>-217</v>
      </c>
      <c r="G299" s="55">
        <v>-917</v>
      </c>
    </row>
    <row r="300" spans="2:7" ht="15.75">
      <c r="B300" s="56">
        <v>293</v>
      </c>
      <c r="C300" s="57" t="s">
        <v>1069</v>
      </c>
      <c r="D300" s="55">
        <v>-7</v>
      </c>
      <c r="E300" s="55">
        <v>-744</v>
      </c>
      <c r="F300" s="55">
        <v>-7</v>
      </c>
      <c r="G300" s="55">
        <v>-751</v>
      </c>
    </row>
    <row r="301" spans="2:7" ht="15.75">
      <c r="B301" s="56">
        <v>294</v>
      </c>
      <c r="C301" s="57" t="s">
        <v>1070</v>
      </c>
      <c r="D301" s="55">
        <v>-717</v>
      </c>
      <c r="E301" s="55">
        <v>-764</v>
      </c>
      <c r="F301" s="55">
        <v>-1487</v>
      </c>
      <c r="G301" s="55">
        <v>-2285</v>
      </c>
    </row>
    <row r="302" spans="2:7" ht="15.75">
      <c r="B302" s="56">
        <v>295</v>
      </c>
      <c r="C302" s="58" t="s">
        <v>1071</v>
      </c>
      <c r="D302" s="55">
        <v>-625</v>
      </c>
      <c r="E302" s="55">
        <v>-835</v>
      </c>
      <c r="F302" s="55">
        <v>-1170</v>
      </c>
      <c r="G302" s="55">
        <v>-2041</v>
      </c>
    </row>
    <row r="303" spans="2:7" ht="15.75">
      <c r="B303" s="56">
        <v>296</v>
      </c>
      <c r="C303" s="57" t="s">
        <v>1072</v>
      </c>
      <c r="D303" s="55">
        <v>0</v>
      </c>
      <c r="E303" s="55">
        <v>-1021</v>
      </c>
      <c r="F303" s="55">
        <v>-606</v>
      </c>
      <c r="G303" s="55">
        <v>-1604</v>
      </c>
    </row>
    <row r="304" spans="2:7" ht="15.75">
      <c r="B304" s="56">
        <v>297</v>
      </c>
      <c r="C304" s="58" t="s">
        <v>1073</v>
      </c>
      <c r="D304" s="55">
        <v>-3104</v>
      </c>
      <c r="E304" s="55">
        <v>-1029</v>
      </c>
      <c r="F304" s="55">
        <v>-3947</v>
      </c>
      <c r="G304" s="55">
        <v>-6334</v>
      </c>
    </row>
    <row r="305" spans="2:7" ht="15.75">
      <c r="B305" s="56">
        <v>298</v>
      </c>
      <c r="C305" s="58" t="s">
        <v>1074</v>
      </c>
      <c r="D305" s="55">
        <v>939</v>
      </c>
      <c r="E305" s="55">
        <v>-1116</v>
      </c>
      <c r="F305" s="55">
        <v>-6891</v>
      </c>
      <c r="G305" s="55">
        <v>-6407</v>
      </c>
    </row>
    <row r="306" spans="2:7" ht="15.75">
      <c r="B306" s="56">
        <v>299</v>
      </c>
      <c r="C306" s="57" t="s">
        <v>1075</v>
      </c>
      <c r="D306" s="55">
        <v>-165</v>
      </c>
      <c r="E306" s="55">
        <v>-1272</v>
      </c>
      <c r="F306" s="55">
        <v>-1828</v>
      </c>
      <c r="G306" s="55">
        <v>-3096</v>
      </c>
    </row>
    <row r="307" spans="2:7" ht="15.75">
      <c r="B307" s="56">
        <v>300</v>
      </c>
      <c r="C307" s="57" t="s">
        <v>1076</v>
      </c>
      <c r="D307" s="55">
        <v>-1021</v>
      </c>
      <c r="E307" s="55">
        <v>-1275</v>
      </c>
      <c r="F307" s="55">
        <v>-4875</v>
      </c>
      <c r="G307" s="55">
        <v>-5704</v>
      </c>
    </row>
    <row r="308" spans="2:7" ht="15.75">
      <c r="B308" s="56">
        <v>301</v>
      </c>
      <c r="C308" s="58" t="s">
        <v>1077</v>
      </c>
      <c r="D308" s="55">
        <v>-4298</v>
      </c>
      <c r="E308" s="55">
        <v>-1364</v>
      </c>
      <c r="F308" s="55">
        <v>-4683</v>
      </c>
      <c r="G308" s="55">
        <v>-1168</v>
      </c>
    </row>
    <row r="309" spans="2:7" ht="30">
      <c r="B309" s="56">
        <v>302</v>
      </c>
      <c r="C309" s="57" t="s">
        <v>1078</v>
      </c>
      <c r="D309" s="55">
        <v>-462</v>
      </c>
      <c r="E309" s="55">
        <v>-1441</v>
      </c>
      <c r="F309" s="55">
        <v>3428</v>
      </c>
      <c r="G309" s="55">
        <v>982</v>
      </c>
    </row>
    <row r="310" spans="2:7" ht="15.75">
      <c r="B310" s="56">
        <v>303</v>
      </c>
      <c r="C310" s="58" t="s">
        <v>1079</v>
      </c>
      <c r="D310" s="55">
        <v>-2054</v>
      </c>
      <c r="E310" s="55">
        <v>-1813</v>
      </c>
      <c r="F310" s="55">
        <v>-4292</v>
      </c>
      <c r="G310" s="55">
        <v>-6105</v>
      </c>
    </row>
    <row r="311" spans="2:7" ht="15.75">
      <c r="B311" s="56">
        <v>304</v>
      </c>
      <c r="C311" s="58" t="s">
        <v>1080</v>
      </c>
      <c r="D311" s="55">
        <v>322</v>
      </c>
      <c r="E311" s="55">
        <v>-2064</v>
      </c>
      <c r="F311" s="55">
        <v>10661</v>
      </c>
      <c r="G311" s="55">
        <v>8357</v>
      </c>
    </row>
    <row r="312" spans="2:7" ht="15.75">
      <c r="B312" s="56">
        <v>305</v>
      </c>
      <c r="C312" s="57" t="s">
        <v>1081</v>
      </c>
      <c r="D312" s="55">
        <v>-2844</v>
      </c>
      <c r="E312" s="55">
        <v>-2244</v>
      </c>
      <c r="F312" s="55">
        <v>-2844</v>
      </c>
      <c r="G312" s="55">
        <v>-5088</v>
      </c>
    </row>
    <row r="313" spans="2:7" ht="15.75">
      <c r="B313" s="56">
        <v>306</v>
      </c>
      <c r="C313" s="57" t="s">
        <v>1082</v>
      </c>
      <c r="D313" s="55">
        <v>-1510</v>
      </c>
      <c r="E313" s="55">
        <v>-2466</v>
      </c>
      <c r="F313" s="55">
        <v>-3951</v>
      </c>
      <c r="G313" s="55">
        <v>-6416</v>
      </c>
    </row>
    <row r="314" spans="2:7" ht="15.75">
      <c r="B314" s="56">
        <v>307</v>
      </c>
      <c r="C314" s="58" t="s">
        <v>1083</v>
      </c>
      <c r="D314" s="55">
        <v>93</v>
      </c>
      <c r="E314" s="55">
        <v>-2555</v>
      </c>
      <c r="F314" s="55">
        <v>93</v>
      </c>
      <c r="G314" s="55">
        <v>-2555</v>
      </c>
    </row>
    <row r="315" spans="2:7" ht="15.75">
      <c r="B315" s="56">
        <v>308</v>
      </c>
      <c r="C315" s="58" t="s">
        <v>1084</v>
      </c>
      <c r="D315" s="55">
        <v>-1272</v>
      </c>
      <c r="E315" s="55">
        <v>-2892</v>
      </c>
      <c r="F315" s="55">
        <v>-3794</v>
      </c>
      <c r="G315" s="55">
        <v>-2514</v>
      </c>
    </row>
    <row r="316" spans="2:7" ht="15.75">
      <c r="B316" s="56">
        <v>309</v>
      </c>
      <c r="C316" s="57" t="s">
        <v>1085</v>
      </c>
      <c r="D316" s="55">
        <v>148</v>
      </c>
      <c r="E316" s="55">
        <v>-2904</v>
      </c>
      <c r="F316" s="55">
        <v>-5268</v>
      </c>
      <c r="G316" s="55">
        <v>-8172</v>
      </c>
    </row>
    <row r="317" spans="2:7" ht="31.5">
      <c r="B317" s="56">
        <v>310</v>
      </c>
      <c r="C317" s="58" t="s">
        <v>1086</v>
      </c>
      <c r="D317" s="55">
        <v>-2978</v>
      </c>
      <c r="E317" s="55">
        <v>-3740</v>
      </c>
      <c r="F317" s="55">
        <v>-27708</v>
      </c>
      <c r="G317" s="55">
        <v>-30270</v>
      </c>
    </row>
    <row r="318" spans="2:7" ht="15.75">
      <c r="B318" s="56">
        <v>311</v>
      </c>
      <c r="C318" s="57" t="s">
        <v>1087</v>
      </c>
      <c r="D318" s="55">
        <v>4542</v>
      </c>
      <c r="E318" s="55">
        <v>-5207</v>
      </c>
      <c r="F318" s="55">
        <v>7646</v>
      </c>
      <c r="G318" s="55">
        <v>-5207</v>
      </c>
    </row>
    <row r="319" spans="2:7" ht="15.75">
      <c r="B319" s="56">
        <v>312</v>
      </c>
      <c r="C319" s="58" t="s">
        <v>1088</v>
      </c>
      <c r="D319" s="55">
        <v>2577</v>
      </c>
      <c r="E319" s="55">
        <v>-5783</v>
      </c>
      <c r="F319" s="55">
        <v>-5251</v>
      </c>
      <c r="G319" s="55">
        <v>-11018</v>
      </c>
    </row>
    <row r="320" spans="2:7" ht="30">
      <c r="B320" s="56">
        <v>313</v>
      </c>
      <c r="C320" s="57" t="s">
        <v>1089</v>
      </c>
      <c r="D320" s="55">
        <v>30</v>
      </c>
      <c r="E320" s="55">
        <v>-6840</v>
      </c>
      <c r="F320" s="55">
        <v>-83</v>
      </c>
      <c r="G320" s="55">
        <v>-6955</v>
      </c>
    </row>
    <row r="321" spans="2:7" ht="15.75">
      <c r="B321" s="56">
        <v>314</v>
      </c>
      <c r="C321" s="57" t="s">
        <v>1090</v>
      </c>
      <c r="D321" s="55">
        <v>-683</v>
      </c>
      <c r="E321" s="55">
        <v>-10823</v>
      </c>
      <c r="F321" s="55">
        <v>-637</v>
      </c>
      <c r="G321" s="55">
        <v>-2204</v>
      </c>
    </row>
    <row r="322" spans="2:7" ht="15.75">
      <c r="B322" s="56">
        <v>315</v>
      </c>
      <c r="C322" s="58" t="s">
        <v>1091</v>
      </c>
      <c r="D322" s="55"/>
      <c r="E322" s="55"/>
      <c r="F322" s="55"/>
      <c r="G322" s="55"/>
    </row>
    <row r="323" spans="2:7" ht="15.75">
      <c r="B323" s="56">
        <v>316</v>
      </c>
      <c r="C323" s="58" t="s">
        <v>1092</v>
      </c>
      <c r="D323" s="55"/>
      <c r="E323" s="55"/>
      <c r="F323" s="55"/>
      <c r="G323" s="55"/>
    </row>
    <row r="324" spans="2:7" ht="15.75">
      <c r="B324" s="56">
        <v>317</v>
      </c>
      <c r="C324" s="57" t="s">
        <v>1093</v>
      </c>
      <c r="D324" s="55"/>
      <c r="E324" s="55"/>
      <c r="F324" s="55"/>
      <c r="G324" s="55"/>
    </row>
    <row r="325" spans="2:7" ht="12.75">
      <c r="B325" s="140" t="s">
        <v>1148</v>
      </c>
      <c r="C325" s="141"/>
      <c r="D325" s="141"/>
      <c r="E325" s="141"/>
      <c r="F325" s="141"/>
      <c r="G325" s="142"/>
    </row>
    <row r="326" spans="2:7" ht="15.75">
      <c r="B326" s="56">
        <v>318</v>
      </c>
      <c r="C326" s="58" t="s">
        <v>1095</v>
      </c>
      <c r="D326" s="106">
        <v>-80951</v>
      </c>
      <c r="E326" s="106"/>
      <c r="F326" s="106">
        <v>-168110</v>
      </c>
      <c r="G326" s="107"/>
    </row>
    <row r="327" spans="2:7" ht="15.75">
      <c r="B327" s="56">
        <v>319</v>
      </c>
      <c r="C327" s="58" t="s">
        <v>1096</v>
      </c>
      <c r="D327" s="106">
        <v>-1842</v>
      </c>
      <c r="E327" s="106"/>
      <c r="F327" s="106">
        <v>-2847</v>
      </c>
      <c r="G327" s="107"/>
    </row>
    <row r="328" spans="2:7" ht="15.75">
      <c r="B328" s="56">
        <v>320</v>
      </c>
      <c r="C328" s="58" t="s">
        <v>1097</v>
      </c>
      <c r="D328" s="106">
        <v>-750</v>
      </c>
      <c r="E328" s="106"/>
      <c r="F328" s="106">
        <v>-1696</v>
      </c>
      <c r="G328" s="107"/>
    </row>
    <row r="329" spans="2:7" ht="15.75">
      <c r="B329" s="56">
        <v>321</v>
      </c>
      <c r="C329" s="57" t="s">
        <v>1098</v>
      </c>
      <c r="D329" s="106">
        <v>-158</v>
      </c>
      <c r="E329" s="106">
        <v>-168</v>
      </c>
      <c r="F329" s="106">
        <v>-158</v>
      </c>
      <c r="G329" s="107">
        <v>-168</v>
      </c>
    </row>
    <row r="330" spans="2:7" ht="31.5">
      <c r="B330" s="56">
        <v>322</v>
      </c>
      <c r="C330" s="58" t="s">
        <v>1099</v>
      </c>
      <c r="D330" s="106">
        <v>-73</v>
      </c>
      <c r="E330" s="108"/>
      <c r="F330" s="106">
        <v>-187</v>
      </c>
      <c r="G330" s="107"/>
    </row>
    <row r="331" spans="2:7" ht="15.75">
      <c r="B331" s="56">
        <v>323</v>
      </c>
      <c r="C331" s="58" t="s">
        <v>1100</v>
      </c>
      <c r="D331" s="106">
        <v>-15</v>
      </c>
      <c r="E331" s="106"/>
      <c r="F331" s="106">
        <v>-15</v>
      </c>
      <c r="G331" s="107"/>
    </row>
    <row r="332" spans="2:7" ht="30">
      <c r="B332" s="56">
        <v>324</v>
      </c>
      <c r="C332" s="57" t="s">
        <v>1101</v>
      </c>
      <c r="D332" s="106">
        <v>-3</v>
      </c>
      <c r="E332" s="106">
        <v>-1</v>
      </c>
      <c r="F332" s="106" t="s">
        <v>1102</v>
      </c>
      <c r="G332" s="107" t="s">
        <v>1103</v>
      </c>
    </row>
    <row r="333" spans="2:7" ht="15.75">
      <c r="B333" s="56">
        <v>325</v>
      </c>
      <c r="C333" s="65" t="s">
        <v>1104</v>
      </c>
      <c r="D333" s="63"/>
      <c r="E333" s="63"/>
      <c r="F333" s="63"/>
      <c r="G333" s="64"/>
    </row>
    <row r="334" spans="2:7" ht="15.75">
      <c r="B334" s="56">
        <v>326</v>
      </c>
      <c r="C334" s="57" t="s">
        <v>1105</v>
      </c>
      <c r="D334" s="63"/>
      <c r="E334" s="63"/>
      <c r="F334" s="63"/>
      <c r="G334" s="64"/>
    </row>
    <row r="335" spans="2:7" ht="15.75">
      <c r="B335" s="56">
        <v>327</v>
      </c>
      <c r="C335" s="57" t="s">
        <v>1106</v>
      </c>
      <c r="D335" s="63"/>
      <c r="E335" s="63"/>
      <c r="F335" s="63"/>
      <c r="G335" s="64"/>
    </row>
    <row r="336" spans="2:7" ht="30">
      <c r="B336" s="56">
        <v>328</v>
      </c>
      <c r="C336" s="57" t="s">
        <v>1107</v>
      </c>
      <c r="D336" s="63"/>
      <c r="E336" s="63"/>
      <c r="F336" s="63"/>
      <c r="G336" s="64"/>
    </row>
    <row r="337" spans="2:7" ht="30">
      <c r="B337" s="56">
        <v>329</v>
      </c>
      <c r="C337" s="57" t="s">
        <v>1108</v>
      </c>
      <c r="D337" s="61"/>
      <c r="E337" s="61"/>
      <c r="F337" s="61"/>
      <c r="G337" s="62"/>
    </row>
    <row r="338" spans="2:7" ht="15.75">
      <c r="B338" s="56">
        <v>330</v>
      </c>
      <c r="C338" s="57" t="s">
        <v>1109</v>
      </c>
      <c r="D338" s="63"/>
      <c r="E338" s="63"/>
      <c r="F338" s="63"/>
      <c r="G338" s="64"/>
    </row>
    <row r="339" spans="2:7" ht="30">
      <c r="B339" s="56">
        <v>331</v>
      </c>
      <c r="C339" s="57" t="s">
        <v>1110</v>
      </c>
      <c r="D339" s="63"/>
      <c r="E339" s="63"/>
      <c r="F339" s="63"/>
      <c r="G339" s="64"/>
    </row>
    <row r="340" spans="2:7" ht="31.5">
      <c r="B340" s="56">
        <v>332</v>
      </c>
      <c r="C340" s="58" t="s">
        <v>1111</v>
      </c>
      <c r="D340" s="61"/>
      <c r="E340" s="61"/>
      <c r="F340" s="61"/>
      <c r="G340" s="62"/>
    </row>
    <row r="341" spans="2:7" ht="30">
      <c r="B341" s="56">
        <v>333</v>
      </c>
      <c r="C341" s="57" t="s">
        <v>1112</v>
      </c>
      <c r="D341" s="66"/>
      <c r="E341" s="61"/>
      <c r="F341" s="61"/>
      <c r="G341" s="62"/>
    </row>
    <row r="342" spans="2:7" ht="15.75">
      <c r="B342" s="56">
        <v>334</v>
      </c>
      <c r="C342" s="58" t="s">
        <v>1113</v>
      </c>
      <c r="D342" s="61"/>
      <c r="E342" s="61"/>
      <c r="F342" s="61"/>
      <c r="G342" s="62"/>
    </row>
    <row r="343" spans="2:7" ht="30">
      <c r="B343" s="56">
        <v>335</v>
      </c>
      <c r="C343" s="57" t="s">
        <v>1114</v>
      </c>
      <c r="D343" s="66"/>
      <c r="E343" s="61"/>
      <c r="F343" s="61"/>
      <c r="G343" s="62"/>
    </row>
    <row r="344" spans="2:7" ht="15.75">
      <c r="B344" s="56">
        <v>336</v>
      </c>
      <c r="C344" s="57" t="s">
        <v>1115</v>
      </c>
      <c r="D344" s="61"/>
      <c r="E344" s="61"/>
      <c r="F344" s="61"/>
      <c r="G344" s="62"/>
    </row>
    <row r="345" spans="2:7" ht="15.75">
      <c r="B345" s="56">
        <v>337</v>
      </c>
      <c r="C345" s="57" t="s">
        <v>1116</v>
      </c>
      <c r="D345" s="63"/>
      <c r="E345" s="63"/>
      <c r="F345" s="63"/>
      <c r="G345" s="64"/>
    </row>
    <row r="346" spans="2:7" ht="15.75">
      <c r="B346" s="56">
        <v>338</v>
      </c>
      <c r="C346" s="57" t="s">
        <v>1117</v>
      </c>
      <c r="D346" s="66"/>
      <c r="E346" s="61"/>
      <c r="F346" s="61"/>
      <c r="G346" s="62"/>
    </row>
    <row r="347" spans="2:7" ht="15.75">
      <c r="B347" s="56">
        <v>339</v>
      </c>
      <c r="C347" s="57" t="s">
        <v>1118</v>
      </c>
      <c r="D347" s="66"/>
      <c r="E347" s="61"/>
      <c r="F347" s="61"/>
      <c r="G347" s="62"/>
    </row>
    <row r="348" spans="2:7" ht="30">
      <c r="B348" s="56">
        <v>340</v>
      </c>
      <c r="C348" s="57" t="s">
        <v>1119</v>
      </c>
      <c r="D348" s="66"/>
      <c r="E348" s="61"/>
      <c r="F348" s="61"/>
      <c r="G348" s="62"/>
    </row>
    <row r="349" spans="2:7" ht="15.75">
      <c r="B349" s="56">
        <v>341</v>
      </c>
      <c r="C349" s="57" t="s">
        <v>1120</v>
      </c>
      <c r="D349" s="66"/>
      <c r="E349" s="61"/>
      <c r="F349" s="61"/>
      <c r="G349" s="62"/>
    </row>
    <row r="350" spans="2:7" ht="15.75">
      <c r="B350" s="56">
        <v>342</v>
      </c>
      <c r="C350" s="57" t="s">
        <v>1121</v>
      </c>
      <c r="D350" s="63"/>
      <c r="E350" s="63"/>
      <c r="F350" s="63"/>
      <c r="G350" s="64"/>
    </row>
    <row r="351" spans="2:7" ht="15.75">
      <c r="B351" s="56">
        <v>343</v>
      </c>
      <c r="C351" s="57" t="s">
        <v>1122</v>
      </c>
      <c r="D351" s="67"/>
      <c r="E351" s="67"/>
      <c r="F351" s="67"/>
      <c r="G351" s="68"/>
    </row>
    <row r="352" spans="2:7" ht="30">
      <c r="B352" s="56">
        <v>344</v>
      </c>
      <c r="C352" s="57" t="s">
        <v>1123</v>
      </c>
      <c r="D352" s="67"/>
      <c r="E352" s="67"/>
      <c r="F352" s="67"/>
      <c r="G352" s="68"/>
    </row>
    <row r="353" spans="2:7" ht="30">
      <c r="B353" s="56">
        <v>345</v>
      </c>
      <c r="C353" s="57" t="s">
        <v>1124</v>
      </c>
      <c r="D353" s="67"/>
      <c r="E353" s="67"/>
      <c r="F353" s="67"/>
      <c r="G353" s="68"/>
    </row>
    <row r="354" spans="2:7" ht="30.75" customHeight="1">
      <c r="B354" s="56">
        <v>346</v>
      </c>
      <c r="C354" s="57" t="s">
        <v>1125</v>
      </c>
      <c r="D354" s="67"/>
      <c r="E354" s="67"/>
      <c r="F354" s="67"/>
      <c r="G354" s="68"/>
    </row>
    <row r="355" spans="2:7" ht="15.75">
      <c r="B355" s="56">
        <v>347</v>
      </c>
      <c r="C355" s="57" t="s">
        <v>1126</v>
      </c>
      <c r="D355" s="63"/>
      <c r="E355" s="63"/>
      <c r="F355" s="63"/>
      <c r="G355" s="64"/>
    </row>
    <row r="356" spans="2:7" ht="12.75">
      <c r="B356" s="140" t="s">
        <v>1127</v>
      </c>
      <c r="C356" s="141"/>
      <c r="D356" s="141"/>
      <c r="E356" s="141"/>
      <c r="F356" s="141"/>
      <c r="G356" s="142"/>
    </row>
    <row r="357" spans="2:7" ht="30">
      <c r="B357" s="56">
        <v>348</v>
      </c>
      <c r="C357" s="57" t="s">
        <v>1128</v>
      </c>
      <c r="D357" s="143" t="s">
        <v>1129</v>
      </c>
      <c r="E357" s="144"/>
      <c r="F357" s="144"/>
      <c r="G357" s="145"/>
    </row>
    <row r="358" spans="2:7" ht="15.75">
      <c r="B358" s="56">
        <v>349</v>
      </c>
      <c r="C358" s="57" t="s">
        <v>1130</v>
      </c>
      <c r="D358" s="143" t="s">
        <v>1129</v>
      </c>
      <c r="E358" s="144"/>
      <c r="F358" s="144"/>
      <c r="G358" s="145"/>
    </row>
    <row r="359" spans="2:7" ht="15.75">
      <c r="B359" s="56">
        <v>350</v>
      </c>
      <c r="C359" s="57" t="s">
        <v>1131</v>
      </c>
      <c r="D359" s="143" t="s">
        <v>1129</v>
      </c>
      <c r="E359" s="144"/>
      <c r="F359" s="144"/>
      <c r="G359" s="145"/>
    </row>
    <row r="360" spans="2:7" ht="30">
      <c r="B360" s="56">
        <v>351</v>
      </c>
      <c r="C360" s="57" t="s">
        <v>1132</v>
      </c>
      <c r="D360" s="143" t="s">
        <v>1129</v>
      </c>
      <c r="E360" s="144"/>
      <c r="F360" s="144"/>
      <c r="G360" s="145"/>
    </row>
    <row r="361" spans="2:7" ht="15.75">
      <c r="B361" s="56">
        <v>352</v>
      </c>
      <c r="C361" s="57" t="s">
        <v>1133</v>
      </c>
      <c r="D361" s="143" t="s">
        <v>1129</v>
      </c>
      <c r="E361" s="144"/>
      <c r="F361" s="144"/>
      <c r="G361" s="145"/>
    </row>
    <row r="362" spans="2:7" ht="15.75">
      <c r="B362" s="56">
        <v>353</v>
      </c>
      <c r="C362" s="57" t="s">
        <v>1134</v>
      </c>
      <c r="D362" s="143" t="s">
        <v>1129</v>
      </c>
      <c r="E362" s="144"/>
      <c r="F362" s="144"/>
      <c r="G362" s="145"/>
    </row>
    <row r="363" spans="2:7" ht="15.75">
      <c r="B363" s="56">
        <v>354</v>
      </c>
      <c r="C363" s="57" t="s">
        <v>1135</v>
      </c>
      <c r="D363" s="143" t="s">
        <v>1129</v>
      </c>
      <c r="E363" s="144"/>
      <c r="F363" s="144"/>
      <c r="G363" s="145"/>
    </row>
    <row r="364" spans="2:7" ht="15.75">
      <c r="B364" s="56">
        <v>355</v>
      </c>
      <c r="C364" s="57" t="s">
        <v>1136</v>
      </c>
      <c r="D364" s="143" t="s">
        <v>1129</v>
      </c>
      <c r="E364" s="144"/>
      <c r="F364" s="144"/>
      <c r="G364" s="145"/>
    </row>
    <row r="365" spans="2:7" ht="13.5" thickBot="1">
      <c r="B365" s="140" t="s">
        <v>1137</v>
      </c>
      <c r="C365" s="141"/>
      <c r="D365" s="155"/>
      <c r="E365" s="155"/>
      <c r="F365" s="155"/>
      <c r="G365" s="156"/>
    </row>
    <row r="366" spans="2:8" ht="15.75">
      <c r="B366" s="56">
        <v>356</v>
      </c>
      <c r="C366" s="69" t="s">
        <v>1138</v>
      </c>
      <c r="D366" s="70"/>
      <c r="E366" s="71"/>
      <c r="F366" s="71"/>
      <c r="G366" s="72"/>
      <c r="H366" s="2"/>
    </row>
    <row r="367" spans="2:8" ht="15.75">
      <c r="B367" s="73">
        <v>357</v>
      </c>
      <c r="C367" s="69" t="s">
        <v>1139</v>
      </c>
      <c r="D367" s="74"/>
      <c r="E367" s="61"/>
      <c r="F367" s="61"/>
      <c r="G367" s="62"/>
      <c r="H367" s="75"/>
    </row>
    <row r="368" spans="2:8" ht="15.75">
      <c r="B368" s="56">
        <v>358</v>
      </c>
      <c r="C368" s="76" t="s">
        <v>1140</v>
      </c>
      <c r="D368" s="77">
        <v>719</v>
      </c>
      <c r="E368" s="61"/>
      <c r="F368" s="61">
        <v>0</v>
      </c>
      <c r="G368" s="62"/>
      <c r="H368" s="6"/>
    </row>
    <row r="369" spans="2:8" ht="16.5" thickBot="1">
      <c r="B369" s="78">
        <v>359</v>
      </c>
      <c r="C369" s="79" t="s">
        <v>1141</v>
      </c>
      <c r="D369" s="152" t="s">
        <v>1129</v>
      </c>
      <c r="E369" s="153"/>
      <c r="F369" s="153"/>
      <c r="G369" s="154"/>
      <c r="H369" s="6"/>
    </row>
  </sheetData>
  <sheetProtection/>
  <mergeCells count="16">
    <mergeCell ref="D369:G369"/>
    <mergeCell ref="D363:G363"/>
    <mergeCell ref="D364:G364"/>
    <mergeCell ref="B356:G356"/>
    <mergeCell ref="B365:G365"/>
    <mergeCell ref="D359:G359"/>
    <mergeCell ref="D360:G360"/>
    <mergeCell ref="D361:G361"/>
    <mergeCell ref="D362:G362"/>
    <mergeCell ref="D358:G358"/>
    <mergeCell ref="B2:G2"/>
    <mergeCell ref="D4:G5"/>
    <mergeCell ref="B325:G325"/>
    <mergeCell ref="D357:G357"/>
    <mergeCell ref="B4:B6"/>
    <mergeCell ref="C4:C6"/>
  </mergeCells>
  <printOptions/>
  <pageMargins left="0.75" right="0.75" top="1" bottom="1" header="0.5" footer="0.5"/>
  <pageSetup horizontalDpi="300" verticalDpi="300" orientation="portrait" paperSize="9" scale="70" r:id="rId1"/>
  <headerFooter alignWithMargins="0">
    <oddHeader>&amp;CСПРАВКА ЗА ФИНАНСОВИЯ РЕЗУЛТАТ НА ПУБЛИЧНИТЕ ДРУЖЕСТВА И ДРУГИ ЕМИТЕНТИ НА ЦЕННИ КНИЖА ЗА 2004-2005 г.</oddHeader>
    <oddFooter>&amp;LВ. К. &amp;D &amp;T&amp;R&amp;P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</dc:creator>
  <cp:keywords/>
  <dc:description/>
  <cp:lastModifiedBy>Mariela Slavcheva - EuroRSCG 4D</cp:lastModifiedBy>
  <dcterms:created xsi:type="dcterms:W3CDTF">2006-03-31T10:49:01Z</dcterms:created>
  <dcterms:modified xsi:type="dcterms:W3CDTF">2011-05-03T08:55:07Z</dcterms:modified>
  <cp:category/>
  <cp:version/>
  <cp:contentType/>
  <cp:contentStatus/>
</cp:coreProperties>
</file>