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75" tabRatio="698" activeTab="0"/>
  </bookViews>
  <sheets>
    <sheet name="АДСИЦ_НИ" sheetId="1" r:id="rId1"/>
    <sheet name="Портфейл_АДСИЦ_НИ" sheetId="2" r:id="rId2"/>
    <sheet name="АДСИЦ_ВЗ" sheetId="3" r:id="rId3"/>
    <sheet name="Портфейл_АДСИЦ_ВЗ" sheetId="4" r:id="rId4"/>
  </sheets>
  <definedNames>
    <definedName name="OLE_LINK4" localSheetId="2">'АДСИЦ_ВЗ'!#REF!</definedName>
  </definedNames>
  <calcPr fullCalcOnLoad="1"/>
</workbook>
</file>

<file path=xl/sharedStrings.xml><?xml version="1.0" encoding="utf-8"?>
<sst xmlns="http://schemas.openxmlformats.org/spreadsheetml/2006/main" count="106" uniqueCount="91">
  <si>
    <t>Активи (лв.)</t>
  </si>
  <si>
    <t>“Фонд за недвижими имоти България” АДСИЦ</t>
  </si>
  <si>
    <t>"Елана фонд за земеделска земя" АДСИЦ</t>
  </si>
  <si>
    <t>„Адванс-Террафонд” АДСИЦ</t>
  </si>
  <si>
    <t>„Булленд Инвестмънтс” АДСИЦ</t>
  </si>
  <si>
    <t>„Фонд за земеделска земя Мел Инвест” АДСИЦ</t>
  </si>
  <si>
    <t>„Агро финанс” АДСИЦ</t>
  </si>
  <si>
    <t>Инвестиционни имоти (земя, терени)</t>
  </si>
  <si>
    <t>Инвестиционни имоти (сгради, съоръжения)</t>
  </si>
  <si>
    <t>Инвестиционни имоти (земеделска земя)</t>
  </si>
  <si>
    <t>Имоти в процес на изграждане(придобиване)</t>
  </si>
  <si>
    <t>Финансови активи</t>
  </si>
  <si>
    <t>Парични наличности</t>
  </si>
  <si>
    <t>Вземания</t>
  </si>
  <si>
    <t>Общо активи по баланс</t>
  </si>
  <si>
    <t>“БенчМарк Фонд Имоти” АДСИЦ</t>
  </si>
  <si>
    <t>“И АР ДЖИ Капитал-1” АДСИЦ</t>
  </si>
  <si>
    <t>“Актив Пропъртис” АДСИЦ</t>
  </si>
  <si>
    <t>"Парк" АДСИЦ</t>
  </si>
  <si>
    <t>“Интеркапитал пропърти дивелопмънт” АДСИЦ</t>
  </si>
  <si>
    <t>„Куантум Дивелопмънтс” АДСИЦ</t>
  </si>
  <si>
    <t>“И АР ДЖИ Капитал-2” АДСИЦ</t>
  </si>
  <si>
    <t>„ЦКБ Риъл Истейт Фонд” АДСИЦ</t>
  </si>
  <si>
    <t>„ФеърПлей  Пропъртис” АДСИЦ</t>
  </si>
  <si>
    <t>„Премиер Фонд” АДСИЦ</t>
  </si>
  <si>
    <t>„Блек Сий Инвестмънт” АДСИЦ</t>
  </si>
  <si>
    <t>„СИИ Имоти” АДСИЦ</t>
  </si>
  <si>
    <t>„Софарма Имоти” АДСИЦ</t>
  </si>
  <si>
    <t>„Юнивърсъл Пропъртис” АДСИЦ</t>
  </si>
  <si>
    <t>„Лиам” АДСИЦ</t>
  </si>
  <si>
    <t>„Люк” АДСИЦ</t>
  </si>
  <si>
    <t>„Инвест Пропърти” АДСИЦ</t>
  </si>
  <si>
    <t>„Супер Боровец Пропърти Фонд” АДСИЦ</t>
  </si>
  <si>
    <t>„Алфа пропърти 1” АДСИЦ</t>
  </si>
  <si>
    <t>„Форуком фонд имоти” АДСИЦ</t>
  </si>
  <si>
    <t>„Статус Имоти” АДСИЦ</t>
  </si>
  <si>
    <t>„Ексклузив пропърти” АДСИЦ</t>
  </si>
  <si>
    <t>„Хелт енд уелнес” АДСИЦ</t>
  </si>
  <si>
    <t>„Солид Инвест” АДСИЦ</t>
  </si>
  <si>
    <t>„Недвижими имоти София” АДСИЦ</t>
  </si>
  <si>
    <t>„Сердика Пропъртис” АДСИЦ</t>
  </si>
  <si>
    <t>„Пълдин Лайън Груп” АДСИЦ</t>
  </si>
  <si>
    <t>„Ейч Би Джи фонд за инвестиционни имоти” АДСИЦ</t>
  </si>
  <si>
    <t>Други</t>
  </si>
  <si>
    <t>"Капитал Директ -1" АДСИЦ</t>
  </si>
  <si>
    <t>„Кепитъл Мениджмънт” АДСИЦ</t>
  </si>
  <si>
    <t>„ХипоКапитал” АДСИЦ</t>
  </si>
  <si>
    <t>“Трансинвестмънт” АДСИЦ</t>
  </si>
  <si>
    <t>„Алфа Кредит” АДСИЦ</t>
  </si>
  <si>
    <t>„Хюндай Финанс” АДСИЦ</t>
  </si>
  <si>
    <t>ОБЩО</t>
  </si>
  <si>
    <t>Вземания до 1 год.</t>
  </si>
  <si>
    <t>Вземания  над 1 год.</t>
  </si>
  <si>
    <t>Структура на активите на АДСИЦ, специализирани в секюритизация на вземания, към 31.03.2007 г.</t>
  </si>
  <si>
    <t>ОБЩО (НИ-зем. земя)</t>
  </si>
  <si>
    <t>"Прайм Пропърти БГ" АДСИЦ</t>
  </si>
  <si>
    <t>„Булгериън Инвестмънт Груп”</t>
  </si>
  <si>
    <t>„И Ар Джи Капитал-3” АДСИЦ</t>
  </si>
  <si>
    <t>ОБЩО (за НИ)</t>
  </si>
  <si>
    <t>Общо</t>
  </si>
  <si>
    <t>„Улпина” АДСИЦ</t>
  </si>
  <si>
    <t>„Юнайтед Пропъртис” АДСИЦ</t>
  </si>
  <si>
    <t>„Зенит Имоти” АДСИЦ</t>
  </si>
  <si>
    <t>„Глобекс Истейт Фонд” АДСИЦ</t>
  </si>
  <si>
    <t>„Сити Дивелъпмънт” АДСИЦ</t>
  </si>
  <si>
    <t>„Пропъртис Кепитъл Инвестмънтс” АДСИЦ</t>
  </si>
  <si>
    <t>„Фонд за инвестиции в недвижими имоти – ФИНИ” АДСИЦ</t>
  </si>
  <si>
    <t>„Болкан енд сий Пропъртис” АДСИЦ</t>
  </si>
  <si>
    <t>„Експат Имоти” АДСИЦ</t>
  </si>
  <si>
    <t>„Пи Ар Си” АДСИЦ</t>
  </si>
  <si>
    <t>„ДИТ Пропърти” АДСИЦ</t>
  </si>
  <si>
    <t>„Сити Пропъртис” АДСИЦ</t>
  </si>
  <si>
    <t>„Рой Пропърти Фънд” АДСИЦ</t>
  </si>
  <si>
    <t>„Софарма Билдингс” АДСИЦ</t>
  </si>
  <si>
    <t>„Лев Инвест” АДСИЦ</t>
  </si>
  <si>
    <t>"Турин Имоти" АДСИЦ</t>
  </si>
  <si>
    <t>"Зет Пропъртис Инвестмънт Фонд" АДСИЦ</t>
  </si>
  <si>
    <t>"Инвестмънт пропъртис" АДСИЦ (бившо “Колос-1” АДСИЦ)</t>
  </si>
  <si>
    <t>Арко Тоуърс АДСИЦ (бившо „Сингулар” АДСИЦ)</t>
  </si>
  <si>
    <t>"Болкан Пропърти Инструментс" АДСИЦ</t>
  </si>
  <si>
    <t>"Агроенержи" АДСИЦ</t>
  </si>
  <si>
    <t>"Експат Бета" АДСИЦ</t>
  </si>
  <si>
    <t>„Балканика Имоти” АДСИЦ</t>
  </si>
  <si>
    <t>„Маунтин Парадайс Инвест” АДСИЦ</t>
  </si>
  <si>
    <t>„Фонд за енергетика и енергийни икономии-ФЕЕИ” АДСИЦ</t>
  </si>
  <si>
    <t>„Алтерон” АДСИЦ</t>
  </si>
  <si>
    <t>"Булгари Резерв Пропъртис" АДСИЦ</t>
  </si>
  <si>
    <t>Структура на активите на АДСИЦ, специализирани в секюритизация на недвижими имоти, към 31.03.2009 г.</t>
  </si>
  <si>
    <t>Структура на активите на АДСИЦ, специализирани в секюритизация на вземания, към 31.03.2009 г.</t>
  </si>
  <si>
    <t>"Риал естейт -Поморие" АДСИЦ (бивше „Ефектен унд финанц – имоти” АДСИЦ)</t>
  </si>
  <si>
    <t>…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</si>
</sst>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#,##0\ _л_в"/>
    <numFmt numFmtId="166" formatCode="0.0"/>
    <numFmt numFmtId="167" formatCode="[$-402]dd\ mmmm\ yyyy\ &quot;г.&quot;"/>
    <numFmt numFmtId="168" formatCode="0.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6"/>
      <color indexed="8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sz val="15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6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right" wrapText="1"/>
    </xf>
    <xf numFmtId="3" fontId="5" fillId="0" borderId="20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3" fontId="5" fillId="0" borderId="21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3" fontId="5" fillId="0" borderId="24" xfId="0" applyNumberFormat="1" applyFont="1" applyFill="1" applyBorder="1" applyAlignment="1">
      <alignment horizontal="right" wrapText="1"/>
    </xf>
    <xf numFmtId="10" fontId="5" fillId="0" borderId="25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0" fontId="4" fillId="33" borderId="28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3" fontId="5" fillId="0" borderId="31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Структура на активите на АДСИЦ, извършващи секюритизация на недвижими имоти, към 31.03.2009 г.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25"/>
          <c:y val="0.4235"/>
          <c:w val="0.398"/>
          <c:h val="0.2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Имоти в процес на изграждане (придобиване)
17,10%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АДСИЦ_НИ!$B$5:$B$13</c:f>
              <c:strCache>
                <c:ptCount val="8"/>
                <c:pt idx="0">
                  <c:v>Инвестиционни имоти (земя, терени)</c:v>
                </c:pt>
                <c:pt idx="1">
                  <c:v>Инвестиционни имоти (сгради, съоръжения)</c:v>
                </c:pt>
                <c:pt idx="2">
                  <c:v>Инвестиционни имоти (земеделска земя)</c:v>
                </c:pt>
                <c:pt idx="3">
                  <c:v>Имоти в процес на изграждане(придобиване)</c:v>
                </c:pt>
                <c:pt idx="4">
                  <c:v>Финансови активи</c:v>
                </c:pt>
                <c:pt idx="5">
                  <c:v>Парични наличности</c:v>
                </c:pt>
                <c:pt idx="6">
                  <c:v>Вземания</c:v>
                </c:pt>
                <c:pt idx="7">
                  <c:v>Други</c:v>
                </c:pt>
              </c:strCache>
            </c:strRef>
          </c:cat>
          <c:val>
            <c:numRef>
              <c:f>АДСИЦ_НИ!$BP$5:$BP$12</c:f>
              <c:numCache>
                <c:ptCount val="8"/>
                <c:pt idx="0">
                  <c:v>276498205</c:v>
                </c:pt>
                <c:pt idx="1">
                  <c:v>328578566</c:v>
                </c:pt>
                <c:pt idx="2">
                  <c:v>295123000</c:v>
                </c:pt>
                <c:pt idx="3">
                  <c:v>265147663</c:v>
                </c:pt>
                <c:pt idx="4">
                  <c:v>2015000</c:v>
                </c:pt>
                <c:pt idx="5">
                  <c:v>145697561</c:v>
                </c:pt>
                <c:pt idx="6">
                  <c:v>161592505</c:v>
                </c:pt>
                <c:pt idx="7">
                  <c:v>76188113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75"/>
          <c:y val="0.4115"/>
          <c:w val="0.49525"/>
          <c:h val="0.3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АДСИЦ_ВЗ!$B$8:$B$12</c:f>
              <c:strCache>
                <c:ptCount val="5"/>
                <c:pt idx="0">
                  <c:v>Финансови активи</c:v>
                </c:pt>
                <c:pt idx="1">
                  <c:v>Парични наличности</c:v>
                </c:pt>
                <c:pt idx="2">
                  <c:v>Вземания до 1 год.</c:v>
                </c:pt>
                <c:pt idx="3">
                  <c:v>Вземания  над 1 год.</c:v>
                </c:pt>
                <c:pt idx="4">
                  <c:v>Други</c:v>
                </c:pt>
              </c:strCache>
            </c:strRef>
          </c:cat>
          <c:val>
            <c:numRef>
              <c:f>АДСИЦ_ВЗ!$L$8:$L$12</c:f>
              <c:numCache>
                <c:ptCount val="5"/>
                <c:pt idx="0">
                  <c:v>30995000</c:v>
                </c:pt>
                <c:pt idx="1">
                  <c:v>3542000</c:v>
                </c:pt>
                <c:pt idx="2">
                  <c:v>26779000</c:v>
                </c:pt>
                <c:pt idx="3">
                  <c:v>27978000</c:v>
                </c:pt>
                <c:pt idx="4">
                  <c:v>1093000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0.0445</cdr:y>
    </cdr:from>
    <cdr:to>
      <cdr:x>0.9095</cdr:x>
      <cdr:y>0.183</cdr:y>
    </cdr:to>
    <cdr:sp>
      <cdr:nvSpPr>
        <cdr:cNvPr id="1" name="Text Box 2"/>
        <cdr:cNvSpPr txBox="1">
          <a:spLocks noChangeArrowheads="1"/>
        </cdr:cNvSpPr>
      </cdr:nvSpPr>
      <cdr:spPr>
        <a:xfrm>
          <a:off x="695325" y="247650"/>
          <a:ext cx="77628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Структура на активите на АДСИЦ, извършващи секюритизация на вземания, към 31.03.2009 г.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1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9.140625" defaultRowHeight="21" customHeight="1"/>
  <cols>
    <col min="1" max="1" width="2.8515625" style="7" customWidth="1"/>
    <col min="2" max="2" width="26.8515625" style="7" customWidth="1"/>
    <col min="3" max="3" width="14.8515625" style="7" customWidth="1"/>
    <col min="4" max="4" width="16.00390625" style="7" customWidth="1"/>
    <col min="5" max="5" width="15.28125" style="7" customWidth="1"/>
    <col min="6" max="6" width="15.8515625" style="7" customWidth="1"/>
    <col min="7" max="7" width="14.7109375" style="7" customWidth="1"/>
    <col min="8" max="8" width="14.00390625" style="7" customWidth="1"/>
    <col min="9" max="9" width="19.140625" style="7" customWidth="1"/>
    <col min="10" max="10" width="19.8515625" style="7" customWidth="1"/>
    <col min="11" max="11" width="17.7109375" style="7" customWidth="1"/>
    <col min="12" max="49" width="19.140625" style="7" customWidth="1"/>
    <col min="50" max="65" width="19.8515625" style="7" customWidth="1"/>
    <col min="66" max="66" width="19.140625" style="7" customWidth="1"/>
    <col min="67" max="67" width="26.140625" style="7" customWidth="1"/>
    <col min="68" max="68" width="16.00390625" style="7" customWidth="1"/>
    <col min="69" max="16384" width="19.140625" style="7" customWidth="1"/>
  </cols>
  <sheetData>
    <row r="1" ht="16.5" customHeight="1"/>
    <row r="2" spans="2:41" ht="21.75" customHeight="1">
      <c r="B2" s="48" t="s">
        <v>87</v>
      </c>
      <c r="C2" s="48"/>
      <c r="D2" s="48"/>
      <c r="E2" s="48"/>
      <c r="F2" s="48"/>
      <c r="G2" s="48"/>
      <c r="H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2:13" ht="15.75" customHeight="1" thickBot="1">
      <c r="L3" s="11"/>
      <c r="M3" s="11"/>
    </row>
    <row r="4" spans="2:68" s="12" customFormat="1" ht="76.5" customHeight="1">
      <c r="B4" s="38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39" t="s">
        <v>62</v>
      </c>
      <c r="J4" s="40" t="s">
        <v>80</v>
      </c>
      <c r="K4" s="41" t="s">
        <v>54</v>
      </c>
      <c r="L4" s="42" t="s">
        <v>55</v>
      </c>
      <c r="M4" s="39" t="s">
        <v>15</v>
      </c>
      <c r="N4" s="39" t="s">
        <v>77</v>
      </c>
      <c r="O4" s="39" t="s">
        <v>16</v>
      </c>
      <c r="P4" s="39" t="s">
        <v>17</v>
      </c>
      <c r="Q4" s="39" t="s">
        <v>18</v>
      </c>
      <c r="R4" s="39" t="s">
        <v>19</v>
      </c>
      <c r="S4" s="39" t="s">
        <v>20</v>
      </c>
      <c r="T4" s="39" t="s">
        <v>21</v>
      </c>
      <c r="U4" s="39" t="s">
        <v>22</v>
      </c>
      <c r="V4" s="39" t="s">
        <v>23</v>
      </c>
      <c r="W4" s="39" t="s">
        <v>56</v>
      </c>
      <c r="X4" s="39" t="s">
        <v>24</v>
      </c>
      <c r="Y4" s="39" t="s">
        <v>25</v>
      </c>
      <c r="Z4" s="39" t="s">
        <v>26</v>
      </c>
      <c r="AA4" s="39" t="s">
        <v>27</v>
      </c>
      <c r="AB4" s="39" t="s">
        <v>28</v>
      </c>
      <c r="AC4" s="39" t="s">
        <v>29</v>
      </c>
      <c r="AD4" s="39" t="s">
        <v>30</v>
      </c>
      <c r="AE4" s="39" t="s">
        <v>31</v>
      </c>
      <c r="AF4" s="39" t="s">
        <v>32</v>
      </c>
      <c r="AG4" s="39" t="s">
        <v>33</v>
      </c>
      <c r="AH4" s="39" t="s">
        <v>34</v>
      </c>
      <c r="AI4" s="39" t="s">
        <v>35</v>
      </c>
      <c r="AJ4" s="39" t="s">
        <v>36</v>
      </c>
      <c r="AK4" s="39" t="s">
        <v>37</v>
      </c>
      <c r="AL4" s="39" t="s">
        <v>38</v>
      </c>
      <c r="AM4" s="39" t="s">
        <v>39</v>
      </c>
      <c r="AN4" s="39" t="s">
        <v>40</v>
      </c>
      <c r="AO4" s="39" t="s">
        <v>67</v>
      </c>
      <c r="AP4" s="39" t="s">
        <v>41</v>
      </c>
      <c r="AQ4" s="39" t="s">
        <v>42</v>
      </c>
      <c r="AR4" s="39" t="s">
        <v>78</v>
      </c>
      <c r="AS4" s="39" t="s">
        <v>57</v>
      </c>
      <c r="AT4" s="39" t="s">
        <v>61</v>
      </c>
      <c r="AU4" s="39" t="s">
        <v>63</v>
      </c>
      <c r="AV4" s="39" t="s">
        <v>64</v>
      </c>
      <c r="AW4" s="39" t="s">
        <v>65</v>
      </c>
      <c r="AX4" s="39" t="s">
        <v>66</v>
      </c>
      <c r="AY4" s="40" t="s">
        <v>89</v>
      </c>
      <c r="AZ4" s="40" t="s">
        <v>68</v>
      </c>
      <c r="BA4" s="40" t="s">
        <v>69</v>
      </c>
      <c r="BB4" s="40" t="s">
        <v>70</v>
      </c>
      <c r="BC4" s="40" t="s">
        <v>71</v>
      </c>
      <c r="BD4" s="40" t="s">
        <v>72</v>
      </c>
      <c r="BE4" s="40" t="s">
        <v>73</v>
      </c>
      <c r="BF4" s="40" t="s">
        <v>75</v>
      </c>
      <c r="BG4" s="40" t="s">
        <v>86</v>
      </c>
      <c r="BH4" s="40" t="s">
        <v>76</v>
      </c>
      <c r="BI4" s="40" t="s">
        <v>79</v>
      </c>
      <c r="BJ4" s="40" t="s">
        <v>81</v>
      </c>
      <c r="BK4" s="40" t="s">
        <v>82</v>
      </c>
      <c r="BL4" s="40" t="s">
        <v>83</v>
      </c>
      <c r="BM4" s="40" t="s">
        <v>85</v>
      </c>
      <c r="BN4" s="40" t="s">
        <v>58</v>
      </c>
      <c r="BO4" s="38" t="s">
        <v>0</v>
      </c>
      <c r="BP4" s="43" t="s">
        <v>59</v>
      </c>
    </row>
    <row r="5" spans="2:70" ht="30.75" customHeight="1">
      <c r="B5" s="13" t="s">
        <v>7</v>
      </c>
      <c r="C5" s="24"/>
      <c r="D5" s="51">
        <v>21485000</v>
      </c>
      <c r="E5" s="51">
        <v>3749000</v>
      </c>
      <c r="F5" s="51">
        <v>4056000</v>
      </c>
      <c r="G5" s="50"/>
      <c r="H5" s="51">
        <v>42279000</v>
      </c>
      <c r="I5" s="25">
        <v>571000</v>
      </c>
      <c r="J5" s="31"/>
      <c r="K5" s="35">
        <f>SUM(C5:J5)</f>
        <v>72140000</v>
      </c>
      <c r="L5" s="27"/>
      <c r="M5" s="25">
        <v>13087000</v>
      </c>
      <c r="N5" s="25">
        <v>1214000</v>
      </c>
      <c r="O5" s="25"/>
      <c r="P5" s="25">
        <v>16731000</v>
      </c>
      <c r="Q5" s="25"/>
      <c r="R5" s="25">
        <v>5692000</v>
      </c>
      <c r="S5" s="25">
        <v>2956286</v>
      </c>
      <c r="T5" s="25"/>
      <c r="U5" s="25"/>
      <c r="V5" s="25">
        <v>1017000</v>
      </c>
      <c r="W5" s="25"/>
      <c r="X5" s="25">
        <v>372000</v>
      </c>
      <c r="Y5" s="25">
        <v>111000</v>
      </c>
      <c r="Z5" s="25">
        <v>1246000</v>
      </c>
      <c r="AA5" s="25"/>
      <c r="AB5" s="25">
        <v>37677000</v>
      </c>
      <c r="AC5" s="25">
        <v>7865000</v>
      </c>
      <c r="AD5" s="25"/>
      <c r="AE5" s="25">
        <v>3837000</v>
      </c>
      <c r="AF5" s="25">
        <v>3120000</v>
      </c>
      <c r="AG5" s="25">
        <v>1471000</v>
      </c>
      <c r="AH5" s="25"/>
      <c r="AI5" s="25"/>
      <c r="AJ5" s="25"/>
      <c r="AK5" s="25">
        <v>44633000</v>
      </c>
      <c r="AL5" s="25">
        <v>1879000</v>
      </c>
      <c r="AM5" s="25">
        <v>11282000</v>
      </c>
      <c r="AN5" s="25"/>
      <c r="AO5" s="25"/>
      <c r="AP5" s="25">
        <v>3101000</v>
      </c>
      <c r="AQ5" s="25"/>
      <c r="AR5" s="25">
        <v>4736000</v>
      </c>
      <c r="AS5" s="25">
        <v>28453000</v>
      </c>
      <c r="AT5" s="25"/>
      <c r="AU5" s="25"/>
      <c r="AV5" s="25">
        <v>4721000</v>
      </c>
      <c r="AW5" s="25"/>
      <c r="AX5" s="25">
        <v>552000</v>
      </c>
      <c r="AY5" s="31">
        <v>590000</v>
      </c>
      <c r="AZ5" s="31">
        <v>9000</v>
      </c>
      <c r="BA5" s="31"/>
      <c r="BB5" s="31">
        <v>1195000</v>
      </c>
      <c r="BC5" s="31">
        <v>785200</v>
      </c>
      <c r="BD5" s="31">
        <v>148000</v>
      </c>
      <c r="BE5" s="31"/>
      <c r="BF5" s="31">
        <v>736000</v>
      </c>
      <c r="BG5" s="31">
        <v>3734000</v>
      </c>
      <c r="BH5" s="31">
        <v>907719</v>
      </c>
      <c r="BI5" s="31">
        <v>500000</v>
      </c>
      <c r="BJ5" s="31"/>
      <c r="BK5" s="31"/>
      <c r="BL5" s="31"/>
      <c r="BM5" s="31"/>
      <c r="BN5" s="26">
        <f>SUM(L5:BM5)</f>
        <v>204358205</v>
      </c>
      <c r="BO5" s="14" t="s">
        <v>7</v>
      </c>
      <c r="BP5" s="30">
        <f aca="true" t="shared" si="0" ref="BP5:BP13">K5+BN5</f>
        <v>276498205</v>
      </c>
      <c r="BQ5" s="37">
        <f>BP5/$BP$13</f>
        <v>0.17828924692985199</v>
      </c>
      <c r="BR5" s="17"/>
    </row>
    <row r="6" spans="2:70" ht="30.75" customHeight="1">
      <c r="B6" s="13" t="s">
        <v>8</v>
      </c>
      <c r="C6" s="25"/>
      <c r="D6" s="25"/>
      <c r="E6" s="25"/>
      <c r="F6" s="25"/>
      <c r="G6" s="25"/>
      <c r="H6" s="31"/>
      <c r="I6" s="25"/>
      <c r="J6" s="31"/>
      <c r="K6" s="35">
        <f>SUM(C6:J6)</f>
        <v>0</v>
      </c>
      <c r="L6" s="27">
        <v>5535639</v>
      </c>
      <c r="M6" s="25"/>
      <c r="N6" s="25">
        <v>6444000</v>
      </c>
      <c r="O6" s="25">
        <v>10066000</v>
      </c>
      <c r="P6" s="25"/>
      <c r="Q6" s="25">
        <v>14351000</v>
      </c>
      <c r="R6" s="25">
        <v>20228000</v>
      </c>
      <c r="S6" s="25">
        <v>7501646</v>
      </c>
      <c r="T6" s="25">
        <v>14858000</v>
      </c>
      <c r="U6" s="25"/>
      <c r="V6" s="25">
        <v>53870000</v>
      </c>
      <c r="W6" s="25">
        <v>331000</v>
      </c>
      <c r="X6" s="25"/>
      <c r="Y6" s="25">
        <v>30011000</v>
      </c>
      <c r="Z6" s="25"/>
      <c r="AA6" s="25">
        <v>21870000</v>
      </c>
      <c r="AB6" s="25">
        <v>8649000</v>
      </c>
      <c r="AC6" s="25"/>
      <c r="AD6" s="25">
        <v>19242000</v>
      </c>
      <c r="AE6" s="25">
        <v>3017000</v>
      </c>
      <c r="AF6" s="25">
        <v>3778000</v>
      </c>
      <c r="AG6" s="25"/>
      <c r="AH6" s="25"/>
      <c r="AI6" s="25"/>
      <c r="AJ6" s="25">
        <v>14195000</v>
      </c>
      <c r="AK6" s="25">
        <v>5535000</v>
      </c>
      <c r="AL6" s="25"/>
      <c r="AM6" s="25"/>
      <c r="AN6" s="25">
        <v>46644000</v>
      </c>
      <c r="AO6" s="25"/>
      <c r="AP6" s="25"/>
      <c r="AQ6" s="25">
        <v>9524000</v>
      </c>
      <c r="AR6" s="25"/>
      <c r="AS6" s="25">
        <v>8355000</v>
      </c>
      <c r="AT6" s="25">
        <v>403000</v>
      </c>
      <c r="AU6" s="25">
        <v>1000</v>
      </c>
      <c r="AV6" s="25"/>
      <c r="AW6" s="25"/>
      <c r="AX6" s="25">
        <v>190000</v>
      </c>
      <c r="AY6" s="31"/>
      <c r="AZ6" s="31"/>
      <c r="BA6" s="31">
        <v>21627000</v>
      </c>
      <c r="BB6" s="31"/>
      <c r="BC6" s="31"/>
      <c r="BD6" s="31"/>
      <c r="BE6" s="31">
        <v>211000</v>
      </c>
      <c r="BF6" s="31"/>
      <c r="BG6" s="31"/>
      <c r="BH6" s="31">
        <v>2141281</v>
      </c>
      <c r="BI6" s="31"/>
      <c r="BJ6" s="31"/>
      <c r="BK6" s="31"/>
      <c r="BL6" s="31"/>
      <c r="BM6" s="31"/>
      <c r="BN6" s="26">
        <f aca="true" t="shared" si="1" ref="BN6:BN13">SUM(L6:BM6)</f>
        <v>328578566</v>
      </c>
      <c r="BO6" s="14" t="s">
        <v>8</v>
      </c>
      <c r="BP6" s="30">
        <f t="shared" si="0"/>
        <v>328578566</v>
      </c>
      <c r="BQ6" s="37">
        <f aca="true" t="shared" si="2" ref="BQ6:BQ13">BP6/$BP$13</f>
        <v>0.2118712672634915</v>
      </c>
      <c r="BR6" s="17"/>
    </row>
    <row r="7" spans="2:70" ht="31.5" customHeight="1">
      <c r="B7" s="13" t="s">
        <v>9</v>
      </c>
      <c r="C7" s="25">
        <v>75859000</v>
      </c>
      <c r="D7" s="25">
        <v>62840000</v>
      </c>
      <c r="E7" s="25">
        <v>89821000</v>
      </c>
      <c r="F7" s="25">
        <v>6239000</v>
      </c>
      <c r="G7" s="25">
        <v>25513000</v>
      </c>
      <c r="H7" s="25"/>
      <c r="I7" s="25"/>
      <c r="J7" s="31">
        <v>27053000</v>
      </c>
      <c r="K7" s="35">
        <f>SUM(C7:J7)</f>
        <v>287325000</v>
      </c>
      <c r="L7" s="27"/>
      <c r="M7" s="25"/>
      <c r="N7" s="25"/>
      <c r="O7" s="25"/>
      <c r="P7" s="25">
        <v>7464000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>
        <v>334000</v>
      </c>
      <c r="AV7" s="25"/>
      <c r="AW7" s="25"/>
      <c r="AX7" s="25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26">
        <f t="shared" si="1"/>
        <v>7798000</v>
      </c>
      <c r="BO7" s="14" t="s">
        <v>9</v>
      </c>
      <c r="BP7" s="30">
        <f t="shared" si="0"/>
        <v>295123000</v>
      </c>
      <c r="BQ7" s="37">
        <f t="shared" si="2"/>
        <v>0.1902987305891505</v>
      </c>
      <c r="BR7" s="17"/>
    </row>
    <row r="8" spans="2:70" ht="33.75" customHeight="1">
      <c r="B8" s="13" t="s">
        <v>10</v>
      </c>
      <c r="C8" s="25"/>
      <c r="D8" s="25"/>
      <c r="E8" s="25">
        <v>19022000</v>
      </c>
      <c r="F8" s="25"/>
      <c r="G8" s="25"/>
      <c r="H8" s="31"/>
      <c r="I8" s="25"/>
      <c r="J8" s="31"/>
      <c r="K8" s="35">
        <f aca="true" t="shared" si="3" ref="K8:K13">SUM(C8:J8)</f>
        <v>19022000</v>
      </c>
      <c r="L8" s="27">
        <v>52685119</v>
      </c>
      <c r="M8" s="25">
        <v>39375000</v>
      </c>
      <c r="N8" s="25">
        <v>3472000</v>
      </c>
      <c r="O8" s="25"/>
      <c r="P8" s="25"/>
      <c r="Q8" s="25">
        <v>1424000</v>
      </c>
      <c r="R8" s="25">
        <v>30940000</v>
      </c>
      <c r="S8" s="25"/>
      <c r="T8" s="27"/>
      <c r="U8" s="25"/>
      <c r="V8" s="25">
        <v>69826000</v>
      </c>
      <c r="W8" s="25"/>
      <c r="X8" s="25"/>
      <c r="Y8" s="25"/>
      <c r="Z8" s="25"/>
      <c r="AA8" s="25">
        <v>14260000</v>
      </c>
      <c r="AB8" s="25"/>
      <c r="AC8" s="25"/>
      <c r="AD8" s="25"/>
      <c r="AE8" s="25">
        <v>696000</v>
      </c>
      <c r="AF8" s="25">
        <v>905000</v>
      </c>
      <c r="AG8" s="25"/>
      <c r="AH8" s="25">
        <v>1076000</v>
      </c>
      <c r="AI8" s="25"/>
      <c r="AJ8" s="25"/>
      <c r="AK8" s="25"/>
      <c r="AL8" s="25"/>
      <c r="AM8" s="25"/>
      <c r="AN8" s="25">
        <v>35000</v>
      </c>
      <c r="AO8" s="25"/>
      <c r="AP8" s="25"/>
      <c r="AQ8" s="25"/>
      <c r="AR8" s="25">
        <v>11968000</v>
      </c>
      <c r="AS8" s="25">
        <v>17705000</v>
      </c>
      <c r="AT8" s="25"/>
      <c r="AU8" s="25"/>
      <c r="AV8" s="25">
        <v>220000</v>
      </c>
      <c r="AW8" s="25"/>
      <c r="AX8" s="25"/>
      <c r="AY8" s="31" t="s">
        <v>90</v>
      </c>
      <c r="AZ8" s="31"/>
      <c r="BA8" s="31"/>
      <c r="BB8" s="31"/>
      <c r="BC8" s="31">
        <v>14544</v>
      </c>
      <c r="BD8" s="31"/>
      <c r="BE8" s="31"/>
      <c r="BF8" s="31">
        <v>1124000</v>
      </c>
      <c r="BG8" s="31"/>
      <c r="BH8" s="31"/>
      <c r="BI8" s="31"/>
      <c r="BJ8" s="31"/>
      <c r="BK8" s="31"/>
      <c r="BL8" s="31">
        <v>400000</v>
      </c>
      <c r="BM8" s="31"/>
      <c r="BN8" s="26">
        <f t="shared" si="1"/>
        <v>246125663</v>
      </c>
      <c r="BO8" s="14" t="s">
        <v>10</v>
      </c>
      <c r="BP8" s="30">
        <f t="shared" si="0"/>
        <v>265147663</v>
      </c>
      <c r="BQ8" s="37">
        <f t="shared" si="2"/>
        <v>0.170970285906486</v>
      </c>
      <c r="BR8" s="17"/>
    </row>
    <row r="9" spans="2:70" ht="21" customHeight="1">
      <c r="B9" s="13" t="s">
        <v>11</v>
      </c>
      <c r="C9" s="25"/>
      <c r="D9" s="25"/>
      <c r="E9" s="25"/>
      <c r="F9" s="25">
        <v>1925000</v>
      </c>
      <c r="G9" s="25"/>
      <c r="H9" s="31"/>
      <c r="I9" s="25"/>
      <c r="J9" s="31"/>
      <c r="K9" s="35">
        <f t="shared" si="3"/>
        <v>1925000</v>
      </c>
      <c r="L9" s="27"/>
      <c r="M9" s="25"/>
      <c r="N9" s="25"/>
      <c r="O9" s="25"/>
      <c r="P9" s="25"/>
      <c r="Q9" s="25"/>
      <c r="R9" s="25">
        <v>15000</v>
      </c>
      <c r="S9" s="28"/>
      <c r="T9" s="25"/>
      <c r="U9" s="25"/>
      <c r="V9" s="25"/>
      <c r="W9" s="25"/>
      <c r="X9" s="25">
        <v>10000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>
        <v>65000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26">
        <f t="shared" si="1"/>
        <v>90000</v>
      </c>
      <c r="BO9" s="14" t="s">
        <v>11</v>
      </c>
      <c r="BP9" s="30">
        <f t="shared" si="0"/>
        <v>2015000</v>
      </c>
      <c r="BQ9" s="37">
        <f t="shared" si="2"/>
        <v>0.0012992953518944244</v>
      </c>
      <c r="BR9" s="17"/>
    </row>
    <row r="10" spans="2:70" ht="21" customHeight="1">
      <c r="B10" s="13" t="s">
        <v>12</v>
      </c>
      <c r="C10" s="25">
        <v>19768000</v>
      </c>
      <c r="D10" s="25">
        <v>4880000</v>
      </c>
      <c r="E10" s="25">
        <v>44463000</v>
      </c>
      <c r="F10" s="25">
        <v>2152000</v>
      </c>
      <c r="G10" s="25">
        <v>4568000</v>
      </c>
      <c r="H10" s="31">
        <v>7080000</v>
      </c>
      <c r="I10" s="25">
        <v>152000</v>
      </c>
      <c r="J10" s="31">
        <v>157000</v>
      </c>
      <c r="K10" s="35">
        <f t="shared" si="3"/>
        <v>83220000</v>
      </c>
      <c r="L10" s="27">
        <v>5205805</v>
      </c>
      <c r="M10" s="25">
        <v>2370000</v>
      </c>
      <c r="N10" s="25">
        <v>85000</v>
      </c>
      <c r="O10" s="25">
        <v>1395000</v>
      </c>
      <c r="P10" s="25">
        <v>4467000</v>
      </c>
      <c r="Q10" s="25">
        <v>215000</v>
      </c>
      <c r="R10" s="25">
        <v>818000</v>
      </c>
      <c r="S10" s="25">
        <v>274000</v>
      </c>
      <c r="T10" s="25">
        <v>1461000</v>
      </c>
      <c r="U10" s="25">
        <v>4000</v>
      </c>
      <c r="V10" s="25">
        <v>580000</v>
      </c>
      <c r="W10" s="25">
        <v>398000</v>
      </c>
      <c r="X10" s="25">
        <v>396000</v>
      </c>
      <c r="Y10" s="25">
        <v>278000</v>
      </c>
      <c r="Z10" s="25"/>
      <c r="AA10" s="25">
        <v>178000</v>
      </c>
      <c r="AB10" s="25">
        <v>1469000</v>
      </c>
      <c r="AC10" s="25">
        <v>32000</v>
      </c>
      <c r="AD10" s="25">
        <v>264000</v>
      </c>
      <c r="AE10" s="25">
        <v>16000</v>
      </c>
      <c r="AF10" s="25">
        <v>222000</v>
      </c>
      <c r="AG10" s="25">
        <v>102000</v>
      </c>
      <c r="AH10" s="25">
        <v>902000</v>
      </c>
      <c r="AI10" s="25">
        <v>505000</v>
      </c>
      <c r="AJ10" s="25">
        <v>424000</v>
      </c>
      <c r="AK10" s="25">
        <v>14069000</v>
      </c>
      <c r="AL10" s="25">
        <v>6000</v>
      </c>
      <c r="AM10" s="25">
        <v>587000</v>
      </c>
      <c r="AN10" s="25">
        <v>15809000</v>
      </c>
      <c r="AO10" s="25">
        <v>88000</v>
      </c>
      <c r="AP10" s="25">
        <v>168000</v>
      </c>
      <c r="AQ10" s="25">
        <v>73000</v>
      </c>
      <c r="AR10" s="25">
        <v>2613000</v>
      </c>
      <c r="AS10" s="25">
        <v>3321000</v>
      </c>
      <c r="AT10" s="25">
        <v>2000</v>
      </c>
      <c r="AU10" s="25">
        <v>86000</v>
      </c>
      <c r="AV10" s="25">
        <v>109000</v>
      </c>
      <c r="AW10" s="25">
        <v>1000</v>
      </c>
      <c r="AX10" s="25">
        <v>8000</v>
      </c>
      <c r="AY10" s="31">
        <v>79000</v>
      </c>
      <c r="AZ10" s="31">
        <v>11000</v>
      </c>
      <c r="BA10" s="31">
        <v>222000</v>
      </c>
      <c r="BB10" s="31">
        <v>247000</v>
      </c>
      <c r="BC10" s="31">
        <v>129756</v>
      </c>
      <c r="BD10" s="31">
        <v>353000</v>
      </c>
      <c r="BE10" s="31">
        <v>1226000</v>
      </c>
      <c r="BF10" s="31">
        <v>182000</v>
      </c>
      <c r="BG10" s="31">
        <v>157000</v>
      </c>
      <c r="BH10" s="31">
        <v>222000</v>
      </c>
      <c r="BI10" s="31">
        <v>24000</v>
      </c>
      <c r="BJ10" s="31">
        <v>178000</v>
      </c>
      <c r="BK10" s="31">
        <v>85000</v>
      </c>
      <c r="BL10" s="31">
        <v>2000</v>
      </c>
      <c r="BM10" s="31">
        <v>359000</v>
      </c>
      <c r="BN10" s="26">
        <f t="shared" si="1"/>
        <v>62477561</v>
      </c>
      <c r="BO10" s="14" t="s">
        <v>12</v>
      </c>
      <c r="BP10" s="30">
        <f t="shared" si="0"/>
        <v>145697561</v>
      </c>
      <c r="BQ10" s="37">
        <f t="shared" si="2"/>
        <v>0.09394747582613121</v>
      </c>
      <c r="BR10" s="17"/>
    </row>
    <row r="11" spans="2:70" ht="15">
      <c r="B11" s="13" t="s">
        <v>13</v>
      </c>
      <c r="C11" s="25">
        <v>4156000</v>
      </c>
      <c r="D11" s="25">
        <v>2794000</v>
      </c>
      <c r="E11" s="25">
        <v>5296000</v>
      </c>
      <c r="F11" s="25">
        <v>722000</v>
      </c>
      <c r="G11" s="25">
        <v>3126000</v>
      </c>
      <c r="H11" s="31">
        <v>1351000</v>
      </c>
      <c r="I11" s="25"/>
      <c r="J11" s="31">
        <v>580000</v>
      </c>
      <c r="K11" s="35">
        <f t="shared" si="3"/>
        <v>18025000</v>
      </c>
      <c r="L11" s="27">
        <v>1758519</v>
      </c>
      <c r="M11" s="25">
        <v>9280000</v>
      </c>
      <c r="N11" s="25">
        <v>208000</v>
      </c>
      <c r="O11" s="25">
        <v>7000</v>
      </c>
      <c r="P11" s="25">
        <v>182000</v>
      </c>
      <c r="Q11" s="25">
        <v>863000</v>
      </c>
      <c r="R11" s="25">
        <v>4009000</v>
      </c>
      <c r="S11" s="25">
        <v>214000</v>
      </c>
      <c r="T11" s="25">
        <v>36000</v>
      </c>
      <c r="U11" s="25">
        <v>25139000</v>
      </c>
      <c r="V11" s="25">
        <v>2008000</v>
      </c>
      <c r="W11" s="25"/>
      <c r="X11" s="25">
        <v>11000</v>
      </c>
      <c r="Y11" s="25">
        <v>1525000</v>
      </c>
      <c r="Z11" s="25"/>
      <c r="AA11" s="25">
        <v>2665000</v>
      </c>
      <c r="AB11" s="25">
        <v>10633000</v>
      </c>
      <c r="AC11" s="25">
        <v>1000</v>
      </c>
      <c r="AD11" s="25">
        <v>1607000</v>
      </c>
      <c r="AE11" s="25">
        <v>343000</v>
      </c>
      <c r="AF11" s="25">
        <v>195000</v>
      </c>
      <c r="AG11" s="25">
        <v>2106000</v>
      </c>
      <c r="AH11" s="25"/>
      <c r="AI11" s="25">
        <v>44000</v>
      </c>
      <c r="AJ11" s="25">
        <v>18000</v>
      </c>
      <c r="AK11" s="25">
        <v>23020000</v>
      </c>
      <c r="AL11" s="25"/>
      <c r="AM11" s="25">
        <v>457000</v>
      </c>
      <c r="AN11" s="25">
        <v>711000</v>
      </c>
      <c r="AO11" s="25">
        <v>28159000</v>
      </c>
      <c r="AP11" s="25">
        <v>48000</v>
      </c>
      <c r="AQ11" s="25">
        <v>338000</v>
      </c>
      <c r="AR11" s="25">
        <v>2020000</v>
      </c>
      <c r="AS11" s="25">
        <v>3355000</v>
      </c>
      <c r="AT11" s="25">
        <v>471000</v>
      </c>
      <c r="AU11" s="25">
        <v>15000</v>
      </c>
      <c r="AV11" s="25">
        <v>355000</v>
      </c>
      <c r="AW11" s="25">
        <v>743000</v>
      </c>
      <c r="AX11" s="25">
        <v>3000</v>
      </c>
      <c r="AY11" s="31">
        <v>11000</v>
      </c>
      <c r="AZ11" s="31">
        <v>1891000</v>
      </c>
      <c r="BA11" s="31">
        <v>3454000</v>
      </c>
      <c r="BB11" s="31">
        <v>1000</v>
      </c>
      <c r="BC11" s="31">
        <v>6986</v>
      </c>
      <c r="BD11" s="31">
        <v>35000</v>
      </c>
      <c r="BE11" s="31">
        <v>20000</v>
      </c>
      <c r="BF11" s="31">
        <v>607000</v>
      </c>
      <c r="BG11" s="31">
        <v>9906000</v>
      </c>
      <c r="BH11" s="31">
        <v>234000</v>
      </c>
      <c r="BI11" s="31">
        <v>15000</v>
      </c>
      <c r="BJ11" s="31">
        <v>4196000</v>
      </c>
      <c r="BK11" s="31">
        <v>512000</v>
      </c>
      <c r="BL11" s="31">
        <v>91000</v>
      </c>
      <c r="BM11" s="31">
        <v>40000</v>
      </c>
      <c r="BN11" s="26">
        <f t="shared" si="1"/>
        <v>143567505</v>
      </c>
      <c r="BO11" s="14" t="s">
        <v>13</v>
      </c>
      <c r="BP11" s="30">
        <f t="shared" si="0"/>
        <v>161592505</v>
      </c>
      <c r="BQ11" s="37">
        <f t="shared" si="2"/>
        <v>0.10419671992430599</v>
      </c>
      <c r="BR11" s="17"/>
    </row>
    <row r="12" spans="2:70" ht="15">
      <c r="B12" s="13" t="s">
        <v>43</v>
      </c>
      <c r="C12" s="25">
        <f>C13-C11-C10-C9-C8-C7-C6-C5</f>
        <v>30076000</v>
      </c>
      <c r="D12" s="25">
        <f aca="true" t="shared" si="4" ref="D12:I12">D13-D11-D10-D9-D8-D7-D6-D5</f>
        <v>55000</v>
      </c>
      <c r="E12" s="25">
        <f t="shared" si="4"/>
        <v>23000</v>
      </c>
      <c r="F12" s="25">
        <f t="shared" si="4"/>
        <v>2259000</v>
      </c>
      <c r="G12" s="25"/>
      <c r="H12" s="25">
        <f t="shared" si="4"/>
        <v>62000</v>
      </c>
      <c r="I12" s="25">
        <f t="shared" si="4"/>
        <v>2000</v>
      </c>
      <c r="J12" s="25"/>
      <c r="K12" s="35">
        <f t="shared" si="3"/>
        <v>32477000</v>
      </c>
      <c r="L12" s="33">
        <f aca="true" t="shared" si="5" ref="L12:T12">L13-L11-L10-L9-L8-L7-L6-L5</f>
        <v>16763</v>
      </c>
      <c r="M12" s="33">
        <f t="shared" si="5"/>
        <v>1083000</v>
      </c>
      <c r="N12" s="33">
        <f t="shared" si="5"/>
        <v>193000</v>
      </c>
      <c r="O12" s="33">
        <f t="shared" si="5"/>
        <v>11000</v>
      </c>
      <c r="P12" s="33">
        <f t="shared" si="5"/>
        <v>2384000</v>
      </c>
      <c r="Q12" s="33">
        <f t="shared" si="5"/>
        <v>18000</v>
      </c>
      <c r="R12" s="33">
        <f t="shared" si="5"/>
        <v>15000</v>
      </c>
      <c r="S12" s="33">
        <f t="shared" si="5"/>
        <v>15068</v>
      </c>
      <c r="T12" s="33">
        <f t="shared" si="5"/>
        <v>35000</v>
      </c>
      <c r="U12" s="33"/>
      <c r="V12" s="33">
        <f>V13-V11-V10-V9-V8-V7-V6-V5</f>
        <v>9154000</v>
      </c>
      <c r="W12" s="33"/>
      <c r="X12" s="33">
        <f>X13-X11-X10-X9-X8-X7-X6-X5</f>
        <v>51000</v>
      </c>
      <c r="Y12" s="33">
        <f>Y13-Y11-Y10-Y9-Y8-Y7-Y6-Y5</f>
        <v>7000</v>
      </c>
      <c r="Z12" s="33"/>
      <c r="AA12" s="33">
        <f>AA13-AA11-AA10-AA9-AA8-AA7-AA6-AA5</f>
        <v>273000</v>
      </c>
      <c r="AB12" s="33">
        <f aca="true" t="shared" si="6" ref="AB12:AH12">AB13-AB11-AB10-AB9-AB8-AB7-AB6-AB5</f>
        <v>2315000</v>
      </c>
      <c r="AC12" s="33">
        <f t="shared" si="6"/>
        <v>9000</v>
      </c>
      <c r="AD12" s="33">
        <f t="shared" si="6"/>
        <v>240000</v>
      </c>
      <c r="AE12" s="33">
        <f t="shared" si="6"/>
        <v>2000</v>
      </c>
      <c r="AF12" s="33">
        <f>AF13-AF11-AF10-AF9-AF8-AF7-AF6-AF5</f>
        <v>145000</v>
      </c>
      <c r="AG12" s="33">
        <f t="shared" si="6"/>
        <v>2000</v>
      </c>
      <c r="AH12" s="33">
        <f t="shared" si="6"/>
        <v>8000</v>
      </c>
      <c r="AI12" s="33"/>
      <c r="AJ12" s="33">
        <f>AJ13-AJ11-AJ10-AJ9-AJ8-AJ7-AJ6-AJ5</f>
        <v>37000</v>
      </c>
      <c r="AK12" s="33">
        <f>AK13-AK11-AK10-AK9-AK8-AK7-AK6-AK5</f>
        <v>22725000</v>
      </c>
      <c r="AL12" s="33"/>
      <c r="AM12" s="33"/>
      <c r="AN12" s="33">
        <f>AN13-AN11-AN10-AN9-AN8-AN7-AN6-AN5</f>
        <v>4209000</v>
      </c>
      <c r="AO12" s="33"/>
      <c r="AP12" s="33">
        <f>AP13-AP11-AP10-AP9-AP8-AP7-AP6-AP5</f>
        <v>81000</v>
      </c>
      <c r="AQ12" s="33">
        <f>AQ13-AQ11-AQ10-AQ9-AQ8-AQ7-AQ6-AQ5</f>
        <v>3000</v>
      </c>
      <c r="AR12" s="33"/>
      <c r="AS12" s="33">
        <f>AS13-AS11-AS10-AS9-AS8-AS7-AS6-AS5</f>
        <v>25000</v>
      </c>
      <c r="AT12" s="33"/>
      <c r="AU12" s="33">
        <f>AU13-AU11-AU10-AU9-AU8-AU7-AU6-AU5</f>
        <v>32000</v>
      </c>
      <c r="AV12" s="33">
        <f>AV13-AV11-AV10-AV9-AV8-AV7-AV6-AV5</f>
        <v>131000</v>
      </c>
      <c r="AW12" s="33"/>
      <c r="AX12" s="33"/>
      <c r="AY12" s="33"/>
      <c r="AZ12" s="33"/>
      <c r="BA12" s="33">
        <f>BA13-BA11-BA10-BA9-BA8-BA7-BA6-BA5</f>
        <v>8000</v>
      </c>
      <c r="BB12" s="33"/>
      <c r="BC12" s="33">
        <f>BC13-BC11-BC10-BC9-BC8-BC7-BC6-BC5</f>
        <v>1282</v>
      </c>
      <c r="BD12" s="33">
        <f>BD13-BD11-BD10-BD9-BD8-BD7-BD6-BD5</f>
        <v>1000</v>
      </c>
      <c r="BE12" s="33"/>
      <c r="BF12" s="33">
        <f>BF13-BF11-BF10-BF9-BF8-BF7-BF6-BF5</f>
        <v>314000</v>
      </c>
      <c r="BG12" s="33">
        <f>BG13-BG11-BG10-BG9-BG8-BG7-BG6-BG5</f>
        <v>5000</v>
      </c>
      <c r="BH12" s="33">
        <f>BH13-BH11-BH10-BH9-BH8-BH7-BH6-BH5</f>
        <v>97000</v>
      </c>
      <c r="BI12" s="33"/>
      <c r="BJ12" s="33"/>
      <c r="BK12" s="33"/>
      <c r="BL12" s="33">
        <f>BL13-BL11-BL10-BL9-BL8-BL7-BL6-BL5</f>
        <v>4000</v>
      </c>
      <c r="BM12" s="33">
        <f>BM13-BM11-BM10-BM9-BM8-BM7-BM6-BM5</f>
        <v>61000</v>
      </c>
      <c r="BN12" s="26">
        <f t="shared" si="1"/>
        <v>43711113</v>
      </c>
      <c r="BO12" s="14" t="s">
        <v>43</v>
      </c>
      <c r="BP12" s="30">
        <f t="shared" si="0"/>
        <v>76188113</v>
      </c>
      <c r="BQ12" s="37">
        <f t="shared" si="2"/>
        <v>0.04912697820868842</v>
      </c>
      <c r="BR12" s="17"/>
    </row>
    <row r="13" spans="2:70" s="20" customFormat="1" ht="15.75" thickBot="1">
      <c r="B13" s="21" t="s">
        <v>14</v>
      </c>
      <c r="C13" s="29">
        <v>129859000</v>
      </c>
      <c r="D13" s="29">
        <v>92054000</v>
      </c>
      <c r="E13" s="29">
        <v>162374000</v>
      </c>
      <c r="F13" s="29">
        <v>17353000</v>
      </c>
      <c r="G13" s="29">
        <v>33207000</v>
      </c>
      <c r="H13" s="32">
        <v>50772000</v>
      </c>
      <c r="I13" s="29">
        <v>725000</v>
      </c>
      <c r="J13" s="32">
        <v>27790000</v>
      </c>
      <c r="K13" s="49">
        <f t="shared" si="3"/>
        <v>514134000</v>
      </c>
      <c r="L13" s="34">
        <v>65201845</v>
      </c>
      <c r="M13" s="29">
        <v>65195000</v>
      </c>
      <c r="N13" s="29">
        <v>11616000</v>
      </c>
      <c r="O13" s="29">
        <v>11479000</v>
      </c>
      <c r="P13" s="29">
        <v>31228000</v>
      </c>
      <c r="Q13" s="29">
        <v>16871000</v>
      </c>
      <c r="R13" s="29">
        <v>61717000</v>
      </c>
      <c r="S13" s="29">
        <v>10961000</v>
      </c>
      <c r="T13" s="29">
        <v>16390000</v>
      </c>
      <c r="U13" s="29">
        <v>25143000</v>
      </c>
      <c r="V13" s="29">
        <v>136455000</v>
      </c>
      <c r="W13" s="29">
        <v>729000</v>
      </c>
      <c r="X13" s="29">
        <v>840000</v>
      </c>
      <c r="Y13" s="29">
        <v>31932000</v>
      </c>
      <c r="Z13" s="29">
        <v>1246000</v>
      </c>
      <c r="AA13" s="29">
        <v>39246000</v>
      </c>
      <c r="AB13" s="29">
        <v>60743000</v>
      </c>
      <c r="AC13" s="29">
        <v>7907000</v>
      </c>
      <c r="AD13" s="29">
        <v>21353000</v>
      </c>
      <c r="AE13" s="29">
        <v>7911000</v>
      </c>
      <c r="AF13" s="29">
        <v>8365000</v>
      </c>
      <c r="AG13" s="29">
        <v>3681000</v>
      </c>
      <c r="AH13" s="29">
        <v>1986000</v>
      </c>
      <c r="AI13" s="29">
        <v>549000</v>
      </c>
      <c r="AJ13" s="29">
        <v>14674000</v>
      </c>
      <c r="AK13" s="29">
        <v>109982000</v>
      </c>
      <c r="AL13" s="29">
        <v>1885000</v>
      </c>
      <c r="AM13" s="29">
        <v>12326000</v>
      </c>
      <c r="AN13" s="29">
        <v>67473000</v>
      </c>
      <c r="AO13" s="29">
        <v>28247000</v>
      </c>
      <c r="AP13" s="29">
        <v>3398000</v>
      </c>
      <c r="AQ13" s="29">
        <v>9938000</v>
      </c>
      <c r="AR13" s="29">
        <v>21337000</v>
      </c>
      <c r="AS13" s="29">
        <v>61214000</v>
      </c>
      <c r="AT13" s="29">
        <v>876000</v>
      </c>
      <c r="AU13" s="29">
        <v>468000</v>
      </c>
      <c r="AV13" s="29">
        <v>5536000</v>
      </c>
      <c r="AW13" s="29">
        <v>744000</v>
      </c>
      <c r="AX13" s="29">
        <v>753000</v>
      </c>
      <c r="AY13" s="32">
        <v>680000</v>
      </c>
      <c r="AZ13" s="32">
        <v>1911000</v>
      </c>
      <c r="BA13" s="32">
        <v>25311000</v>
      </c>
      <c r="BB13" s="32">
        <v>1443000</v>
      </c>
      <c r="BC13" s="32">
        <v>937768</v>
      </c>
      <c r="BD13" s="32">
        <v>537000</v>
      </c>
      <c r="BE13" s="32">
        <v>1457000</v>
      </c>
      <c r="BF13" s="32">
        <v>2963000</v>
      </c>
      <c r="BG13" s="32">
        <v>13802000</v>
      </c>
      <c r="BH13" s="32">
        <v>3602000</v>
      </c>
      <c r="BI13" s="32">
        <v>539000</v>
      </c>
      <c r="BJ13" s="32">
        <v>4374000</v>
      </c>
      <c r="BK13" s="32">
        <v>597000</v>
      </c>
      <c r="BL13" s="32">
        <v>497000</v>
      </c>
      <c r="BM13" s="32">
        <v>460000</v>
      </c>
      <c r="BN13" s="36">
        <f t="shared" si="1"/>
        <v>1036706613</v>
      </c>
      <c r="BO13" s="15" t="s">
        <v>14</v>
      </c>
      <c r="BP13" s="36">
        <f t="shared" si="0"/>
        <v>1550840613</v>
      </c>
      <c r="BQ13" s="37">
        <f t="shared" si="2"/>
        <v>1</v>
      </c>
      <c r="BR13" s="19"/>
    </row>
    <row r="14" ht="21" customHeight="1">
      <c r="AR14" s="16"/>
    </row>
    <row r="15" spans="3:68" ht="21" customHeight="1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3:66" ht="21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3:43" ht="21" customHeight="1">
      <c r="C17" s="8"/>
      <c r="D17" s="8"/>
      <c r="E17" s="8"/>
      <c r="F17" s="8"/>
      <c r="G17" s="8"/>
      <c r="H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</sheetData>
  <sheetProtection/>
  <printOptions/>
  <pageMargins left="0.75" right="0.75" top="1" bottom="1" header="0.5" footer="0.5"/>
  <pageSetup orientation="portrait" paperSize="9" r:id="rId1"/>
  <ignoredErrors>
    <ignoredError sqref="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M18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4" sqref="A4"/>
    </sheetView>
  </sheetViews>
  <sheetFormatPr defaultColWidth="9.140625" defaultRowHeight="12.75"/>
  <cols>
    <col min="1" max="1" width="9.140625" style="1" customWidth="1"/>
    <col min="2" max="2" width="26.421875" style="1" customWidth="1"/>
    <col min="3" max="3" width="15.00390625" style="1" customWidth="1"/>
    <col min="4" max="4" width="15.57421875" style="1" customWidth="1"/>
    <col min="5" max="5" width="16.00390625" style="1" customWidth="1"/>
    <col min="6" max="6" width="18.57421875" style="1" customWidth="1"/>
    <col min="7" max="7" width="16.8515625" style="1" customWidth="1"/>
    <col min="8" max="8" width="15.7109375" style="1" customWidth="1"/>
    <col min="9" max="12" width="15.00390625" style="1" customWidth="1"/>
    <col min="13" max="13" width="10.140625" style="1" bestFit="1" customWidth="1"/>
    <col min="14" max="16384" width="9.140625" style="1" customWidth="1"/>
  </cols>
  <sheetData>
    <row r="3" spans="2:11" ht="15">
      <c r="B3" s="52" t="s">
        <v>53</v>
      </c>
      <c r="C3" s="52"/>
      <c r="D3" s="52"/>
      <c r="E3" s="52"/>
      <c r="F3" s="52"/>
      <c r="G3" s="52"/>
      <c r="H3" s="52"/>
      <c r="I3" s="52"/>
      <c r="J3" s="4"/>
      <c r="K3" s="4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">
      <c r="B5" s="52" t="s">
        <v>88</v>
      </c>
      <c r="C5" s="52"/>
      <c r="D5" s="52"/>
      <c r="E5" s="52"/>
      <c r="F5" s="52"/>
      <c r="G5" s="52"/>
      <c r="H5" s="52"/>
      <c r="I5" s="52"/>
      <c r="J5" s="4"/>
      <c r="K5" s="4"/>
    </row>
    <row r="6" ht="15.75" thickBot="1"/>
    <row r="7" spans="2:12" ht="75.75" customHeight="1">
      <c r="B7" s="6" t="s">
        <v>0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84</v>
      </c>
      <c r="H7" s="6" t="s">
        <v>48</v>
      </c>
      <c r="I7" s="6" t="s">
        <v>49</v>
      </c>
      <c r="J7" s="6" t="s">
        <v>60</v>
      </c>
      <c r="K7" s="6" t="s">
        <v>74</v>
      </c>
      <c r="L7" s="46" t="s">
        <v>50</v>
      </c>
    </row>
    <row r="8" spans="2:13" ht="15.75" thickBot="1">
      <c r="B8" s="10" t="s">
        <v>11</v>
      </c>
      <c r="C8" s="22"/>
      <c r="D8" s="22"/>
      <c r="E8" s="23"/>
      <c r="F8" s="22">
        <v>14886000</v>
      </c>
      <c r="G8" s="47">
        <v>12336000</v>
      </c>
      <c r="H8" s="22">
        <v>2182000</v>
      </c>
      <c r="I8" s="23"/>
      <c r="J8" s="23">
        <v>926000</v>
      </c>
      <c r="K8" s="23">
        <v>665000</v>
      </c>
      <c r="L8" s="44">
        <f>SUM(C8:K8)</f>
        <v>30995000</v>
      </c>
      <c r="M8" s="9">
        <f>L8/$L$13</f>
        <v>0.34291435715313046</v>
      </c>
    </row>
    <row r="9" spans="2:13" ht="15.75" thickBot="1">
      <c r="B9" s="10" t="s">
        <v>12</v>
      </c>
      <c r="C9" s="22">
        <v>762000</v>
      </c>
      <c r="D9" s="22">
        <v>10000</v>
      </c>
      <c r="E9" s="23">
        <v>628000</v>
      </c>
      <c r="F9" s="22">
        <v>438000</v>
      </c>
      <c r="G9" s="47">
        <v>1032000</v>
      </c>
      <c r="H9" s="22">
        <v>634000</v>
      </c>
      <c r="I9" s="23">
        <v>4000</v>
      </c>
      <c r="J9" s="23">
        <v>5000</v>
      </c>
      <c r="K9" s="23">
        <v>29000</v>
      </c>
      <c r="L9" s="44">
        <f>SUM(C9:K9)</f>
        <v>3542000</v>
      </c>
      <c r="M9" s="9">
        <f>L9/$L$13</f>
        <v>0.039187051235244005</v>
      </c>
    </row>
    <row r="10" spans="2:13" ht="15.75" thickBot="1">
      <c r="B10" s="10" t="s">
        <v>51</v>
      </c>
      <c r="C10" s="22">
        <v>2000</v>
      </c>
      <c r="D10" s="22">
        <v>26437000</v>
      </c>
      <c r="E10" s="22"/>
      <c r="F10" s="22"/>
      <c r="G10" s="47"/>
      <c r="H10" s="22">
        <v>328000</v>
      </c>
      <c r="I10" s="23"/>
      <c r="J10" s="23">
        <v>12000</v>
      </c>
      <c r="K10" s="23"/>
      <c r="L10" s="44">
        <f>SUM(C10:K10)</f>
        <v>26779000</v>
      </c>
      <c r="M10" s="9">
        <f>L10/$L$13</f>
        <v>0.29627048137453393</v>
      </c>
    </row>
    <row r="11" spans="2:13" ht="15.75" thickBot="1">
      <c r="B11" s="10" t="s">
        <v>52</v>
      </c>
      <c r="C11" s="22"/>
      <c r="D11" s="23">
        <v>27028000</v>
      </c>
      <c r="E11" s="23"/>
      <c r="F11" s="23"/>
      <c r="G11" s="47">
        <v>1000</v>
      </c>
      <c r="H11" s="23"/>
      <c r="I11" s="23">
        <v>949000</v>
      </c>
      <c r="J11" s="23"/>
      <c r="K11" s="23"/>
      <c r="L11" s="44">
        <f>SUM(C11:K11)</f>
        <v>27978000</v>
      </c>
      <c r="M11" s="9">
        <f>L11/$L$13</f>
        <v>0.3095356633144147</v>
      </c>
    </row>
    <row r="12" spans="2:13" ht="15.75" thickBot="1">
      <c r="B12" s="18" t="s">
        <v>43</v>
      </c>
      <c r="C12" s="22">
        <f>C13-C11-C10-C9-C8</f>
        <v>12000</v>
      </c>
      <c r="D12" s="47">
        <f>D13-D11-D10-D9-D8</f>
        <v>542000</v>
      </c>
      <c r="E12" s="22"/>
      <c r="F12" s="22"/>
      <c r="G12" s="22">
        <f>G13-G11-G10-G9-G8</f>
        <v>508000</v>
      </c>
      <c r="H12" s="22"/>
      <c r="I12" s="47">
        <f>I13-I11-I10-I9-I8</f>
        <v>4000</v>
      </c>
      <c r="J12" s="22">
        <f>J13-J11-J10-J9-J8</f>
        <v>27000</v>
      </c>
      <c r="K12" s="22"/>
      <c r="L12" s="44">
        <f>SUM(C12:K12)</f>
        <v>1093000</v>
      </c>
      <c r="M12" s="9">
        <f>L12/$L$13</f>
        <v>0.012092446922676933</v>
      </c>
    </row>
    <row r="13" spans="2:13" ht="15.75" thickBot="1">
      <c r="B13" s="2" t="s">
        <v>14</v>
      </c>
      <c r="C13" s="44">
        <v>776000</v>
      </c>
      <c r="D13" s="45">
        <v>54017000</v>
      </c>
      <c r="E13" s="45">
        <v>628000</v>
      </c>
      <c r="F13" s="44">
        <v>15324000</v>
      </c>
      <c r="G13" s="44">
        <v>13877000</v>
      </c>
      <c r="H13" s="45">
        <v>3144000</v>
      </c>
      <c r="I13" s="45">
        <v>957000</v>
      </c>
      <c r="J13" s="45">
        <v>970000</v>
      </c>
      <c r="K13" s="45">
        <v>694000</v>
      </c>
      <c r="L13" s="44">
        <f>SUM(L8:L12)</f>
        <v>90387000</v>
      </c>
      <c r="M13" s="9"/>
    </row>
    <row r="14" ht="15">
      <c r="L14" s="5"/>
    </row>
    <row r="15" spans="3:12" ht="15">
      <c r="C15" s="3"/>
      <c r="D15" s="3"/>
      <c r="E15" s="3"/>
      <c r="F15" s="3"/>
      <c r="G15" s="3"/>
      <c r="H15" s="3"/>
      <c r="I15" s="3"/>
      <c r="J15" s="3"/>
      <c r="K15" s="3"/>
      <c r="L15" s="9"/>
    </row>
    <row r="16" ht="15">
      <c r="L16" s="9"/>
    </row>
    <row r="17" ht="15">
      <c r="L17" s="9"/>
    </row>
    <row r="18" ht="15">
      <c r="L18" s="9"/>
    </row>
  </sheetData>
  <sheetProtection/>
  <mergeCells count="2">
    <mergeCell ref="B3:I3"/>
    <mergeCell ref="B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vylchev_t</dc:creator>
  <cp:keywords/>
  <dc:description/>
  <cp:lastModifiedBy>Mariela Slavcheva - EuroRSCG 4D</cp:lastModifiedBy>
  <dcterms:created xsi:type="dcterms:W3CDTF">2007-07-16T08:30:58Z</dcterms:created>
  <dcterms:modified xsi:type="dcterms:W3CDTF">2011-05-02T11:17:33Z</dcterms:modified>
  <cp:category/>
  <cp:version/>
  <cp:contentType/>
  <cp:contentStatus/>
</cp:coreProperties>
</file>