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4\"/>
    </mc:Choice>
  </mc:AlternateContent>
  <bookViews>
    <workbookView xWindow="0" yWindow="0" windowWidth="21600" windowHeight="9630" tabRatio="602"/>
  </bookViews>
  <sheets>
    <sheet name="УПФ - IV-то тримесечие 2021 г." sheetId="6" r:id="rId1"/>
    <sheet name="УПФ - 2021 г." sheetId="9" r:id="rId2"/>
  </sheets>
  <definedNames>
    <definedName name="_xlnm.Print_Area" localSheetId="1">'УПФ - 2021 г.'!$A$1:$AA$44</definedName>
    <definedName name="_xlnm.Print_Area" localSheetId="0">'УПФ - IV-то тримесечие 2021 г.'!$A$1:$AA$44</definedName>
  </definedNames>
  <calcPr calcId="162913"/>
</workbook>
</file>

<file path=xl/calcChain.xml><?xml version="1.0" encoding="utf-8"?>
<calcChain xmlns="http://schemas.openxmlformats.org/spreadsheetml/2006/main">
  <c r="W8" i="9" l="1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Y16" i="6" s="1"/>
  <c r="V17" i="6"/>
  <c r="Z16" i="6" s="1"/>
  <c r="Z16" i="9" l="1"/>
  <c r="Y16" i="9"/>
  <c r="Y15" i="6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K17" i="9"/>
  <c r="J17" i="9"/>
  <c r="I17" i="9"/>
  <c r="H17" i="9"/>
  <c r="Z9" i="9" s="1"/>
  <c r="G17" i="9"/>
  <c r="F17" i="9"/>
  <c r="E17" i="9"/>
  <c r="D17" i="9"/>
  <c r="C17" i="9"/>
  <c r="Y7" i="9" s="1"/>
  <c r="T17" i="6"/>
  <c r="Z15" i="6" s="1"/>
  <c r="S17" i="6"/>
  <c r="R17" i="6"/>
  <c r="Q17" i="6"/>
  <c r="P17" i="6"/>
  <c r="O17" i="6"/>
  <c r="N17" i="6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2" i="6"/>
  <c r="Y12" i="9"/>
  <c r="Z11" i="9"/>
  <c r="Y10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<sst xmlns="http://schemas.openxmlformats.org/spreadsheetml/2006/main" count="105" uniqueCount="25">
  <si>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</si>
  <si>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</si>
  <si>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</si>
  <si>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</si>
  <si>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</si>
  <si>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</si>
  <si>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</si>
  <si>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</si>
  <si>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</si>
  <si>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</si>
  <si>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</si>
  <si>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</si>
  <si>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</si>
  <si>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</si>
  <si>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</si>
  <si>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</si>
  <si>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</si>
  <si>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</si>
  <si>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</si>
  <si>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</si>
  <si>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</si>
  <si>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01.10.2021 г. - 31.12.2021 г.</t>
    </r>
  </si>
  <si>
    <t>и за размера на прехвърлените средства на 15.02.2022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</si>
  <si>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01.01.2021 г. - 31.12.2021 г. </t>
    </r>
  </si>
  <si>
    <t>УПФ "ДаллБогг: Живот и Здраве"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</si>
</sst>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г.'!$Z$7</c:f>
              <c:numCache>
                <c:formatCode>#,##0</c:formatCode>
                <c:ptCount val="1"/>
                <c:pt idx="0">
                  <c:v>25144406.530000016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IV-то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г.'!$Z$8</c:f>
              <c:numCache>
                <c:formatCode>#,##0</c:formatCode>
                <c:ptCount val="1"/>
                <c:pt idx="0">
                  <c:v>-23205708.600000001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IV-то тримесечие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г.'!$Z$9</c:f>
              <c:numCache>
                <c:formatCode>#,##0</c:formatCode>
                <c:ptCount val="1"/>
                <c:pt idx="0">
                  <c:v>51450811.019999996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IV-то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г.'!$Z$10</c:f>
              <c:numCache>
                <c:formatCode>#,##0</c:formatCode>
                <c:ptCount val="1"/>
                <c:pt idx="0">
                  <c:v>-21371355.259999998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IV-то тримесечие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г.'!$Z$11</c:f>
              <c:numCache>
                <c:formatCode>#,##0</c:formatCode>
                <c:ptCount val="1"/>
                <c:pt idx="0">
                  <c:v>-10969428.61999999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IV-то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г.'!$Z$12</c:f>
              <c:numCache>
                <c:formatCode>#,##0</c:formatCode>
                <c:ptCount val="1"/>
                <c:pt idx="0">
                  <c:v>-17195749.319999993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IV-то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г.'!$Z$13</c:f>
              <c:numCache>
                <c:formatCode>#,##0</c:formatCode>
                <c:ptCount val="1"/>
                <c:pt idx="0">
                  <c:v>-7203264.3600000013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IV-то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г.'!$Z$14</c:f>
              <c:numCache>
                <c:formatCode>#,##0</c:formatCode>
                <c:ptCount val="1"/>
                <c:pt idx="0">
                  <c:v>-1061816.2599999988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IV-то тримесечие 2021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г.'!$Z$15</c:f>
              <c:numCache>
                <c:formatCode>#,##0</c:formatCode>
                <c:ptCount val="1"/>
                <c:pt idx="0">
                  <c:v>-4881282.9799999986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IV-то тримесечие 2021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2021 г.'!$X$15</c:f>
              <c:numCache>
                <c:formatCode>#,##0</c:formatCode>
                <c:ptCount val="1"/>
                <c:pt idx="0">
                  <c:v>6391240.919999999</c:v>
                </c:pt>
              </c:numCache>
            </c:numRef>
          </c:cat>
          <c:val>
            <c:numRef>
              <c:f>'УПФ - IV-то тримесечие 2021 г.'!$Z$16</c:f>
              <c:numCache>
                <c:formatCode>#,##0</c:formatCode>
                <c:ptCount val="1"/>
                <c:pt idx="0">
                  <c:v>9293387.8499999996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г.'!$Y$7</c:f>
              <c:numCache>
                <c:formatCode>#,##0</c:formatCode>
                <c:ptCount val="1"/>
                <c:pt idx="0">
                  <c:v>7036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IV-то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г.'!$Y$8</c:f>
              <c:numCache>
                <c:formatCode>#,##0</c:formatCode>
                <c:ptCount val="1"/>
                <c:pt idx="0">
                  <c:v>-5697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IV-то тримесечие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г.'!$Y$9</c:f>
              <c:numCache>
                <c:formatCode>#,##0</c:formatCode>
                <c:ptCount val="1"/>
                <c:pt idx="0">
                  <c:v>12694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IV-то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г.'!$Y$10</c:f>
              <c:numCache>
                <c:formatCode>#,##0</c:formatCode>
                <c:ptCount val="1"/>
                <c:pt idx="0">
                  <c:v>-5122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IV-то тримесечие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г.'!$Y$11</c:f>
              <c:numCache>
                <c:formatCode>#,##0</c:formatCode>
                <c:ptCount val="1"/>
                <c:pt idx="0">
                  <c:v>-2879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IV-то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г.'!$Y$12</c:f>
              <c:numCache>
                <c:formatCode>#,##0</c:formatCode>
                <c:ptCount val="1"/>
                <c:pt idx="0">
                  <c:v>-3843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IV-то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г.'!$Y$13</c:f>
              <c:numCache>
                <c:formatCode>#,##0</c:formatCode>
                <c:ptCount val="1"/>
                <c:pt idx="0">
                  <c:v>-766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IV-то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г.'!$Y$14</c:f>
              <c:numCache>
                <c:formatCode>#,##0</c:formatCode>
                <c:ptCount val="1"/>
                <c:pt idx="0">
                  <c:v>-676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IV-то тримесечие 2021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г.'!$Y$15</c:f>
              <c:numCache>
                <c:formatCode>#,##0</c:formatCode>
                <c:ptCount val="1"/>
                <c:pt idx="0">
                  <c:v>-1927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IV-то тримесечие 2021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cat>
          <c:val>
            <c:numRef>
              <c:f>'УПФ - IV-то тримесечие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г.'!$Z$7</c:f>
              <c:numCache>
                <c:formatCode>#,##0</c:formatCode>
                <c:ptCount val="1"/>
                <c:pt idx="0">
                  <c:v>55829702.639999986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г.'!$Z$8</c:f>
              <c:numCache>
                <c:formatCode>#,##0</c:formatCode>
                <c:ptCount val="1"/>
                <c:pt idx="0">
                  <c:v>-76309653.109999985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г.'!$Z$9</c:f>
              <c:numCache>
                <c:formatCode>#,##0</c:formatCode>
                <c:ptCount val="1"/>
                <c:pt idx="0">
                  <c:v>234185730.47000006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г.'!$Z$10</c:f>
              <c:numCache>
                <c:formatCode>#,##0</c:formatCode>
                <c:ptCount val="1"/>
                <c:pt idx="0">
                  <c:v>-77146486.24999997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г.'!$Z$11</c:f>
              <c:numCache>
                <c:formatCode>#,##0</c:formatCode>
                <c:ptCount val="1"/>
                <c:pt idx="0">
                  <c:v>-44105062.330000013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г.'!$Z$12</c:f>
              <c:numCache>
                <c:formatCode>#,##0</c:formatCode>
                <c:ptCount val="1"/>
                <c:pt idx="0">
                  <c:v>-58521996.929999992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г.'!$Z$13</c:f>
              <c:numCache>
                <c:formatCode>#,##0</c:formatCode>
                <c:ptCount val="1"/>
                <c:pt idx="0">
                  <c:v>-20891049.070000004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г.'!$Z$14</c:f>
              <c:numCache>
                <c:formatCode>#,##0</c:formatCode>
                <c:ptCount val="1"/>
                <c:pt idx="0">
                  <c:v>-3965960.2800000012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- 2021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г.'!$Z$15</c:f>
              <c:numCache>
                <c:formatCode>#,##0</c:formatCode>
                <c:ptCount val="1"/>
                <c:pt idx="0">
                  <c:v>-18368612.989999998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'УПФ - 2021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- 2021 г.'!$Z$16</c:f>
              <c:numCache>
                <c:formatCode>#,##0</c:formatCode>
                <c:ptCount val="1"/>
                <c:pt idx="0">
                  <c:v>9293387.8499999996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г.'!$Y$7</c:f>
              <c:numCache>
                <c:formatCode>#,##0</c:formatCode>
                <c:ptCount val="1"/>
                <c:pt idx="0">
                  <c:v>13536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г.'!$Y$8</c:f>
              <c:numCache>
                <c:formatCode>#,##0</c:formatCode>
                <c:ptCount val="1"/>
                <c:pt idx="0">
                  <c:v>-19558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г.'!$Y$9</c:f>
              <c:numCache>
                <c:formatCode>#,##0</c:formatCode>
                <c:ptCount val="1"/>
                <c:pt idx="0">
                  <c:v>59175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г.'!$Y$10</c:f>
              <c:numCache>
                <c:formatCode>#,##0</c:formatCode>
                <c:ptCount val="1"/>
                <c:pt idx="0">
                  <c:v>-16227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г.'!$Y$11</c:f>
              <c:numCache>
                <c:formatCode>#,##0</c:formatCode>
                <c:ptCount val="1"/>
                <c:pt idx="0">
                  <c:v>-10303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г.'!$Y$12</c:f>
              <c:numCache>
                <c:formatCode>#,##0</c:formatCode>
                <c:ptCount val="1"/>
                <c:pt idx="0">
                  <c:v>-14674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- 2021 г.'!$Y$13</c:f>
              <c:numCache>
                <c:formatCode>#,##0</c:formatCode>
                <c:ptCount val="1"/>
                <c:pt idx="0">
                  <c:v>-3791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г.'!$Y$14</c:f>
              <c:numCache>
                <c:formatCode>#,##0</c:formatCode>
                <c:ptCount val="1"/>
                <c:pt idx="0">
                  <c:v>-2088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- 2021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- 2021 г.'!$Y$15</c:f>
              <c:numCache>
                <c:formatCode>#,##0</c:formatCode>
                <c:ptCount val="1"/>
                <c:pt idx="0">
                  <c:v>-7250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'УПФ - 2021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- 2021 г.'!$Y$16</c:f>
              <c:numCache>
                <c:formatCode>#,##0</c:formatCode>
                <c:ptCount val="1"/>
                <c:pt idx="0">
                  <c:v>1180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685801</xdr:colOff>
      <xdr:row>18</xdr:row>
      <xdr:rowOff>142875</xdr:rowOff>
    </xdr:from>
    <xdr:to>
      <xdr:col>25</xdr:col>
      <xdr:colOff>873579</xdr:colOff>
      <xdr:row>42</xdr:row>
      <xdr:rowOff>44450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247651</xdr:colOff>
      <xdr:row>18</xdr:row>
      <xdr:rowOff>133350</xdr:rowOff>
    </xdr:from>
    <xdr:to>
      <xdr:col>11</xdr:col>
      <xdr:colOff>546101</xdr:colOff>
      <xdr:row>42</xdr:row>
      <xdr:rowOff>44450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62" t="s">
        <v>21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96" ht="18.75" x14ac:dyDescent="0.3">
      <c r="A2" s="62" t="s">
        <v>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56" t="s">
        <v>4</v>
      </c>
      <c r="B4" s="56"/>
      <c r="C4" s="64" t="s">
        <v>5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6"/>
      <c r="B5" s="56"/>
      <c r="C5" s="56" t="s">
        <v>7</v>
      </c>
      <c r="D5" s="56"/>
      <c r="E5" s="56" t="s">
        <v>8</v>
      </c>
      <c r="F5" s="56"/>
      <c r="G5" s="56" t="s">
        <v>17</v>
      </c>
      <c r="H5" s="56"/>
      <c r="I5" s="56" t="s">
        <v>9</v>
      </c>
      <c r="J5" s="56"/>
      <c r="K5" s="56" t="s">
        <v>19</v>
      </c>
      <c r="L5" s="56"/>
      <c r="M5" s="56" t="s">
        <v>10</v>
      </c>
      <c r="N5" s="56"/>
      <c r="O5" s="56" t="s">
        <v>11</v>
      </c>
      <c r="P5" s="56"/>
      <c r="Q5" s="56" t="s">
        <v>13</v>
      </c>
      <c r="R5" s="56"/>
      <c r="S5" s="57" t="s">
        <v>14</v>
      </c>
      <c r="T5" s="58"/>
      <c r="U5" s="57" t="s">
        <v>24</v>
      </c>
      <c r="V5" s="58"/>
      <c r="W5" s="65" t="s">
        <v>0</v>
      </c>
      <c r="X5" s="65"/>
      <c r="Y5" s="63" t="s">
        <v>6</v>
      </c>
      <c r="Z5" s="6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6"/>
      <c r="B6" s="56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52" t="s">
        <v>2</v>
      </c>
      <c r="V6" s="52" t="s">
        <v>3</v>
      </c>
      <c r="W6" s="33" t="s">
        <v>2</v>
      </c>
      <c r="X6" s="33" t="s">
        <v>3</v>
      </c>
      <c r="Y6" s="34" t="s">
        <v>2</v>
      </c>
      <c r="Z6" s="3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5" t="s">
        <v>7</v>
      </c>
      <c r="C7" s="27"/>
      <c r="D7" s="27"/>
      <c r="E7" s="36">
        <v>712</v>
      </c>
      <c r="F7" s="36">
        <v>2966299.49</v>
      </c>
      <c r="G7" s="36">
        <v>7043</v>
      </c>
      <c r="H7" s="36">
        <v>30313978.07</v>
      </c>
      <c r="I7" s="36">
        <v>3059</v>
      </c>
      <c r="J7" s="36">
        <v>12548982.720000001</v>
      </c>
      <c r="K7" s="36">
        <v>2460</v>
      </c>
      <c r="L7" s="36">
        <v>15205508.98</v>
      </c>
      <c r="M7" s="36">
        <v>683</v>
      </c>
      <c r="N7" s="36">
        <v>3381412.55</v>
      </c>
      <c r="O7" s="36">
        <v>1070</v>
      </c>
      <c r="P7" s="36">
        <v>2080328.48</v>
      </c>
      <c r="Q7" s="36">
        <v>411</v>
      </c>
      <c r="R7" s="36">
        <v>1199354.5900000001</v>
      </c>
      <c r="S7" s="36">
        <v>21</v>
      </c>
      <c r="T7" s="36">
        <v>126717.11</v>
      </c>
      <c r="U7" s="36">
        <v>278</v>
      </c>
      <c r="V7" s="36">
        <v>2056162.71</v>
      </c>
      <c r="W7" s="49">
        <f>C7+E7+G7+I7+K7+M7+O7+Q7+S7+U7</f>
        <v>15737</v>
      </c>
      <c r="X7" s="49">
        <f>D7+F7+H7+J7+L7+N7+P7+R7+T7+V7</f>
        <v>69878744.699999988</v>
      </c>
      <c r="Y7" s="50">
        <f>C17-W7</f>
        <v>7036</v>
      </c>
      <c r="Z7" s="50">
        <f>D17-X7</f>
        <v>25144406.530000016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5" t="s">
        <v>8</v>
      </c>
      <c r="C8" s="36">
        <v>2650</v>
      </c>
      <c r="D8" s="36">
        <v>10859146.76</v>
      </c>
      <c r="E8" s="27"/>
      <c r="F8" s="27"/>
      <c r="G8" s="36">
        <v>2781</v>
      </c>
      <c r="H8" s="36">
        <v>11544912.58</v>
      </c>
      <c r="I8" s="36">
        <v>1205</v>
      </c>
      <c r="J8" s="36">
        <v>5134787.6900000004</v>
      </c>
      <c r="K8" s="36">
        <v>599</v>
      </c>
      <c r="L8" s="36">
        <v>2856824.12</v>
      </c>
      <c r="M8" s="36">
        <v>128</v>
      </c>
      <c r="N8" s="36">
        <v>606126.37</v>
      </c>
      <c r="O8" s="36">
        <v>415</v>
      </c>
      <c r="P8" s="36">
        <v>704125.62</v>
      </c>
      <c r="Q8" s="37">
        <v>131</v>
      </c>
      <c r="R8" s="36">
        <v>416090.55</v>
      </c>
      <c r="S8" s="36">
        <v>10</v>
      </c>
      <c r="T8" s="36">
        <v>40427.120000000003</v>
      </c>
      <c r="U8" s="36">
        <v>118</v>
      </c>
      <c r="V8" s="36">
        <v>861211.9</v>
      </c>
      <c r="W8" s="49">
        <f t="shared" ref="W8:W14" si="0">C8+E8+G8+I8+K8+M8+O8+Q8+S8+U8</f>
        <v>8037</v>
      </c>
      <c r="X8" s="49">
        <f t="shared" ref="X8:X14" si="1">D8+F8+H8+J8+L8+N8+P8+R8+T8+V8</f>
        <v>33023652.710000005</v>
      </c>
      <c r="Y8" s="50">
        <f>E17-W8</f>
        <v>-5697</v>
      </c>
      <c r="Z8" s="50">
        <f>F17-X8</f>
        <v>-23205708.600000001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5" t="s">
        <v>18</v>
      </c>
      <c r="C9" s="36">
        <v>5010</v>
      </c>
      <c r="D9" s="36">
        <v>21232628.68</v>
      </c>
      <c r="E9" s="36">
        <v>451</v>
      </c>
      <c r="F9" s="36">
        <v>2118179.4700000002</v>
      </c>
      <c r="G9" s="27"/>
      <c r="H9" s="27"/>
      <c r="I9" s="36">
        <v>2388</v>
      </c>
      <c r="J9" s="36">
        <v>9358257.7400000002</v>
      </c>
      <c r="K9" s="36">
        <v>1077</v>
      </c>
      <c r="L9" s="36">
        <v>5351418.1399999997</v>
      </c>
      <c r="M9" s="36">
        <v>593</v>
      </c>
      <c r="N9" s="36">
        <v>2936577.05</v>
      </c>
      <c r="O9" s="36">
        <v>954</v>
      </c>
      <c r="P9" s="36">
        <v>2164312.42</v>
      </c>
      <c r="Q9" s="37">
        <v>367</v>
      </c>
      <c r="R9" s="36">
        <v>1116446.98</v>
      </c>
      <c r="S9" s="36">
        <v>29</v>
      </c>
      <c r="T9" s="36">
        <v>89636.49</v>
      </c>
      <c r="U9" s="36">
        <v>181</v>
      </c>
      <c r="V9" s="36">
        <v>1509464.95</v>
      </c>
      <c r="W9" s="49">
        <f t="shared" si="0"/>
        <v>11050</v>
      </c>
      <c r="X9" s="49">
        <f t="shared" si="1"/>
        <v>45876921.920000002</v>
      </c>
      <c r="Y9" s="50">
        <f>G17-W9</f>
        <v>12694</v>
      </c>
      <c r="Z9" s="50">
        <f>H17-X9</f>
        <v>51450811.019999996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8" t="s">
        <v>9</v>
      </c>
      <c r="C10" s="36">
        <v>5949</v>
      </c>
      <c r="D10" s="36">
        <v>25031669.010000002</v>
      </c>
      <c r="E10" s="36">
        <v>496</v>
      </c>
      <c r="F10" s="36">
        <v>2356052.89</v>
      </c>
      <c r="G10" s="36">
        <v>5624</v>
      </c>
      <c r="H10" s="36">
        <v>22848369.010000002</v>
      </c>
      <c r="I10" s="27"/>
      <c r="J10" s="27"/>
      <c r="K10" s="36">
        <v>1368</v>
      </c>
      <c r="L10" s="36">
        <v>7181940.2199999997</v>
      </c>
      <c r="M10" s="36">
        <v>652</v>
      </c>
      <c r="N10" s="36">
        <v>3143000.83</v>
      </c>
      <c r="O10" s="36">
        <v>1003</v>
      </c>
      <c r="P10" s="36">
        <v>1620844.87</v>
      </c>
      <c r="Q10" s="37">
        <v>396</v>
      </c>
      <c r="R10" s="36">
        <v>1027883.6</v>
      </c>
      <c r="S10" s="36">
        <v>14</v>
      </c>
      <c r="T10" s="36">
        <v>96617.12</v>
      </c>
      <c r="U10" s="36">
        <v>228</v>
      </c>
      <c r="V10" s="36">
        <v>1897102.33</v>
      </c>
      <c r="W10" s="49">
        <f t="shared" si="0"/>
        <v>15730</v>
      </c>
      <c r="X10" s="49">
        <f t="shared" si="1"/>
        <v>65203479.879999995</v>
      </c>
      <c r="Y10" s="50">
        <f>I17-W10</f>
        <v>-5122</v>
      </c>
      <c r="Z10" s="50">
        <f>J17-X10</f>
        <v>-21371355.259999998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9" t="s">
        <v>19</v>
      </c>
      <c r="C11" s="36">
        <v>4084</v>
      </c>
      <c r="D11" s="36">
        <v>20320340.41</v>
      </c>
      <c r="E11" s="36">
        <v>276</v>
      </c>
      <c r="F11" s="36">
        <v>1084671.49</v>
      </c>
      <c r="G11" s="36">
        <v>2637</v>
      </c>
      <c r="H11" s="40">
        <v>13363007.1</v>
      </c>
      <c r="I11" s="36">
        <v>1484</v>
      </c>
      <c r="J11" s="36">
        <v>8144797.5999999996</v>
      </c>
      <c r="K11" s="27"/>
      <c r="L11" s="27"/>
      <c r="M11" s="36">
        <v>298</v>
      </c>
      <c r="N11" s="36">
        <v>1609514.06</v>
      </c>
      <c r="O11" s="36">
        <v>447</v>
      </c>
      <c r="P11" s="36">
        <v>917214.4</v>
      </c>
      <c r="Q11" s="37">
        <v>168</v>
      </c>
      <c r="R11" s="36">
        <v>412056.14</v>
      </c>
      <c r="S11" s="36">
        <v>6</v>
      </c>
      <c r="T11" s="36">
        <v>49797.31</v>
      </c>
      <c r="U11" s="36">
        <v>116</v>
      </c>
      <c r="V11" s="36">
        <v>988713.66</v>
      </c>
      <c r="W11" s="49">
        <f t="shared" si="0"/>
        <v>9516</v>
      </c>
      <c r="X11" s="49">
        <f t="shared" si="1"/>
        <v>46890112.170000002</v>
      </c>
      <c r="Y11" s="50">
        <f>K17-W11</f>
        <v>-2879</v>
      </c>
      <c r="Z11" s="50">
        <f>L17-X11</f>
        <v>-10969428.61999999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5" t="s">
        <v>10</v>
      </c>
      <c r="C12" s="36">
        <v>1986</v>
      </c>
      <c r="D12" s="36">
        <v>8925622.6500000004</v>
      </c>
      <c r="E12" s="36">
        <v>144</v>
      </c>
      <c r="F12" s="36">
        <v>614564.29</v>
      </c>
      <c r="G12" s="36">
        <v>2301</v>
      </c>
      <c r="H12" s="36">
        <v>10822825.199999999</v>
      </c>
      <c r="I12" s="36">
        <v>976</v>
      </c>
      <c r="J12" s="36">
        <v>4526294.75</v>
      </c>
      <c r="K12" s="36">
        <v>537</v>
      </c>
      <c r="L12" s="36">
        <v>3245720.38</v>
      </c>
      <c r="M12" s="27"/>
      <c r="N12" s="27"/>
      <c r="O12" s="36">
        <v>385</v>
      </c>
      <c r="P12" s="36">
        <v>862418.56</v>
      </c>
      <c r="Q12" s="37">
        <v>88</v>
      </c>
      <c r="R12" s="36">
        <v>285023.45</v>
      </c>
      <c r="S12" s="36">
        <v>6</v>
      </c>
      <c r="T12" s="36">
        <v>30175.59</v>
      </c>
      <c r="U12" s="36">
        <v>79</v>
      </c>
      <c r="V12" s="36">
        <v>527797.13</v>
      </c>
      <c r="W12" s="49">
        <f t="shared" si="0"/>
        <v>6502</v>
      </c>
      <c r="X12" s="49">
        <f t="shared" si="1"/>
        <v>29840441.999999996</v>
      </c>
      <c r="Y12" s="50">
        <f>M17-W12</f>
        <v>-3843</v>
      </c>
      <c r="Z12" s="50">
        <f>N17-X12</f>
        <v>-17195749.319999993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8" t="s">
        <v>11</v>
      </c>
      <c r="C13" s="36">
        <v>1701</v>
      </c>
      <c r="D13" s="36">
        <v>4709154.41</v>
      </c>
      <c r="E13" s="36">
        <v>132</v>
      </c>
      <c r="F13" s="36">
        <v>293739.48</v>
      </c>
      <c r="G13" s="36">
        <v>1907</v>
      </c>
      <c r="H13" s="36">
        <v>4774610.76</v>
      </c>
      <c r="I13" s="36">
        <v>822</v>
      </c>
      <c r="J13" s="36">
        <v>2269617.2599999998</v>
      </c>
      <c r="K13" s="36">
        <v>332</v>
      </c>
      <c r="L13" s="36">
        <v>1087736.24</v>
      </c>
      <c r="M13" s="36">
        <v>144</v>
      </c>
      <c r="N13" s="36">
        <v>478700.05</v>
      </c>
      <c r="O13" s="27"/>
      <c r="P13" s="27"/>
      <c r="Q13" s="37">
        <v>80</v>
      </c>
      <c r="R13" s="36">
        <v>104315.03</v>
      </c>
      <c r="S13" s="36">
        <v>108</v>
      </c>
      <c r="T13" s="36">
        <v>1053901.75</v>
      </c>
      <c r="U13" s="36">
        <v>130</v>
      </c>
      <c r="V13" s="36">
        <v>1274351.99</v>
      </c>
      <c r="W13" s="49">
        <f t="shared" si="0"/>
        <v>5356</v>
      </c>
      <c r="X13" s="49">
        <f t="shared" si="1"/>
        <v>16046126.970000001</v>
      </c>
      <c r="Y13" s="50">
        <f>O17-W13</f>
        <v>-766</v>
      </c>
      <c r="Z13" s="50">
        <f>P17-X13</f>
        <v>-7203264.3600000013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41" t="s">
        <v>12</v>
      </c>
      <c r="C14" s="37">
        <v>725</v>
      </c>
      <c r="D14" s="36">
        <v>1930621.41</v>
      </c>
      <c r="E14" s="37">
        <v>74</v>
      </c>
      <c r="F14" s="36">
        <v>201811.18</v>
      </c>
      <c r="G14" s="37">
        <v>801</v>
      </c>
      <c r="H14" s="36">
        <v>1874166.51</v>
      </c>
      <c r="I14" s="37">
        <v>350</v>
      </c>
      <c r="J14" s="36">
        <v>793757.06</v>
      </c>
      <c r="K14" s="36">
        <v>136</v>
      </c>
      <c r="L14" s="36">
        <v>432190.34</v>
      </c>
      <c r="M14" s="36">
        <v>82</v>
      </c>
      <c r="N14" s="36">
        <v>212126.75</v>
      </c>
      <c r="O14" s="37">
        <v>184</v>
      </c>
      <c r="P14" s="36">
        <v>223232.85</v>
      </c>
      <c r="Q14" s="27"/>
      <c r="R14" s="27"/>
      <c r="S14" s="36">
        <v>5</v>
      </c>
      <c r="T14" s="36">
        <v>22685.45</v>
      </c>
      <c r="U14" s="36">
        <v>23</v>
      </c>
      <c r="V14" s="36">
        <v>98580.5</v>
      </c>
      <c r="W14" s="49">
        <f t="shared" si="0"/>
        <v>2380</v>
      </c>
      <c r="X14" s="49">
        <f t="shared" si="1"/>
        <v>5789172.0499999998</v>
      </c>
      <c r="Y14" s="50">
        <f>Q17-W14</f>
        <v>-676</v>
      </c>
      <c r="Z14" s="50">
        <f>R17-X14</f>
        <v>-1061816.2599999988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5" t="s">
        <v>20</v>
      </c>
      <c r="C15" s="37">
        <v>668</v>
      </c>
      <c r="D15" s="36">
        <v>2013967.9</v>
      </c>
      <c r="E15" s="37">
        <v>55</v>
      </c>
      <c r="F15" s="36">
        <v>182625.82</v>
      </c>
      <c r="G15" s="37">
        <v>650</v>
      </c>
      <c r="H15" s="36">
        <v>1785863.71</v>
      </c>
      <c r="I15" s="37">
        <v>324</v>
      </c>
      <c r="J15" s="36">
        <v>1055629.8</v>
      </c>
      <c r="K15" s="36">
        <v>128</v>
      </c>
      <c r="L15" s="36">
        <v>559345.13</v>
      </c>
      <c r="M15" s="36">
        <v>79</v>
      </c>
      <c r="N15" s="36">
        <v>277235.02</v>
      </c>
      <c r="O15" s="37">
        <v>132</v>
      </c>
      <c r="P15" s="36">
        <v>270385.40999999997</v>
      </c>
      <c r="Q15" s="53">
        <v>63</v>
      </c>
      <c r="R15" s="54">
        <v>166185.45000000001</v>
      </c>
      <c r="S15" s="27"/>
      <c r="T15" s="27"/>
      <c r="U15" s="36">
        <v>27</v>
      </c>
      <c r="V15" s="36">
        <v>80002.679999999993</v>
      </c>
      <c r="W15" s="49">
        <f t="shared" ref="W15:W16" si="2">C15+E15+G15+I15+K15+M15+O15+Q15+S15+U15</f>
        <v>2126</v>
      </c>
      <c r="X15" s="49">
        <f t="shared" ref="X15:X16" si="3">D15+F15+H15+J15+L15+N15+P15+R15+T15+V15</f>
        <v>6391240.919999999</v>
      </c>
      <c r="Y15" s="50">
        <f>S17-W15</f>
        <v>-1927</v>
      </c>
      <c r="Z15" s="50">
        <f>T17-X15</f>
        <v>-4881282.9799999986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25" t="s">
        <v>24</v>
      </c>
      <c r="C16" s="42">
        <v>0</v>
      </c>
      <c r="D16" s="43">
        <v>0</v>
      </c>
      <c r="E16" s="42">
        <v>0</v>
      </c>
      <c r="F16" s="43">
        <v>0</v>
      </c>
      <c r="G16" s="42">
        <v>0</v>
      </c>
      <c r="H16" s="43">
        <v>0</v>
      </c>
      <c r="I16" s="42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2">
        <v>0</v>
      </c>
      <c r="P16" s="43">
        <v>0</v>
      </c>
      <c r="Q16" s="42">
        <v>0</v>
      </c>
      <c r="R16" s="43">
        <v>0</v>
      </c>
      <c r="S16" s="42">
        <v>0</v>
      </c>
      <c r="T16" s="43">
        <v>0</v>
      </c>
      <c r="U16" s="28"/>
      <c r="V16" s="28"/>
      <c r="W16" s="51">
        <f t="shared" si="2"/>
        <v>0</v>
      </c>
      <c r="X16" s="51">
        <f t="shared" si="3"/>
        <v>0</v>
      </c>
      <c r="Y16" s="51">
        <f>U17-W16</f>
        <v>1180</v>
      </c>
      <c r="Z16" s="51">
        <f>V17-X16</f>
        <v>9293387.8499999996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44" t="s">
        <v>0</v>
      </c>
      <c r="B17" s="44"/>
      <c r="C17" s="44">
        <f t="shared" ref="C17:X17" si="4">SUM(C7:C16)</f>
        <v>22773</v>
      </c>
      <c r="D17" s="44">
        <f t="shared" si="4"/>
        <v>95023151.230000004</v>
      </c>
      <c r="E17" s="44">
        <f t="shared" si="4"/>
        <v>2340</v>
      </c>
      <c r="F17" s="44">
        <f t="shared" si="4"/>
        <v>9817944.1100000031</v>
      </c>
      <c r="G17" s="44">
        <f t="shared" si="4"/>
        <v>23744</v>
      </c>
      <c r="H17" s="44">
        <f t="shared" si="4"/>
        <v>97327732.939999998</v>
      </c>
      <c r="I17" s="44">
        <f t="shared" si="4"/>
        <v>10608</v>
      </c>
      <c r="J17" s="44">
        <f t="shared" si="4"/>
        <v>43832124.619999997</v>
      </c>
      <c r="K17" s="44">
        <f t="shared" si="4"/>
        <v>6637</v>
      </c>
      <c r="L17" s="44">
        <f t="shared" si="4"/>
        <v>35920683.550000012</v>
      </c>
      <c r="M17" s="44">
        <f t="shared" si="4"/>
        <v>2659</v>
      </c>
      <c r="N17" s="44">
        <f t="shared" si="4"/>
        <v>12644692.680000002</v>
      </c>
      <c r="O17" s="44">
        <f t="shared" si="4"/>
        <v>4590</v>
      </c>
      <c r="P17" s="44">
        <f t="shared" si="4"/>
        <v>8842862.6099999994</v>
      </c>
      <c r="Q17" s="44">
        <f t="shared" si="4"/>
        <v>1704</v>
      </c>
      <c r="R17" s="44">
        <f t="shared" si="4"/>
        <v>4727355.790000001</v>
      </c>
      <c r="S17" s="44">
        <f t="shared" si="4"/>
        <v>199</v>
      </c>
      <c r="T17" s="44">
        <f t="shared" si="4"/>
        <v>1509957.94</v>
      </c>
      <c r="U17" s="44">
        <f t="shared" si="4"/>
        <v>1180</v>
      </c>
      <c r="V17" s="44">
        <f t="shared" si="4"/>
        <v>9293387.8499999996</v>
      </c>
      <c r="W17" s="44">
        <f t="shared" si="4"/>
        <v>76434</v>
      </c>
      <c r="X17" s="44">
        <f t="shared" si="4"/>
        <v>318939893.32000005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62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96" ht="18.75" x14ac:dyDescent="0.3">
      <c r="A2" s="62" t="s">
        <v>16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69" t="s">
        <v>4</v>
      </c>
      <c r="B4" s="70"/>
      <c r="C4" s="75" t="s">
        <v>5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71"/>
      <c r="B5" s="72"/>
      <c r="C5" s="57" t="s">
        <v>7</v>
      </c>
      <c r="D5" s="58"/>
      <c r="E5" s="57" t="s">
        <v>8</v>
      </c>
      <c r="F5" s="58"/>
      <c r="G5" s="57" t="s">
        <v>17</v>
      </c>
      <c r="H5" s="58"/>
      <c r="I5" s="57" t="s">
        <v>9</v>
      </c>
      <c r="J5" s="58"/>
      <c r="K5" s="56" t="s">
        <v>19</v>
      </c>
      <c r="L5" s="56"/>
      <c r="M5" s="57" t="s">
        <v>10</v>
      </c>
      <c r="N5" s="58"/>
      <c r="O5" s="57" t="s">
        <v>11</v>
      </c>
      <c r="P5" s="58"/>
      <c r="Q5" s="57" t="s">
        <v>13</v>
      </c>
      <c r="R5" s="58"/>
      <c r="S5" s="57" t="s">
        <v>14</v>
      </c>
      <c r="T5" s="58"/>
      <c r="U5" s="57" t="s">
        <v>24</v>
      </c>
      <c r="V5" s="58"/>
      <c r="W5" s="67" t="s">
        <v>0</v>
      </c>
      <c r="X5" s="68"/>
      <c r="Y5" s="78" t="s">
        <v>6</v>
      </c>
      <c r="Z5" s="7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3"/>
      <c r="B6" s="74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18" t="s">
        <v>7</v>
      </c>
      <c r="C7" s="48"/>
      <c r="D7" s="27"/>
      <c r="E7" s="22">
        <v>3480</v>
      </c>
      <c r="F7" s="22">
        <v>15438562.52</v>
      </c>
      <c r="G7" s="22">
        <v>28737</v>
      </c>
      <c r="H7" s="22">
        <v>120509376.97</v>
      </c>
      <c r="I7" s="22">
        <v>12967</v>
      </c>
      <c r="J7" s="22">
        <v>48642508.020000003</v>
      </c>
      <c r="K7" s="22">
        <v>6576</v>
      </c>
      <c r="L7" s="22">
        <v>35056908.230000004</v>
      </c>
      <c r="M7" s="22">
        <v>2501</v>
      </c>
      <c r="N7" s="22">
        <v>12643927.33</v>
      </c>
      <c r="O7" s="22">
        <v>3702</v>
      </c>
      <c r="P7" s="22">
        <v>7223702.4299999997</v>
      </c>
      <c r="Q7" s="22">
        <v>1708</v>
      </c>
      <c r="R7" s="22">
        <v>4723401</v>
      </c>
      <c r="S7" s="22">
        <v>169</v>
      </c>
      <c r="T7" s="22">
        <v>683983.8</v>
      </c>
      <c r="U7" s="22">
        <v>278</v>
      </c>
      <c r="V7" s="22">
        <v>2056162.71</v>
      </c>
      <c r="W7" s="45">
        <f>C7+E7+G7+I7+K7+M7+O7+Q7+S7+U7</f>
        <v>60118</v>
      </c>
      <c r="X7" s="45">
        <f>D7+F7+H7+J7+L7+N7+P7+R7+T7+V7</f>
        <v>246978533.01000005</v>
      </c>
      <c r="Y7" s="46">
        <f>C17-W7</f>
        <v>13536</v>
      </c>
      <c r="Z7" s="46">
        <f>D17-X7</f>
        <v>55829702.639999986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18" t="s">
        <v>8</v>
      </c>
      <c r="C8" s="22">
        <v>9024</v>
      </c>
      <c r="D8" s="22">
        <v>37389977.030000001</v>
      </c>
      <c r="E8" s="27"/>
      <c r="F8" s="27"/>
      <c r="G8" s="22">
        <v>11671</v>
      </c>
      <c r="H8" s="22">
        <v>48606480.769999996</v>
      </c>
      <c r="I8" s="22">
        <v>5018</v>
      </c>
      <c r="J8" s="22">
        <v>19924666.760000002</v>
      </c>
      <c r="K8" s="22">
        <v>2093</v>
      </c>
      <c r="L8" s="22">
        <v>9962642.7400000002</v>
      </c>
      <c r="M8" s="22">
        <v>529</v>
      </c>
      <c r="N8" s="22">
        <v>2738433.9400000004</v>
      </c>
      <c r="O8" s="22">
        <v>1652</v>
      </c>
      <c r="P8" s="22">
        <v>3153603.0999999996</v>
      </c>
      <c r="Q8" s="22">
        <v>545</v>
      </c>
      <c r="R8" s="22">
        <v>1537039.37</v>
      </c>
      <c r="S8" s="22">
        <v>82</v>
      </c>
      <c r="T8" s="22">
        <v>310791.77</v>
      </c>
      <c r="U8" s="22">
        <v>118</v>
      </c>
      <c r="V8" s="22">
        <v>861211.9</v>
      </c>
      <c r="W8" s="45">
        <f t="shared" ref="W8:W16" si="0">C8+E8+G8+I8+K8+M8+O8+Q8+S8+U8</f>
        <v>30732</v>
      </c>
      <c r="X8" s="45">
        <f t="shared" ref="X8:X16" si="1">D8+F8+H8+J8+L8+N8+P8+R8+T8+V8</f>
        <v>124484847.38</v>
      </c>
      <c r="Y8" s="46">
        <f>E17-W8</f>
        <v>-19558</v>
      </c>
      <c r="Z8" s="46">
        <f>F17-X8</f>
        <v>-76309653.109999985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18" t="s">
        <v>18</v>
      </c>
      <c r="C9" s="22">
        <v>15949</v>
      </c>
      <c r="D9" s="22">
        <v>68227604.739999995</v>
      </c>
      <c r="E9" s="22">
        <v>2243</v>
      </c>
      <c r="F9" s="22">
        <v>9587881.0300000012</v>
      </c>
      <c r="G9" s="27"/>
      <c r="H9" s="27"/>
      <c r="I9" s="22">
        <v>9645</v>
      </c>
      <c r="J9" s="22">
        <v>36413325.770000003</v>
      </c>
      <c r="K9" s="22">
        <v>3674</v>
      </c>
      <c r="L9" s="22">
        <v>17738443.890000001</v>
      </c>
      <c r="M9" s="22">
        <v>2026</v>
      </c>
      <c r="N9" s="22">
        <v>10868211.199999999</v>
      </c>
      <c r="O9" s="22">
        <v>3106</v>
      </c>
      <c r="P9" s="22">
        <v>7052462.4900000002</v>
      </c>
      <c r="Q9" s="22">
        <v>1221</v>
      </c>
      <c r="R9" s="22">
        <v>3219758.33</v>
      </c>
      <c r="S9" s="22">
        <v>152</v>
      </c>
      <c r="T9" s="22">
        <v>613179.05000000005</v>
      </c>
      <c r="U9" s="22">
        <v>181</v>
      </c>
      <c r="V9" s="22">
        <v>1509464.95</v>
      </c>
      <c r="W9" s="45">
        <f t="shared" si="0"/>
        <v>38197</v>
      </c>
      <c r="X9" s="45">
        <f t="shared" si="1"/>
        <v>155230331.45000002</v>
      </c>
      <c r="Y9" s="46">
        <f>G17-W9</f>
        <v>59175</v>
      </c>
      <c r="Z9" s="46">
        <f>H17-X9</f>
        <v>234185730.47000006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19" t="s">
        <v>9</v>
      </c>
      <c r="C10" s="22">
        <v>20405</v>
      </c>
      <c r="D10" s="22">
        <v>85969516.790000007</v>
      </c>
      <c r="E10" s="22">
        <v>2440</v>
      </c>
      <c r="F10" s="22">
        <v>11516274.41</v>
      </c>
      <c r="G10" s="22">
        <v>23738</v>
      </c>
      <c r="H10" s="22">
        <v>94603373.24000001</v>
      </c>
      <c r="I10" s="27"/>
      <c r="J10" s="27"/>
      <c r="K10" s="22">
        <v>4573</v>
      </c>
      <c r="L10" s="22">
        <v>21939338.219999999</v>
      </c>
      <c r="M10" s="22">
        <v>2344</v>
      </c>
      <c r="N10" s="22">
        <v>11367991.42</v>
      </c>
      <c r="O10" s="22">
        <v>3368</v>
      </c>
      <c r="P10" s="22">
        <v>5946529.9800000004</v>
      </c>
      <c r="Q10" s="22">
        <v>1739</v>
      </c>
      <c r="R10" s="22">
        <v>4032784.75</v>
      </c>
      <c r="S10" s="22">
        <v>133</v>
      </c>
      <c r="T10" s="22">
        <v>608175.48</v>
      </c>
      <c r="U10" s="22">
        <v>228</v>
      </c>
      <c r="V10" s="22">
        <v>1897102.33</v>
      </c>
      <c r="W10" s="45">
        <f t="shared" si="0"/>
        <v>58968</v>
      </c>
      <c r="X10" s="45">
        <f t="shared" si="1"/>
        <v>237881086.61999997</v>
      </c>
      <c r="Y10" s="46">
        <f>I17-W10</f>
        <v>-16227</v>
      </c>
      <c r="Z10" s="46">
        <f>J17-X10</f>
        <v>-77146486.24999997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20" t="s">
        <v>19</v>
      </c>
      <c r="C11" s="22">
        <v>11059</v>
      </c>
      <c r="D11" s="22">
        <v>52508674.259999998</v>
      </c>
      <c r="E11" s="22">
        <v>1192</v>
      </c>
      <c r="F11" s="22">
        <v>5519047.7700000005</v>
      </c>
      <c r="G11" s="22">
        <v>10513</v>
      </c>
      <c r="H11" s="22">
        <v>51780721.719999999</v>
      </c>
      <c r="I11" s="22">
        <v>5109</v>
      </c>
      <c r="J11" s="22">
        <v>24310115.830000002</v>
      </c>
      <c r="K11" s="27"/>
      <c r="L11" s="27"/>
      <c r="M11" s="22">
        <v>1042</v>
      </c>
      <c r="N11" s="22">
        <v>5524477.4700000007</v>
      </c>
      <c r="O11" s="22">
        <v>1554</v>
      </c>
      <c r="P11" s="22">
        <v>3301909.0900000003</v>
      </c>
      <c r="Q11" s="22">
        <v>728</v>
      </c>
      <c r="R11" s="22">
        <v>1867096.4300000002</v>
      </c>
      <c r="S11" s="22">
        <v>71</v>
      </c>
      <c r="T11" s="22">
        <v>288384.37</v>
      </c>
      <c r="U11" s="22">
        <v>116</v>
      </c>
      <c r="V11" s="22">
        <v>988713.66</v>
      </c>
      <c r="W11" s="45">
        <f t="shared" si="0"/>
        <v>31384</v>
      </c>
      <c r="X11" s="45">
        <f t="shared" si="1"/>
        <v>146089140.60000002</v>
      </c>
      <c r="Y11" s="46">
        <f>K17-W11</f>
        <v>-10303</v>
      </c>
      <c r="Z11" s="46">
        <f>L17-X11</f>
        <v>-44105062.330000013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18" t="s">
        <v>10</v>
      </c>
      <c r="C12" s="22">
        <v>6980</v>
      </c>
      <c r="D12" s="22">
        <v>31106855.670000002</v>
      </c>
      <c r="E12" s="22">
        <v>611</v>
      </c>
      <c r="F12" s="22">
        <v>2658368.4999999995</v>
      </c>
      <c r="G12" s="22">
        <v>9268</v>
      </c>
      <c r="H12" s="22">
        <v>40819600.439999998</v>
      </c>
      <c r="I12" s="22">
        <v>3889</v>
      </c>
      <c r="J12" s="22">
        <v>16419389.579999998</v>
      </c>
      <c r="K12" s="22">
        <v>1809</v>
      </c>
      <c r="L12" s="22">
        <v>9506936.4199999999</v>
      </c>
      <c r="M12" s="27"/>
      <c r="N12" s="27"/>
      <c r="O12" s="22">
        <v>1200</v>
      </c>
      <c r="P12" s="22">
        <v>2973178.21</v>
      </c>
      <c r="Q12" s="22">
        <v>362</v>
      </c>
      <c r="R12" s="22">
        <v>1055648.3400000001</v>
      </c>
      <c r="S12" s="22">
        <v>63</v>
      </c>
      <c r="T12" s="22">
        <v>254647.92</v>
      </c>
      <c r="U12" s="22">
        <v>79</v>
      </c>
      <c r="V12" s="22">
        <v>527797.13</v>
      </c>
      <c r="W12" s="45">
        <f t="shared" si="0"/>
        <v>24261</v>
      </c>
      <c r="X12" s="45">
        <f t="shared" si="1"/>
        <v>105322422.20999999</v>
      </c>
      <c r="Y12" s="46">
        <f>M17-W12</f>
        <v>-14674</v>
      </c>
      <c r="Z12" s="46">
        <f>N17-X12</f>
        <v>-58521996.929999992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19" t="s">
        <v>11</v>
      </c>
      <c r="C13" s="22">
        <v>5526</v>
      </c>
      <c r="D13" s="22">
        <v>14298967.73</v>
      </c>
      <c r="E13" s="22">
        <v>577</v>
      </c>
      <c r="F13" s="22">
        <v>1479073.4</v>
      </c>
      <c r="G13" s="22">
        <v>7429</v>
      </c>
      <c r="H13" s="22">
        <v>18192739.689999998</v>
      </c>
      <c r="I13" s="22">
        <v>3297</v>
      </c>
      <c r="J13" s="22">
        <v>7844880.2799999993</v>
      </c>
      <c r="K13" s="22">
        <v>1335</v>
      </c>
      <c r="L13" s="22">
        <v>4429793.7699999996</v>
      </c>
      <c r="M13" s="22">
        <v>561</v>
      </c>
      <c r="N13" s="22">
        <v>1710052.42</v>
      </c>
      <c r="O13" s="27"/>
      <c r="P13" s="27"/>
      <c r="Q13" s="22">
        <v>332</v>
      </c>
      <c r="R13" s="22">
        <v>423524.44</v>
      </c>
      <c r="S13" s="22">
        <v>343</v>
      </c>
      <c r="T13" s="22">
        <v>3101283.37</v>
      </c>
      <c r="U13" s="22">
        <v>130</v>
      </c>
      <c r="V13" s="22">
        <v>1274351.99</v>
      </c>
      <c r="W13" s="45">
        <f t="shared" si="0"/>
        <v>19530</v>
      </c>
      <c r="X13" s="45">
        <f t="shared" si="1"/>
        <v>52754667.090000004</v>
      </c>
      <c r="Y13" s="46">
        <f>O17-W13</f>
        <v>-3791</v>
      </c>
      <c r="Z13" s="46">
        <f>P17-X13</f>
        <v>-20891049.070000004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24" t="s">
        <v>12</v>
      </c>
      <c r="C14" s="22">
        <v>2493</v>
      </c>
      <c r="D14" s="22">
        <v>6572411.9899999993</v>
      </c>
      <c r="E14" s="22">
        <v>355</v>
      </c>
      <c r="F14" s="22">
        <v>984312.45</v>
      </c>
      <c r="G14" s="22">
        <v>3170</v>
      </c>
      <c r="H14" s="22">
        <v>7244932.2300000004</v>
      </c>
      <c r="I14" s="22">
        <v>1539</v>
      </c>
      <c r="J14" s="22">
        <v>3667333.29</v>
      </c>
      <c r="K14" s="22">
        <v>544</v>
      </c>
      <c r="L14" s="22">
        <v>1652547.37</v>
      </c>
      <c r="M14" s="22">
        <v>284</v>
      </c>
      <c r="N14" s="22">
        <v>899062.38</v>
      </c>
      <c r="O14" s="22">
        <v>603</v>
      </c>
      <c r="P14" s="22">
        <v>680662.25</v>
      </c>
      <c r="Q14" s="27"/>
      <c r="R14" s="27"/>
      <c r="S14" s="22">
        <v>24</v>
      </c>
      <c r="T14" s="22">
        <v>82580.55</v>
      </c>
      <c r="U14" s="22">
        <v>23</v>
      </c>
      <c r="V14" s="22">
        <v>98580.5</v>
      </c>
      <c r="W14" s="45">
        <f t="shared" si="0"/>
        <v>9035</v>
      </c>
      <c r="X14" s="45">
        <f t="shared" si="1"/>
        <v>21882423.010000002</v>
      </c>
      <c r="Y14" s="46">
        <f>Q17-W14</f>
        <v>-2088</v>
      </c>
      <c r="Z14" s="46">
        <f>R17-X14</f>
        <v>-3965960.2800000012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5" t="s">
        <v>20</v>
      </c>
      <c r="C15" s="22">
        <v>2218</v>
      </c>
      <c r="D15" s="22">
        <v>6734227.4399999995</v>
      </c>
      <c r="E15" s="22">
        <v>276</v>
      </c>
      <c r="F15" s="22">
        <v>991674.19</v>
      </c>
      <c r="G15" s="22">
        <v>2846</v>
      </c>
      <c r="H15" s="22">
        <v>7658836.8600000003</v>
      </c>
      <c r="I15" s="22">
        <v>1277</v>
      </c>
      <c r="J15" s="22">
        <v>3512380.84</v>
      </c>
      <c r="K15" s="22">
        <v>477</v>
      </c>
      <c r="L15" s="22">
        <v>1697467.63</v>
      </c>
      <c r="M15" s="22">
        <v>300</v>
      </c>
      <c r="N15" s="22">
        <v>1048269.12</v>
      </c>
      <c r="O15" s="22">
        <v>554</v>
      </c>
      <c r="P15" s="22">
        <v>1531570.47</v>
      </c>
      <c r="Q15" s="22">
        <v>312</v>
      </c>
      <c r="R15" s="22">
        <v>1057210.0699999998</v>
      </c>
      <c r="S15" s="27"/>
      <c r="T15" s="27"/>
      <c r="U15" s="22">
        <v>27</v>
      </c>
      <c r="V15" s="22">
        <v>80002.679999999993</v>
      </c>
      <c r="W15" s="45">
        <f t="shared" si="0"/>
        <v>8287</v>
      </c>
      <c r="X15" s="45">
        <f t="shared" si="1"/>
        <v>24311639.299999997</v>
      </c>
      <c r="Y15" s="46">
        <f>S17-W15</f>
        <v>-7250</v>
      </c>
      <c r="Z15" s="46">
        <f>T17-X15</f>
        <v>-18368612.989999998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25" t="s">
        <v>24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8"/>
      <c r="V16" s="28"/>
      <c r="W16" s="23">
        <f t="shared" si="0"/>
        <v>0</v>
      </c>
      <c r="X16" s="23">
        <f t="shared" si="1"/>
        <v>0</v>
      </c>
      <c r="Y16" s="47">
        <f>U17-W16</f>
        <v>1180</v>
      </c>
      <c r="Z16" s="47">
        <f>V17-X16</f>
        <v>9293387.8499999996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6" t="s">
        <v>15</v>
      </c>
      <c r="C17" s="44">
        <f t="shared" ref="C17:X17" si="2">SUM(C7:C16)</f>
        <v>73654</v>
      </c>
      <c r="D17" s="44">
        <f t="shared" si="2"/>
        <v>302808235.65000004</v>
      </c>
      <c r="E17" s="44">
        <f t="shared" si="2"/>
        <v>11174</v>
      </c>
      <c r="F17" s="44">
        <f t="shared" si="2"/>
        <v>48175194.270000003</v>
      </c>
      <c r="G17" s="44">
        <f t="shared" si="2"/>
        <v>97372</v>
      </c>
      <c r="H17" s="44">
        <f t="shared" si="2"/>
        <v>389416061.92000008</v>
      </c>
      <c r="I17" s="44">
        <f t="shared" si="2"/>
        <v>42741</v>
      </c>
      <c r="J17" s="44">
        <f t="shared" si="2"/>
        <v>160734600.37</v>
      </c>
      <c r="K17" s="44">
        <f t="shared" si="2"/>
        <v>21081</v>
      </c>
      <c r="L17" s="44">
        <f t="shared" si="2"/>
        <v>101984078.27000001</v>
      </c>
      <c r="M17" s="44">
        <f t="shared" si="2"/>
        <v>9587</v>
      </c>
      <c r="N17" s="44">
        <f t="shared" si="2"/>
        <v>46800425.280000001</v>
      </c>
      <c r="O17" s="44">
        <f t="shared" si="2"/>
        <v>15739</v>
      </c>
      <c r="P17" s="44">
        <f t="shared" si="2"/>
        <v>31863618.02</v>
      </c>
      <c r="Q17" s="44">
        <f t="shared" si="2"/>
        <v>6947</v>
      </c>
      <c r="R17" s="44">
        <f t="shared" si="2"/>
        <v>17916462.73</v>
      </c>
      <c r="S17" s="44">
        <f t="shared" si="2"/>
        <v>1037</v>
      </c>
      <c r="T17" s="44">
        <f t="shared" si="2"/>
        <v>5943026.3099999996</v>
      </c>
      <c r="U17" s="44">
        <f t="shared" si="2"/>
        <v>1180</v>
      </c>
      <c r="V17" s="44">
        <f t="shared" si="2"/>
        <v>9293387.8499999996</v>
      </c>
      <c r="W17" s="44">
        <f t="shared" si="2"/>
        <v>280512</v>
      </c>
      <c r="X17" s="44">
        <f t="shared" si="2"/>
        <v>1114935090.6700001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  <mergeCell ref="A7:A16"/>
    <mergeCell ref="A19:Z19"/>
    <mergeCell ref="O5:P5"/>
    <mergeCell ref="Q5:R5"/>
    <mergeCell ref="S5:T5"/>
    <mergeCell ref="W5:X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IV-то тримесечие 2021 г.</vt:lpstr>
      <vt:lpstr>УПФ - 2021 г.</vt:lpstr>
      <vt:lpstr>'УПФ - 2021 г.'!Print_Area</vt:lpstr>
      <vt:lpstr>'УПФ - IV-то тримесечие 2021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2022-03-10T13:57:35Z</cp:lastPrinted>
  <dcterms:created xsi:type="dcterms:W3CDTF">2004-05-22T18:25:26Z</dcterms:created>
  <dcterms:modified xsi:type="dcterms:W3CDTF">2022-03-10T14:10:58Z</dcterms:modified>
</cp:coreProperties>
</file>