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1-12\Prehvarliane_Q3_2021\"/>
    </mc:Choice>
  </mc:AlternateContent>
  <bookViews>
    <workbookView xWindow="0" yWindow="0" windowWidth="21600" windowHeight="9630" tabRatio="602"/>
  </bookViews>
  <sheets>
    <sheet name="ППФ - IV-то тримесечие 2021 г." sheetId="6" r:id="rId1"/>
    <sheet name="ППФ - 2021 г." sheetId="9" r:id="rId2"/>
  </sheets>
  <definedNames>
    <definedName name="_xlnm.Print_Area" localSheetId="1">'ППФ - 2021 г.'!$A$1:$AA$44</definedName>
    <definedName name="_xlnm.Print_Area" localSheetId="0">'ППФ - IV-то тримесечие 2021 г.'!$A$1:$AA$44</definedName>
  </definedNames>
  <calcPr calcId="162913"/>
</workbook>
</file>

<file path=xl/calcChain.xml><?xml version="1.0" encoding="utf-8"?>
<calcChain xmlns="http://schemas.openxmlformats.org/spreadsheetml/2006/main">
  <c r="W8" i="9" l="1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X7" i="9"/>
  <c r="W7" i="9"/>
  <c r="U17" i="9"/>
  <c r="V17" i="9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Y16" i="6" s="1"/>
  <c r="V17" i="6"/>
  <c r="Z16" i="6" s="1"/>
  <c r="Z16" i="9" l="1"/>
  <c r="Y16" i="9"/>
  <c r="T17" i="9"/>
  <c r="Z15" i="9" s="1"/>
  <c r="S17" i="9"/>
  <c r="Y15" i="9" s="1"/>
  <c r="R17" i="9"/>
  <c r="Q17" i="9"/>
  <c r="Y14" i="9" s="1"/>
  <c r="P17" i="9"/>
  <c r="Z13" i="9" s="1"/>
  <c r="O17" i="9"/>
  <c r="N17" i="9"/>
  <c r="M17" i="9"/>
  <c r="L17" i="9"/>
  <c r="Z11" i="9" s="1"/>
  <c r="K17" i="9"/>
  <c r="J17" i="9"/>
  <c r="I17" i="9"/>
  <c r="H17" i="9"/>
  <c r="Z9" i="9" s="1"/>
  <c r="G17" i="9"/>
  <c r="F17" i="9"/>
  <c r="E17" i="9"/>
  <c r="D17" i="9"/>
  <c r="C17" i="9"/>
  <c r="Y7" i="9" s="1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Y12" i="9"/>
  <c r="Y10" i="9"/>
  <c r="Y8" i="9"/>
  <c r="W17" i="9" l="1"/>
  <c r="Y11" i="9"/>
  <c r="Z7" i="9"/>
  <c r="X17" i="9"/>
  <c r="Y9" i="9"/>
  <c r="Z13" i="6"/>
  <c r="W17" i="6"/>
  <c r="Z9" i="6"/>
  <c r="Z11" i="6"/>
  <c r="Y12" i="6"/>
  <c r="Y14" i="6"/>
  <c r="Y13" i="9"/>
  <c r="Z14" i="9"/>
  <c r="X17" i="6"/>
  <c r="Y8" i="6"/>
  <c r="Y7" i="6"/>
  <c r="Y9" i="6"/>
  <c r="Y13" i="6"/>
  <c r="Y11" i="6"/>
  <c r="Z10" i="9"/>
  <c r="Z8" i="9"/>
  <c r="Z12" i="9"/>
</calcChain>
</file>

<file path=xl/sharedStrings.xml><?xml version="1.0" encoding="utf-8"?>
<sst xmlns="http://schemas.openxmlformats.org/spreadsheetml/2006/main" count="105" uniqueCount="23">
  <si>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</si>
  <si>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</si>
  <si>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</si>
  <si>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</si>
  <si>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</si>
  <si>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</si>
  <si>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</si>
  <si>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</si>
  <si>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</si>
  <si>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>и за размера на прехвърлените средства на 15.02.2022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</si>
  <si>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01.10.2021 г. - 31.12.2021 г.</t>
    </r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</si>
  <si>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</si>
  <si>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</si>
  <si>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</si>
  <si>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</si>
  <si>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</si>
  <si>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</si>
  <si>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</si>
  <si>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</si>
  <si>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</si>
  <si>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</si>
  <si>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</si>
  <si>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01.01.2021 г. - 31.12.2021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</si>
</sst>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5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г.'!$Z$7</c:f>
              <c:numCache>
                <c:formatCode>#,##0</c:formatCode>
                <c:ptCount val="1"/>
                <c:pt idx="0">
                  <c:v>2808414.6199999992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IV-то тримесечие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г.'!$Z$8</c:f>
              <c:numCache>
                <c:formatCode>#,##0</c:formatCode>
                <c:ptCount val="1"/>
                <c:pt idx="0">
                  <c:v>-1901505.2700000005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IV-то тримесечие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г.'!$Z$9</c:f>
              <c:numCache>
                <c:formatCode>#,##0</c:formatCode>
                <c:ptCount val="1"/>
                <c:pt idx="0">
                  <c:v>4406541.21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IV-то тримесечие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г.'!$Z$10</c:f>
              <c:numCache>
                <c:formatCode>#,##0</c:formatCode>
                <c:ptCount val="1"/>
                <c:pt idx="0">
                  <c:v>24417.220000001602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IV-то тримесечие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г.'!$Z$11</c:f>
              <c:numCache>
                <c:formatCode>#,##0</c:formatCode>
                <c:ptCount val="1"/>
                <c:pt idx="0">
                  <c:v>-1995858.5799999998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IV-то тримесечие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г.'!$Z$12</c:f>
              <c:numCache>
                <c:formatCode>#,##0</c:formatCode>
                <c:ptCount val="1"/>
                <c:pt idx="0">
                  <c:v>-1872736.3900000004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IV-то тримесечие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г.'!$Z$13</c:f>
              <c:numCache>
                <c:formatCode>#,##0</c:formatCode>
                <c:ptCount val="1"/>
                <c:pt idx="0">
                  <c:v>-463014.42999999993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IV-то тримесечие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г.'!$Z$14</c:f>
              <c:numCache>
                <c:formatCode>#,##0</c:formatCode>
                <c:ptCount val="1"/>
                <c:pt idx="0">
                  <c:v>-478789.95000000019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IV-то тримесечие 2021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г.'!$Z$15</c:f>
              <c:numCache>
                <c:formatCode>#,##0</c:formatCode>
                <c:ptCount val="1"/>
                <c:pt idx="0">
                  <c:v>-644103.08999999985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IV-то тримесечие 2021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IV-то тримесечие 2021 г.'!$X$15</c:f>
              <c:numCache>
                <c:formatCode>#,##0</c:formatCode>
                <c:ptCount val="1"/>
                <c:pt idx="0">
                  <c:v>987244.17999999993</c:v>
                </c:pt>
              </c:numCache>
            </c:numRef>
          </c:cat>
          <c:val>
            <c:numRef>
              <c:f>'ППФ - IV-то тримесечие 2021 г.'!$Z$16</c:f>
              <c:numCache>
                <c:formatCode>#,##0</c:formatCode>
                <c:ptCount val="1"/>
                <c:pt idx="0">
                  <c:v>116634.66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г.'!$Y$7</c:f>
              <c:numCache>
                <c:formatCode>#,##0</c:formatCode>
                <c:ptCount val="1"/>
                <c:pt idx="0">
                  <c:v>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IV-то тримесечие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г.'!$Y$8</c:f>
              <c:numCache>
                <c:formatCode>#,##0</c:formatCode>
                <c:ptCount val="1"/>
                <c:pt idx="0">
                  <c:v>-481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IV-то тримесечие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г.'!$Y$9</c:f>
              <c:numCache>
                <c:formatCode>#,##0</c:formatCode>
                <c:ptCount val="1"/>
                <c:pt idx="0">
                  <c:v>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IV-то тримесечие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г.'!$Y$10</c:f>
              <c:numCache>
                <c:formatCode>#,##0</c:formatCode>
                <c:ptCount val="1"/>
                <c:pt idx="0">
                  <c:v>-61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IV-то тримесечие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г.'!$Y$11</c:f>
              <c:numCache>
                <c:formatCode>#,##0</c:formatCode>
                <c:ptCount val="1"/>
                <c:pt idx="0">
                  <c:v>-414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IV-то тримесечие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г.'!$Y$12</c:f>
              <c:numCache>
                <c:formatCode>#,##0</c:formatCode>
                <c:ptCount val="1"/>
                <c:pt idx="0">
                  <c:v>-454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IV-то тримесечие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г.'!$Y$13</c:f>
              <c:numCache>
                <c:formatCode>#,##0</c:formatCode>
                <c:ptCount val="1"/>
                <c:pt idx="0">
                  <c:v>-275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IV-то тримесечие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г.'!$Y$14</c:f>
              <c:numCache>
                <c:formatCode>#,##0</c:formatCode>
                <c:ptCount val="1"/>
                <c:pt idx="0">
                  <c:v>-213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IV-то тримесечие 2021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г.'!$Y$15</c:f>
              <c:numCache>
                <c:formatCode>#,##0</c:formatCode>
                <c:ptCount val="1"/>
                <c:pt idx="0">
                  <c:v>-230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IV-то тримесечие 2021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cat>
          <c:val>
            <c:numRef>
              <c:f>'ППФ - IV-то тримесечие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г.'!$Z$7</c:f>
              <c:numCache>
                <c:formatCode>#,##0</c:formatCode>
                <c:ptCount val="1"/>
                <c:pt idx="0">
                  <c:v>9988095.2399999984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'ППФ - 2021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г.'!$Z$8</c:f>
              <c:numCache>
                <c:formatCode>#,##0</c:formatCode>
                <c:ptCount val="1"/>
                <c:pt idx="0">
                  <c:v>-8216380.9399999985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'ППФ - 2021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г.'!$Z$9</c:f>
              <c:numCache>
                <c:formatCode>#,##0</c:formatCode>
                <c:ptCount val="1"/>
                <c:pt idx="0">
                  <c:v>20459712.049999993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'ППФ - 2021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г.'!$Z$10</c:f>
              <c:numCache>
                <c:formatCode>#,##0</c:formatCode>
                <c:ptCount val="1"/>
                <c:pt idx="0">
                  <c:v>3068177.9900000095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'ППФ - 2021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г.'!$Z$11</c:f>
              <c:numCache>
                <c:formatCode>#,##0</c:formatCode>
                <c:ptCount val="1"/>
                <c:pt idx="0">
                  <c:v>-8055920.9800000004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'ППФ - 2021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г.'!$Z$12</c:f>
              <c:numCache>
                <c:formatCode>#,##0</c:formatCode>
                <c:ptCount val="1"/>
                <c:pt idx="0">
                  <c:v>-9708961.6099999994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'ППФ - 2021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г.'!$Z$13</c:f>
              <c:numCache>
                <c:formatCode>#,##0</c:formatCode>
                <c:ptCount val="1"/>
                <c:pt idx="0">
                  <c:v>-1389226.6199999996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'ППФ - 2021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г.'!$Z$14</c:f>
              <c:numCache>
                <c:formatCode>#,##0</c:formatCode>
                <c:ptCount val="1"/>
                <c:pt idx="0">
                  <c:v>-3265689.5999999996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'ППФ - 2021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г.'!$Z$15</c:f>
              <c:numCache>
                <c:formatCode>#,##0</c:formatCode>
                <c:ptCount val="1"/>
                <c:pt idx="0">
                  <c:v>-2996440.1900000004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ser>
          <c:idx val="6"/>
          <c:order val="9"/>
          <c:tx>
            <c:strRef>
              <c:f>'ППФ - 2021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- 2021 г.'!$Z$16</c:f>
              <c:numCache>
                <c:formatCode>#,##0</c:formatCode>
                <c:ptCount val="1"/>
                <c:pt idx="0">
                  <c:v>116634.66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5-49F4-9025-A7FBCBF010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г.'!$Y$7</c:f>
              <c:numCache>
                <c:formatCode>#,##0</c:formatCode>
                <c:ptCount val="1"/>
                <c:pt idx="0">
                  <c:v>2878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'ППФ - 2021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г.'!$Y$8</c:f>
              <c:numCache>
                <c:formatCode>#,##0</c:formatCode>
                <c:ptCount val="1"/>
                <c:pt idx="0">
                  <c:v>-1635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'ППФ - 2021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г.'!$Y$9</c:f>
              <c:numCache>
                <c:formatCode>#,##0</c:formatCode>
                <c:ptCount val="1"/>
                <c:pt idx="0">
                  <c:v>5268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'ППФ - 2021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г.'!$Y$10</c:f>
              <c:numCache>
                <c:formatCode>#,##0</c:formatCode>
                <c:ptCount val="1"/>
                <c:pt idx="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'ППФ - 2021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г.'!$Y$11</c:f>
              <c:numCache>
                <c:formatCode>#,##0</c:formatCode>
                <c:ptCount val="1"/>
                <c:pt idx="0">
                  <c:v>-1622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'ППФ - 2021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г.'!$Y$12</c:f>
              <c:numCache>
                <c:formatCode>#,##0</c:formatCode>
                <c:ptCount val="1"/>
                <c:pt idx="0">
                  <c:v>-1936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'ППФ - 2021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- 2021 г.'!$Y$13</c:f>
              <c:numCache>
                <c:formatCode>#,##0</c:formatCode>
                <c:ptCount val="1"/>
                <c:pt idx="0">
                  <c:v>-1039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'ППФ - 2021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г.'!$Y$14</c:f>
              <c:numCache>
                <c:formatCode>#,##0</c:formatCode>
                <c:ptCount val="1"/>
                <c:pt idx="0">
                  <c:v>-1111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'ППФ - 2021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- 2021 г.'!$Y$15</c:f>
              <c:numCache>
                <c:formatCode>#,##0</c:formatCode>
                <c:ptCount val="1"/>
                <c:pt idx="0">
                  <c:v>-910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ser>
          <c:idx val="6"/>
          <c:order val="9"/>
          <c:tx>
            <c:strRef>
              <c:f>'ППФ - 2021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- 2021 г.'!$Y$16</c:f>
              <c:numCache>
                <c:formatCode>#,##0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993-98CC-E6EA235592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647701</xdr:colOff>
      <xdr:row>18</xdr:row>
      <xdr:rowOff>180975</xdr:rowOff>
    </xdr:from>
    <xdr:to>
      <xdr:col>25</xdr:col>
      <xdr:colOff>835479</xdr:colOff>
      <xdr:row>42</xdr:row>
      <xdr:rowOff>82550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222251</xdr:colOff>
      <xdr:row>18</xdr:row>
      <xdr:rowOff>184150</xdr:rowOff>
    </xdr:from>
    <xdr:to>
      <xdr:col>11</xdr:col>
      <xdr:colOff>520701</xdr:colOff>
      <xdr:row>42</xdr:row>
      <xdr:rowOff>95250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1" t="s">
        <v>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5" t="s">
        <v>4</v>
      </c>
      <c r="B4" s="55"/>
      <c r="C4" s="53" t="s">
        <v>5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5"/>
      <c r="B5" s="55"/>
      <c r="C5" s="55" t="s">
        <v>11</v>
      </c>
      <c r="D5" s="55"/>
      <c r="E5" s="55" t="s">
        <v>12</v>
      </c>
      <c r="F5" s="55"/>
      <c r="G5" s="55" t="s">
        <v>13</v>
      </c>
      <c r="H5" s="55"/>
      <c r="I5" s="55" t="s">
        <v>14</v>
      </c>
      <c r="J5" s="55"/>
      <c r="K5" s="55" t="s">
        <v>15</v>
      </c>
      <c r="L5" s="55"/>
      <c r="M5" s="55" t="s">
        <v>16</v>
      </c>
      <c r="N5" s="55"/>
      <c r="O5" s="55" t="s">
        <v>17</v>
      </c>
      <c r="P5" s="55"/>
      <c r="Q5" s="55" t="s">
        <v>18</v>
      </c>
      <c r="R5" s="55"/>
      <c r="S5" s="57" t="s">
        <v>19</v>
      </c>
      <c r="T5" s="58"/>
      <c r="U5" s="57" t="s">
        <v>20</v>
      </c>
      <c r="V5" s="58"/>
      <c r="W5" s="54" t="s">
        <v>0</v>
      </c>
      <c r="X5" s="54"/>
      <c r="Y5" s="52" t="s">
        <v>6</v>
      </c>
      <c r="Z5" s="5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55"/>
      <c r="B6" s="55"/>
      <c r="C6" s="27" t="s">
        <v>2</v>
      </c>
      <c r="D6" s="27" t="s">
        <v>3</v>
      </c>
      <c r="E6" s="27" t="s">
        <v>2</v>
      </c>
      <c r="F6" s="27" t="s">
        <v>3</v>
      </c>
      <c r="G6" s="27" t="s">
        <v>2</v>
      </c>
      <c r="H6" s="27" t="s">
        <v>3</v>
      </c>
      <c r="I6" s="27" t="s">
        <v>2</v>
      </c>
      <c r="J6" s="27" t="s">
        <v>3</v>
      </c>
      <c r="K6" s="27" t="s">
        <v>2</v>
      </c>
      <c r="L6" s="27" t="s">
        <v>3</v>
      </c>
      <c r="M6" s="27" t="s">
        <v>2</v>
      </c>
      <c r="N6" s="27" t="s">
        <v>3</v>
      </c>
      <c r="O6" s="27" t="s">
        <v>2</v>
      </c>
      <c r="P6" s="27" t="s">
        <v>3</v>
      </c>
      <c r="Q6" s="27" t="s">
        <v>2</v>
      </c>
      <c r="R6" s="27" t="s">
        <v>3</v>
      </c>
      <c r="S6" s="27" t="s">
        <v>2</v>
      </c>
      <c r="T6" s="27" t="s">
        <v>3</v>
      </c>
      <c r="U6" s="47" t="s">
        <v>2</v>
      </c>
      <c r="V6" s="47" t="s">
        <v>3</v>
      </c>
      <c r="W6" s="28" t="s">
        <v>2</v>
      </c>
      <c r="X6" s="28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11</v>
      </c>
      <c r="C7" s="22"/>
      <c r="D7" s="22"/>
      <c r="E7" s="31">
        <v>55</v>
      </c>
      <c r="F7" s="31">
        <v>286618.48</v>
      </c>
      <c r="G7" s="31">
        <v>483</v>
      </c>
      <c r="H7" s="31">
        <v>2467097.36</v>
      </c>
      <c r="I7" s="31">
        <v>203</v>
      </c>
      <c r="J7" s="31">
        <v>1025780.98</v>
      </c>
      <c r="K7" s="31">
        <v>44</v>
      </c>
      <c r="L7" s="31">
        <v>248775.46</v>
      </c>
      <c r="M7" s="31">
        <v>25</v>
      </c>
      <c r="N7" s="31">
        <v>137255.23000000001</v>
      </c>
      <c r="O7" s="31">
        <v>24</v>
      </c>
      <c r="P7" s="31">
        <v>233056.34</v>
      </c>
      <c r="Q7" s="31">
        <v>41</v>
      </c>
      <c r="R7" s="31">
        <v>170629.05</v>
      </c>
      <c r="S7" s="31">
        <v>3</v>
      </c>
      <c r="T7" s="31">
        <v>39459.51</v>
      </c>
      <c r="U7" s="31">
        <v>1</v>
      </c>
      <c r="V7" s="31">
        <v>3862.57</v>
      </c>
      <c r="W7" s="44">
        <f>C7+E7+G7+I7+K7+M7+O7+Q7+S7+U7</f>
        <v>879</v>
      </c>
      <c r="X7" s="44">
        <f>D7+F7+H7+J7+L7+N7+P7+R7+T7+V7</f>
        <v>4612534.9799999995</v>
      </c>
      <c r="Y7" s="45">
        <f>C17-W7</f>
        <v>965</v>
      </c>
      <c r="Z7" s="45">
        <f>D17-X7</f>
        <v>2808414.6199999992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12</v>
      </c>
      <c r="C8" s="31">
        <v>240</v>
      </c>
      <c r="D8" s="31">
        <v>950314.68</v>
      </c>
      <c r="E8" s="22"/>
      <c r="F8" s="22"/>
      <c r="G8" s="31">
        <v>275</v>
      </c>
      <c r="H8" s="31">
        <v>1360728.29</v>
      </c>
      <c r="I8" s="31">
        <v>136</v>
      </c>
      <c r="J8" s="31">
        <v>792774.04</v>
      </c>
      <c r="K8" s="31">
        <v>26</v>
      </c>
      <c r="L8" s="31">
        <v>160552.53</v>
      </c>
      <c r="M8" s="31">
        <v>15</v>
      </c>
      <c r="N8" s="31">
        <v>39293.42</v>
      </c>
      <c r="O8" s="31">
        <v>13</v>
      </c>
      <c r="P8" s="31">
        <v>133257.29999999999</v>
      </c>
      <c r="Q8" s="32">
        <v>31</v>
      </c>
      <c r="R8" s="31">
        <v>126186.72</v>
      </c>
      <c r="S8" s="31">
        <v>1</v>
      </c>
      <c r="T8" s="31">
        <v>419.37</v>
      </c>
      <c r="U8" s="31">
        <v>1</v>
      </c>
      <c r="V8" s="31">
        <v>16781.650000000001</v>
      </c>
      <c r="W8" s="44">
        <f t="shared" ref="W8:W14" si="0">C8+E8+G8+I8+K8+M8+O8+Q8+S8+U8</f>
        <v>738</v>
      </c>
      <c r="X8" s="44">
        <f t="shared" ref="X8:X14" si="1">D8+F8+H8+J8+L8+N8+P8+R8+T8+V8</f>
        <v>3580308</v>
      </c>
      <c r="Y8" s="45">
        <f>E17-W8</f>
        <v>-481</v>
      </c>
      <c r="Z8" s="45">
        <f>F17-X8</f>
        <v>-1901505.2700000005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13</v>
      </c>
      <c r="C9" s="31">
        <v>380</v>
      </c>
      <c r="D9" s="31">
        <v>1997953.24</v>
      </c>
      <c r="E9" s="31">
        <v>53</v>
      </c>
      <c r="F9" s="31">
        <v>434021.19</v>
      </c>
      <c r="G9" s="22"/>
      <c r="H9" s="22"/>
      <c r="I9" s="31">
        <v>170</v>
      </c>
      <c r="J9" s="31">
        <v>995862.3</v>
      </c>
      <c r="K9" s="31">
        <v>32</v>
      </c>
      <c r="L9" s="31">
        <v>97206.73</v>
      </c>
      <c r="M9" s="31">
        <v>35</v>
      </c>
      <c r="N9" s="31">
        <v>258403.91</v>
      </c>
      <c r="O9" s="31">
        <v>13</v>
      </c>
      <c r="P9" s="31">
        <v>159670.04999999999</v>
      </c>
      <c r="Q9" s="32">
        <v>32</v>
      </c>
      <c r="R9" s="31">
        <v>104954.33</v>
      </c>
      <c r="S9" s="31">
        <v>5</v>
      </c>
      <c r="T9" s="31">
        <v>11928.06</v>
      </c>
      <c r="U9" s="31">
        <v>3</v>
      </c>
      <c r="V9" s="31">
        <v>43424.37</v>
      </c>
      <c r="W9" s="44">
        <f t="shared" si="0"/>
        <v>723</v>
      </c>
      <c r="X9" s="44">
        <f t="shared" si="1"/>
        <v>4103424.1800000006</v>
      </c>
      <c r="Y9" s="45">
        <f>G17-W9</f>
        <v>1150</v>
      </c>
      <c r="Z9" s="45">
        <f>H17-X9</f>
        <v>4406541.21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14</v>
      </c>
      <c r="C10" s="31">
        <v>382</v>
      </c>
      <c r="D10" s="31">
        <v>1531975.5</v>
      </c>
      <c r="E10" s="31">
        <v>63</v>
      </c>
      <c r="F10" s="31">
        <v>657765.56999999995</v>
      </c>
      <c r="G10" s="31">
        <v>377</v>
      </c>
      <c r="H10" s="31">
        <v>1662987.85</v>
      </c>
      <c r="I10" s="22"/>
      <c r="J10" s="22"/>
      <c r="K10" s="31">
        <v>45</v>
      </c>
      <c r="L10" s="31">
        <v>266851.08</v>
      </c>
      <c r="M10" s="31">
        <v>38</v>
      </c>
      <c r="N10" s="31">
        <v>203422.14</v>
      </c>
      <c r="O10" s="31">
        <v>10</v>
      </c>
      <c r="P10" s="31">
        <v>89748.75</v>
      </c>
      <c r="Q10" s="32">
        <v>31</v>
      </c>
      <c r="R10" s="31">
        <v>138004.79</v>
      </c>
      <c r="S10" s="31">
        <v>3</v>
      </c>
      <c r="T10" s="31">
        <v>48835.31</v>
      </c>
      <c r="U10" s="31">
        <v>2</v>
      </c>
      <c r="V10" s="31">
        <v>15243.31</v>
      </c>
      <c r="W10" s="44">
        <f t="shared" si="0"/>
        <v>951</v>
      </c>
      <c r="X10" s="44">
        <f t="shared" si="1"/>
        <v>4614834.2999999989</v>
      </c>
      <c r="Y10" s="45">
        <f>I17-W10</f>
        <v>-61</v>
      </c>
      <c r="Z10" s="45">
        <f>J17-X10</f>
        <v>24417.220000001602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15</v>
      </c>
      <c r="C11" s="31">
        <v>249</v>
      </c>
      <c r="D11" s="31">
        <v>988954.77</v>
      </c>
      <c r="E11" s="31">
        <v>28</v>
      </c>
      <c r="F11" s="31">
        <v>159651.85999999999</v>
      </c>
      <c r="G11" s="31">
        <v>189</v>
      </c>
      <c r="H11" s="35">
        <v>971387.81</v>
      </c>
      <c r="I11" s="31">
        <v>102</v>
      </c>
      <c r="J11" s="31">
        <v>660838.84</v>
      </c>
      <c r="K11" s="22"/>
      <c r="L11" s="22"/>
      <c r="M11" s="31">
        <v>16</v>
      </c>
      <c r="N11" s="31">
        <v>91796.2</v>
      </c>
      <c r="O11" s="31">
        <v>10</v>
      </c>
      <c r="P11" s="31">
        <v>26732.25</v>
      </c>
      <c r="Q11" s="32">
        <v>14</v>
      </c>
      <c r="R11" s="31">
        <v>62975.15</v>
      </c>
      <c r="S11" s="31">
        <v>4</v>
      </c>
      <c r="T11" s="31">
        <v>10390.11</v>
      </c>
      <c r="U11" s="31">
        <v>3</v>
      </c>
      <c r="V11" s="31">
        <v>14831.54</v>
      </c>
      <c r="W11" s="44">
        <f t="shared" si="0"/>
        <v>615</v>
      </c>
      <c r="X11" s="44">
        <f t="shared" si="1"/>
        <v>2987558.53</v>
      </c>
      <c r="Y11" s="45">
        <f>K17-W11</f>
        <v>-414</v>
      </c>
      <c r="Z11" s="45">
        <f>L17-X11</f>
        <v>-1995858.5799999998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16</v>
      </c>
      <c r="C12" s="31">
        <v>227</v>
      </c>
      <c r="D12" s="31">
        <v>793721.7</v>
      </c>
      <c r="E12" s="31">
        <v>16</v>
      </c>
      <c r="F12" s="31">
        <v>39005.300000000003</v>
      </c>
      <c r="G12" s="31">
        <v>203</v>
      </c>
      <c r="H12" s="31">
        <v>924044.96</v>
      </c>
      <c r="I12" s="31">
        <v>113</v>
      </c>
      <c r="J12" s="31">
        <v>624494.69999999995</v>
      </c>
      <c r="K12" s="31">
        <v>18</v>
      </c>
      <c r="L12" s="31">
        <v>92864.39</v>
      </c>
      <c r="M12" s="22"/>
      <c r="N12" s="22"/>
      <c r="O12" s="31">
        <v>16</v>
      </c>
      <c r="P12" s="31">
        <v>117530.92</v>
      </c>
      <c r="Q12" s="32">
        <v>18</v>
      </c>
      <c r="R12" s="31">
        <v>83621.679999999993</v>
      </c>
      <c r="S12" s="31">
        <v>0</v>
      </c>
      <c r="T12" s="31">
        <v>0</v>
      </c>
      <c r="U12" s="31">
        <v>0</v>
      </c>
      <c r="V12" s="31">
        <v>0</v>
      </c>
      <c r="W12" s="44">
        <f t="shared" si="0"/>
        <v>611</v>
      </c>
      <c r="X12" s="44">
        <f t="shared" si="1"/>
        <v>2675283.6500000004</v>
      </c>
      <c r="Y12" s="45">
        <f>M17-W12</f>
        <v>-454</v>
      </c>
      <c r="Z12" s="45">
        <f>N17-X12</f>
        <v>-1872736.3900000004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17</v>
      </c>
      <c r="C13" s="31">
        <v>123</v>
      </c>
      <c r="D13" s="31">
        <v>366944.18</v>
      </c>
      <c r="E13" s="31">
        <v>14</v>
      </c>
      <c r="F13" s="31">
        <v>30424.49</v>
      </c>
      <c r="G13" s="31">
        <v>133</v>
      </c>
      <c r="H13" s="31">
        <v>453628.93</v>
      </c>
      <c r="I13" s="31">
        <v>58</v>
      </c>
      <c r="J13" s="31">
        <v>178877.57</v>
      </c>
      <c r="K13" s="31">
        <v>10</v>
      </c>
      <c r="L13" s="31">
        <v>33827.96</v>
      </c>
      <c r="M13" s="31">
        <v>11</v>
      </c>
      <c r="N13" s="31">
        <v>44726.49</v>
      </c>
      <c r="O13" s="22"/>
      <c r="P13" s="22"/>
      <c r="Q13" s="32">
        <v>6</v>
      </c>
      <c r="R13" s="31">
        <v>19885.32</v>
      </c>
      <c r="S13" s="31">
        <v>18</v>
      </c>
      <c r="T13" s="31">
        <v>232108.73</v>
      </c>
      <c r="U13" s="31">
        <v>3</v>
      </c>
      <c r="V13" s="31">
        <v>22491.22</v>
      </c>
      <c r="W13" s="44">
        <f t="shared" si="0"/>
        <v>376</v>
      </c>
      <c r="X13" s="44">
        <f t="shared" si="1"/>
        <v>1382914.89</v>
      </c>
      <c r="Y13" s="45">
        <f>O17-W13</f>
        <v>-275</v>
      </c>
      <c r="Z13" s="45">
        <f>P17-X13</f>
        <v>-463014.42999999993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21</v>
      </c>
      <c r="C14" s="32">
        <v>144</v>
      </c>
      <c r="D14" s="31">
        <v>481814.81</v>
      </c>
      <c r="E14" s="32">
        <v>20</v>
      </c>
      <c r="F14" s="31">
        <v>41743.629999999997</v>
      </c>
      <c r="G14" s="32">
        <v>132</v>
      </c>
      <c r="H14" s="31">
        <v>416547.27</v>
      </c>
      <c r="I14" s="32">
        <v>65</v>
      </c>
      <c r="J14" s="31">
        <v>186319.92</v>
      </c>
      <c r="K14" s="31">
        <v>16</v>
      </c>
      <c r="L14" s="31">
        <v>58252.35</v>
      </c>
      <c r="M14" s="31">
        <v>12</v>
      </c>
      <c r="N14" s="31">
        <v>14954.24</v>
      </c>
      <c r="O14" s="32">
        <v>4</v>
      </c>
      <c r="P14" s="31">
        <v>15745.35</v>
      </c>
      <c r="Q14" s="22"/>
      <c r="R14" s="22"/>
      <c r="S14" s="31">
        <v>0</v>
      </c>
      <c r="T14" s="31">
        <v>0</v>
      </c>
      <c r="U14" s="31">
        <v>0</v>
      </c>
      <c r="V14" s="31">
        <v>0</v>
      </c>
      <c r="W14" s="44">
        <f t="shared" si="0"/>
        <v>393</v>
      </c>
      <c r="X14" s="44">
        <f t="shared" si="1"/>
        <v>1215377.57</v>
      </c>
      <c r="Y14" s="45">
        <f>Q17-W14</f>
        <v>-213</v>
      </c>
      <c r="Z14" s="45">
        <f>R17-X14</f>
        <v>-478789.95000000019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19</v>
      </c>
      <c r="C15" s="32">
        <v>99</v>
      </c>
      <c r="D15" s="31">
        <v>309270.71999999997</v>
      </c>
      <c r="E15" s="32">
        <v>8</v>
      </c>
      <c r="F15" s="31">
        <v>29572.21</v>
      </c>
      <c r="G15" s="32">
        <v>81</v>
      </c>
      <c r="H15" s="31">
        <v>253542.92</v>
      </c>
      <c r="I15" s="32">
        <v>43</v>
      </c>
      <c r="J15" s="31">
        <v>174303.17</v>
      </c>
      <c r="K15" s="31">
        <v>10</v>
      </c>
      <c r="L15" s="31">
        <v>33369.449999999997</v>
      </c>
      <c r="M15" s="31">
        <v>5</v>
      </c>
      <c r="N15" s="31">
        <v>12695.63</v>
      </c>
      <c r="O15" s="32">
        <v>11</v>
      </c>
      <c r="P15" s="31">
        <v>144159.5</v>
      </c>
      <c r="Q15" s="48">
        <v>7</v>
      </c>
      <c r="R15" s="49">
        <v>30330.58</v>
      </c>
      <c r="S15" s="22"/>
      <c r="T15" s="22"/>
      <c r="U15" s="31">
        <v>0</v>
      </c>
      <c r="V15" s="31">
        <v>0</v>
      </c>
      <c r="W15" s="44">
        <f t="shared" ref="W15:W16" si="2">C15+E15+G15+I15+K15+M15+O15+Q15+S15+U15</f>
        <v>264</v>
      </c>
      <c r="X15" s="44">
        <f t="shared" ref="X15:X16" si="3">D15+F15+H15+J15+L15+N15+P15+R15+T15+V15</f>
        <v>987244.17999999993</v>
      </c>
      <c r="Y15" s="45">
        <f>S17-W15</f>
        <v>-230</v>
      </c>
      <c r="Z15" s="45">
        <f>T17-X15</f>
        <v>-644103.08999999985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20</v>
      </c>
      <c r="C16" s="37">
        <v>0</v>
      </c>
      <c r="D16" s="38">
        <v>0</v>
      </c>
      <c r="E16" s="37">
        <v>0</v>
      </c>
      <c r="F16" s="38">
        <v>0</v>
      </c>
      <c r="G16" s="37">
        <v>0</v>
      </c>
      <c r="H16" s="38">
        <v>0</v>
      </c>
      <c r="I16" s="37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7">
        <v>0</v>
      </c>
      <c r="P16" s="38">
        <v>0</v>
      </c>
      <c r="Q16" s="37">
        <v>0</v>
      </c>
      <c r="R16" s="38">
        <v>0</v>
      </c>
      <c r="S16" s="37">
        <v>0</v>
      </c>
      <c r="T16" s="38">
        <v>0</v>
      </c>
      <c r="U16" s="23"/>
      <c r="V16" s="23"/>
      <c r="W16" s="46">
        <f t="shared" si="2"/>
        <v>0</v>
      </c>
      <c r="X16" s="46">
        <f t="shared" si="3"/>
        <v>0</v>
      </c>
      <c r="Y16" s="46">
        <f>U17-W16</f>
        <v>13</v>
      </c>
      <c r="Z16" s="46">
        <f>V17-X16</f>
        <v>116634.66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9" t="s">
        <v>0</v>
      </c>
      <c r="B17" s="39"/>
      <c r="C17" s="39">
        <f t="shared" ref="C17:X17" si="4">SUM(C7:C16)</f>
        <v>1844</v>
      </c>
      <c r="D17" s="39">
        <f t="shared" si="4"/>
        <v>7420949.5999999987</v>
      </c>
      <c r="E17" s="39">
        <f t="shared" si="4"/>
        <v>257</v>
      </c>
      <c r="F17" s="39">
        <f t="shared" si="4"/>
        <v>1678802.7299999995</v>
      </c>
      <c r="G17" s="39">
        <f t="shared" si="4"/>
        <v>1873</v>
      </c>
      <c r="H17" s="39">
        <f t="shared" si="4"/>
        <v>8509965.3900000006</v>
      </c>
      <c r="I17" s="39">
        <f t="shared" si="4"/>
        <v>890</v>
      </c>
      <c r="J17" s="39">
        <f t="shared" si="4"/>
        <v>4639251.5200000005</v>
      </c>
      <c r="K17" s="39">
        <f t="shared" si="4"/>
        <v>201</v>
      </c>
      <c r="L17" s="39">
        <f t="shared" si="4"/>
        <v>991699.95</v>
      </c>
      <c r="M17" s="39">
        <f t="shared" si="4"/>
        <v>157</v>
      </c>
      <c r="N17" s="39">
        <f t="shared" si="4"/>
        <v>802547.26</v>
      </c>
      <c r="O17" s="39">
        <f t="shared" si="4"/>
        <v>101</v>
      </c>
      <c r="P17" s="39">
        <f t="shared" si="4"/>
        <v>919900.46</v>
      </c>
      <c r="Q17" s="39">
        <f t="shared" si="4"/>
        <v>180</v>
      </c>
      <c r="R17" s="39">
        <f t="shared" si="4"/>
        <v>736587.61999999988</v>
      </c>
      <c r="S17" s="39">
        <f t="shared" si="4"/>
        <v>34</v>
      </c>
      <c r="T17" s="39">
        <f t="shared" si="4"/>
        <v>343141.09</v>
      </c>
      <c r="U17" s="39">
        <f t="shared" si="4"/>
        <v>13</v>
      </c>
      <c r="V17" s="39">
        <f t="shared" si="4"/>
        <v>116634.66</v>
      </c>
      <c r="W17" s="39">
        <f t="shared" si="4"/>
        <v>5550</v>
      </c>
      <c r="X17" s="39">
        <f t="shared" si="4"/>
        <v>26159480.280000001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1" t="s">
        <v>22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62" t="s">
        <v>4</v>
      </c>
      <c r="B4" s="63"/>
      <c r="C4" s="68" t="s">
        <v>5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7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4"/>
      <c r="B5" s="65"/>
      <c r="C5" s="55" t="s">
        <v>11</v>
      </c>
      <c r="D5" s="55"/>
      <c r="E5" s="55" t="s">
        <v>12</v>
      </c>
      <c r="F5" s="55"/>
      <c r="G5" s="55" t="s">
        <v>13</v>
      </c>
      <c r="H5" s="55"/>
      <c r="I5" s="55" t="s">
        <v>14</v>
      </c>
      <c r="J5" s="55"/>
      <c r="K5" s="55" t="s">
        <v>15</v>
      </c>
      <c r="L5" s="55"/>
      <c r="M5" s="55" t="s">
        <v>16</v>
      </c>
      <c r="N5" s="55"/>
      <c r="O5" s="55" t="s">
        <v>17</v>
      </c>
      <c r="P5" s="55"/>
      <c r="Q5" s="55" t="s">
        <v>18</v>
      </c>
      <c r="R5" s="55"/>
      <c r="S5" s="57" t="s">
        <v>19</v>
      </c>
      <c r="T5" s="58"/>
      <c r="U5" s="57" t="s">
        <v>20</v>
      </c>
      <c r="V5" s="58"/>
      <c r="W5" s="74" t="s">
        <v>0</v>
      </c>
      <c r="X5" s="75"/>
      <c r="Y5" s="71" t="s">
        <v>6</v>
      </c>
      <c r="Z5" s="7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66"/>
      <c r="B6" s="67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11</v>
      </c>
      <c r="C7" s="43"/>
      <c r="D7" s="22"/>
      <c r="E7" s="19">
        <v>269</v>
      </c>
      <c r="F7" s="19">
        <v>1461145.92</v>
      </c>
      <c r="G7" s="19">
        <v>1935</v>
      </c>
      <c r="H7" s="19">
        <v>9132482.9799999986</v>
      </c>
      <c r="I7" s="19">
        <v>940</v>
      </c>
      <c r="J7" s="19">
        <v>5825113.6800000006</v>
      </c>
      <c r="K7" s="19">
        <v>138</v>
      </c>
      <c r="L7" s="19">
        <v>928694.26</v>
      </c>
      <c r="M7" s="19">
        <v>141</v>
      </c>
      <c r="N7" s="19">
        <v>635732.64</v>
      </c>
      <c r="O7" s="19">
        <v>96</v>
      </c>
      <c r="P7" s="19">
        <v>954422.82</v>
      </c>
      <c r="Q7" s="19">
        <v>126</v>
      </c>
      <c r="R7" s="19">
        <v>517186.32</v>
      </c>
      <c r="S7" s="19">
        <v>14</v>
      </c>
      <c r="T7" s="19">
        <v>79795.64</v>
      </c>
      <c r="U7" s="19">
        <v>1</v>
      </c>
      <c r="V7" s="19">
        <v>3862.57</v>
      </c>
      <c r="W7" s="40">
        <f>C7+E7+G7+I7+K7+M7+O7+Q7+S7+U7</f>
        <v>3660</v>
      </c>
      <c r="X7" s="40">
        <f>D7+F7+H7+J7+L7+N7+P7+R7+T7+V7</f>
        <v>19538436.830000002</v>
      </c>
      <c r="Y7" s="41">
        <f>C17-W7</f>
        <v>2878</v>
      </c>
      <c r="Z7" s="41">
        <f>D17-X7</f>
        <v>9988095.2399999984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12</v>
      </c>
      <c r="C8" s="19">
        <v>856</v>
      </c>
      <c r="D8" s="19">
        <v>4283878.8499999996</v>
      </c>
      <c r="E8" s="22"/>
      <c r="F8" s="22"/>
      <c r="G8" s="19">
        <v>1136</v>
      </c>
      <c r="H8" s="19">
        <v>5789749.5099999998</v>
      </c>
      <c r="I8" s="19">
        <v>475</v>
      </c>
      <c r="J8" s="19">
        <v>2756970.0500000003</v>
      </c>
      <c r="K8" s="19">
        <v>98</v>
      </c>
      <c r="L8" s="19">
        <v>628208.04</v>
      </c>
      <c r="M8" s="19">
        <v>45</v>
      </c>
      <c r="N8" s="19">
        <v>216615.95</v>
      </c>
      <c r="O8" s="19">
        <v>53</v>
      </c>
      <c r="P8" s="19">
        <v>520479.87</v>
      </c>
      <c r="Q8" s="19">
        <v>68</v>
      </c>
      <c r="R8" s="19">
        <v>269330.81</v>
      </c>
      <c r="S8" s="19">
        <v>8</v>
      </c>
      <c r="T8" s="19">
        <v>37460.58</v>
      </c>
      <c r="U8" s="19">
        <v>1</v>
      </c>
      <c r="V8" s="19">
        <v>16781.650000000001</v>
      </c>
      <c r="W8" s="40">
        <f t="shared" ref="W8:W16" si="0">C8+E8+G8+I8+K8+M8+O8+Q8+S8+U8</f>
        <v>2740</v>
      </c>
      <c r="X8" s="40">
        <f t="shared" ref="X8:X16" si="1">D8+F8+H8+J8+L8+N8+P8+R8+T8+V8</f>
        <v>14519475.309999999</v>
      </c>
      <c r="Y8" s="41">
        <f>E17-W8</f>
        <v>-1635</v>
      </c>
      <c r="Z8" s="41">
        <f>F17-X8</f>
        <v>-8216380.9399999985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13</v>
      </c>
      <c r="C9" s="19">
        <v>1336</v>
      </c>
      <c r="D9" s="19">
        <v>6999711.9800000004</v>
      </c>
      <c r="E9" s="19">
        <v>222</v>
      </c>
      <c r="F9" s="19">
        <v>1541022.6800000002</v>
      </c>
      <c r="G9" s="22"/>
      <c r="H9" s="22"/>
      <c r="I9" s="19">
        <v>729</v>
      </c>
      <c r="J9" s="19">
        <v>4231649.08</v>
      </c>
      <c r="K9" s="19">
        <v>114</v>
      </c>
      <c r="L9" s="19">
        <v>508688.33999999997</v>
      </c>
      <c r="M9" s="19">
        <v>146</v>
      </c>
      <c r="N9" s="19">
        <v>743997.32000000007</v>
      </c>
      <c r="O9" s="19">
        <v>61</v>
      </c>
      <c r="P9" s="19">
        <v>397255.26</v>
      </c>
      <c r="Q9" s="19">
        <v>88</v>
      </c>
      <c r="R9" s="19">
        <v>264173.40000000002</v>
      </c>
      <c r="S9" s="19">
        <v>12</v>
      </c>
      <c r="T9" s="19">
        <v>53522.48</v>
      </c>
      <c r="U9" s="19">
        <v>3</v>
      </c>
      <c r="V9" s="19">
        <v>43424.37</v>
      </c>
      <c r="W9" s="40">
        <f t="shared" si="0"/>
        <v>2711</v>
      </c>
      <c r="X9" s="40">
        <f t="shared" si="1"/>
        <v>14783444.91</v>
      </c>
      <c r="Y9" s="41">
        <f>G17-W9</f>
        <v>5268</v>
      </c>
      <c r="Z9" s="41">
        <f>H17-X9</f>
        <v>20459712.049999993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14</v>
      </c>
      <c r="C10" s="19">
        <v>1395</v>
      </c>
      <c r="D10" s="19">
        <v>6581988.0899999999</v>
      </c>
      <c r="E10" s="19">
        <v>203</v>
      </c>
      <c r="F10" s="19">
        <v>1485891.93</v>
      </c>
      <c r="G10" s="19">
        <v>1537</v>
      </c>
      <c r="H10" s="19">
        <v>7068422.9899999993</v>
      </c>
      <c r="I10" s="22"/>
      <c r="J10" s="22"/>
      <c r="K10" s="19">
        <v>130</v>
      </c>
      <c r="L10" s="19">
        <v>840490.76</v>
      </c>
      <c r="M10" s="19">
        <v>148</v>
      </c>
      <c r="N10" s="19">
        <v>836295.66</v>
      </c>
      <c r="O10" s="19">
        <v>64</v>
      </c>
      <c r="P10" s="19">
        <v>441122.79000000004</v>
      </c>
      <c r="Q10" s="19">
        <v>108</v>
      </c>
      <c r="R10" s="19">
        <v>351455.73000000004</v>
      </c>
      <c r="S10" s="19">
        <v>16</v>
      </c>
      <c r="T10" s="19">
        <v>140477.99</v>
      </c>
      <c r="U10" s="19">
        <v>2</v>
      </c>
      <c r="V10" s="19">
        <v>15243.31</v>
      </c>
      <c r="W10" s="40">
        <f t="shared" si="0"/>
        <v>3603</v>
      </c>
      <c r="X10" s="40">
        <f t="shared" si="1"/>
        <v>17761389.249999993</v>
      </c>
      <c r="Y10" s="41">
        <f>I17-W10</f>
        <v>94</v>
      </c>
      <c r="Z10" s="41">
        <f>J17-X10</f>
        <v>3068177.9900000095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15</v>
      </c>
      <c r="C11" s="19">
        <v>845</v>
      </c>
      <c r="D11" s="19">
        <v>3819159.5300000003</v>
      </c>
      <c r="E11" s="19">
        <v>109</v>
      </c>
      <c r="F11" s="19">
        <v>509890.31999999995</v>
      </c>
      <c r="G11" s="19">
        <v>814</v>
      </c>
      <c r="H11" s="19">
        <v>4085409.8600000003</v>
      </c>
      <c r="I11" s="19">
        <v>345</v>
      </c>
      <c r="J11" s="19">
        <v>2443085.12</v>
      </c>
      <c r="K11" s="22"/>
      <c r="L11" s="22"/>
      <c r="M11" s="19">
        <v>71</v>
      </c>
      <c r="N11" s="19">
        <v>393337.67</v>
      </c>
      <c r="O11" s="19">
        <v>42</v>
      </c>
      <c r="P11" s="19">
        <v>211041.01</v>
      </c>
      <c r="Q11" s="19">
        <v>47</v>
      </c>
      <c r="R11" s="19">
        <v>134303.08000000002</v>
      </c>
      <c r="S11" s="19">
        <v>9</v>
      </c>
      <c r="T11" s="19">
        <v>19735.309999999998</v>
      </c>
      <c r="U11" s="19">
        <v>3</v>
      </c>
      <c r="V11" s="19">
        <v>14831.54</v>
      </c>
      <c r="W11" s="40">
        <f t="shared" si="0"/>
        <v>2285</v>
      </c>
      <c r="X11" s="40">
        <f t="shared" si="1"/>
        <v>11630793.440000001</v>
      </c>
      <c r="Y11" s="41">
        <f>K17-W11</f>
        <v>-1622</v>
      </c>
      <c r="Z11" s="41">
        <f>L17-X11</f>
        <v>-8055920.9800000004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16</v>
      </c>
      <c r="C12" s="19">
        <v>807</v>
      </c>
      <c r="D12" s="19">
        <v>3796461.04</v>
      </c>
      <c r="E12" s="19">
        <v>91</v>
      </c>
      <c r="F12" s="19">
        <v>491592.9</v>
      </c>
      <c r="G12" s="19">
        <v>1023</v>
      </c>
      <c r="H12" s="19">
        <v>4609444.32</v>
      </c>
      <c r="I12" s="19">
        <v>480</v>
      </c>
      <c r="J12" s="19">
        <v>2741237.8099999996</v>
      </c>
      <c r="K12" s="19">
        <v>62</v>
      </c>
      <c r="L12" s="19">
        <v>249808.41999999998</v>
      </c>
      <c r="M12" s="22"/>
      <c r="N12" s="22"/>
      <c r="O12" s="19">
        <v>95</v>
      </c>
      <c r="P12" s="19">
        <v>967533.63</v>
      </c>
      <c r="Q12" s="19">
        <v>48</v>
      </c>
      <c r="R12" s="19">
        <v>117294.32999999999</v>
      </c>
      <c r="S12" s="19">
        <v>7</v>
      </c>
      <c r="T12" s="19">
        <v>22108.190000000002</v>
      </c>
      <c r="U12" s="19">
        <v>0</v>
      </c>
      <c r="V12" s="19">
        <v>0</v>
      </c>
      <c r="W12" s="40">
        <f t="shared" si="0"/>
        <v>2613</v>
      </c>
      <c r="X12" s="40">
        <f t="shared" si="1"/>
        <v>12995480.640000001</v>
      </c>
      <c r="Y12" s="41">
        <f>M17-W12</f>
        <v>-1936</v>
      </c>
      <c r="Z12" s="41">
        <f>N17-X12</f>
        <v>-9708961.6099999994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17</v>
      </c>
      <c r="C13" s="19">
        <v>455</v>
      </c>
      <c r="D13" s="19">
        <v>1426863.4</v>
      </c>
      <c r="E13" s="19">
        <v>80</v>
      </c>
      <c r="F13" s="19">
        <v>273762.43000000005</v>
      </c>
      <c r="G13" s="19">
        <v>609</v>
      </c>
      <c r="H13" s="19">
        <v>1967083.79</v>
      </c>
      <c r="I13" s="19">
        <v>237</v>
      </c>
      <c r="J13" s="19">
        <v>835706.6</v>
      </c>
      <c r="K13" s="19">
        <v>42</v>
      </c>
      <c r="L13" s="19">
        <v>126928.52</v>
      </c>
      <c r="M13" s="19">
        <v>40</v>
      </c>
      <c r="N13" s="19">
        <v>224649.3</v>
      </c>
      <c r="O13" s="22"/>
      <c r="P13" s="22"/>
      <c r="Q13" s="19">
        <v>25</v>
      </c>
      <c r="R13" s="19">
        <v>47949.33</v>
      </c>
      <c r="S13" s="19">
        <v>38</v>
      </c>
      <c r="T13" s="19">
        <v>586847.06000000006</v>
      </c>
      <c r="U13" s="19">
        <v>3</v>
      </c>
      <c r="V13" s="19">
        <v>22491.22</v>
      </c>
      <c r="W13" s="40">
        <f t="shared" si="0"/>
        <v>1529</v>
      </c>
      <c r="X13" s="40">
        <f t="shared" si="1"/>
        <v>5512281.6499999994</v>
      </c>
      <c r="Y13" s="41">
        <f>O17-W13</f>
        <v>-1039</v>
      </c>
      <c r="Z13" s="41">
        <f>P17-X13</f>
        <v>-1389226.6199999996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21</v>
      </c>
      <c r="C14" s="19">
        <v>510</v>
      </c>
      <c r="D14" s="19">
        <v>1624513.23</v>
      </c>
      <c r="E14" s="19">
        <v>85</v>
      </c>
      <c r="F14" s="19">
        <v>302537.14</v>
      </c>
      <c r="G14" s="19">
        <v>589</v>
      </c>
      <c r="H14" s="19">
        <v>1583806.23</v>
      </c>
      <c r="I14" s="19">
        <v>320</v>
      </c>
      <c r="J14" s="19">
        <v>1184246.94</v>
      </c>
      <c r="K14" s="19">
        <v>43</v>
      </c>
      <c r="L14" s="19">
        <v>144771.83000000002</v>
      </c>
      <c r="M14" s="19">
        <v>57</v>
      </c>
      <c r="N14" s="19">
        <v>145228.5</v>
      </c>
      <c r="O14" s="19">
        <v>34</v>
      </c>
      <c r="P14" s="19">
        <v>77410.5</v>
      </c>
      <c r="Q14" s="22"/>
      <c r="R14" s="22"/>
      <c r="S14" s="19">
        <v>4</v>
      </c>
      <c r="T14" s="19">
        <v>5576.29</v>
      </c>
      <c r="U14" s="19">
        <v>0</v>
      </c>
      <c r="V14" s="19">
        <v>0</v>
      </c>
      <c r="W14" s="40">
        <f t="shared" si="0"/>
        <v>1642</v>
      </c>
      <c r="X14" s="40">
        <f t="shared" si="1"/>
        <v>5068090.66</v>
      </c>
      <c r="Y14" s="41">
        <f>Q17-W14</f>
        <v>-1111</v>
      </c>
      <c r="Z14" s="41">
        <f>R17-X14</f>
        <v>-3265689.5999999996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19</v>
      </c>
      <c r="C15" s="19">
        <v>334</v>
      </c>
      <c r="D15" s="19">
        <v>993955.95</v>
      </c>
      <c r="E15" s="19">
        <v>46</v>
      </c>
      <c r="F15" s="19">
        <v>237251.05000000002</v>
      </c>
      <c r="G15" s="19">
        <v>336</v>
      </c>
      <c r="H15" s="19">
        <v>1006757.28</v>
      </c>
      <c r="I15" s="19">
        <v>171</v>
      </c>
      <c r="J15" s="19">
        <v>811557.96</v>
      </c>
      <c r="K15" s="19">
        <v>36</v>
      </c>
      <c r="L15" s="19">
        <v>147282.28999999998</v>
      </c>
      <c r="M15" s="19">
        <v>29</v>
      </c>
      <c r="N15" s="19">
        <v>90661.989999999991</v>
      </c>
      <c r="O15" s="19">
        <v>45</v>
      </c>
      <c r="P15" s="19">
        <v>553789.15</v>
      </c>
      <c r="Q15" s="19">
        <v>21</v>
      </c>
      <c r="R15" s="19">
        <v>100708.06</v>
      </c>
      <c r="S15" s="22"/>
      <c r="T15" s="22"/>
      <c r="U15" s="19">
        <v>0</v>
      </c>
      <c r="V15" s="19">
        <v>0</v>
      </c>
      <c r="W15" s="40">
        <f t="shared" si="0"/>
        <v>1018</v>
      </c>
      <c r="X15" s="40">
        <f t="shared" si="1"/>
        <v>3941963.7300000004</v>
      </c>
      <c r="Y15" s="41">
        <f>S17-W15</f>
        <v>-910</v>
      </c>
      <c r="Z15" s="41">
        <f>T17-X15</f>
        <v>-2996440.1900000004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20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3"/>
      <c r="V16" s="23"/>
      <c r="W16" s="20">
        <f t="shared" si="0"/>
        <v>0</v>
      </c>
      <c r="X16" s="20">
        <f t="shared" si="1"/>
        <v>0</v>
      </c>
      <c r="Y16" s="42">
        <f>U17-W16</f>
        <v>13</v>
      </c>
      <c r="Z16" s="42">
        <f>V17-X16</f>
        <v>116634.66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9">
        <f t="shared" ref="C17:X17" si="2">SUM(C7:C16)</f>
        <v>6538</v>
      </c>
      <c r="D17" s="39">
        <f t="shared" si="2"/>
        <v>29526532.07</v>
      </c>
      <c r="E17" s="39">
        <f t="shared" si="2"/>
        <v>1105</v>
      </c>
      <c r="F17" s="39">
        <f t="shared" si="2"/>
        <v>6303094.3700000001</v>
      </c>
      <c r="G17" s="39">
        <f t="shared" si="2"/>
        <v>7979</v>
      </c>
      <c r="H17" s="39">
        <f t="shared" si="2"/>
        <v>35243156.959999993</v>
      </c>
      <c r="I17" s="39">
        <f t="shared" si="2"/>
        <v>3697</v>
      </c>
      <c r="J17" s="39">
        <f t="shared" si="2"/>
        <v>20829567.240000002</v>
      </c>
      <c r="K17" s="39">
        <f t="shared" si="2"/>
        <v>663</v>
      </c>
      <c r="L17" s="39">
        <f t="shared" si="2"/>
        <v>3574872.4600000004</v>
      </c>
      <c r="M17" s="39">
        <f t="shared" si="2"/>
        <v>677</v>
      </c>
      <c r="N17" s="39">
        <f t="shared" si="2"/>
        <v>3286519.0300000003</v>
      </c>
      <c r="O17" s="39">
        <f t="shared" si="2"/>
        <v>490</v>
      </c>
      <c r="P17" s="39">
        <f t="shared" si="2"/>
        <v>4123055.03</v>
      </c>
      <c r="Q17" s="39">
        <f t="shared" si="2"/>
        <v>531</v>
      </c>
      <c r="R17" s="39">
        <f t="shared" si="2"/>
        <v>1802401.0600000003</v>
      </c>
      <c r="S17" s="39">
        <f t="shared" si="2"/>
        <v>108</v>
      </c>
      <c r="T17" s="39">
        <f t="shared" si="2"/>
        <v>945523.54</v>
      </c>
      <c r="U17" s="39">
        <f t="shared" si="2"/>
        <v>13</v>
      </c>
      <c r="V17" s="39">
        <f t="shared" si="2"/>
        <v>116634.66</v>
      </c>
      <c r="W17" s="39">
        <f t="shared" si="2"/>
        <v>21801</v>
      </c>
      <c r="X17" s="39">
        <f t="shared" si="2"/>
        <v>105751356.42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IV-то тримесечие 2021 г.</vt:lpstr>
      <vt:lpstr>ППФ - 2021 г.</vt:lpstr>
      <vt:lpstr>'ППФ - 2021 г.'!Print_Area</vt:lpstr>
      <vt:lpstr>'ППФ - IV-то тримесечие 2021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2022-03-10T14:01:34Z</cp:lastPrinted>
  <dcterms:created xsi:type="dcterms:W3CDTF">2004-05-22T18:25:26Z</dcterms:created>
  <dcterms:modified xsi:type="dcterms:W3CDTF">2022-03-10T14:04:04Z</dcterms:modified>
</cp:coreProperties>
</file>