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4\"/>
    </mc:Choice>
  </mc:AlternateContent>
  <bookViews>
    <workbookView xWindow="0" yWindow="0" windowWidth="21600" windowHeight="9030" tabRatio="858"/>
  </bookViews>
  <sheets>
    <sheet name="ДПФ - ІV-то тримесечие 2021 г." sheetId="7" r:id="rId1"/>
    <sheet name="ДПФ - 2021 г." sheetId="11" r:id="rId2"/>
  </sheets>
  <definedNames>
    <definedName name="_xlnm.Print_Area" localSheetId="1">'ДПФ - 2021 г.'!$A$1:$Y$40</definedName>
    <definedName name="_xlnm.Print_Area" localSheetId="0">'ДПФ - ІV-то тримесечие 2021 г.'!$A$1:$Y$39</definedName>
    <definedName name="_xlnm.Print_Titles" localSheetId="1">'ДПФ - 2021 г.'!$A:$B</definedName>
    <definedName name="_xlnm.Print_Titles" localSheetId="0">'ДПФ - ІV-то тримесечие 2021 г.'!$A:$B</definedName>
  </definedNames>
  <calcPr calcId="162913"/>
</workbook>
</file>

<file path=xl/calcChain.xml><?xml version="1.0" encoding="utf-8"?>
<calcChain xmlns="http://schemas.openxmlformats.org/spreadsheetml/2006/main">
  <c r="U15" i="7" l="1"/>
  <c r="U14" i="7"/>
  <c r="U13" i="7"/>
  <c r="U12" i="7"/>
  <c r="U11" i="7"/>
  <c r="U10" i="7"/>
  <c r="U9" i="7"/>
  <c r="U8" i="7"/>
  <c r="U7" i="7"/>
  <c r="U7" i="11" l="1"/>
  <c r="V7" i="11"/>
  <c r="U8" i="11"/>
  <c r="V8" i="11"/>
  <c r="U9" i="11"/>
  <c r="V9" i="11"/>
  <c r="U10" i="11"/>
  <c r="V10" i="11"/>
  <c r="U11" i="11"/>
  <c r="V11" i="11"/>
  <c r="U12" i="11"/>
  <c r="V12" i="11"/>
  <c r="U13" i="11"/>
  <c r="V13" i="11"/>
  <c r="U14" i="11"/>
  <c r="V14" i="11"/>
  <c r="U15" i="11"/>
  <c r="V15" i="11"/>
  <c r="D16" i="11" l="1"/>
  <c r="X7" i="11" s="1"/>
  <c r="E16" i="11"/>
  <c r="W8" i="11" s="1"/>
  <c r="F16" i="11"/>
  <c r="X8" i="11" s="1"/>
  <c r="G16" i="11"/>
  <c r="W9" i="11" s="1"/>
  <c r="H16" i="11"/>
  <c r="X9" i="11" s="1"/>
  <c r="I16" i="11"/>
  <c r="W10" i="11" s="1"/>
  <c r="J16" i="11"/>
  <c r="X10" i="11" s="1"/>
  <c r="K16" i="11"/>
  <c r="W11" i="11" s="1"/>
  <c r="L16" i="11"/>
  <c r="X11" i="11" s="1"/>
  <c r="M16" i="11"/>
  <c r="W12" i="11" s="1"/>
  <c r="N16" i="11"/>
  <c r="X12" i="11" s="1"/>
  <c r="O16" i="11"/>
  <c r="W13" i="11" s="1"/>
  <c r="P16" i="11"/>
  <c r="X13" i="11" s="1"/>
  <c r="Q16" i="11"/>
  <c r="W14" i="11" s="1"/>
  <c r="R16" i="11"/>
  <c r="X14" i="11" s="1"/>
  <c r="S16" i="11"/>
  <c r="W15" i="11" s="1"/>
  <c r="T16" i="11"/>
  <c r="X15" i="11" s="1"/>
  <c r="C16" i="11"/>
  <c r="W7" i="11" s="1"/>
  <c r="V15" i="7"/>
  <c r="V14" i="7"/>
  <c r="V13" i="7"/>
  <c r="V12" i="7"/>
  <c r="V11" i="7"/>
  <c r="V10" i="7"/>
  <c r="V9" i="7"/>
  <c r="V8" i="7"/>
  <c r="V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W7" i="7" l="1"/>
  <c r="V16" i="11"/>
  <c r="U16" i="7"/>
  <c r="X8" i="7"/>
  <c r="X10" i="7"/>
  <c r="X12" i="7"/>
  <c r="X14" i="7"/>
  <c r="U16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<sst xmlns="http://schemas.openxmlformats.org/spreadsheetml/2006/main" count="96" uniqueCount="23">
  <si>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</si>
  <si>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</si>
  <si>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</si>
  <si>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</si>
  <si>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</si>
  <si>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</si>
  <si>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</si>
  <si>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</si>
  <si>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</si>
  <si>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</si>
  <si>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</si>
  <si>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</si>
  <si>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</si>
  <si>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</si>
  <si>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</si>
  <si>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</si>
  <si>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</si>
  <si>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</si>
  <si>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>"ДПФ ОББ"</t>
  </si>
  <si>
    <t xml:space="preserve">"ДПФ ОББ"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</si>
  <si>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01.10.2021 г. - 31.12.2021 г.</t>
    </r>
  </si>
  <si>
    <t>и за размера на прехвърлените средства от 15.12.2021 г. до 15.02.2022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</si>
  <si>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01.01.2021 г. - 31.12.2021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</si>
</sst>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г.'!$W$7</c:f>
              <c:numCache>
                <c:formatCode>#,##0</c:formatCode>
                <c:ptCount val="1"/>
                <c:pt idx="0">
                  <c:v>-249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ІV-то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г.'!$W$8</c:f>
              <c:numCache>
                <c:formatCode>#,##0</c:formatCode>
                <c:ptCount val="1"/>
                <c:pt idx="0">
                  <c:v>-34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ІV-то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г.'!$W$9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ІV-то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г.'!$W$10</c:f>
              <c:numCache>
                <c:formatCode>#,##0</c:formatCode>
                <c:ptCount val="1"/>
                <c:pt idx="0">
                  <c:v>-19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ІV-то тримесечие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г.'!$W$11</c:f>
              <c:numCache>
                <c:formatCode>#,##0</c:formatCode>
                <c:ptCount val="1"/>
                <c:pt idx="0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ІV-то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г.'!$W$12</c:f>
              <c:numCache>
                <c:formatCode>#,##0</c:formatCode>
                <c:ptCount val="1"/>
                <c:pt idx="0">
                  <c:v>-58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ІV-то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г.'!$W$13</c:f>
              <c:numCache>
                <c:formatCode>#,##0</c:formatCode>
                <c:ptCount val="1"/>
                <c:pt idx="0">
                  <c:v>-21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ІV-то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г.'!$W$14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ІV-то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г.'!$W$15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г.'!$X$7</c:f>
              <c:numCache>
                <c:formatCode>#,##0</c:formatCode>
                <c:ptCount val="1"/>
                <c:pt idx="0">
                  <c:v>-1555827.2999999998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ІV-то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г.'!$X$8</c:f>
              <c:numCache>
                <c:formatCode>#,##0</c:formatCode>
                <c:ptCount val="1"/>
                <c:pt idx="0">
                  <c:v>-74912.639999999999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ІV-то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г.'!$X$9</c:f>
              <c:numCache>
                <c:formatCode>#,##0</c:formatCode>
                <c:ptCount val="1"/>
                <c:pt idx="0">
                  <c:v>83060.05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ІV-то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г.'!$X$10</c:f>
              <c:numCache>
                <c:formatCode>#,##0</c:formatCode>
                <c:ptCount val="1"/>
                <c:pt idx="0">
                  <c:v>-144580.59999999998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ІV-то тримесечие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г.'!$X$11</c:f>
              <c:numCache>
                <c:formatCode>#,##0</c:formatCode>
                <c:ptCount val="1"/>
                <c:pt idx="0">
                  <c:v>1896018.87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ІV-то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г.'!$X$12</c:f>
              <c:numCache>
                <c:formatCode>#,##0</c:formatCode>
                <c:ptCount val="1"/>
                <c:pt idx="0">
                  <c:v>-172332.97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ІV-то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г.'!$X$13</c:f>
              <c:numCache>
                <c:formatCode>#,##0</c:formatCode>
                <c:ptCount val="1"/>
                <c:pt idx="0">
                  <c:v>-24098.510000000002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ІV-то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2021 г.'!$X$14</c:f>
              <c:numCache>
                <c:formatCode>#,##0</c:formatCode>
                <c:ptCount val="1"/>
                <c:pt idx="0">
                  <c:v>-7326.9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ІV-то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2021 г.'!$X$15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г.'!$W$7</c:f>
              <c:numCache>
                <c:formatCode>#,##0</c:formatCode>
                <c:ptCount val="1"/>
                <c:pt idx="0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г.'!$W$8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г.'!$W$9</c:f>
              <c:numCache>
                <c:formatCode>#,##0</c:formatCode>
                <c:ptCount val="1"/>
                <c:pt idx="0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г.'!$W$10</c:f>
              <c:numCache>
                <c:formatCode>#,##0</c:formatCode>
                <c:ptCount val="1"/>
                <c:pt idx="0">
                  <c:v>-306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г.'!$W$11</c:f>
              <c:numCache>
                <c:formatCode>#,##0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г.'!$W$12</c:f>
              <c:numCache>
                <c:formatCode>#,##0</c:formatCode>
                <c:ptCount val="1"/>
                <c:pt idx="0">
                  <c:v>-104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г.'!$W$13</c:f>
              <c:numCache>
                <c:formatCode>#,##0</c:formatCode>
                <c:ptCount val="1"/>
                <c:pt idx="0">
                  <c:v>-42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г.'!$W$14</c:f>
              <c:numCache>
                <c:formatCode>#,##0</c:formatCode>
                <c:ptCount val="1"/>
                <c:pt idx="0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г.'!$W$15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г.'!$X$7</c:f>
              <c:numCache>
                <c:formatCode>#,##0</c:formatCode>
                <c:ptCount val="1"/>
                <c:pt idx="0">
                  <c:v>704966.36999999965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г.'!$X$8</c:f>
              <c:numCache>
                <c:formatCode>#,##0</c:formatCode>
                <c:ptCount val="1"/>
                <c:pt idx="0">
                  <c:v>-53552.019999999902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г.'!$X$9</c:f>
              <c:numCache>
                <c:formatCode>#,##0</c:formatCode>
                <c:ptCount val="1"/>
                <c:pt idx="0">
                  <c:v>567692.11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г.'!$X$10</c:f>
              <c:numCache>
                <c:formatCode>#,##0</c:formatCode>
                <c:ptCount val="1"/>
                <c:pt idx="0">
                  <c:v>-2174724.620000001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г.'!$X$11</c:f>
              <c:numCache>
                <c:formatCode>#,##0</c:formatCode>
                <c:ptCount val="1"/>
                <c:pt idx="0">
                  <c:v>1341598.0300000005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г.'!$X$12</c:f>
              <c:numCache>
                <c:formatCode>#,##0</c:formatCode>
                <c:ptCount val="1"/>
                <c:pt idx="0">
                  <c:v>-238893.22999999995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- 2021 г.'!$X$13</c:f>
              <c:numCache>
                <c:formatCode>#,##0</c:formatCode>
                <c:ptCount val="1"/>
                <c:pt idx="0">
                  <c:v>-98053.85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г.'!$X$14</c:f>
              <c:numCache>
                <c:formatCode>#,##0</c:formatCode>
                <c:ptCount val="1"/>
                <c:pt idx="0">
                  <c:v>-23610.5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- 2021 г.'!$X$15</c:f>
              <c:numCache>
                <c:formatCode>#,##0</c:formatCode>
                <c:ptCount val="1"/>
                <c:pt idx="0">
                  <c:v>-25422.290000000005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90" zoomScaleNormal="9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ht="9.75" customHeight="1" x14ac:dyDescent="0.25">
      <c r="A3" s="17"/>
      <c r="B3" s="32"/>
      <c r="C3" s="31"/>
    </row>
    <row r="4" spans="1:88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18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4"/>
      <c r="D7" s="34"/>
      <c r="E7" s="1">
        <v>13</v>
      </c>
      <c r="F7" s="1">
        <v>19148.159999999996</v>
      </c>
      <c r="G7" s="1">
        <v>5</v>
      </c>
      <c r="H7" s="1">
        <v>12110.560000000001</v>
      </c>
      <c r="I7" s="1">
        <v>22</v>
      </c>
      <c r="J7" s="1">
        <v>69940.33</v>
      </c>
      <c r="K7" s="1">
        <v>625</v>
      </c>
      <c r="L7" s="1">
        <v>2384584.04</v>
      </c>
      <c r="M7" s="1">
        <v>1</v>
      </c>
      <c r="N7" s="1">
        <v>8738.51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38">
        <f>C7+E7+G7+I7+K7+M7+O7+Q7+S7</f>
        <v>666</v>
      </c>
      <c r="V7" s="38">
        <f>D7+F7+H7+J7+L7+N7+P7+R7+T7</f>
        <v>2494521.5999999996</v>
      </c>
      <c r="W7" s="38">
        <f>C16-U7</f>
        <v>-249</v>
      </c>
      <c r="X7" s="38">
        <f>D16-V7</f>
        <v>-1555827.2999999998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1">
        <v>20</v>
      </c>
      <c r="D8" s="1">
        <v>46534.559999999998</v>
      </c>
      <c r="E8" s="34"/>
      <c r="F8" s="34"/>
      <c r="G8" s="1">
        <v>4</v>
      </c>
      <c r="H8" s="1">
        <v>22481.82</v>
      </c>
      <c r="I8" s="1">
        <v>46</v>
      </c>
      <c r="J8" s="1">
        <v>109922.06999999999</v>
      </c>
      <c r="K8" s="1">
        <v>1</v>
      </c>
      <c r="L8" s="1">
        <v>6462.43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38">
        <f t="shared" ref="U8:U15" si="0">C8+E8+G8+I8+K8+M8+O8+Q8+S8</f>
        <v>71</v>
      </c>
      <c r="V8" s="38">
        <f t="shared" ref="V8:V15" si="1">D8+F8+H8+J8+L8+N8+P8+R8+T8</f>
        <v>185400.88</v>
      </c>
      <c r="W8" s="38">
        <f>E16-U8</f>
        <v>-34</v>
      </c>
      <c r="X8" s="38">
        <f>F16-V8</f>
        <v>-74912.639999999999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1">
        <v>22</v>
      </c>
      <c r="D9" s="1">
        <v>24027.39</v>
      </c>
      <c r="E9" s="1">
        <v>1</v>
      </c>
      <c r="F9" s="1">
        <v>199.25</v>
      </c>
      <c r="G9" s="34"/>
      <c r="H9" s="34"/>
      <c r="I9" s="1">
        <v>3</v>
      </c>
      <c r="J9" s="1">
        <v>3623.09</v>
      </c>
      <c r="K9" s="1">
        <v>2</v>
      </c>
      <c r="L9" s="1">
        <v>2989.65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28</v>
      </c>
      <c r="V9" s="38">
        <f t="shared" si="1"/>
        <v>30839.38</v>
      </c>
      <c r="W9" s="38">
        <f>G16-U9</f>
        <v>-4</v>
      </c>
      <c r="X9" s="38">
        <f>H16-V9</f>
        <v>83060.05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1">
        <v>68</v>
      </c>
      <c r="D10" s="1">
        <v>229505.34999999998</v>
      </c>
      <c r="E10" s="1">
        <v>18</v>
      </c>
      <c r="F10" s="1">
        <v>63664.310000000005</v>
      </c>
      <c r="G10" s="1">
        <v>6</v>
      </c>
      <c r="H10" s="1">
        <v>33374.82</v>
      </c>
      <c r="I10" s="34"/>
      <c r="J10" s="34"/>
      <c r="K10" s="1">
        <v>12</v>
      </c>
      <c r="L10" s="1">
        <v>49597.979999999996</v>
      </c>
      <c r="M10" s="1">
        <v>3</v>
      </c>
      <c r="N10" s="1">
        <v>19826.77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38">
        <f t="shared" si="0"/>
        <v>107</v>
      </c>
      <c r="V10" s="38">
        <f t="shared" si="1"/>
        <v>395969.23</v>
      </c>
      <c r="W10" s="38">
        <f>I16-U10</f>
        <v>-19</v>
      </c>
      <c r="X10" s="38">
        <f>J16-V10</f>
        <v>-144580.59999999998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19</v>
      </c>
      <c r="C11" s="1">
        <v>277</v>
      </c>
      <c r="D11" s="1">
        <v>580366.15999999992</v>
      </c>
      <c r="E11" s="1">
        <v>3</v>
      </c>
      <c r="F11" s="1">
        <v>17084.349999999999</v>
      </c>
      <c r="G11" s="1">
        <v>6</v>
      </c>
      <c r="H11" s="1">
        <v>39268.17</v>
      </c>
      <c r="I11" s="1">
        <v>13</v>
      </c>
      <c r="J11" s="1">
        <v>45986.26</v>
      </c>
      <c r="K11" s="34"/>
      <c r="L11" s="34"/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299</v>
      </c>
      <c r="V11" s="38">
        <f t="shared" si="1"/>
        <v>682704.94</v>
      </c>
      <c r="W11" s="38">
        <f>K16-U11</f>
        <v>388</v>
      </c>
      <c r="X11" s="38">
        <f>L16-V11</f>
        <v>1896018.87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1">
        <v>19</v>
      </c>
      <c r="D12" s="1">
        <v>45248.569999999992</v>
      </c>
      <c r="E12" s="1">
        <v>2</v>
      </c>
      <c r="F12" s="1">
        <v>10392.17</v>
      </c>
      <c r="G12" s="1">
        <v>3</v>
      </c>
      <c r="H12" s="1">
        <v>6664.0599999999995</v>
      </c>
      <c r="I12" s="1">
        <v>4</v>
      </c>
      <c r="J12" s="1">
        <v>21916.880000000001</v>
      </c>
      <c r="K12" s="1">
        <v>34</v>
      </c>
      <c r="L12" s="1">
        <v>116676.57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62</v>
      </c>
      <c r="V12" s="38">
        <f t="shared" si="1"/>
        <v>200898.25</v>
      </c>
      <c r="W12" s="38">
        <f>M16-U12</f>
        <v>-58</v>
      </c>
      <c r="X12" s="38">
        <f>N16-V12</f>
        <v>-172332.97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1">
        <v>8</v>
      </c>
      <c r="D13" s="1">
        <v>5685.3700000000008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13</v>
      </c>
      <c r="L13" s="1">
        <v>18413.14</v>
      </c>
      <c r="M13" s="1">
        <v>0</v>
      </c>
      <c r="N13" s="1">
        <v>0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21</v>
      </c>
      <c r="V13" s="38">
        <f t="shared" si="1"/>
        <v>24098.510000000002</v>
      </c>
      <c r="W13" s="38">
        <f>O16-U13</f>
        <v>-21</v>
      </c>
      <c r="X13" s="38">
        <f>P16-V13</f>
        <v>-24098.510000000002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1">
        <v>3</v>
      </c>
      <c r="D14" s="1">
        <v>7326.9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3</v>
      </c>
      <c r="V14" s="38">
        <f t="shared" si="1"/>
        <v>7326.9</v>
      </c>
      <c r="W14" s="38">
        <f>Q16-U14</f>
        <v>-3</v>
      </c>
      <c r="X14" s="38">
        <f>R16-V14</f>
        <v>-7326.9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33">
        <v>0</v>
      </c>
      <c r="R15" s="2">
        <v>0</v>
      </c>
      <c r="S15" s="35"/>
      <c r="T15" s="35"/>
      <c r="U15" s="40">
        <f t="shared" si="0"/>
        <v>0</v>
      </c>
      <c r="V15" s="40">
        <f t="shared" si="1"/>
        <v>0</v>
      </c>
      <c r="W15" s="39">
        <f>S16-U15</f>
        <v>0</v>
      </c>
      <c r="X15" s="39">
        <f>T16-V15</f>
        <v>0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417</v>
      </c>
      <c r="D16" s="18">
        <f t="shared" ref="D16:T16" si="2">SUM(D7:D15)</f>
        <v>938694.29999999993</v>
      </c>
      <c r="E16" s="18">
        <f t="shared" si="2"/>
        <v>37</v>
      </c>
      <c r="F16" s="18">
        <f t="shared" si="2"/>
        <v>110488.24</v>
      </c>
      <c r="G16" s="18">
        <f t="shared" si="2"/>
        <v>24</v>
      </c>
      <c r="H16" s="18">
        <f t="shared" si="2"/>
        <v>113899.43000000001</v>
      </c>
      <c r="I16" s="18">
        <f t="shared" si="2"/>
        <v>88</v>
      </c>
      <c r="J16" s="18">
        <f t="shared" si="2"/>
        <v>251388.63</v>
      </c>
      <c r="K16" s="18">
        <f t="shared" si="2"/>
        <v>687</v>
      </c>
      <c r="L16" s="18">
        <f t="shared" si="2"/>
        <v>2578723.81</v>
      </c>
      <c r="M16" s="18">
        <f t="shared" si="2"/>
        <v>4</v>
      </c>
      <c r="N16" s="18">
        <f t="shared" si="2"/>
        <v>28565.279999999999</v>
      </c>
      <c r="O16" s="18">
        <f t="shared" si="2"/>
        <v>0</v>
      </c>
      <c r="P16" s="18">
        <f t="shared" si="2"/>
        <v>0</v>
      </c>
      <c r="Q16" s="18">
        <f t="shared" si="2"/>
        <v>0</v>
      </c>
      <c r="R16" s="18">
        <f t="shared" si="2"/>
        <v>0</v>
      </c>
      <c r="S16" s="18">
        <f t="shared" si="2"/>
        <v>0</v>
      </c>
      <c r="T16" s="18">
        <f t="shared" si="2"/>
        <v>0</v>
      </c>
      <c r="U16" s="18">
        <f t="shared" ref="U16" si="3">SUM(U7:U15)</f>
        <v>1257</v>
      </c>
      <c r="V16" s="18">
        <f t="shared" ref="V16" si="4">SUM(V7:V15)</f>
        <v>4021759.689999999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90" zoomScaleNormal="9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1.285156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3" t="s">
        <v>22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x14ac:dyDescent="0.25">
      <c r="A3" s="17"/>
      <c r="B3" s="32"/>
      <c r="C3" s="31"/>
    </row>
    <row r="4" spans="1:88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18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6"/>
      <c r="D7" s="37"/>
      <c r="E7" s="28">
        <v>48</v>
      </c>
      <c r="F7" s="28">
        <v>87358.399999999994</v>
      </c>
      <c r="G7" s="28">
        <v>27</v>
      </c>
      <c r="H7" s="28">
        <v>95383.360000000001</v>
      </c>
      <c r="I7" s="28">
        <v>72</v>
      </c>
      <c r="J7" s="28">
        <v>153022.34000000003</v>
      </c>
      <c r="K7" s="28">
        <v>645</v>
      </c>
      <c r="L7" s="28">
        <v>2523729.96</v>
      </c>
      <c r="M7" s="28">
        <v>10</v>
      </c>
      <c r="N7" s="28">
        <v>37093.61</v>
      </c>
      <c r="O7" s="28">
        <v>1</v>
      </c>
      <c r="P7" s="28">
        <v>1676.2</v>
      </c>
      <c r="Q7" s="28">
        <v>0</v>
      </c>
      <c r="R7" s="28">
        <v>0</v>
      </c>
      <c r="S7" s="28">
        <v>0</v>
      </c>
      <c r="T7" s="28">
        <v>0</v>
      </c>
      <c r="U7" s="38">
        <f>C7+E7+G7+I7+K7+M7+O7+Q7+S7</f>
        <v>803</v>
      </c>
      <c r="V7" s="38">
        <f>D7+F7+H7+J7+L7+N7+P7+R7+T7</f>
        <v>2898263.87</v>
      </c>
      <c r="W7" s="38">
        <f>C16-U7</f>
        <v>196</v>
      </c>
      <c r="X7" s="38">
        <f>D16-V7</f>
        <v>704966.36999999965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28">
        <v>83</v>
      </c>
      <c r="D8" s="28">
        <v>269330.21000000002</v>
      </c>
      <c r="E8" s="36"/>
      <c r="F8" s="37"/>
      <c r="G8" s="28">
        <v>9</v>
      </c>
      <c r="H8" s="28">
        <v>74828.040000000008</v>
      </c>
      <c r="I8" s="28">
        <v>122</v>
      </c>
      <c r="J8" s="28">
        <v>350882.17</v>
      </c>
      <c r="K8" s="28">
        <v>5</v>
      </c>
      <c r="L8" s="28">
        <v>43562.950000000004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38">
        <f t="shared" ref="U8:V15" si="0">C8+E8+G8+I8+K8+M8+O8+Q8+S8</f>
        <v>219</v>
      </c>
      <c r="V8" s="38">
        <f t="shared" si="0"/>
        <v>738603.36999999988</v>
      </c>
      <c r="W8" s="38">
        <f>E16-U8</f>
        <v>-12</v>
      </c>
      <c r="X8" s="38">
        <f>F16-V8</f>
        <v>-53552.019999999902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28">
        <v>45</v>
      </c>
      <c r="D9" s="28">
        <v>103408.98999999999</v>
      </c>
      <c r="E9" s="28">
        <v>8</v>
      </c>
      <c r="F9" s="28">
        <v>15528.789999999999</v>
      </c>
      <c r="G9" s="36"/>
      <c r="H9" s="37"/>
      <c r="I9" s="28">
        <v>29</v>
      </c>
      <c r="J9" s="28">
        <v>255387.38</v>
      </c>
      <c r="K9" s="28">
        <v>9</v>
      </c>
      <c r="L9" s="28">
        <v>16413.04</v>
      </c>
      <c r="M9" s="28">
        <v>7</v>
      </c>
      <c r="N9" s="28">
        <v>10929.119999999999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98</v>
      </c>
      <c r="V9" s="38">
        <f t="shared" si="0"/>
        <v>401667.31999999995</v>
      </c>
      <c r="W9" s="38">
        <f>G16-U9</f>
        <v>49</v>
      </c>
      <c r="X9" s="38">
        <f>H16-V9</f>
        <v>567692.11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28">
        <v>397</v>
      </c>
      <c r="D10" s="28">
        <v>2166484.6800000002</v>
      </c>
      <c r="E10" s="28">
        <v>96</v>
      </c>
      <c r="F10" s="28">
        <v>345922.45</v>
      </c>
      <c r="G10" s="28">
        <v>38</v>
      </c>
      <c r="H10" s="28">
        <v>240745.26</v>
      </c>
      <c r="I10" s="36"/>
      <c r="J10" s="37"/>
      <c r="K10" s="28">
        <v>46</v>
      </c>
      <c r="L10" s="28">
        <v>369130.98</v>
      </c>
      <c r="M10" s="28">
        <v>10</v>
      </c>
      <c r="N10" s="28">
        <v>49740.680000000008</v>
      </c>
      <c r="O10" s="28">
        <v>2</v>
      </c>
      <c r="P10" s="28">
        <v>6603.6399999999994</v>
      </c>
      <c r="Q10" s="28">
        <v>0</v>
      </c>
      <c r="R10" s="28">
        <v>0</v>
      </c>
      <c r="S10" s="28">
        <v>4</v>
      </c>
      <c r="T10" s="28">
        <v>11386.73</v>
      </c>
      <c r="U10" s="38">
        <f t="shared" si="0"/>
        <v>593</v>
      </c>
      <c r="V10" s="38">
        <f t="shared" si="0"/>
        <v>3190014.4200000009</v>
      </c>
      <c r="W10" s="38">
        <f>I16-U10</f>
        <v>-306</v>
      </c>
      <c r="X10" s="38">
        <f>J16-V10</f>
        <v>-2174724.620000001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19</v>
      </c>
      <c r="C11" s="28">
        <v>378</v>
      </c>
      <c r="D11" s="28">
        <v>902613.86999999988</v>
      </c>
      <c r="E11" s="28">
        <v>34</v>
      </c>
      <c r="F11" s="28">
        <v>166916.99000000002</v>
      </c>
      <c r="G11" s="28">
        <v>52</v>
      </c>
      <c r="H11" s="28">
        <v>485757.73</v>
      </c>
      <c r="I11" s="28">
        <v>51</v>
      </c>
      <c r="J11" s="28">
        <v>195227.21000000002</v>
      </c>
      <c r="K11" s="36"/>
      <c r="L11" s="37"/>
      <c r="M11" s="28">
        <v>7</v>
      </c>
      <c r="N11" s="28">
        <v>49189.72</v>
      </c>
      <c r="O11" s="28">
        <v>1</v>
      </c>
      <c r="P11" s="28">
        <v>2362.75</v>
      </c>
      <c r="Q11" s="28">
        <v>1</v>
      </c>
      <c r="R11" s="28">
        <v>3120.92</v>
      </c>
      <c r="S11" s="28">
        <v>0</v>
      </c>
      <c r="T11" s="28">
        <v>0</v>
      </c>
      <c r="U11" s="38">
        <f t="shared" si="0"/>
        <v>524</v>
      </c>
      <c r="V11" s="38">
        <f t="shared" si="0"/>
        <v>1805189.1899999997</v>
      </c>
      <c r="W11" s="38">
        <f>K16-U11</f>
        <v>248</v>
      </c>
      <c r="X11" s="38">
        <f>L16-V11</f>
        <v>1341598.0300000005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28">
        <v>67</v>
      </c>
      <c r="D12" s="28">
        <v>128092.67</v>
      </c>
      <c r="E12" s="28">
        <v>3</v>
      </c>
      <c r="F12" s="28">
        <v>11232.75</v>
      </c>
      <c r="G12" s="28">
        <v>20</v>
      </c>
      <c r="H12" s="28">
        <v>68697.31</v>
      </c>
      <c r="I12" s="28">
        <v>7</v>
      </c>
      <c r="J12" s="28">
        <v>25506.46</v>
      </c>
      <c r="K12" s="28">
        <v>43</v>
      </c>
      <c r="L12" s="28">
        <v>155726.52000000002</v>
      </c>
      <c r="M12" s="36"/>
      <c r="N12" s="37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38">
        <f>C12+E12+G12+I12+K12+M12+O12+Q12+S12</f>
        <v>140</v>
      </c>
      <c r="V12" s="38">
        <f t="shared" si="0"/>
        <v>389255.70999999996</v>
      </c>
      <c r="W12" s="38">
        <f>M16-U12</f>
        <v>-104</v>
      </c>
      <c r="X12" s="38">
        <f>N16-V12</f>
        <v>-238893.22999999995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28">
        <v>13</v>
      </c>
      <c r="D13" s="28">
        <v>10889.16</v>
      </c>
      <c r="E13" s="28">
        <v>12</v>
      </c>
      <c r="F13" s="28">
        <v>43447.58</v>
      </c>
      <c r="G13" s="28">
        <v>0</v>
      </c>
      <c r="H13" s="28">
        <v>0</v>
      </c>
      <c r="I13" s="28">
        <v>1</v>
      </c>
      <c r="J13" s="28">
        <v>26129.13</v>
      </c>
      <c r="K13" s="28">
        <v>22</v>
      </c>
      <c r="L13" s="28">
        <v>35149.360000000001</v>
      </c>
      <c r="M13" s="28">
        <v>1</v>
      </c>
      <c r="N13" s="28">
        <v>723.43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49</v>
      </c>
      <c r="V13" s="38">
        <f t="shared" si="0"/>
        <v>116338.66</v>
      </c>
      <c r="W13" s="38">
        <f>O16-U13</f>
        <v>-42</v>
      </c>
      <c r="X13" s="38">
        <f>P16-V13</f>
        <v>-98053.85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29">
        <v>6</v>
      </c>
      <c r="D14" s="29">
        <v>11174.86</v>
      </c>
      <c r="E14" s="29">
        <v>3</v>
      </c>
      <c r="F14" s="29">
        <v>6791.62</v>
      </c>
      <c r="G14" s="29">
        <v>0</v>
      </c>
      <c r="H14" s="29">
        <v>0</v>
      </c>
      <c r="I14" s="29">
        <v>5</v>
      </c>
      <c r="J14" s="29">
        <v>9135.11</v>
      </c>
      <c r="K14" s="29">
        <v>1</v>
      </c>
      <c r="L14" s="29">
        <v>2294.41</v>
      </c>
      <c r="M14" s="29">
        <v>1</v>
      </c>
      <c r="N14" s="29">
        <v>2685.92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16</v>
      </c>
      <c r="V14" s="38">
        <f t="shared" si="0"/>
        <v>32081.919999999998</v>
      </c>
      <c r="W14" s="38">
        <f>Q16-U14</f>
        <v>-13</v>
      </c>
      <c r="X14" s="38">
        <f>R16-V14</f>
        <v>-23610.5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30">
        <v>10</v>
      </c>
      <c r="D15" s="30">
        <v>11235.8</v>
      </c>
      <c r="E15" s="30">
        <v>3</v>
      </c>
      <c r="F15" s="30">
        <v>7852.7699999999995</v>
      </c>
      <c r="G15" s="30">
        <v>1</v>
      </c>
      <c r="H15" s="30">
        <v>3947.73</v>
      </c>
      <c r="I15" s="30">
        <v>0</v>
      </c>
      <c r="J15" s="30">
        <v>0</v>
      </c>
      <c r="K15" s="30">
        <v>1</v>
      </c>
      <c r="L15" s="30">
        <v>780</v>
      </c>
      <c r="M15" s="30">
        <v>0</v>
      </c>
      <c r="N15" s="30">
        <v>0</v>
      </c>
      <c r="O15" s="30">
        <v>3</v>
      </c>
      <c r="P15" s="30">
        <v>7642.22</v>
      </c>
      <c r="Q15" s="30">
        <v>2</v>
      </c>
      <c r="R15" s="30">
        <v>5350.5</v>
      </c>
      <c r="S15" s="41"/>
      <c r="T15" s="42"/>
      <c r="U15" s="40">
        <f t="shared" si="0"/>
        <v>20</v>
      </c>
      <c r="V15" s="40">
        <f t="shared" si="0"/>
        <v>36809.020000000004</v>
      </c>
      <c r="W15" s="39">
        <f>S16-U15</f>
        <v>-16</v>
      </c>
      <c r="X15" s="39">
        <f>T16-V15</f>
        <v>-25422.290000000005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999</v>
      </c>
      <c r="D16" s="18">
        <f t="shared" ref="D16:T16" si="1">SUM(D7:D15)</f>
        <v>3603230.2399999998</v>
      </c>
      <c r="E16" s="18">
        <f t="shared" si="1"/>
        <v>207</v>
      </c>
      <c r="F16" s="18">
        <f t="shared" si="1"/>
        <v>685051.35</v>
      </c>
      <c r="G16" s="18">
        <f t="shared" si="1"/>
        <v>147</v>
      </c>
      <c r="H16" s="18">
        <f t="shared" si="1"/>
        <v>969359.42999999993</v>
      </c>
      <c r="I16" s="18">
        <f t="shared" si="1"/>
        <v>287</v>
      </c>
      <c r="J16" s="18">
        <f t="shared" si="1"/>
        <v>1015289.8</v>
      </c>
      <c r="K16" s="18">
        <f t="shared" si="1"/>
        <v>772</v>
      </c>
      <c r="L16" s="18">
        <f t="shared" si="1"/>
        <v>3146787.22</v>
      </c>
      <c r="M16" s="18">
        <f t="shared" si="1"/>
        <v>36</v>
      </c>
      <c r="N16" s="18">
        <f t="shared" si="1"/>
        <v>150362.48000000001</v>
      </c>
      <c r="O16" s="18">
        <f t="shared" si="1"/>
        <v>7</v>
      </c>
      <c r="P16" s="18">
        <f t="shared" si="1"/>
        <v>18284.810000000001</v>
      </c>
      <c r="Q16" s="18">
        <f t="shared" si="1"/>
        <v>3</v>
      </c>
      <c r="R16" s="18">
        <f t="shared" si="1"/>
        <v>8471.42</v>
      </c>
      <c r="S16" s="18">
        <f t="shared" si="1"/>
        <v>4</v>
      </c>
      <c r="T16" s="18">
        <f t="shared" si="1"/>
        <v>11386.73</v>
      </c>
      <c r="U16" s="18">
        <f t="shared" ref="U16" si="2">SUM(U7:U15)</f>
        <v>2462</v>
      </c>
      <c r="V16" s="18">
        <f t="shared" ref="V16" si="3">SUM(V7:V15)</f>
        <v>9608223.4799999986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ІV-то тримесечие 2021 г.</vt:lpstr>
      <vt:lpstr>ДПФ - 2021 г.</vt:lpstr>
      <vt:lpstr>'ДПФ - 2021 г.'!Print_Area</vt:lpstr>
      <vt:lpstr>'ДПФ - ІV-то тримесечие 2021 г.'!Print_Area</vt:lpstr>
      <vt:lpstr>'ДПФ - 2021 г.'!Print_Titles</vt:lpstr>
      <vt:lpstr>'ДПФ - ІV-то тримесечие 2021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2022-03-07T10:30:47Z</dcterms:modified>
</cp:coreProperties>
</file>